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omments5.xml" ContentType="application/vnd.openxmlformats-officedocument.spreadsheetml.comments+xml"/>
  <Override PartName="/xl/threadedComments/threadedComment2.xml" ContentType="application/vnd.ms-excel.threadedcomments+xml"/>
  <Override PartName="/xl/comments6.xml" ContentType="application/vnd.openxmlformats-officedocument.spreadsheetml.comments+xml"/>
  <Override PartName="/xl/tables/table5.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russell\Box\crussell\_NAVAJO\Database\"/>
    </mc:Choice>
  </mc:AlternateContent>
  <xr:revisionPtr revIDLastSave="0" documentId="13_ncr:1_{F51CF23A-F194-4DB8-9DAF-FE4ADF7F2CC2}" xr6:coauthVersionLast="47" xr6:coauthVersionMax="47" xr10:uidLastSave="{00000000-0000-0000-0000-000000000000}"/>
  <bookViews>
    <workbookView xWindow="-110" yWindow="-110" windowWidth="38620" windowHeight="21100" firstSheet="4" activeTab="4" xr2:uid="{02DBDE3B-8AC6-4B42-8FE8-B67002CE4170}"/>
  </bookViews>
  <sheets>
    <sheet name="JS Lookup" sheetId="19" r:id="rId1"/>
    <sheet name="Comment Summary" sheetId="22" r:id="rId2"/>
    <sheet name="INPUTS -&gt;" sheetId="6" r:id="rId3"/>
    <sheet name="Property UW" sheetId="24" r:id="rId4"/>
    <sheet name="Capital Stack" sheetId="26" r:id="rId5"/>
    <sheet name="Loan Data" sheetId="23" r:id="rId6"/>
    <sheet name="Collateral Data" sheetId="2" r:id="rId7"/>
    <sheet name="Entity Data" sheetId="3" r:id="rId8"/>
    <sheet name="Allocations &amp; Returns" sheetId="16" r:id="rId9"/>
    <sheet name="TALCOTT -&gt;" sheetId="15" r:id="rId10"/>
    <sheet name="Checklist" sheetId="14" r:id="rId11"/>
    <sheet name="PRINCIPAL -&gt;" sheetId="8" r:id="rId12"/>
    <sheet name="Loan Boarding Data" sheetId="9" r:id="rId13"/>
    <sheet name="Entity Boarding Data" sheetId="10" r:id="rId14"/>
    <sheet name="Collateral Boarding Data" sheetId="11" r:id="rId15"/>
    <sheet name="Escrow Boarding Data" sheetId="13" r:id="rId16"/>
    <sheet name="Post-Close" sheetId="17" r:id="rId17"/>
    <sheet name="Position Report" sheetId="18" r:id="rId18"/>
    <sheet name="WORKING -&gt;" sheetId="7" r:id="rId19"/>
    <sheet name="Position Report Src" sheetId="25" r:id="rId20"/>
    <sheet name="Dropdowns" sheetId="4" r:id="rId21"/>
    <sheet name="Onboarding Data Dictionary" sheetId="5" r:id="rId22"/>
  </sheets>
  <externalReferences>
    <externalReference r:id="rId23"/>
    <externalReference r:id="rId24"/>
    <externalReference r:id="rId25"/>
    <externalReference r:id="rId26"/>
    <externalReference r:id="rId27"/>
  </externalReferences>
  <definedNames>
    <definedName name="\" localSheetId="4"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 localSheetId="5"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 localSheetId="3"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____________________________________________________________mg3" localSheetId="4" hidden="1">{"Main",#N/A,FALSE,"Wacker";"Main2",#N/A,FALSE,"Wacker";"Value",#N/A,FALSE,"Wacker";"Sensitivity",#N/A,FALSE,"Wacker";"Paine",#N/A,FALSE,"Wacker";"Quaker",#N/A,FALSE,"Wacker";"Wacker",#N/A,FALSE,"Wacker";"1900",#N/A,FALSE,"Wacker";"1901",#N/A,FALSE,"Wacker"}</definedName>
    <definedName name="____________________________________________________________mg3" localSheetId="5" hidden="1">{"Main",#N/A,FALSE,"Wacker";"Main2",#N/A,FALSE,"Wacker";"Value",#N/A,FALSE,"Wacker";"Sensitivity",#N/A,FALSE,"Wacker";"Paine",#N/A,FALSE,"Wacker";"Quaker",#N/A,FALSE,"Wacker";"Wacker",#N/A,FALSE,"Wacker";"1900",#N/A,FALSE,"Wacker";"1901",#N/A,FALSE,"Wacker"}</definedName>
    <definedName name="____________________________________________________________mg3" localSheetId="3" hidden="1">{"Main",#N/A,FALSE,"Wacker";"Main2",#N/A,FALSE,"Wacker";"Value",#N/A,FALSE,"Wacker";"Sensitivity",#N/A,FALSE,"Wacker";"Paine",#N/A,FALSE,"Wacker";"Quaker",#N/A,FALSE,"Wacker";"Wacker",#N/A,FALSE,"Wacker";"1900",#N/A,FALSE,"Wacker";"1901",#N/A,FALSE,"Wacker"}</definedName>
    <definedName name="____________________________________________________________mg3" hidden="1">{"Main",#N/A,FALSE,"Wacker";"Main2",#N/A,FALSE,"Wacker";"Value",#N/A,FALSE,"Wacker";"Sensitivity",#N/A,FALSE,"Wacker";"Paine",#N/A,FALSE,"Wacker";"Quaker",#N/A,FALSE,"Wacker";"Wacker",#N/A,FALSE,"Wacker";"1900",#N/A,FALSE,"Wacker";"1901",#N/A,FALSE,"Wacker"}</definedName>
    <definedName name="_________________________________old2" localSheetId="4" hidden="1">{#N/A,#N/A,FALSE,"Chart 2 by Prop Type"}</definedName>
    <definedName name="_________________________________old2" localSheetId="5" hidden="1">{#N/A,#N/A,FALSE,"Chart 2 by Prop Type"}</definedName>
    <definedName name="_________________________________old2" localSheetId="3" hidden="1">{#N/A,#N/A,FALSE,"Chart 2 by Prop Type"}</definedName>
    <definedName name="_________________________________old2" hidden="1">{#N/A,#N/A,FALSE,"Chart 2 by Prop Type"}</definedName>
    <definedName name="_______________________________old2" localSheetId="4" hidden="1">{#N/A,#N/A,FALSE,"Chart 2 by Prop Type"}</definedName>
    <definedName name="_______________________________old2" localSheetId="5" hidden="1">{#N/A,#N/A,FALSE,"Chart 2 by Prop Type"}</definedName>
    <definedName name="_______________________________old2" localSheetId="3" hidden="1">{#N/A,#N/A,FALSE,"Chart 2 by Prop Type"}</definedName>
    <definedName name="_______________________________old2" hidden="1">{#N/A,#N/A,FALSE,"Chart 2 by Prop Type"}</definedName>
    <definedName name="_____________________________old2" localSheetId="4" hidden="1">{#N/A,#N/A,FALSE,"Chart 2 by Prop Type"}</definedName>
    <definedName name="_____________________________old2" localSheetId="5" hidden="1">{#N/A,#N/A,FALSE,"Chart 2 by Prop Type"}</definedName>
    <definedName name="_____________________________old2" localSheetId="3" hidden="1">{#N/A,#N/A,FALSE,"Chart 2 by Prop Type"}</definedName>
    <definedName name="_____________________________old2" hidden="1">{#N/A,#N/A,FALSE,"Chart 2 by Prop Type"}</definedName>
    <definedName name="____________________________old2" localSheetId="4" hidden="1">{#N/A,#N/A,FALSE,"Chart 2 by Prop Type"}</definedName>
    <definedName name="____________________________old2" localSheetId="5" hidden="1">{#N/A,#N/A,FALSE,"Chart 2 by Prop Type"}</definedName>
    <definedName name="____________________________old2" localSheetId="3" hidden="1">{#N/A,#N/A,FALSE,"Chart 2 by Prop Type"}</definedName>
    <definedName name="____________________________old2" hidden="1">{#N/A,#N/A,FALSE,"Chart 2 by Prop Type"}</definedName>
    <definedName name="___________________________old2" localSheetId="4" hidden="1">{#N/A,#N/A,FALSE,"Chart 2 by Prop Type"}</definedName>
    <definedName name="___________________________old2" localSheetId="5" hidden="1">{#N/A,#N/A,FALSE,"Chart 2 by Prop Type"}</definedName>
    <definedName name="___________________________old2" localSheetId="3" hidden="1">{#N/A,#N/A,FALSE,"Chart 2 by Prop Type"}</definedName>
    <definedName name="___________________________old2" hidden="1">{#N/A,#N/A,FALSE,"Chart 2 by Prop Type"}</definedName>
    <definedName name="__________________________old2" localSheetId="4" hidden="1">{#N/A,#N/A,FALSE,"Chart 2 by Prop Type"}</definedName>
    <definedName name="__________________________old2" localSheetId="5" hidden="1">{#N/A,#N/A,FALSE,"Chart 2 by Prop Type"}</definedName>
    <definedName name="__________________________old2" localSheetId="3" hidden="1">{#N/A,#N/A,FALSE,"Chart 2 by Prop Type"}</definedName>
    <definedName name="__________________________old2" hidden="1">{#N/A,#N/A,FALSE,"Chart 2 by Prop Type"}</definedName>
    <definedName name="_________________________old2" localSheetId="4" hidden="1">{#N/A,#N/A,FALSE,"Chart 2 by Prop Type"}</definedName>
    <definedName name="_________________________old2" localSheetId="5" hidden="1">{#N/A,#N/A,FALSE,"Chart 2 by Prop Type"}</definedName>
    <definedName name="_________________________old2" localSheetId="3" hidden="1">{#N/A,#N/A,FALSE,"Chart 2 by Prop Type"}</definedName>
    <definedName name="_________________________old2" hidden="1">{#N/A,#N/A,FALSE,"Chart 2 by Prop Type"}</definedName>
    <definedName name="________________________old2" localSheetId="4" hidden="1">{#N/A,#N/A,FALSE,"Chart 2 by Prop Type"}</definedName>
    <definedName name="________________________old2" localSheetId="5" hidden="1">{#N/A,#N/A,FALSE,"Chart 2 by Prop Type"}</definedName>
    <definedName name="________________________old2" localSheetId="3" hidden="1">{#N/A,#N/A,FALSE,"Chart 2 by Prop Type"}</definedName>
    <definedName name="________________________old2" hidden="1">{#N/A,#N/A,FALSE,"Chart 2 by Prop Type"}</definedName>
    <definedName name="_______________________old2" localSheetId="4" hidden="1">{#N/A,#N/A,FALSE,"Chart 2 by Prop Type"}</definedName>
    <definedName name="_______________________old2" localSheetId="5" hidden="1">{#N/A,#N/A,FALSE,"Chart 2 by Prop Type"}</definedName>
    <definedName name="_______________________old2" localSheetId="3" hidden="1">{#N/A,#N/A,FALSE,"Chart 2 by Prop Type"}</definedName>
    <definedName name="_______________________old2" hidden="1">{#N/A,#N/A,FALSE,"Chart 2 by Prop Type"}</definedName>
    <definedName name="______________________a1" localSheetId="4" hidden="1">{"Assump",#N/A,TRUE,"Proforma";"first",#N/A,TRUE,"Proforma";"second",#N/A,TRUE,"Proforma";"lease1",#N/A,TRUE,"Proforma";"lease2",#N/A,TRUE,"Proforma"}</definedName>
    <definedName name="______________________a1" localSheetId="5" hidden="1">{"Assump",#N/A,TRUE,"Proforma";"first",#N/A,TRUE,"Proforma";"second",#N/A,TRUE,"Proforma";"lease1",#N/A,TRUE,"Proforma";"lease2",#N/A,TRUE,"Proforma"}</definedName>
    <definedName name="______________________a1" localSheetId="3" hidden="1">{"Assump",#N/A,TRUE,"Proforma";"first",#N/A,TRUE,"Proforma";"second",#N/A,TRUE,"Proforma";"lease1",#N/A,TRUE,"Proforma";"lease2",#N/A,TRUE,"Proforma"}</definedName>
    <definedName name="______________________a1" hidden="1">{"Assump",#N/A,TRUE,"Proforma";"first",#N/A,TRUE,"Proforma";"second",#N/A,TRUE,"Proforma";"lease1",#N/A,TRUE,"Proforma";"lease2",#N/A,TRUE,"Proforma"}</definedName>
    <definedName name="______________________old2" localSheetId="4" hidden="1">{#N/A,#N/A,FALSE,"Chart 2 by Prop Type"}</definedName>
    <definedName name="______________________old2" localSheetId="5" hidden="1">{#N/A,#N/A,FALSE,"Chart 2 by Prop Type"}</definedName>
    <definedName name="______________________old2" localSheetId="3" hidden="1">{#N/A,#N/A,FALSE,"Chart 2 by Prop Type"}</definedName>
    <definedName name="______________________old2" hidden="1">{#N/A,#N/A,FALSE,"Chart 2 by Prop Type"}</definedName>
    <definedName name="_____________________old2" localSheetId="4" hidden="1">{#N/A,#N/A,FALSE,"Chart 2 by Prop Type"}</definedName>
    <definedName name="_____________________old2" localSheetId="5" hidden="1">{#N/A,#N/A,FALSE,"Chart 2 by Prop Type"}</definedName>
    <definedName name="_____________________old2" localSheetId="3" hidden="1">{#N/A,#N/A,FALSE,"Chart 2 by Prop Type"}</definedName>
    <definedName name="_____________________old2" hidden="1">{#N/A,#N/A,FALSE,"Chart 2 by Prop Type"}</definedName>
    <definedName name="____________________old2" localSheetId="4" hidden="1">{#N/A,#N/A,FALSE,"Chart 2 by Prop Type"}</definedName>
    <definedName name="____________________old2" localSheetId="5" hidden="1">{#N/A,#N/A,FALSE,"Chart 2 by Prop Type"}</definedName>
    <definedName name="____________________old2" localSheetId="3" hidden="1">{#N/A,#N/A,FALSE,"Chart 2 by Prop Type"}</definedName>
    <definedName name="____________________old2" hidden="1">{#N/A,#N/A,FALSE,"Chart 2 by Prop Type"}</definedName>
    <definedName name="___________________a1" localSheetId="4" hidden="1">{"Assump",#N/A,TRUE,"Proforma";"first",#N/A,TRUE,"Proforma";"second",#N/A,TRUE,"Proforma";"lease1",#N/A,TRUE,"Proforma";"lease2",#N/A,TRUE,"Proforma"}</definedName>
    <definedName name="___________________a1" localSheetId="5" hidden="1">{"Assump",#N/A,TRUE,"Proforma";"first",#N/A,TRUE,"Proforma";"second",#N/A,TRUE,"Proforma";"lease1",#N/A,TRUE,"Proforma";"lease2",#N/A,TRUE,"Proforma"}</definedName>
    <definedName name="___________________a1" localSheetId="3" hidden="1">{"Assump",#N/A,TRUE,"Proforma";"first",#N/A,TRUE,"Proforma";"second",#N/A,TRUE,"Proforma";"lease1",#N/A,TRUE,"Proforma";"lease2",#N/A,TRUE,"Proforma"}</definedName>
    <definedName name="___________________a1" hidden="1">{"Assump",#N/A,TRUE,"Proforma";"first",#N/A,TRUE,"Proforma";"second",#N/A,TRUE,"Proforma";"lease1",#N/A,TRUE,"Proforma";"lease2",#N/A,TRUE,"Proforma"}</definedName>
    <definedName name="___________________old2" localSheetId="4" hidden="1">{#N/A,#N/A,FALSE,"Chart 2 by Prop Type"}</definedName>
    <definedName name="___________________old2" localSheetId="5" hidden="1">{#N/A,#N/A,FALSE,"Chart 2 by Prop Type"}</definedName>
    <definedName name="___________________old2" localSheetId="3" hidden="1">{#N/A,#N/A,FALSE,"Chart 2 by Prop Type"}</definedName>
    <definedName name="___________________old2" hidden="1">{#N/A,#N/A,FALSE,"Chart 2 by Prop Type"}</definedName>
    <definedName name="__________________a1" localSheetId="4" hidden="1">{"Assump",#N/A,TRUE,"Proforma";"first",#N/A,TRUE,"Proforma";"second",#N/A,TRUE,"Proforma";"lease1",#N/A,TRUE,"Proforma";"lease2",#N/A,TRUE,"Proforma"}</definedName>
    <definedName name="__________________a1" localSheetId="5" hidden="1">{"Assump",#N/A,TRUE,"Proforma";"first",#N/A,TRUE,"Proforma";"second",#N/A,TRUE,"Proforma";"lease1",#N/A,TRUE,"Proforma";"lease2",#N/A,TRUE,"Proforma"}</definedName>
    <definedName name="__________________a1" localSheetId="3" hidden="1">{"Assump",#N/A,TRUE,"Proforma";"first",#N/A,TRUE,"Proforma";"second",#N/A,TRUE,"Proforma";"lease1",#N/A,TRUE,"Proforma";"lease2",#N/A,TRUE,"Proforma"}</definedName>
    <definedName name="__________________a1" hidden="1">{"Assump",#N/A,TRUE,"Proforma";"first",#N/A,TRUE,"Proforma";"second",#N/A,TRUE,"Proforma";"lease1",#N/A,TRUE,"Proforma";"lease2",#N/A,TRUE,"Proforma"}</definedName>
    <definedName name="__________________old2" localSheetId="4" hidden="1">{#N/A,#N/A,FALSE,"Chart 2 by Prop Type"}</definedName>
    <definedName name="__________________old2" localSheetId="5" hidden="1">{#N/A,#N/A,FALSE,"Chart 2 by Prop Type"}</definedName>
    <definedName name="__________________old2" localSheetId="3" hidden="1">{#N/A,#N/A,FALSE,"Chart 2 by Prop Type"}</definedName>
    <definedName name="__________________old2" hidden="1">{#N/A,#N/A,FALSE,"Chart 2 by Prop Type"}</definedName>
    <definedName name="_________________a1" localSheetId="4" hidden="1">{"Assump",#N/A,TRUE,"Proforma";"first",#N/A,TRUE,"Proforma";"second",#N/A,TRUE,"Proforma";"lease1",#N/A,TRUE,"Proforma";"lease2",#N/A,TRUE,"Proforma"}</definedName>
    <definedName name="_________________a1" localSheetId="5" hidden="1">{"Assump",#N/A,TRUE,"Proforma";"first",#N/A,TRUE,"Proforma";"second",#N/A,TRUE,"Proforma";"lease1",#N/A,TRUE,"Proforma";"lease2",#N/A,TRUE,"Proforma"}</definedName>
    <definedName name="_________________a1" localSheetId="3" hidden="1">{"Assump",#N/A,TRUE,"Proforma";"first",#N/A,TRUE,"Proforma";"second",#N/A,TRUE,"Proforma";"lease1",#N/A,TRUE,"Proforma";"lease2",#N/A,TRUE,"Proforma"}</definedName>
    <definedName name="_________________a1" hidden="1">{"Assump",#N/A,TRUE,"Proforma";"first",#N/A,TRUE,"Proforma";"second",#N/A,TRUE,"Proforma";"lease1",#N/A,TRUE,"Proforma";"lease2",#N/A,TRUE,"Proforma"}</definedName>
    <definedName name="_________________old2" localSheetId="4" hidden="1">{#N/A,#N/A,FALSE,"Chart 2 by Prop Type"}</definedName>
    <definedName name="_________________old2" localSheetId="5" hidden="1">{#N/A,#N/A,FALSE,"Chart 2 by Prop Type"}</definedName>
    <definedName name="_________________old2" localSheetId="3" hidden="1">{#N/A,#N/A,FALSE,"Chart 2 by Prop Type"}</definedName>
    <definedName name="_________________old2" hidden="1">{#N/A,#N/A,FALSE,"Chart 2 by Prop Type"}</definedName>
    <definedName name="________________a1" localSheetId="4" hidden="1">{"Assump",#N/A,TRUE,"Proforma";"first",#N/A,TRUE,"Proforma";"second",#N/A,TRUE,"Proforma";"lease1",#N/A,TRUE,"Proforma";"lease2",#N/A,TRUE,"Proforma"}</definedName>
    <definedName name="________________a1" localSheetId="5" hidden="1">{"Assump",#N/A,TRUE,"Proforma";"first",#N/A,TRUE,"Proforma";"second",#N/A,TRUE,"Proforma";"lease1",#N/A,TRUE,"Proforma";"lease2",#N/A,TRUE,"Proforma"}</definedName>
    <definedName name="________________a1" localSheetId="3" hidden="1">{"Assump",#N/A,TRUE,"Proforma";"first",#N/A,TRUE,"Proforma";"second",#N/A,TRUE,"Proforma";"lease1",#N/A,TRUE,"Proforma";"lease2",#N/A,TRUE,"Proforma"}</definedName>
    <definedName name="________________a1" hidden="1">{"Assump",#N/A,TRUE,"Proforma";"first",#N/A,TRUE,"Proforma";"second",#N/A,TRUE,"Proforma";"lease1",#N/A,TRUE,"Proforma";"lease2",#N/A,TRUE,"Proforma"}</definedName>
    <definedName name="________________fff2" localSheetId="4" hidden="1">{"Main",#N/A,FALSE,"Wacker";"Main2",#N/A,FALSE,"Wacker";"Value",#N/A,FALSE,"Wacker";"Sensitivity",#N/A,FALSE,"Wacker";"Paine",#N/A,FALSE,"Wacker";"Quaker",#N/A,FALSE,"Wacker";"Wacker",#N/A,FALSE,"Wacker";"1900",#N/A,FALSE,"Wacker";"1901",#N/A,FALSE,"Wacker"}</definedName>
    <definedName name="________________fff2" localSheetId="5" hidden="1">{"Main",#N/A,FALSE,"Wacker";"Main2",#N/A,FALSE,"Wacker";"Value",#N/A,FALSE,"Wacker";"Sensitivity",#N/A,FALSE,"Wacker";"Paine",#N/A,FALSE,"Wacker";"Quaker",#N/A,FALSE,"Wacker";"Wacker",#N/A,FALSE,"Wacker";"1900",#N/A,FALSE,"Wacker";"1901",#N/A,FALSE,"Wacker"}</definedName>
    <definedName name="________________fff2" localSheetId="3" hidden="1">{"Main",#N/A,FALSE,"Wacker";"Main2",#N/A,FALSE,"Wacker";"Value",#N/A,FALSE,"Wacker";"Sensitivity",#N/A,FALSE,"Wacker";"Paine",#N/A,FALSE,"Wacker";"Quaker",#N/A,FALSE,"Wacker";"Wacker",#N/A,FALSE,"Wacker";"1900",#N/A,FALSE,"Wacker";"1901",#N/A,FALSE,"Wacker"}</definedName>
    <definedName name="________________fff2" hidden="1">{"Main",#N/A,FALSE,"Wacker";"Main2",#N/A,FALSE,"Wacker";"Value",#N/A,FALSE,"Wacker";"Sensitivity",#N/A,FALSE,"Wacker";"Paine",#N/A,FALSE,"Wacker";"Quaker",#N/A,FALSE,"Wacker";"Wacker",#N/A,FALSE,"Wacker";"1900",#N/A,FALSE,"Wacker";"1901",#N/A,FALSE,"Wacker"}</definedName>
    <definedName name="________________ggg2" localSheetId="4" hidden="1">{"View1",#N/A,FALSE,"Sheet1";"View2",#N/A,FALSE,"Sheet1"}</definedName>
    <definedName name="________________ggg2" localSheetId="5" hidden="1">{"View1",#N/A,FALSE,"Sheet1";"View2",#N/A,FALSE,"Sheet1"}</definedName>
    <definedName name="________________ggg2" localSheetId="3" hidden="1">{"View1",#N/A,FALSE,"Sheet1";"View2",#N/A,FALSE,"Sheet1"}</definedName>
    <definedName name="________________ggg2" hidden="1">{"View1",#N/A,FALSE,"Sheet1";"View2",#N/A,FALSE,"Sheet1"}</definedName>
    <definedName name="________________New10" localSheetId="4" hidden="1">{"View1",#N/A,FALSE,"Sheet1";"View2",#N/A,FALSE,"Sheet1"}</definedName>
    <definedName name="________________New10" localSheetId="5" hidden="1">{"View1",#N/A,FALSE,"Sheet1";"View2",#N/A,FALSE,"Sheet1"}</definedName>
    <definedName name="________________New10" localSheetId="3" hidden="1">{"View1",#N/A,FALSE,"Sheet1";"View2",#N/A,FALSE,"Sheet1"}</definedName>
    <definedName name="________________New10" hidden="1">{"View1",#N/A,FALSE,"Sheet1";"View2",#N/A,FALSE,"Sheet1"}</definedName>
    <definedName name="________________New11" localSheetId="4" hidden="1">{"View1",#N/A,FALSE,"Sheet1";"View2",#N/A,FALSE,"Sheet1"}</definedName>
    <definedName name="________________New11" localSheetId="5" hidden="1">{"View1",#N/A,FALSE,"Sheet1";"View2",#N/A,FALSE,"Sheet1"}</definedName>
    <definedName name="________________New11" localSheetId="3" hidden="1">{"View1",#N/A,FALSE,"Sheet1";"View2",#N/A,FALSE,"Sheet1"}</definedName>
    <definedName name="________________New11" hidden="1">{"View1",#N/A,FALSE,"Sheet1";"View2",#N/A,FALSE,"Sheet1"}</definedName>
    <definedName name="________________New12" localSheetId="4" hidden="1">{"Main",#N/A,FALSE,"Wacker";"Main2",#N/A,FALSE,"Wacker";"Value",#N/A,FALSE,"Wacker";"Sensitivity",#N/A,FALSE,"Wacker";"Paine",#N/A,FALSE,"Wacker";"Quaker",#N/A,FALSE,"Wacker";"Wacker",#N/A,FALSE,"Wacker";"1900",#N/A,FALSE,"Wacker";"1901",#N/A,FALSE,"Wacker"}</definedName>
    <definedName name="________________New12" localSheetId="5" hidden="1">{"Main",#N/A,FALSE,"Wacker";"Main2",#N/A,FALSE,"Wacker";"Value",#N/A,FALSE,"Wacker";"Sensitivity",#N/A,FALSE,"Wacker";"Paine",#N/A,FALSE,"Wacker";"Quaker",#N/A,FALSE,"Wacker";"Wacker",#N/A,FALSE,"Wacker";"1900",#N/A,FALSE,"Wacker";"1901",#N/A,FALSE,"Wacker"}</definedName>
    <definedName name="________________New12" localSheetId="3" hidden="1">{"Main",#N/A,FALSE,"Wacker";"Main2",#N/A,FALSE,"Wacker";"Value",#N/A,FALSE,"Wacker";"Sensitivity",#N/A,FALSE,"Wacker";"Paine",#N/A,FALSE,"Wacker";"Quaker",#N/A,FALSE,"Wacker";"Wacker",#N/A,FALSE,"Wacker";"1900",#N/A,FALSE,"Wacker";"1901",#N/A,FALSE,"Wacker"}</definedName>
    <definedName name="________________New12" hidden="1">{"Main",#N/A,FALSE,"Wacker";"Main2",#N/A,FALSE,"Wacker";"Value",#N/A,FALSE,"Wacker";"Sensitivity",#N/A,FALSE,"Wacker";"Paine",#N/A,FALSE,"Wacker";"Quaker",#N/A,FALSE,"Wacker";"Wacker",#N/A,FALSE,"Wacker";"1900",#N/A,FALSE,"Wacker";"1901",#N/A,FALSE,"Wacker"}</definedName>
    <definedName name="________________New13" localSheetId="4" hidden="1">{"Main",#N/A,FALSE,"Wacker";"Main2",#N/A,FALSE,"Wacker";"Value",#N/A,FALSE,"Wacker";"Sensitivity",#N/A,FALSE,"Wacker";"Paine",#N/A,FALSE,"Wacker";"Quaker",#N/A,FALSE,"Wacker";"Wacker",#N/A,FALSE,"Wacker";"1900",#N/A,FALSE,"Wacker";"1901",#N/A,FALSE,"Wacker"}</definedName>
    <definedName name="________________New13" localSheetId="5" hidden="1">{"Main",#N/A,FALSE,"Wacker";"Main2",#N/A,FALSE,"Wacker";"Value",#N/A,FALSE,"Wacker";"Sensitivity",#N/A,FALSE,"Wacker";"Paine",#N/A,FALSE,"Wacker";"Quaker",#N/A,FALSE,"Wacker";"Wacker",#N/A,FALSE,"Wacker";"1900",#N/A,FALSE,"Wacker";"1901",#N/A,FALSE,"Wacker"}</definedName>
    <definedName name="________________New13" localSheetId="3" hidden="1">{"Main",#N/A,FALSE,"Wacker";"Main2",#N/A,FALSE,"Wacker";"Value",#N/A,FALSE,"Wacker";"Sensitivity",#N/A,FALSE,"Wacker";"Paine",#N/A,FALSE,"Wacker";"Quaker",#N/A,FALSE,"Wacker";"Wacker",#N/A,FALSE,"Wacker";"1900",#N/A,FALSE,"Wacker";"1901",#N/A,FALSE,"Wacker"}</definedName>
    <definedName name="________________New13" hidden="1">{"Main",#N/A,FALSE,"Wacker";"Main2",#N/A,FALSE,"Wacker";"Value",#N/A,FALSE,"Wacker";"Sensitivity",#N/A,FALSE,"Wacker";"Paine",#N/A,FALSE,"Wacker";"Quaker",#N/A,FALSE,"Wacker";"Wacker",#N/A,FALSE,"Wacker";"1900",#N/A,FALSE,"Wacker";"1901",#N/A,FALSE,"Wacker"}</definedName>
    <definedName name="________________New15" localSheetId="4" hidden="1">{"Main",#N/A,FALSE,"Wacker";"Main2",#N/A,FALSE,"Wacker";"Value",#N/A,FALSE,"Wacker";"Sensitivity",#N/A,FALSE,"Wacker";"Paine",#N/A,FALSE,"Wacker";"Quaker",#N/A,FALSE,"Wacker";"Wacker",#N/A,FALSE,"Wacker";"1900",#N/A,FALSE,"Wacker";"1901",#N/A,FALSE,"Wacker"}</definedName>
    <definedName name="________________New15" localSheetId="5" hidden="1">{"Main",#N/A,FALSE,"Wacker";"Main2",#N/A,FALSE,"Wacker";"Value",#N/A,FALSE,"Wacker";"Sensitivity",#N/A,FALSE,"Wacker";"Paine",#N/A,FALSE,"Wacker";"Quaker",#N/A,FALSE,"Wacker";"Wacker",#N/A,FALSE,"Wacker";"1900",#N/A,FALSE,"Wacker";"1901",#N/A,FALSE,"Wacker"}</definedName>
    <definedName name="________________New15" localSheetId="3" hidden="1">{"Main",#N/A,FALSE,"Wacker";"Main2",#N/A,FALSE,"Wacker";"Value",#N/A,FALSE,"Wacker";"Sensitivity",#N/A,FALSE,"Wacker";"Paine",#N/A,FALSE,"Wacker";"Quaker",#N/A,FALSE,"Wacker";"Wacker",#N/A,FALSE,"Wacker";"1900",#N/A,FALSE,"Wacker";"1901",#N/A,FALSE,"Wacker"}</definedName>
    <definedName name="________________New15" hidden="1">{"Main",#N/A,FALSE,"Wacker";"Main2",#N/A,FALSE,"Wacker";"Value",#N/A,FALSE,"Wacker";"Sensitivity",#N/A,FALSE,"Wacker";"Paine",#N/A,FALSE,"Wacker";"Quaker",#N/A,FALSE,"Wacker";"Wacker",#N/A,FALSE,"Wacker";"1900",#N/A,FALSE,"Wacker";"1901",#N/A,FALSE,"Wacker"}</definedName>
    <definedName name="________________New2" localSheetId="4" hidden="1">{"Main",#N/A,FALSE,"Wacker";"Main2",#N/A,FALSE,"Wacker";"Value",#N/A,FALSE,"Wacker";"Sensitivity",#N/A,FALSE,"Wacker";"Paine",#N/A,FALSE,"Wacker";"Quaker",#N/A,FALSE,"Wacker";"Wacker",#N/A,FALSE,"Wacker";"1900",#N/A,FALSE,"Wacker";"1901",#N/A,FALSE,"Wacker"}</definedName>
    <definedName name="________________New2" localSheetId="5" hidden="1">{"Main",#N/A,FALSE,"Wacker";"Main2",#N/A,FALSE,"Wacker";"Value",#N/A,FALSE,"Wacker";"Sensitivity",#N/A,FALSE,"Wacker";"Paine",#N/A,FALSE,"Wacker";"Quaker",#N/A,FALSE,"Wacker";"Wacker",#N/A,FALSE,"Wacker";"1900",#N/A,FALSE,"Wacker";"1901",#N/A,FALSE,"Wacker"}</definedName>
    <definedName name="________________New2" localSheetId="3" hidden="1">{"Main",#N/A,FALSE,"Wacker";"Main2",#N/A,FALSE,"Wacker";"Value",#N/A,FALSE,"Wacker";"Sensitivity",#N/A,FALSE,"Wacker";"Paine",#N/A,FALSE,"Wacker";"Quaker",#N/A,FALSE,"Wacker";"Wacker",#N/A,FALSE,"Wacker";"1900",#N/A,FALSE,"Wacker";"1901",#N/A,FALSE,"Wacker"}</definedName>
    <definedName name="________________New2" hidden="1">{"Main",#N/A,FALSE,"Wacker";"Main2",#N/A,FALSE,"Wacker";"Value",#N/A,FALSE,"Wacker";"Sensitivity",#N/A,FALSE,"Wacker";"Paine",#N/A,FALSE,"Wacker";"Quaker",#N/A,FALSE,"Wacker";"Wacker",#N/A,FALSE,"Wacker";"1900",#N/A,FALSE,"Wacker";"1901",#N/A,FALSE,"Wacker"}</definedName>
    <definedName name="________________New3" localSheetId="4" hidden="1">{"Main",#N/A,FALSE,"Wacker";"Main2",#N/A,FALSE,"Wacker";"Value",#N/A,FALSE,"Wacker";"Sensitivity",#N/A,FALSE,"Wacker";"Paine",#N/A,FALSE,"Wacker";"Quaker",#N/A,FALSE,"Wacker";"Wacker",#N/A,FALSE,"Wacker";"1900",#N/A,FALSE,"Wacker";"1901",#N/A,FALSE,"Wacker"}</definedName>
    <definedName name="________________New3" localSheetId="5" hidden="1">{"Main",#N/A,FALSE,"Wacker";"Main2",#N/A,FALSE,"Wacker";"Value",#N/A,FALSE,"Wacker";"Sensitivity",#N/A,FALSE,"Wacker";"Paine",#N/A,FALSE,"Wacker";"Quaker",#N/A,FALSE,"Wacker";"Wacker",#N/A,FALSE,"Wacker";"1900",#N/A,FALSE,"Wacker";"1901",#N/A,FALSE,"Wacker"}</definedName>
    <definedName name="________________New3" localSheetId="3" hidden="1">{"Main",#N/A,FALSE,"Wacker";"Main2",#N/A,FALSE,"Wacker";"Value",#N/A,FALSE,"Wacker";"Sensitivity",#N/A,FALSE,"Wacker";"Paine",#N/A,FALSE,"Wacker";"Quaker",#N/A,FALSE,"Wacker";"Wacker",#N/A,FALSE,"Wacker";"1900",#N/A,FALSE,"Wacker";"1901",#N/A,FALSE,"Wacker"}</definedName>
    <definedName name="________________New3" hidden="1">{"Main",#N/A,FALSE,"Wacker";"Main2",#N/A,FALSE,"Wacker";"Value",#N/A,FALSE,"Wacker";"Sensitivity",#N/A,FALSE,"Wacker";"Paine",#N/A,FALSE,"Wacker";"Quaker",#N/A,FALSE,"Wacker";"Wacker",#N/A,FALSE,"Wacker";"1900",#N/A,FALSE,"Wacker";"1901",#N/A,FALSE,"Wacker"}</definedName>
    <definedName name="________________New4" localSheetId="4" hidden="1">{"View1",#N/A,FALSE,"Sheet1";"View2",#N/A,FALSE,"Sheet1"}</definedName>
    <definedName name="________________New4" localSheetId="5" hidden="1">{"View1",#N/A,FALSE,"Sheet1";"View2",#N/A,FALSE,"Sheet1"}</definedName>
    <definedName name="________________New4" localSheetId="3" hidden="1">{"View1",#N/A,FALSE,"Sheet1";"View2",#N/A,FALSE,"Sheet1"}</definedName>
    <definedName name="________________New4" hidden="1">{"View1",#N/A,FALSE,"Sheet1";"View2",#N/A,FALSE,"Sheet1"}</definedName>
    <definedName name="________________New5" localSheetId="4" hidden="1">{"View1",#N/A,FALSE,"Sheet1";"View2",#N/A,FALSE,"Sheet1"}</definedName>
    <definedName name="________________New5" localSheetId="5" hidden="1">{"View1",#N/A,FALSE,"Sheet1";"View2",#N/A,FALSE,"Sheet1"}</definedName>
    <definedName name="________________New5" localSheetId="3" hidden="1">{"View1",#N/A,FALSE,"Sheet1";"View2",#N/A,FALSE,"Sheet1"}</definedName>
    <definedName name="________________New5" hidden="1">{"View1",#N/A,FALSE,"Sheet1";"View2",#N/A,FALSE,"Sheet1"}</definedName>
    <definedName name="________________New6" localSheetId="4" hidden="1">{"View1",#N/A,FALSE,"Sheet1";"View2",#N/A,FALSE,"Sheet1"}</definedName>
    <definedName name="________________New6" localSheetId="5" hidden="1">{"View1",#N/A,FALSE,"Sheet1";"View2",#N/A,FALSE,"Sheet1"}</definedName>
    <definedName name="________________New6" localSheetId="3" hidden="1">{"View1",#N/A,FALSE,"Sheet1";"View2",#N/A,FALSE,"Sheet1"}</definedName>
    <definedName name="________________New6" hidden="1">{"View1",#N/A,FALSE,"Sheet1";"View2",#N/A,FALSE,"Sheet1"}</definedName>
    <definedName name="________________New7" localSheetId="4" hidden="1">{"View1",#N/A,FALSE,"Sheet1";"View2",#N/A,FALSE,"Sheet1"}</definedName>
    <definedName name="________________New7" localSheetId="5" hidden="1">{"View1",#N/A,FALSE,"Sheet1";"View2",#N/A,FALSE,"Sheet1"}</definedName>
    <definedName name="________________New7" localSheetId="3" hidden="1">{"View1",#N/A,FALSE,"Sheet1";"View2",#N/A,FALSE,"Sheet1"}</definedName>
    <definedName name="________________New7" hidden="1">{"View1",#N/A,FALSE,"Sheet1";"View2",#N/A,FALSE,"Sheet1"}</definedName>
    <definedName name="________________New8" localSheetId="4" hidden="1">{"View1",#N/A,FALSE,"Sheet1";"View2",#N/A,FALSE,"Sheet1"}</definedName>
    <definedName name="________________New8" localSheetId="5" hidden="1">{"View1",#N/A,FALSE,"Sheet1";"View2",#N/A,FALSE,"Sheet1"}</definedName>
    <definedName name="________________New8" localSheetId="3" hidden="1">{"View1",#N/A,FALSE,"Sheet1";"View2",#N/A,FALSE,"Sheet1"}</definedName>
    <definedName name="________________New8" hidden="1">{"View1",#N/A,FALSE,"Sheet1";"View2",#N/A,FALSE,"Sheet1"}</definedName>
    <definedName name="________________New9" localSheetId="4" hidden="1">{"View1",#N/A,FALSE,"Sheet1";"View2",#N/A,FALSE,"Sheet1"}</definedName>
    <definedName name="________________New9" localSheetId="5" hidden="1">{"View1",#N/A,FALSE,"Sheet1";"View2",#N/A,FALSE,"Sheet1"}</definedName>
    <definedName name="________________New9" localSheetId="3" hidden="1">{"View1",#N/A,FALSE,"Sheet1";"View2",#N/A,FALSE,"Sheet1"}</definedName>
    <definedName name="________________New9" hidden="1">{"View1",#N/A,FALSE,"Sheet1";"View2",#N/A,FALSE,"Sheet1"}</definedName>
    <definedName name="________________old2" localSheetId="4" hidden="1">{#N/A,#N/A,FALSE,"Chart 2 by Prop Type"}</definedName>
    <definedName name="________________old2" localSheetId="5" hidden="1">{#N/A,#N/A,FALSE,"Chart 2 by Prop Type"}</definedName>
    <definedName name="________________old2" localSheetId="3" hidden="1">{#N/A,#N/A,FALSE,"Chart 2 by Prop Type"}</definedName>
    <definedName name="________________old2" hidden="1">{#N/A,#N/A,FALSE,"Chart 2 by Prop Type"}</definedName>
    <definedName name="_______________a1" localSheetId="4" hidden="1">{"Assump",#N/A,TRUE,"Proforma";"first",#N/A,TRUE,"Proforma";"second",#N/A,TRUE,"Proforma";"lease1",#N/A,TRUE,"Proforma";"lease2",#N/A,TRUE,"Proforma"}</definedName>
    <definedName name="_______________a1" localSheetId="5" hidden="1">{"Assump",#N/A,TRUE,"Proforma";"first",#N/A,TRUE,"Proforma";"second",#N/A,TRUE,"Proforma";"lease1",#N/A,TRUE,"Proforma";"lease2",#N/A,TRUE,"Proforma"}</definedName>
    <definedName name="_______________a1" localSheetId="3" hidden="1">{"Assump",#N/A,TRUE,"Proforma";"first",#N/A,TRUE,"Proforma";"second",#N/A,TRUE,"Proforma";"lease1",#N/A,TRUE,"Proforma";"lease2",#N/A,TRUE,"Proforma"}</definedName>
    <definedName name="_______________a1" hidden="1">{"Assump",#N/A,TRUE,"Proforma";"first",#N/A,TRUE,"Proforma";"second",#N/A,TRUE,"Proforma";"lease1",#N/A,TRUE,"Proforma";"lease2",#N/A,TRUE,"Proforma"}</definedName>
    <definedName name="_______________fff2" localSheetId="4" hidden="1">{"Main",#N/A,FALSE,"Wacker";"Main2",#N/A,FALSE,"Wacker";"Value",#N/A,FALSE,"Wacker";"Sensitivity",#N/A,FALSE,"Wacker";"Paine",#N/A,FALSE,"Wacker";"Quaker",#N/A,FALSE,"Wacker";"Wacker",#N/A,FALSE,"Wacker";"1900",#N/A,FALSE,"Wacker";"1901",#N/A,FALSE,"Wacker"}</definedName>
    <definedName name="_______________fff2" localSheetId="5" hidden="1">{"Main",#N/A,FALSE,"Wacker";"Main2",#N/A,FALSE,"Wacker";"Value",#N/A,FALSE,"Wacker";"Sensitivity",#N/A,FALSE,"Wacker";"Paine",#N/A,FALSE,"Wacker";"Quaker",#N/A,FALSE,"Wacker";"Wacker",#N/A,FALSE,"Wacker";"1900",#N/A,FALSE,"Wacker";"1901",#N/A,FALSE,"Wacker"}</definedName>
    <definedName name="_______________fff2" localSheetId="3" hidden="1">{"Main",#N/A,FALSE,"Wacker";"Main2",#N/A,FALSE,"Wacker";"Value",#N/A,FALSE,"Wacker";"Sensitivity",#N/A,FALSE,"Wacker";"Paine",#N/A,FALSE,"Wacker";"Quaker",#N/A,FALSE,"Wacker";"Wacker",#N/A,FALSE,"Wacker";"1900",#N/A,FALSE,"Wacker";"1901",#N/A,FALSE,"Wacker"}</definedName>
    <definedName name="_______________fff2" hidden="1">{"Main",#N/A,FALSE,"Wacker";"Main2",#N/A,FALSE,"Wacker";"Value",#N/A,FALSE,"Wacker";"Sensitivity",#N/A,FALSE,"Wacker";"Paine",#N/A,FALSE,"Wacker";"Quaker",#N/A,FALSE,"Wacker";"Wacker",#N/A,FALSE,"Wacker";"1900",#N/A,FALSE,"Wacker";"1901",#N/A,FALSE,"Wacker"}</definedName>
    <definedName name="_______________ggg2" localSheetId="4" hidden="1">{"View1",#N/A,FALSE,"Sheet1";"View2",#N/A,FALSE,"Sheet1"}</definedName>
    <definedName name="_______________ggg2" localSheetId="5" hidden="1">{"View1",#N/A,FALSE,"Sheet1";"View2",#N/A,FALSE,"Sheet1"}</definedName>
    <definedName name="_______________ggg2" localSheetId="3" hidden="1">{"View1",#N/A,FALSE,"Sheet1";"View2",#N/A,FALSE,"Sheet1"}</definedName>
    <definedName name="_______________ggg2" hidden="1">{"View1",#N/A,FALSE,"Sheet1";"View2",#N/A,FALSE,"Sheet1"}</definedName>
    <definedName name="_______________New10" localSheetId="4" hidden="1">{"View1",#N/A,FALSE,"Sheet1";"View2",#N/A,FALSE,"Sheet1"}</definedName>
    <definedName name="_______________New10" localSheetId="5" hidden="1">{"View1",#N/A,FALSE,"Sheet1";"View2",#N/A,FALSE,"Sheet1"}</definedName>
    <definedName name="_______________New10" localSheetId="3" hidden="1">{"View1",#N/A,FALSE,"Sheet1";"View2",#N/A,FALSE,"Sheet1"}</definedName>
    <definedName name="_______________New10" hidden="1">{"View1",#N/A,FALSE,"Sheet1";"View2",#N/A,FALSE,"Sheet1"}</definedName>
    <definedName name="_______________New11" localSheetId="4" hidden="1">{"View1",#N/A,FALSE,"Sheet1";"View2",#N/A,FALSE,"Sheet1"}</definedName>
    <definedName name="_______________New11" localSheetId="5" hidden="1">{"View1",#N/A,FALSE,"Sheet1";"View2",#N/A,FALSE,"Sheet1"}</definedName>
    <definedName name="_______________New11" localSheetId="3" hidden="1">{"View1",#N/A,FALSE,"Sheet1";"View2",#N/A,FALSE,"Sheet1"}</definedName>
    <definedName name="_______________New11" hidden="1">{"View1",#N/A,FALSE,"Sheet1";"View2",#N/A,FALSE,"Sheet1"}</definedName>
    <definedName name="_______________New12" localSheetId="4" hidden="1">{"Main",#N/A,FALSE,"Wacker";"Main2",#N/A,FALSE,"Wacker";"Value",#N/A,FALSE,"Wacker";"Sensitivity",#N/A,FALSE,"Wacker";"Paine",#N/A,FALSE,"Wacker";"Quaker",#N/A,FALSE,"Wacker";"Wacker",#N/A,FALSE,"Wacker";"1900",#N/A,FALSE,"Wacker";"1901",#N/A,FALSE,"Wacker"}</definedName>
    <definedName name="_______________New12" localSheetId="5" hidden="1">{"Main",#N/A,FALSE,"Wacker";"Main2",#N/A,FALSE,"Wacker";"Value",#N/A,FALSE,"Wacker";"Sensitivity",#N/A,FALSE,"Wacker";"Paine",#N/A,FALSE,"Wacker";"Quaker",#N/A,FALSE,"Wacker";"Wacker",#N/A,FALSE,"Wacker";"1900",#N/A,FALSE,"Wacker";"1901",#N/A,FALSE,"Wacker"}</definedName>
    <definedName name="_______________New12" localSheetId="3" hidden="1">{"Main",#N/A,FALSE,"Wacker";"Main2",#N/A,FALSE,"Wacker";"Value",#N/A,FALSE,"Wacker";"Sensitivity",#N/A,FALSE,"Wacker";"Paine",#N/A,FALSE,"Wacker";"Quaker",#N/A,FALSE,"Wacker";"Wacker",#N/A,FALSE,"Wacker";"1900",#N/A,FALSE,"Wacker";"1901",#N/A,FALSE,"Wacker"}</definedName>
    <definedName name="_______________New12" hidden="1">{"Main",#N/A,FALSE,"Wacker";"Main2",#N/A,FALSE,"Wacker";"Value",#N/A,FALSE,"Wacker";"Sensitivity",#N/A,FALSE,"Wacker";"Paine",#N/A,FALSE,"Wacker";"Quaker",#N/A,FALSE,"Wacker";"Wacker",#N/A,FALSE,"Wacker";"1900",#N/A,FALSE,"Wacker";"1901",#N/A,FALSE,"Wacker"}</definedName>
    <definedName name="_______________New13" localSheetId="4" hidden="1">{"Main",#N/A,FALSE,"Wacker";"Main2",#N/A,FALSE,"Wacker";"Value",#N/A,FALSE,"Wacker";"Sensitivity",#N/A,FALSE,"Wacker";"Paine",#N/A,FALSE,"Wacker";"Quaker",#N/A,FALSE,"Wacker";"Wacker",#N/A,FALSE,"Wacker";"1900",#N/A,FALSE,"Wacker";"1901",#N/A,FALSE,"Wacker"}</definedName>
    <definedName name="_______________New13" localSheetId="5" hidden="1">{"Main",#N/A,FALSE,"Wacker";"Main2",#N/A,FALSE,"Wacker";"Value",#N/A,FALSE,"Wacker";"Sensitivity",#N/A,FALSE,"Wacker";"Paine",#N/A,FALSE,"Wacker";"Quaker",#N/A,FALSE,"Wacker";"Wacker",#N/A,FALSE,"Wacker";"1900",#N/A,FALSE,"Wacker";"1901",#N/A,FALSE,"Wacker"}</definedName>
    <definedName name="_______________New13" localSheetId="3" hidden="1">{"Main",#N/A,FALSE,"Wacker";"Main2",#N/A,FALSE,"Wacker";"Value",#N/A,FALSE,"Wacker";"Sensitivity",#N/A,FALSE,"Wacker";"Paine",#N/A,FALSE,"Wacker";"Quaker",#N/A,FALSE,"Wacker";"Wacker",#N/A,FALSE,"Wacker";"1900",#N/A,FALSE,"Wacker";"1901",#N/A,FALSE,"Wacker"}</definedName>
    <definedName name="_______________New13" hidden="1">{"Main",#N/A,FALSE,"Wacker";"Main2",#N/A,FALSE,"Wacker";"Value",#N/A,FALSE,"Wacker";"Sensitivity",#N/A,FALSE,"Wacker";"Paine",#N/A,FALSE,"Wacker";"Quaker",#N/A,FALSE,"Wacker";"Wacker",#N/A,FALSE,"Wacker";"1900",#N/A,FALSE,"Wacker";"1901",#N/A,FALSE,"Wacker"}</definedName>
    <definedName name="_______________New15" localSheetId="4" hidden="1">{"Main",#N/A,FALSE,"Wacker";"Main2",#N/A,FALSE,"Wacker";"Value",#N/A,FALSE,"Wacker";"Sensitivity",#N/A,FALSE,"Wacker";"Paine",#N/A,FALSE,"Wacker";"Quaker",#N/A,FALSE,"Wacker";"Wacker",#N/A,FALSE,"Wacker";"1900",#N/A,FALSE,"Wacker";"1901",#N/A,FALSE,"Wacker"}</definedName>
    <definedName name="_______________New15" localSheetId="5" hidden="1">{"Main",#N/A,FALSE,"Wacker";"Main2",#N/A,FALSE,"Wacker";"Value",#N/A,FALSE,"Wacker";"Sensitivity",#N/A,FALSE,"Wacker";"Paine",#N/A,FALSE,"Wacker";"Quaker",#N/A,FALSE,"Wacker";"Wacker",#N/A,FALSE,"Wacker";"1900",#N/A,FALSE,"Wacker";"1901",#N/A,FALSE,"Wacker"}</definedName>
    <definedName name="_______________New15" localSheetId="3" hidden="1">{"Main",#N/A,FALSE,"Wacker";"Main2",#N/A,FALSE,"Wacker";"Value",#N/A,FALSE,"Wacker";"Sensitivity",#N/A,FALSE,"Wacker";"Paine",#N/A,FALSE,"Wacker";"Quaker",#N/A,FALSE,"Wacker";"Wacker",#N/A,FALSE,"Wacker";"1900",#N/A,FALSE,"Wacker";"1901",#N/A,FALSE,"Wacker"}</definedName>
    <definedName name="_______________New15" hidden="1">{"Main",#N/A,FALSE,"Wacker";"Main2",#N/A,FALSE,"Wacker";"Value",#N/A,FALSE,"Wacker";"Sensitivity",#N/A,FALSE,"Wacker";"Paine",#N/A,FALSE,"Wacker";"Quaker",#N/A,FALSE,"Wacker";"Wacker",#N/A,FALSE,"Wacker";"1900",#N/A,FALSE,"Wacker";"1901",#N/A,FALSE,"Wacker"}</definedName>
    <definedName name="_______________New2" localSheetId="4" hidden="1">{"Main",#N/A,FALSE,"Wacker";"Main2",#N/A,FALSE,"Wacker";"Value",#N/A,FALSE,"Wacker";"Sensitivity",#N/A,FALSE,"Wacker";"Paine",#N/A,FALSE,"Wacker";"Quaker",#N/A,FALSE,"Wacker";"Wacker",#N/A,FALSE,"Wacker";"1900",#N/A,FALSE,"Wacker";"1901",#N/A,FALSE,"Wacker"}</definedName>
    <definedName name="_______________New2" localSheetId="5" hidden="1">{"Main",#N/A,FALSE,"Wacker";"Main2",#N/A,FALSE,"Wacker";"Value",#N/A,FALSE,"Wacker";"Sensitivity",#N/A,FALSE,"Wacker";"Paine",#N/A,FALSE,"Wacker";"Quaker",#N/A,FALSE,"Wacker";"Wacker",#N/A,FALSE,"Wacker";"1900",#N/A,FALSE,"Wacker";"1901",#N/A,FALSE,"Wacker"}</definedName>
    <definedName name="_______________New2" localSheetId="3" hidden="1">{"Main",#N/A,FALSE,"Wacker";"Main2",#N/A,FALSE,"Wacker";"Value",#N/A,FALSE,"Wacker";"Sensitivity",#N/A,FALSE,"Wacker";"Paine",#N/A,FALSE,"Wacker";"Quaker",#N/A,FALSE,"Wacker";"Wacker",#N/A,FALSE,"Wacker";"1900",#N/A,FALSE,"Wacker";"1901",#N/A,FALSE,"Wacker"}</definedName>
    <definedName name="_______________New2" hidden="1">{"Main",#N/A,FALSE,"Wacker";"Main2",#N/A,FALSE,"Wacker";"Value",#N/A,FALSE,"Wacker";"Sensitivity",#N/A,FALSE,"Wacker";"Paine",#N/A,FALSE,"Wacker";"Quaker",#N/A,FALSE,"Wacker";"Wacker",#N/A,FALSE,"Wacker";"1900",#N/A,FALSE,"Wacker";"1901",#N/A,FALSE,"Wacker"}</definedName>
    <definedName name="_______________New3" localSheetId="4" hidden="1">{"Main",#N/A,FALSE,"Wacker";"Main2",#N/A,FALSE,"Wacker";"Value",#N/A,FALSE,"Wacker";"Sensitivity",#N/A,FALSE,"Wacker";"Paine",#N/A,FALSE,"Wacker";"Quaker",#N/A,FALSE,"Wacker";"Wacker",#N/A,FALSE,"Wacker";"1900",#N/A,FALSE,"Wacker";"1901",#N/A,FALSE,"Wacker"}</definedName>
    <definedName name="_______________New3" localSheetId="5" hidden="1">{"Main",#N/A,FALSE,"Wacker";"Main2",#N/A,FALSE,"Wacker";"Value",#N/A,FALSE,"Wacker";"Sensitivity",#N/A,FALSE,"Wacker";"Paine",#N/A,FALSE,"Wacker";"Quaker",#N/A,FALSE,"Wacker";"Wacker",#N/A,FALSE,"Wacker";"1900",#N/A,FALSE,"Wacker";"1901",#N/A,FALSE,"Wacker"}</definedName>
    <definedName name="_______________New3" localSheetId="3" hidden="1">{"Main",#N/A,FALSE,"Wacker";"Main2",#N/A,FALSE,"Wacker";"Value",#N/A,FALSE,"Wacker";"Sensitivity",#N/A,FALSE,"Wacker";"Paine",#N/A,FALSE,"Wacker";"Quaker",#N/A,FALSE,"Wacker";"Wacker",#N/A,FALSE,"Wacker";"1900",#N/A,FALSE,"Wacker";"1901",#N/A,FALSE,"Wacker"}</definedName>
    <definedName name="_______________New3" hidden="1">{"Main",#N/A,FALSE,"Wacker";"Main2",#N/A,FALSE,"Wacker";"Value",#N/A,FALSE,"Wacker";"Sensitivity",#N/A,FALSE,"Wacker";"Paine",#N/A,FALSE,"Wacker";"Quaker",#N/A,FALSE,"Wacker";"Wacker",#N/A,FALSE,"Wacker";"1900",#N/A,FALSE,"Wacker";"1901",#N/A,FALSE,"Wacker"}</definedName>
    <definedName name="_______________New4" localSheetId="4" hidden="1">{"View1",#N/A,FALSE,"Sheet1";"View2",#N/A,FALSE,"Sheet1"}</definedName>
    <definedName name="_______________New4" localSheetId="5" hidden="1">{"View1",#N/A,FALSE,"Sheet1";"View2",#N/A,FALSE,"Sheet1"}</definedName>
    <definedName name="_______________New4" localSheetId="3" hidden="1">{"View1",#N/A,FALSE,"Sheet1";"View2",#N/A,FALSE,"Sheet1"}</definedName>
    <definedName name="_______________New4" hidden="1">{"View1",#N/A,FALSE,"Sheet1";"View2",#N/A,FALSE,"Sheet1"}</definedName>
    <definedName name="_______________New5" localSheetId="4" hidden="1">{"View1",#N/A,FALSE,"Sheet1";"View2",#N/A,FALSE,"Sheet1"}</definedName>
    <definedName name="_______________New5" localSheetId="5" hidden="1">{"View1",#N/A,FALSE,"Sheet1";"View2",#N/A,FALSE,"Sheet1"}</definedName>
    <definedName name="_______________New5" localSheetId="3" hidden="1">{"View1",#N/A,FALSE,"Sheet1";"View2",#N/A,FALSE,"Sheet1"}</definedName>
    <definedName name="_______________New5" hidden="1">{"View1",#N/A,FALSE,"Sheet1";"View2",#N/A,FALSE,"Sheet1"}</definedName>
    <definedName name="_______________New6" localSheetId="4" hidden="1">{"View1",#N/A,FALSE,"Sheet1";"View2",#N/A,FALSE,"Sheet1"}</definedName>
    <definedName name="_______________New6" localSheetId="5" hidden="1">{"View1",#N/A,FALSE,"Sheet1";"View2",#N/A,FALSE,"Sheet1"}</definedName>
    <definedName name="_______________New6" localSheetId="3" hidden="1">{"View1",#N/A,FALSE,"Sheet1";"View2",#N/A,FALSE,"Sheet1"}</definedName>
    <definedName name="_______________New6" hidden="1">{"View1",#N/A,FALSE,"Sheet1";"View2",#N/A,FALSE,"Sheet1"}</definedName>
    <definedName name="_______________New7" localSheetId="4" hidden="1">{"View1",#N/A,FALSE,"Sheet1";"View2",#N/A,FALSE,"Sheet1"}</definedName>
    <definedName name="_______________New7" localSheetId="5" hidden="1">{"View1",#N/A,FALSE,"Sheet1";"View2",#N/A,FALSE,"Sheet1"}</definedName>
    <definedName name="_______________New7" localSheetId="3" hidden="1">{"View1",#N/A,FALSE,"Sheet1";"View2",#N/A,FALSE,"Sheet1"}</definedName>
    <definedName name="_______________New7" hidden="1">{"View1",#N/A,FALSE,"Sheet1";"View2",#N/A,FALSE,"Sheet1"}</definedName>
    <definedName name="_______________New8" localSheetId="4" hidden="1">{"View1",#N/A,FALSE,"Sheet1";"View2",#N/A,FALSE,"Sheet1"}</definedName>
    <definedName name="_______________New8" localSheetId="5" hidden="1">{"View1",#N/A,FALSE,"Sheet1";"View2",#N/A,FALSE,"Sheet1"}</definedName>
    <definedName name="_______________New8" localSheetId="3" hidden="1">{"View1",#N/A,FALSE,"Sheet1";"View2",#N/A,FALSE,"Sheet1"}</definedName>
    <definedName name="_______________New8" hidden="1">{"View1",#N/A,FALSE,"Sheet1";"View2",#N/A,FALSE,"Sheet1"}</definedName>
    <definedName name="_______________New9" localSheetId="4" hidden="1">{"View1",#N/A,FALSE,"Sheet1";"View2",#N/A,FALSE,"Sheet1"}</definedName>
    <definedName name="_______________New9" localSheetId="5" hidden="1">{"View1",#N/A,FALSE,"Sheet1";"View2",#N/A,FALSE,"Sheet1"}</definedName>
    <definedName name="_______________New9" localSheetId="3" hidden="1">{"View1",#N/A,FALSE,"Sheet1";"View2",#N/A,FALSE,"Sheet1"}</definedName>
    <definedName name="_______________New9" hidden="1">{"View1",#N/A,FALSE,"Sheet1";"View2",#N/A,FALSE,"Sheet1"}</definedName>
    <definedName name="_______________old2" localSheetId="4" hidden="1">{#N/A,#N/A,FALSE,"Chart 2 by Prop Type"}</definedName>
    <definedName name="_______________old2" localSheetId="5" hidden="1">{#N/A,#N/A,FALSE,"Chart 2 by Prop Type"}</definedName>
    <definedName name="_______________old2" localSheetId="3" hidden="1">{#N/A,#N/A,FALSE,"Chart 2 by Prop Type"}</definedName>
    <definedName name="_______________old2" hidden="1">{#N/A,#N/A,FALSE,"Chart 2 by Prop Type"}</definedName>
    <definedName name="______________a1" localSheetId="4" hidden="1">{"Assump",#N/A,TRUE,"Proforma";"first",#N/A,TRUE,"Proforma";"second",#N/A,TRUE,"Proforma";"lease1",#N/A,TRUE,"Proforma";"lease2",#N/A,TRUE,"Proforma"}</definedName>
    <definedName name="______________a1" localSheetId="5" hidden="1">{"Assump",#N/A,TRUE,"Proforma";"first",#N/A,TRUE,"Proforma";"second",#N/A,TRUE,"Proforma";"lease1",#N/A,TRUE,"Proforma";"lease2",#N/A,TRUE,"Proforma"}</definedName>
    <definedName name="______________a1" localSheetId="3" hidden="1">{"Assump",#N/A,TRUE,"Proforma";"first",#N/A,TRUE,"Proforma";"second",#N/A,TRUE,"Proforma";"lease1",#N/A,TRUE,"Proforma";"lease2",#N/A,TRUE,"Proforma"}</definedName>
    <definedName name="______________a1" hidden="1">{"Assump",#N/A,TRUE,"Proforma";"first",#N/A,TRUE,"Proforma";"second",#N/A,TRUE,"Proforma";"lease1",#N/A,TRUE,"Proforma";"lease2",#N/A,TRUE,"Proforma"}</definedName>
    <definedName name="______________del1" localSheetId="4" hidden="1">{"Page1",#N/A,FALSE,"7979";"Page2",#N/A,FALSE,"7979";"Page3",#N/A,FALSE,"7979"}</definedName>
    <definedName name="______________del1" localSheetId="5" hidden="1">{"Page1",#N/A,FALSE,"7979";"Page2",#N/A,FALSE,"7979";"Page3",#N/A,FALSE,"7979"}</definedName>
    <definedName name="______________del1" localSheetId="3" hidden="1">{"Page1",#N/A,FALSE,"7979";"Page2",#N/A,FALSE,"7979";"Page3",#N/A,FALSE,"7979"}</definedName>
    <definedName name="______________del1" hidden="1">{"Page1",#N/A,FALSE,"7979";"Page2",#N/A,FALSE,"7979";"Page3",#N/A,FALSE,"7979"}</definedName>
    <definedName name="______________fff2" localSheetId="4" hidden="1">{"Main",#N/A,FALSE,"Wacker";"Main2",#N/A,FALSE,"Wacker";"Value",#N/A,FALSE,"Wacker";"Sensitivity",#N/A,FALSE,"Wacker";"Paine",#N/A,FALSE,"Wacker";"Quaker",#N/A,FALSE,"Wacker";"Wacker",#N/A,FALSE,"Wacker";"1900",#N/A,FALSE,"Wacker";"1901",#N/A,FALSE,"Wacker"}</definedName>
    <definedName name="______________fff2" localSheetId="5" hidden="1">{"Main",#N/A,FALSE,"Wacker";"Main2",#N/A,FALSE,"Wacker";"Value",#N/A,FALSE,"Wacker";"Sensitivity",#N/A,FALSE,"Wacker";"Paine",#N/A,FALSE,"Wacker";"Quaker",#N/A,FALSE,"Wacker";"Wacker",#N/A,FALSE,"Wacker";"1900",#N/A,FALSE,"Wacker";"1901",#N/A,FALSE,"Wacker"}</definedName>
    <definedName name="______________fff2" localSheetId="3" hidden="1">{"Main",#N/A,FALSE,"Wacker";"Main2",#N/A,FALSE,"Wacker";"Value",#N/A,FALSE,"Wacker";"Sensitivity",#N/A,FALSE,"Wacker";"Paine",#N/A,FALSE,"Wacker";"Quaker",#N/A,FALSE,"Wacker";"Wacker",#N/A,FALSE,"Wacker";"1900",#N/A,FALSE,"Wacker";"1901",#N/A,FALSE,"Wacker"}</definedName>
    <definedName name="______________fff2" hidden="1">{"Main",#N/A,FALSE,"Wacker";"Main2",#N/A,FALSE,"Wacker";"Value",#N/A,FALSE,"Wacker";"Sensitivity",#N/A,FALSE,"Wacker";"Paine",#N/A,FALSE,"Wacker";"Quaker",#N/A,FALSE,"Wacker";"Wacker",#N/A,FALSE,"Wacker";"1900",#N/A,FALSE,"Wacker";"1901",#N/A,FALSE,"Wacker"}</definedName>
    <definedName name="______________ggg2" localSheetId="4" hidden="1">{"View1",#N/A,FALSE,"Sheet1";"View2",#N/A,FALSE,"Sheet1"}</definedName>
    <definedName name="______________ggg2" localSheetId="5" hidden="1">{"View1",#N/A,FALSE,"Sheet1";"View2",#N/A,FALSE,"Sheet1"}</definedName>
    <definedName name="______________ggg2" localSheetId="3" hidden="1">{"View1",#N/A,FALSE,"Sheet1";"View2",#N/A,FALSE,"Sheet1"}</definedName>
    <definedName name="______________ggg2" hidden="1">{"View1",#N/A,FALSE,"Sheet1";"View2",#N/A,FALSE,"Sheet1"}</definedName>
    <definedName name="______________ky1" hidden="1">#N/A</definedName>
    <definedName name="______________New10" localSheetId="4" hidden="1">{"View1",#N/A,FALSE,"Sheet1";"View2",#N/A,FALSE,"Sheet1"}</definedName>
    <definedName name="______________New10" localSheetId="5" hidden="1">{"View1",#N/A,FALSE,"Sheet1";"View2",#N/A,FALSE,"Sheet1"}</definedName>
    <definedName name="______________New10" localSheetId="3" hidden="1">{"View1",#N/A,FALSE,"Sheet1";"View2",#N/A,FALSE,"Sheet1"}</definedName>
    <definedName name="______________New10" hidden="1">{"View1",#N/A,FALSE,"Sheet1";"View2",#N/A,FALSE,"Sheet1"}</definedName>
    <definedName name="______________New11" localSheetId="4" hidden="1">{"View1",#N/A,FALSE,"Sheet1";"View2",#N/A,FALSE,"Sheet1"}</definedName>
    <definedName name="______________New11" localSheetId="5" hidden="1">{"View1",#N/A,FALSE,"Sheet1";"View2",#N/A,FALSE,"Sheet1"}</definedName>
    <definedName name="______________New11" localSheetId="3" hidden="1">{"View1",#N/A,FALSE,"Sheet1";"View2",#N/A,FALSE,"Sheet1"}</definedName>
    <definedName name="______________New11" hidden="1">{"View1",#N/A,FALSE,"Sheet1";"View2",#N/A,FALSE,"Sheet1"}</definedName>
    <definedName name="______________New12" localSheetId="4" hidden="1">{"Main",#N/A,FALSE,"Wacker";"Main2",#N/A,FALSE,"Wacker";"Value",#N/A,FALSE,"Wacker";"Sensitivity",#N/A,FALSE,"Wacker";"Paine",#N/A,FALSE,"Wacker";"Quaker",#N/A,FALSE,"Wacker";"Wacker",#N/A,FALSE,"Wacker";"1900",#N/A,FALSE,"Wacker";"1901",#N/A,FALSE,"Wacker"}</definedName>
    <definedName name="______________New12" localSheetId="5" hidden="1">{"Main",#N/A,FALSE,"Wacker";"Main2",#N/A,FALSE,"Wacker";"Value",#N/A,FALSE,"Wacker";"Sensitivity",#N/A,FALSE,"Wacker";"Paine",#N/A,FALSE,"Wacker";"Quaker",#N/A,FALSE,"Wacker";"Wacker",#N/A,FALSE,"Wacker";"1900",#N/A,FALSE,"Wacker";"1901",#N/A,FALSE,"Wacker"}</definedName>
    <definedName name="______________New12" localSheetId="3" hidden="1">{"Main",#N/A,FALSE,"Wacker";"Main2",#N/A,FALSE,"Wacker";"Value",#N/A,FALSE,"Wacker";"Sensitivity",#N/A,FALSE,"Wacker";"Paine",#N/A,FALSE,"Wacker";"Quaker",#N/A,FALSE,"Wacker";"Wacker",#N/A,FALSE,"Wacker";"1900",#N/A,FALSE,"Wacker";"1901",#N/A,FALSE,"Wacker"}</definedName>
    <definedName name="______________New12" hidden="1">{"Main",#N/A,FALSE,"Wacker";"Main2",#N/A,FALSE,"Wacker";"Value",#N/A,FALSE,"Wacker";"Sensitivity",#N/A,FALSE,"Wacker";"Paine",#N/A,FALSE,"Wacker";"Quaker",#N/A,FALSE,"Wacker";"Wacker",#N/A,FALSE,"Wacker";"1900",#N/A,FALSE,"Wacker";"1901",#N/A,FALSE,"Wacker"}</definedName>
    <definedName name="______________New13" localSheetId="4" hidden="1">{"Main",#N/A,FALSE,"Wacker";"Main2",#N/A,FALSE,"Wacker";"Value",#N/A,FALSE,"Wacker";"Sensitivity",#N/A,FALSE,"Wacker";"Paine",#N/A,FALSE,"Wacker";"Quaker",#N/A,FALSE,"Wacker";"Wacker",#N/A,FALSE,"Wacker";"1900",#N/A,FALSE,"Wacker";"1901",#N/A,FALSE,"Wacker"}</definedName>
    <definedName name="______________New13" localSheetId="5" hidden="1">{"Main",#N/A,FALSE,"Wacker";"Main2",#N/A,FALSE,"Wacker";"Value",#N/A,FALSE,"Wacker";"Sensitivity",#N/A,FALSE,"Wacker";"Paine",#N/A,FALSE,"Wacker";"Quaker",#N/A,FALSE,"Wacker";"Wacker",#N/A,FALSE,"Wacker";"1900",#N/A,FALSE,"Wacker";"1901",#N/A,FALSE,"Wacker"}</definedName>
    <definedName name="______________New13" localSheetId="3" hidden="1">{"Main",#N/A,FALSE,"Wacker";"Main2",#N/A,FALSE,"Wacker";"Value",#N/A,FALSE,"Wacker";"Sensitivity",#N/A,FALSE,"Wacker";"Paine",#N/A,FALSE,"Wacker";"Quaker",#N/A,FALSE,"Wacker";"Wacker",#N/A,FALSE,"Wacker";"1900",#N/A,FALSE,"Wacker";"1901",#N/A,FALSE,"Wacker"}</definedName>
    <definedName name="______________New13" hidden="1">{"Main",#N/A,FALSE,"Wacker";"Main2",#N/A,FALSE,"Wacker";"Value",#N/A,FALSE,"Wacker";"Sensitivity",#N/A,FALSE,"Wacker";"Paine",#N/A,FALSE,"Wacker";"Quaker",#N/A,FALSE,"Wacker";"Wacker",#N/A,FALSE,"Wacker";"1900",#N/A,FALSE,"Wacker";"1901",#N/A,FALSE,"Wacker"}</definedName>
    <definedName name="______________New15" localSheetId="4" hidden="1">{"Main",#N/A,FALSE,"Wacker";"Main2",#N/A,FALSE,"Wacker";"Value",#N/A,FALSE,"Wacker";"Sensitivity",#N/A,FALSE,"Wacker";"Paine",#N/A,FALSE,"Wacker";"Quaker",#N/A,FALSE,"Wacker";"Wacker",#N/A,FALSE,"Wacker";"1900",#N/A,FALSE,"Wacker";"1901",#N/A,FALSE,"Wacker"}</definedName>
    <definedName name="______________New15" localSheetId="5" hidden="1">{"Main",#N/A,FALSE,"Wacker";"Main2",#N/A,FALSE,"Wacker";"Value",#N/A,FALSE,"Wacker";"Sensitivity",#N/A,FALSE,"Wacker";"Paine",#N/A,FALSE,"Wacker";"Quaker",#N/A,FALSE,"Wacker";"Wacker",#N/A,FALSE,"Wacker";"1900",#N/A,FALSE,"Wacker";"1901",#N/A,FALSE,"Wacker"}</definedName>
    <definedName name="______________New15" localSheetId="3" hidden="1">{"Main",#N/A,FALSE,"Wacker";"Main2",#N/A,FALSE,"Wacker";"Value",#N/A,FALSE,"Wacker";"Sensitivity",#N/A,FALSE,"Wacker";"Paine",#N/A,FALSE,"Wacker";"Quaker",#N/A,FALSE,"Wacker";"Wacker",#N/A,FALSE,"Wacker";"1900",#N/A,FALSE,"Wacker";"1901",#N/A,FALSE,"Wacker"}</definedName>
    <definedName name="______________New15" hidden="1">{"Main",#N/A,FALSE,"Wacker";"Main2",#N/A,FALSE,"Wacker";"Value",#N/A,FALSE,"Wacker";"Sensitivity",#N/A,FALSE,"Wacker";"Paine",#N/A,FALSE,"Wacker";"Quaker",#N/A,FALSE,"Wacker";"Wacker",#N/A,FALSE,"Wacker";"1900",#N/A,FALSE,"Wacker";"1901",#N/A,FALSE,"Wacker"}</definedName>
    <definedName name="______________New2" localSheetId="4" hidden="1">{"Main",#N/A,FALSE,"Wacker";"Main2",#N/A,FALSE,"Wacker";"Value",#N/A,FALSE,"Wacker";"Sensitivity",#N/A,FALSE,"Wacker";"Paine",#N/A,FALSE,"Wacker";"Quaker",#N/A,FALSE,"Wacker";"Wacker",#N/A,FALSE,"Wacker";"1900",#N/A,FALSE,"Wacker";"1901",#N/A,FALSE,"Wacker"}</definedName>
    <definedName name="______________New2" localSheetId="5" hidden="1">{"Main",#N/A,FALSE,"Wacker";"Main2",#N/A,FALSE,"Wacker";"Value",#N/A,FALSE,"Wacker";"Sensitivity",#N/A,FALSE,"Wacker";"Paine",#N/A,FALSE,"Wacker";"Quaker",#N/A,FALSE,"Wacker";"Wacker",#N/A,FALSE,"Wacker";"1900",#N/A,FALSE,"Wacker";"1901",#N/A,FALSE,"Wacker"}</definedName>
    <definedName name="______________New2" localSheetId="3" hidden="1">{"Main",#N/A,FALSE,"Wacker";"Main2",#N/A,FALSE,"Wacker";"Value",#N/A,FALSE,"Wacker";"Sensitivity",#N/A,FALSE,"Wacker";"Paine",#N/A,FALSE,"Wacker";"Quaker",#N/A,FALSE,"Wacker";"Wacker",#N/A,FALSE,"Wacker";"1900",#N/A,FALSE,"Wacker";"1901",#N/A,FALSE,"Wacker"}</definedName>
    <definedName name="______________New2" hidden="1">{"Main",#N/A,FALSE,"Wacker";"Main2",#N/A,FALSE,"Wacker";"Value",#N/A,FALSE,"Wacker";"Sensitivity",#N/A,FALSE,"Wacker";"Paine",#N/A,FALSE,"Wacker";"Quaker",#N/A,FALSE,"Wacker";"Wacker",#N/A,FALSE,"Wacker";"1900",#N/A,FALSE,"Wacker";"1901",#N/A,FALSE,"Wacker"}</definedName>
    <definedName name="______________New3" localSheetId="4" hidden="1">{"Main",#N/A,FALSE,"Wacker";"Main2",#N/A,FALSE,"Wacker";"Value",#N/A,FALSE,"Wacker";"Sensitivity",#N/A,FALSE,"Wacker";"Paine",#N/A,FALSE,"Wacker";"Quaker",#N/A,FALSE,"Wacker";"Wacker",#N/A,FALSE,"Wacker";"1900",#N/A,FALSE,"Wacker";"1901",#N/A,FALSE,"Wacker"}</definedName>
    <definedName name="______________New3" localSheetId="5" hidden="1">{"Main",#N/A,FALSE,"Wacker";"Main2",#N/A,FALSE,"Wacker";"Value",#N/A,FALSE,"Wacker";"Sensitivity",#N/A,FALSE,"Wacker";"Paine",#N/A,FALSE,"Wacker";"Quaker",#N/A,FALSE,"Wacker";"Wacker",#N/A,FALSE,"Wacker";"1900",#N/A,FALSE,"Wacker";"1901",#N/A,FALSE,"Wacker"}</definedName>
    <definedName name="______________New3" localSheetId="3" hidden="1">{"Main",#N/A,FALSE,"Wacker";"Main2",#N/A,FALSE,"Wacker";"Value",#N/A,FALSE,"Wacker";"Sensitivity",#N/A,FALSE,"Wacker";"Paine",#N/A,FALSE,"Wacker";"Quaker",#N/A,FALSE,"Wacker";"Wacker",#N/A,FALSE,"Wacker";"1900",#N/A,FALSE,"Wacker";"1901",#N/A,FALSE,"Wacker"}</definedName>
    <definedName name="______________New3" hidden="1">{"Main",#N/A,FALSE,"Wacker";"Main2",#N/A,FALSE,"Wacker";"Value",#N/A,FALSE,"Wacker";"Sensitivity",#N/A,FALSE,"Wacker";"Paine",#N/A,FALSE,"Wacker";"Quaker",#N/A,FALSE,"Wacker";"Wacker",#N/A,FALSE,"Wacker";"1900",#N/A,FALSE,"Wacker";"1901",#N/A,FALSE,"Wacker"}</definedName>
    <definedName name="______________New4" localSheetId="4" hidden="1">{"View1",#N/A,FALSE,"Sheet1";"View2",#N/A,FALSE,"Sheet1"}</definedName>
    <definedName name="______________New4" localSheetId="5" hidden="1">{"View1",#N/A,FALSE,"Sheet1";"View2",#N/A,FALSE,"Sheet1"}</definedName>
    <definedName name="______________New4" localSheetId="3" hidden="1">{"View1",#N/A,FALSE,"Sheet1";"View2",#N/A,FALSE,"Sheet1"}</definedName>
    <definedName name="______________New4" hidden="1">{"View1",#N/A,FALSE,"Sheet1";"View2",#N/A,FALSE,"Sheet1"}</definedName>
    <definedName name="______________New5" localSheetId="4" hidden="1">{"View1",#N/A,FALSE,"Sheet1";"View2",#N/A,FALSE,"Sheet1"}</definedName>
    <definedName name="______________New5" localSheetId="5" hidden="1">{"View1",#N/A,FALSE,"Sheet1";"View2",#N/A,FALSE,"Sheet1"}</definedName>
    <definedName name="______________New5" localSheetId="3" hidden="1">{"View1",#N/A,FALSE,"Sheet1";"View2",#N/A,FALSE,"Sheet1"}</definedName>
    <definedName name="______________New5" hidden="1">{"View1",#N/A,FALSE,"Sheet1";"View2",#N/A,FALSE,"Sheet1"}</definedName>
    <definedName name="______________New6" localSheetId="4" hidden="1">{"View1",#N/A,FALSE,"Sheet1";"View2",#N/A,FALSE,"Sheet1"}</definedName>
    <definedName name="______________New6" localSheetId="5" hidden="1">{"View1",#N/A,FALSE,"Sheet1";"View2",#N/A,FALSE,"Sheet1"}</definedName>
    <definedName name="______________New6" localSheetId="3" hidden="1">{"View1",#N/A,FALSE,"Sheet1";"View2",#N/A,FALSE,"Sheet1"}</definedName>
    <definedName name="______________New6" hidden="1">{"View1",#N/A,FALSE,"Sheet1";"View2",#N/A,FALSE,"Sheet1"}</definedName>
    <definedName name="______________New7" localSheetId="4" hidden="1">{"View1",#N/A,FALSE,"Sheet1";"View2",#N/A,FALSE,"Sheet1"}</definedName>
    <definedName name="______________New7" localSheetId="5" hidden="1">{"View1",#N/A,FALSE,"Sheet1";"View2",#N/A,FALSE,"Sheet1"}</definedName>
    <definedName name="______________New7" localSheetId="3" hidden="1">{"View1",#N/A,FALSE,"Sheet1";"View2",#N/A,FALSE,"Sheet1"}</definedName>
    <definedName name="______________New7" hidden="1">{"View1",#N/A,FALSE,"Sheet1";"View2",#N/A,FALSE,"Sheet1"}</definedName>
    <definedName name="______________New8" localSheetId="4" hidden="1">{"View1",#N/A,FALSE,"Sheet1";"View2",#N/A,FALSE,"Sheet1"}</definedName>
    <definedName name="______________New8" localSheetId="5" hidden="1">{"View1",#N/A,FALSE,"Sheet1";"View2",#N/A,FALSE,"Sheet1"}</definedName>
    <definedName name="______________New8" localSheetId="3" hidden="1">{"View1",#N/A,FALSE,"Sheet1";"View2",#N/A,FALSE,"Sheet1"}</definedName>
    <definedName name="______________New8" hidden="1">{"View1",#N/A,FALSE,"Sheet1";"View2",#N/A,FALSE,"Sheet1"}</definedName>
    <definedName name="______________New9" localSheetId="4" hidden="1">{"View1",#N/A,FALSE,"Sheet1";"View2",#N/A,FALSE,"Sheet1"}</definedName>
    <definedName name="______________New9" localSheetId="5" hidden="1">{"View1",#N/A,FALSE,"Sheet1";"View2",#N/A,FALSE,"Sheet1"}</definedName>
    <definedName name="______________New9" localSheetId="3" hidden="1">{"View1",#N/A,FALSE,"Sheet1";"View2",#N/A,FALSE,"Sheet1"}</definedName>
    <definedName name="______________New9" hidden="1">{"View1",#N/A,FALSE,"Sheet1";"View2",#N/A,FALSE,"Sheet1"}</definedName>
    <definedName name="______________old2" localSheetId="4" hidden="1">{#N/A,#N/A,FALSE,"Chart 2 by Prop Type"}</definedName>
    <definedName name="______________old2" localSheetId="5" hidden="1">{#N/A,#N/A,FALSE,"Chart 2 by Prop Type"}</definedName>
    <definedName name="______________old2" localSheetId="3" hidden="1">{#N/A,#N/A,FALSE,"Chart 2 by Prop Type"}</definedName>
    <definedName name="______________old2" hidden="1">{#N/A,#N/A,FALSE,"Chart 2 by Prop Type"}</definedName>
    <definedName name="_____________a1" localSheetId="4" hidden="1">{"Assump",#N/A,TRUE,"Proforma";"first",#N/A,TRUE,"Proforma";"second",#N/A,TRUE,"Proforma";"lease1",#N/A,TRUE,"Proforma";"lease2",#N/A,TRUE,"Proforma"}</definedName>
    <definedName name="_____________a1" localSheetId="5" hidden="1">{"Assump",#N/A,TRUE,"Proforma";"first",#N/A,TRUE,"Proforma";"second",#N/A,TRUE,"Proforma";"lease1",#N/A,TRUE,"Proforma";"lease2",#N/A,TRUE,"Proforma"}</definedName>
    <definedName name="_____________a1" localSheetId="3" hidden="1">{"Assump",#N/A,TRUE,"Proforma";"first",#N/A,TRUE,"Proforma";"second",#N/A,TRUE,"Proforma";"lease1",#N/A,TRUE,"Proforma";"lease2",#N/A,TRUE,"Proforma"}</definedName>
    <definedName name="_____________a1" hidden="1">{"Assump",#N/A,TRUE,"Proforma";"first",#N/A,TRUE,"Proforma";"second",#N/A,TRUE,"Proforma";"lease1",#N/A,TRUE,"Proforma";"lease2",#N/A,TRUE,"Proforma"}</definedName>
    <definedName name="_____________fff2" localSheetId="4" hidden="1">{"Main",#N/A,FALSE,"Wacker";"Main2",#N/A,FALSE,"Wacker";"Value",#N/A,FALSE,"Wacker";"Sensitivity",#N/A,FALSE,"Wacker";"Paine",#N/A,FALSE,"Wacker";"Quaker",#N/A,FALSE,"Wacker";"Wacker",#N/A,FALSE,"Wacker";"1900",#N/A,FALSE,"Wacker";"1901",#N/A,FALSE,"Wacker"}</definedName>
    <definedName name="_____________fff2" localSheetId="5" hidden="1">{"Main",#N/A,FALSE,"Wacker";"Main2",#N/A,FALSE,"Wacker";"Value",#N/A,FALSE,"Wacker";"Sensitivity",#N/A,FALSE,"Wacker";"Paine",#N/A,FALSE,"Wacker";"Quaker",#N/A,FALSE,"Wacker";"Wacker",#N/A,FALSE,"Wacker";"1900",#N/A,FALSE,"Wacker";"1901",#N/A,FALSE,"Wacker"}</definedName>
    <definedName name="_____________fff2" localSheetId="3" hidden="1">{"Main",#N/A,FALSE,"Wacker";"Main2",#N/A,FALSE,"Wacker";"Value",#N/A,FALSE,"Wacker";"Sensitivity",#N/A,FALSE,"Wacker";"Paine",#N/A,FALSE,"Wacker";"Quaker",#N/A,FALSE,"Wacker";"Wacker",#N/A,FALSE,"Wacker";"1900",#N/A,FALSE,"Wacker";"1901",#N/A,FALSE,"Wacker"}</definedName>
    <definedName name="_____________fff2" hidden="1">{"Main",#N/A,FALSE,"Wacker";"Main2",#N/A,FALSE,"Wacker";"Value",#N/A,FALSE,"Wacker";"Sensitivity",#N/A,FALSE,"Wacker";"Paine",#N/A,FALSE,"Wacker";"Quaker",#N/A,FALSE,"Wacker";"Wacker",#N/A,FALSE,"Wacker";"1900",#N/A,FALSE,"Wacker";"1901",#N/A,FALSE,"Wacker"}</definedName>
    <definedName name="_____________ggg2" localSheetId="4" hidden="1">{"View1",#N/A,FALSE,"Sheet1";"View2",#N/A,FALSE,"Sheet1"}</definedName>
    <definedName name="_____________ggg2" localSheetId="5" hidden="1">{"View1",#N/A,FALSE,"Sheet1";"View2",#N/A,FALSE,"Sheet1"}</definedName>
    <definedName name="_____________ggg2" localSheetId="3" hidden="1">{"View1",#N/A,FALSE,"Sheet1";"View2",#N/A,FALSE,"Sheet1"}</definedName>
    <definedName name="_____________ggg2" hidden="1">{"View1",#N/A,FALSE,"Sheet1";"View2",#N/A,FALSE,"Sheet1"}</definedName>
    <definedName name="_____________ky1" hidden="1">#N/A</definedName>
    <definedName name="_____________New10" localSheetId="4" hidden="1">{"View1",#N/A,FALSE,"Sheet1";"View2",#N/A,FALSE,"Sheet1"}</definedName>
    <definedName name="_____________New10" localSheetId="5" hidden="1">{"View1",#N/A,FALSE,"Sheet1";"View2",#N/A,FALSE,"Sheet1"}</definedName>
    <definedName name="_____________New10" localSheetId="3" hidden="1">{"View1",#N/A,FALSE,"Sheet1";"View2",#N/A,FALSE,"Sheet1"}</definedName>
    <definedName name="_____________New10" hidden="1">{"View1",#N/A,FALSE,"Sheet1";"View2",#N/A,FALSE,"Sheet1"}</definedName>
    <definedName name="_____________New11" localSheetId="4" hidden="1">{"View1",#N/A,FALSE,"Sheet1";"View2",#N/A,FALSE,"Sheet1"}</definedName>
    <definedName name="_____________New11" localSheetId="5" hidden="1">{"View1",#N/A,FALSE,"Sheet1";"View2",#N/A,FALSE,"Sheet1"}</definedName>
    <definedName name="_____________New11" localSheetId="3" hidden="1">{"View1",#N/A,FALSE,"Sheet1";"View2",#N/A,FALSE,"Sheet1"}</definedName>
    <definedName name="_____________New11" hidden="1">{"View1",#N/A,FALSE,"Sheet1";"View2",#N/A,FALSE,"Sheet1"}</definedName>
    <definedName name="_____________New12" localSheetId="4" hidden="1">{"Main",#N/A,FALSE,"Wacker";"Main2",#N/A,FALSE,"Wacker";"Value",#N/A,FALSE,"Wacker";"Sensitivity",#N/A,FALSE,"Wacker";"Paine",#N/A,FALSE,"Wacker";"Quaker",#N/A,FALSE,"Wacker";"Wacker",#N/A,FALSE,"Wacker";"1900",#N/A,FALSE,"Wacker";"1901",#N/A,FALSE,"Wacker"}</definedName>
    <definedName name="_____________New12" localSheetId="5" hidden="1">{"Main",#N/A,FALSE,"Wacker";"Main2",#N/A,FALSE,"Wacker";"Value",#N/A,FALSE,"Wacker";"Sensitivity",#N/A,FALSE,"Wacker";"Paine",#N/A,FALSE,"Wacker";"Quaker",#N/A,FALSE,"Wacker";"Wacker",#N/A,FALSE,"Wacker";"1900",#N/A,FALSE,"Wacker";"1901",#N/A,FALSE,"Wacker"}</definedName>
    <definedName name="_____________New12" localSheetId="3" hidden="1">{"Main",#N/A,FALSE,"Wacker";"Main2",#N/A,FALSE,"Wacker";"Value",#N/A,FALSE,"Wacker";"Sensitivity",#N/A,FALSE,"Wacker";"Paine",#N/A,FALSE,"Wacker";"Quaker",#N/A,FALSE,"Wacker";"Wacker",#N/A,FALSE,"Wacker";"1900",#N/A,FALSE,"Wacker";"1901",#N/A,FALSE,"Wacker"}</definedName>
    <definedName name="_____________New12" hidden="1">{"Main",#N/A,FALSE,"Wacker";"Main2",#N/A,FALSE,"Wacker";"Value",#N/A,FALSE,"Wacker";"Sensitivity",#N/A,FALSE,"Wacker";"Paine",#N/A,FALSE,"Wacker";"Quaker",#N/A,FALSE,"Wacker";"Wacker",#N/A,FALSE,"Wacker";"1900",#N/A,FALSE,"Wacker";"1901",#N/A,FALSE,"Wacker"}</definedName>
    <definedName name="_____________New13" localSheetId="4" hidden="1">{"Main",#N/A,FALSE,"Wacker";"Main2",#N/A,FALSE,"Wacker";"Value",#N/A,FALSE,"Wacker";"Sensitivity",#N/A,FALSE,"Wacker";"Paine",#N/A,FALSE,"Wacker";"Quaker",#N/A,FALSE,"Wacker";"Wacker",#N/A,FALSE,"Wacker";"1900",#N/A,FALSE,"Wacker";"1901",#N/A,FALSE,"Wacker"}</definedName>
    <definedName name="_____________New13" localSheetId="5" hidden="1">{"Main",#N/A,FALSE,"Wacker";"Main2",#N/A,FALSE,"Wacker";"Value",#N/A,FALSE,"Wacker";"Sensitivity",#N/A,FALSE,"Wacker";"Paine",#N/A,FALSE,"Wacker";"Quaker",#N/A,FALSE,"Wacker";"Wacker",#N/A,FALSE,"Wacker";"1900",#N/A,FALSE,"Wacker";"1901",#N/A,FALSE,"Wacker"}</definedName>
    <definedName name="_____________New13" localSheetId="3" hidden="1">{"Main",#N/A,FALSE,"Wacker";"Main2",#N/A,FALSE,"Wacker";"Value",#N/A,FALSE,"Wacker";"Sensitivity",#N/A,FALSE,"Wacker";"Paine",#N/A,FALSE,"Wacker";"Quaker",#N/A,FALSE,"Wacker";"Wacker",#N/A,FALSE,"Wacker";"1900",#N/A,FALSE,"Wacker";"1901",#N/A,FALSE,"Wacker"}</definedName>
    <definedName name="_____________New13" hidden="1">{"Main",#N/A,FALSE,"Wacker";"Main2",#N/A,FALSE,"Wacker";"Value",#N/A,FALSE,"Wacker";"Sensitivity",#N/A,FALSE,"Wacker";"Paine",#N/A,FALSE,"Wacker";"Quaker",#N/A,FALSE,"Wacker";"Wacker",#N/A,FALSE,"Wacker";"1900",#N/A,FALSE,"Wacker";"1901",#N/A,FALSE,"Wacker"}</definedName>
    <definedName name="_____________New15" localSheetId="4" hidden="1">{"Main",#N/A,FALSE,"Wacker";"Main2",#N/A,FALSE,"Wacker";"Value",#N/A,FALSE,"Wacker";"Sensitivity",#N/A,FALSE,"Wacker";"Paine",#N/A,FALSE,"Wacker";"Quaker",#N/A,FALSE,"Wacker";"Wacker",#N/A,FALSE,"Wacker";"1900",#N/A,FALSE,"Wacker";"1901",#N/A,FALSE,"Wacker"}</definedName>
    <definedName name="_____________New15" localSheetId="5" hidden="1">{"Main",#N/A,FALSE,"Wacker";"Main2",#N/A,FALSE,"Wacker";"Value",#N/A,FALSE,"Wacker";"Sensitivity",#N/A,FALSE,"Wacker";"Paine",#N/A,FALSE,"Wacker";"Quaker",#N/A,FALSE,"Wacker";"Wacker",#N/A,FALSE,"Wacker";"1900",#N/A,FALSE,"Wacker";"1901",#N/A,FALSE,"Wacker"}</definedName>
    <definedName name="_____________New15" localSheetId="3" hidden="1">{"Main",#N/A,FALSE,"Wacker";"Main2",#N/A,FALSE,"Wacker";"Value",#N/A,FALSE,"Wacker";"Sensitivity",#N/A,FALSE,"Wacker";"Paine",#N/A,FALSE,"Wacker";"Quaker",#N/A,FALSE,"Wacker";"Wacker",#N/A,FALSE,"Wacker";"1900",#N/A,FALSE,"Wacker";"1901",#N/A,FALSE,"Wacker"}</definedName>
    <definedName name="_____________New15" hidden="1">{"Main",#N/A,FALSE,"Wacker";"Main2",#N/A,FALSE,"Wacker";"Value",#N/A,FALSE,"Wacker";"Sensitivity",#N/A,FALSE,"Wacker";"Paine",#N/A,FALSE,"Wacker";"Quaker",#N/A,FALSE,"Wacker";"Wacker",#N/A,FALSE,"Wacker";"1900",#N/A,FALSE,"Wacker";"1901",#N/A,FALSE,"Wacker"}</definedName>
    <definedName name="_____________New2" localSheetId="4" hidden="1">{"Main",#N/A,FALSE,"Wacker";"Main2",#N/A,FALSE,"Wacker";"Value",#N/A,FALSE,"Wacker";"Sensitivity",#N/A,FALSE,"Wacker";"Paine",#N/A,FALSE,"Wacker";"Quaker",#N/A,FALSE,"Wacker";"Wacker",#N/A,FALSE,"Wacker";"1900",#N/A,FALSE,"Wacker";"1901",#N/A,FALSE,"Wacker"}</definedName>
    <definedName name="_____________New2" localSheetId="5" hidden="1">{"Main",#N/A,FALSE,"Wacker";"Main2",#N/A,FALSE,"Wacker";"Value",#N/A,FALSE,"Wacker";"Sensitivity",#N/A,FALSE,"Wacker";"Paine",#N/A,FALSE,"Wacker";"Quaker",#N/A,FALSE,"Wacker";"Wacker",#N/A,FALSE,"Wacker";"1900",#N/A,FALSE,"Wacker";"1901",#N/A,FALSE,"Wacker"}</definedName>
    <definedName name="_____________New2" localSheetId="3" hidden="1">{"Main",#N/A,FALSE,"Wacker";"Main2",#N/A,FALSE,"Wacker";"Value",#N/A,FALSE,"Wacker";"Sensitivity",#N/A,FALSE,"Wacker";"Paine",#N/A,FALSE,"Wacker";"Quaker",#N/A,FALSE,"Wacker";"Wacker",#N/A,FALSE,"Wacker";"1900",#N/A,FALSE,"Wacker";"1901",#N/A,FALSE,"Wacker"}</definedName>
    <definedName name="_____________New2" hidden="1">{"Main",#N/A,FALSE,"Wacker";"Main2",#N/A,FALSE,"Wacker";"Value",#N/A,FALSE,"Wacker";"Sensitivity",#N/A,FALSE,"Wacker";"Paine",#N/A,FALSE,"Wacker";"Quaker",#N/A,FALSE,"Wacker";"Wacker",#N/A,FALSE,"Wacker";"1900",#N/A,FALSE,"Wacker";"1901",#N/A,FALSE,"Wacker"}</definedName>
    <definedName name="_____________New3" localSheetId="4" hidden="1">{"Main",#N/A,FALSE,"Wacker";"Main2",#N/A,FALSE,"Wacker";"Value",#N/A,FALSE,"Wacker";"Sensitivity",#N/A,FALSE,"Wacker";"Paine",#N/A,FALSE,"Wacker";"Quaker",#N/A,FALSE,"Wacker";"Wacker",#N/A,FALSE,"Wacker";"1900",#N/A,FALSE,"Wacker";"1901",#N/A,FALSE,"Wacker"}</definedName>
    <definedName name="_____________New3" localSheetId="5" hidden="1">{"Main",#N/A,FALSE,"Wacker";"Main2",#N/A,FALSE,"Wacker";"Value",#N/A,FALSE,"Wacker";"Sensitivity",#N/A,FALSE,"Wacker";"Paine",#N/A,FALSE,"Wacker";"Quaker",#N/A,FALSE,"Wacker";"Wacker",#N/A,FALSE,"Wacker";"1900",#N/A,FALSE,"Wacker";"1901",#N/A,FALSE,"Wacker"}</definedName>
    <definedName name="_____________New3" localSheetId="3" hidden="1">{"Main",#N/A,FALSE,"Wacker";"Main2",#N/A,FALSE,"Wacker";"Value",#N/A,FALSE,"Wacker";"Sensitivity",#N/A,FALSE,"Wacker";"Paine",#N/A,FALSE,"Wacker";"Quaker",#N/A,FALSE,"Wacker";"Wacker",#N/A,FALSE,"Wacker";"1900",#N/A,FALSE,"Wacker";"1901",#N/A,FALSE,"Wacker"}</definedName>
    <definedName name="_____________New3" hidden="1">{"Main",#N/A,FALSE,"Wacker";"Main2",#N/A,FALSE,"Wacker";"Value",#N/A,FALSE,"Wacker";"Sensitivity",#N/A,FALSE,"Wacker";"Paine",#N/A,FALSE,"Wacker";"Quaker",#N/A,FALSE,"Wacker";"Wacker",#N/A,FALSE,"Wacker";"1900",#N/A,FALSE,"Wacker";"1901",#N/A,FALSE,"Wacker"}</definedName>
    <definedName name="_____________New4" localSheetId="4" hidden="1">{"View1",#N/A,FALSE,"Sheet1";"View2",#N/A,FALSE,"Sheet1"}</definedName>
    <definedName name="_____________New4" localSheetId="5" hidden="1">{"View1",#N/A,FALSE,"Sheet1";"View2",#N/A,FALSE,"Sheet1"}</definedName>
    <definedName name="_____________New4" localSheetId="3" hidden="1">{"View1",#N/A,FALSE,"Sheet1";"View2",#N/A,FALSE,"Sheet1"}</definedName>
    <definedName name="_____________New4" hidden="1">{"View1",#N/A,FALSE,"Sheet1";"View2",#N/A,FALSE,"Sheet1"}</definedName>
    <definedName name="_____________New5" localSheetId="4" hidden="1">{"View1",#N/A,FALSE,"Sheet1";"View2",#N/A,FALSE,"Sheet1"}</definedName>
    <definedName name="_____________New5" localSheetId="5" hidden="1">{"View1",#N/A,FALSE,"Sheet1";"View2",#N/A,FALSE,"Sheet1"}</definedName>
    <definedName name="_____________New5" localSheetId="3" hidden="1">{"View1",#N/A,FALSE,"Sheet1";"View2",#N/A,FALSE,"Sheet1"}</definedName>
    <definedName name="_____________New5" hidden="1">{"View1",#N/A,FALSE,"Sheet1";"View2",#N/A,FALSE,"Sheet1"}</definedName>
    <definedName name="_____________New6" localSheetId="4" hidden="1">{"View1",#N/A,FALSE,"Sheet1";"View2",#N/A,FALSE,"Sheet1"}</definedName>
    <definedName name="_____________New6" localSheetId="5" hidden="1">{"View1",#N/A,FALSE,"Sheet1";"View2",#N/A,FALSE,"Sheet1"}</definedName>
    <definedName name="_____________New6" localSheetId="3" hidden="1">{"View1",#N/A,FALSE,"Sheet1";"View2",#N/A,FALSE,"Sheet1"}</definedName>
    <definedName name="_____________New6" hidden="1">{"View1",#N/A,FALSE,"Sheet1";"View2",#N/A,FALSE,"Sheet1"}</definedName>
    <definedName name="_____________New7" localSheetId="4" hidden="1">{"View1",#N/A,FALSE,"Sheet1";"View2",#N/A,FALSE,"Sheet1"}</definedName>
    <definedName name="_____________New7" localSheetId="5" hidden="1">{"View1",#N/A,FALSE,"Sheet1";"View2",#N/A,FALSE,"Sheet1"}</definedName>
    <definedName name="_____________New7" localSheetId="3" hidden="1">{"View1",#N/A,FALSE,"Sheet1";"View2",#N/A,FALSE,"Sheet1"}</definedName>
    <definedName name="_____________New7" hidden="1">{"View1",#N/A,FALSE,"Sheet1";"View2",#N/A,FALSE,"Sheet1"}</definedName>
    <definedName name="_____________New8" localSheetId="4" hidden="1">{"View1",#N/A,FALSE,"Sheet1";"View2",#N/A,FALSE,"Sheet1"}</definedName>
    <definedName name="_____________New8" localSheetId="5" hidden="1">{"View1",#N/A,FALSE,"Sheet1";"View2",#N/A,FALSE,"Sheet1"}</definedName>
    <definedName name="_____________New8" localSheetId="3" hidden="1">{"View1",#N/A,FALSE,"Sheet1";"View2",#N/A,FALSE,"Sheet1"}</definedName>
    <definedName name="_____________New8" hidden="1">{"View1",#N/A,FALSE,"Sheet1";"View2",#N/A,FALSE,"Sheet1"}</definedName>
    <definedName name="_____________New9" localSheetId="4" hidden="1">{"View1",#N/A,FALSE,"Sheet1";"View2",#N/A,FALSE,"Sheet1"}</definedName>
    <definedName name="_____________New9" localSheetId="5" hidden="1">{"View1",#N/A,FALSE,"Sheet1";"View2",#N/A,FALSE,"Sheet1"}</definedName>
    <definedName name="_____________New9" localSheetId="3" hidden="1">{"View1",#N/A,FALSE,"Sheet1";"View2",#N/A,FALSE,"Sheet1"}</definedName>
    <definedName name="_____________New9" hidden="1">{"View1",#N/A,FALSE,"Sheet1";"View2",#N/A,FALSE,"Sheet1"}</definedName>
    <definedName name="_____________old2" localSheetId="4" hidden="1">{#N/A,#N/A,FALSE,"Chart 2 by Prop Type"}</definedName>
    <definedName name="_____________old2" localSheetId="5" hidden="1">{#N/A,#N/A,FALSE,"Chart 2 by Prop Type"}</definedName>
    <definedName name="_____________old2" localSheetId="3" hidden="1">{#N/A,#N/A,FALSE,"Chart 2 by Prop Type"}</definedName>
    <definedName name="_____________old2" hidden="1">{#N/A,#N/A,FALSE,"Chart 2 by Prop Type"}</definedName>
    <definedName name="____________a1" localSheetId="4" hidden="1">{"Assump",#N/A,TRUE,"Proforma";"first",#N/A,TRUE,"Proforma";"second",#N/A,TRUE,"Proforma";"lease1",#N/A,TRUE,"Proforma";"lease2",#N/A,TRUE,"Proforma"}</definedName>
    <definedName name="____________a1" localSheetId="5" hidden="1">{"Assump",#N/A,TRUE,"Proforma";"first",#N/A,TRUE,"Proforma";"second",#N/A,TRUE,"Proforma";"lease1",#N/A,TRUE,"Proforma";"lease2",#N/A,TRUE,"Proforma"}</definedName>
    <definedName name="____________a1" localSheetId="3" hidden="1">{"Assump",#N/A,TRUE,"Proforma";"first",#N/A,TRUE,"Proforma";"second",#N/A,TRUE,"Proforma";"lease1",#N/A,TRUE,"Proforma";"lease2",#N/A,TRUE,"Proforma"}</definedName>
    <definedName name="____________a1" hidden="1">{"Assump",#N/A,TRUE,"Proforma";"first",#N/A,TRUE,"Proforma";"second",#N/A,TRUE,"Proforma";"lease1",#N/A,TRUE,"Proforma";"lease2",#N/A,TRUE,"Proforma"}</definedName>
    <definedName name="____________del1" localSheetId="4" hidden="1">{"Page1",#N/A,FALSE,"7979";"Page2",#N/A,FALSE,"7979";"Page3",#N/A,FALSE,"7979"}</definedName>
    <definedName name="____________del1" localSheetId="5" hidden="1">{"Page1",#N/A,FALSE,"7979";"Page2",#N/A,FALSE,"7979";"Page3",#N/A,FALSE,"7979"}</definedName>
    <definedName name="____________del1" localSheetId="3" hidden="1">{"Page1",#N/A,FALSE,"7979";"Page2",#N/A,FALSE,"7979";"Page3",#N/A,FALSE,"7979"}</definedName>
    <definedName name="____________del1" hidden="1">{"Page1",#N/A,FALSE,"7979";"Page2",#N/A,FALSE,"7979";"Page3",#N/A,FALSE,"7979"}</definedName>
    <definedName name="____________ky1" hidden="1">#N/A</definedName>
    <definedName name="____________new1" localSheetId="4" hidden="1">{"Data Input",#N/A,TRUE,"Data Input";"15-Yr Cash Flow",#N/A,TRUE,"Cash Flow";"15-Yr Value",#N/A,TRUE,"Value "}</definedName>
    <definedName name="____________new1" localSheetId="5" hidden="1">{"Data Input",#N/A,TRUE,"Data Input";"15-Yr Cash Flow",#N/A,TRUE,"Cash Flow";"15-Yr Value",#N/A,TRUE,"Value "}</definedName>
    <definedName name="____________new1" localSheetId="3" hidden="1">{"Data Input",#N/A,TRUE,"Data Input";"15-Yr Cash Flow",#N/A,TRUE,"Cash Flow";"15-Yr Value",#N/A,TRUE,"Value "}</definedName>
    <definedName name="____________new1" hidden="1">{"Data Input",#N/A,TRUE,"Data Input";"15-Yr Cash Flow",#N/A,TRUE,"Cash Flow";"15-Yr Value",#N/A,TRUE,"Value "}</definedName>
    <definedName name="____________new3" localSheetId="4" hidden="1">{"ODB",#N/A,FALSE,"Hold Scenario"}</definedName>
    <definedName name="____________new3" localSheetId="5" hidden="1">{"ODB",#N/A,FALSE,"Hold Scenario"}</definedName>
    <definedName name="____________new3" localSheetId="3" hidden="1">{"ODB",#N/A,FALSE,"Hold Scenario"}</definedName>
    <definedName name="____________new3" hidden="1">{"ODB",#N/A,FALSE,"Hold Scenario"}</definedName>
    <definedName name="____________new4" localSheetId="4" hidden="1">{#N/A,#N/A,FALSE,"OpEx (PP)";#N/A,#N/A,FALSE,"Lease Comps (O)-BT";#N/A,#N/A,FALSE,"OpEx (CC)";#N/A,#N/A,FALSE,"Value (PP-Base)";#N/A,#N/A,FALSE,"Value (CC-Base)";#N/A,#N/A,FALSE,"Sales Comps (R)";#N/A,#N/A,FALSE,"Sales Comps (O)"}</definedName>
    <definedName name="____________new4" localSheetId="5" hidden="1">{#N/A,#N/A,FALSE,"OpEx (PP)";#N/A,#N/A,FALSE,"Lease Comps (O)-BT";#N/A,#N/A,FALSE,"OpEx (CC)";#N/A,#N/A,FALSE,"Value (PP-Base)";#N/A,#N/A,FALSE,"Value (CC-Base)";#N/A,#N/A,FALSE,"Sales Comps (R)";#N/A,#N/A,FALSE,"Sales Comps (O)"}</definedName>
    <definedName name="____________new4" localSheetId="3" hidden="1">{#N/A,#N/A,FALSE,"OpEx (PP)";#N/A,#N/A,FALSE,"Lease Comps (O)-BT";#N/A,#N/A,FALSE,"OpEx (CC)";#N/A,#N/A,FALSE,"Value (PP-Base)";#N/A,#N/A,FALSE,"Value (CC-Base)";#N/A,#N/A,FALSE,"Sales Comps (R)";#N/A,#N/A,FALSE,"Sales Comps (O)"}</definedName>
    <definedName name="____________new4" hidden="1">{#N/A,#N/A,FALSE,"OpEx (PP)";#N/A,#N/A,FALSE,"Lease Comps (O)-BT";#N/A,#N/A,FALSE,"OpEx (CC)";#N/A,#N/A,FALSE,"Value (PP-Base)";#N/A,#N/A,FALSE,"Value (CC-Base)";#N/A,#N/A,FALSE,"Sales Comps (R)";#N/A,#N/A,FALSE,"Sales Comps (O)"}</definedName>
    <definedName name="____________old2" localSheetId="4" hidden="1">{#N/A,#N/A,FALSE,"Chart 2 by Prop Type"}</definedName>
    <definedName name="____________old2" localSheetId="5" hidden="1">{#N/A,#N/A,FALSE,"Chart 2 by Prop Type"}</definedName>
    <definedName name="____________old2" localSheetId="3" hidden="1">{#N/A,#N/A,FALSE,"Chart 2 by Prop Type"}</definedName>
    <definedName name="____________old2" hidden="1">{#N/A,#N/A,FALSE,"Chart 2 by Prop Type"}</definedName>
    <definedName name="___________a1" localSheetId="4" hidden="1">{"Assump",#N/A,TRUE,"Proforma";"first",#N/A,TRUE,"Proforma";"second",#N/A,TRUE,"Proforma";"lease1",#N/A,TRUE,"Proforma";"lease2",#N/A,TRUE,"Proforma"}</definedName>
    <definedName name="___________a1" localSheetId="5" hidden="1">{"Assump",#N/A,TRUE,"Proforma";"first",#N/A,TRUE,"Proforma";"second",#N/A,TRUE,"Proforma";"lease1",#N/A,TRUE,"Proforma";"lease2",#N/A,TRUE,"Proforma"}</definedName>
    <definedName name="___________a1" localSheetId="3" hidden="1">{"Assump",#N/A,TRUE,"Proforma";"first",#N/A,TRUE,"Proforma";"second",#N/A,TRUE,"Proforma";"lease1",#N/A,TRUE,"Proforma";"lease2",#N/A,TRUE,"Proforma"}</definedName>
    <definedName name="___________a1" hidden="1">{"Assump",#N/A,TRUE,"Proforma";"first",#N/A,TRUE,"Proforma";"second",#N/A,TRUE,"Proforma";"lease1",#N/A,TRUE,"Proforma";"lease2",#N/A,TRUE,"Proforma"}</definedName>
    <definedName name="___________del1" localSheetId="4" hidden="1">{"Page1",#N/A,FALSE,"7979";"Page2",#N/A,FALSE,"7979";"Page3",#N/A,FALSE,"7979"}</definedName>
    <definedName name="___________del1" localSheetId="5" hidden="1">{"Page1",#N/A,FALSE,"7979";"Page2",#N/A,FALSE,"7979";"Page3",#N/A,FALSE,"7979"}</definedName>
    <definedName name="___________del1" localSheetId="3" hidden="1">{"Page1",#N/A,FALSE,"7979";"Page2",#N/A,FALSE,"7979";"Page3",#N/A,FALSE,"7979"}</definedName>
    <definedName name="___________del1" hidden="1">{"Page1",#N/A,FALSE,"7979";"Page2",#N/A,FALSE,"7979";"Page3",#N/A,FALSE,"7979"}</definedName>
    <definedName name="___________fff2" localSheetId="4" hidden="1">{"Main",#N/A,FALSE,"Wacker";"Main2",#N/A,FALSE,"Wacker";"Value",#N/A,FALSE,"Wacker";"Sensitivity",#N/A,FALSE,"Wacker";"Paine",#N/A,FALSE,"Wacker";"Quaker",#N/A,FALSE,"Wacker";"Wacker",#N/A,FALSE,"Wacker";"1900",#N/A,FALSE,"Wacker";"1901",#N/A,FALSE,"Wacker"}</definedName>
    <definedName name="___________fff2" localSheetId="5" hidden="1">{"Main",#N/A,FALSE,"Wacker";"Main2",#N/A,FALSE,"Wacker";"Value",#N/A,FALSE,"Wacker";"Sensitivity",#N/A,FALSE,"Wacker";"Paine",#N/A,FALSE,"Wacker";"Quaker",#N/A,FALSE,"Wacker";"Wacker",#N/A,FALSE,"Wacker";"1900",#N/A,FALSE,"Wacker";"1901",#N/A,FALSE,"Wacker"}</definedName>
    <definedName name="___________fff2" localSheetId="3" hidden="1">{"Main",#N/A,FALSE,"Wacker";"Main2",#N/A,FALSE,"Wacker";"Value",#N/A,FALSE,"Wacker";"Sensitivity",#N/A,FALSE,"Wacker";"Paine",#N/A,FALSE,"Wacker";"Quaker",#N/A,FALSE,"Wacker";"Wacker",#N/A,FALSE,"Wacker";"1900",#N/A,FALSE,"Wacker";"1901",#N/A,FALSE,"Wacker"}</definedName>
    <definedName name="___________fff2" hidden="1">{"Main",#N/A,FALSE,"Wacker";"Main2",#N/A,FALSE,"Wacker";"Value",#N/A,FALSE,"Wacker";"Sensitivity",#N/A,FALSE,"Wacker";"Paine",#N/A,FALSE,"Wacker";"Quaker",#N/A,FALSE,"Wacker";"Wacker",#N/A,FALSE,"Wacker";"1900",#N/A,FALSE,"Wacker";"1901",#N/A,FALSE,"Wacker"}</definedName>
    <definedName name="___________ggg2" localSheetId="4" hidden="1">{"View1",#N/A,FALSE,"Sheet1";"View2",#N/A,FALSE,"Sheet1"}</definedName>
    <definedName name="___________ggg2" localSheetId="5" hidden="1">{"View1",#N/A,FALSE,"Sheet1";"View2",#N/A,FALSE,"Sheet1"}</definedName>
    <definedName name="___________ggg2" localSheetId="3" hidden="1">{"View1",#N/A,FALSE,"Sheet1";"View2",#N/A,FALSE,"Sheet1"}</definedName>
    <definedName name="___________ggg2" hidden="1">{"View1",#N/A,FALSE,"Sheet1";"View2",#N/A,FALSE,"Sheet1"}</definedName>
    <definedName name="___________ky1" hidden="1">#N/A</definedName>
    <definedName name="___________New10" localSheetId="4" hidden="1">{"View1",#N/A,FALSE,"Sheet1";"View2",#N/A,FALSE,"Sheet1"}</definedName>
    <definedName name="___________New10" localSheetId="5" hidden="1">{"View1",#N/A,FALSE,"Sheet1";"View2",#N/A,FALSE,"Sheet1"}</definedName>
    <definedName name="___________New10" localSheetId="3" hidden="1">{"View1",#N/A,FALSE,"Sheet1";"View2",#N/A,FALSE,"Sheet1"}</definedName>
    <definedName name="___________New10" hidden="1">{"View1",#N/A,FALSE,"Sheet1";"View2",#N/A,FALSE,"Sheet1"}</definedName>
    <definedName name="___________New11" localSheetId="4" hidden="1">{"View1",#N/A,FALSE,"Sheet1";"View2",#N/A,FALSE,"Sheet1"}</definedName>
    <definedName name="___________New11" localSheetId="5" hidden="1">{"View1",#N/A,FALSE,"Sheet1";"View2",#N/A,FALSE,"Sheet1"}</definedName>
    <definedName name="___________New11" localSheetId="3" hidden="1">{"View1",#N/A,FALSE,"Sheet1";"View2",#N/A,FALSE,"Sheet1"}</definedName>
    <definedName name="___________New11" hidden="1">{"View1",#N/A,FALSE,"Sheet1";"View2",#N/A,FALSE,"Sheet1"}</definedName>
    <definedName name="___________New12" localSheetId="4" hidden="1">{"Main",#N/A,FALSE,"Wacker";"Main2",#N/A,FALSE,"Wacker";"Value",#N/A,FALSE,"Wacker";"Sensitivity",#N/A,FALSE,"Wacker";"Paine",#N/A,FALSE,"Wacker";"Quaker",#N/A,FALSE,"Wacker";"Wacker",#N/A,FALSE,"Wacker";"1900",#N/A,FALSE,"Wacker";"1901",#N/A,FALSE,"Wacker"}</definedName>
    <definedName name="___________New12" localSheetId="5" hidden="1">{"Main",#N/A,FALSE,"Wacker";"Main2",#N/A,FALSE,"Wacker";"Value",#N/A,FALSE,"Wacker";"Sensitivity",#N/A,FALSE,"Wacker";"Paine",#N/A,FALSE,"Wacker";"Quaker",#N/A,FALSE,"Wacker";"Wacker",#N/A,FALSE,"Wacker";"1900",#N/A,FALSE,"Wacker";"1901",#N/A,FALSE,"Wacker"}</definedName>
    <definedName name="___________New12" localSheetId="3" hidden="1">{"Main",#N/A,FALSE,"Wacker";"Main2",#N/A,FALSE,"Wacker";"Value",#N/A,FALSE,"Wacker";"Sensitivity",#N/A,FALSE,"Wacker";"Paine",#N/A,FALSE,"Wacker";"Quaker",#N/A,FALSE,"Wacker";"Wacker",#N/A,FALSE,"Wacker";"1900",#N/A,FALSE,"Wacker";"1901",#N/A,FALSE,"Wacker"}</definedName>
    <definedName name="___________New12" hidden="1">{"Main",#N/A,FALSE,"Wacker";"Main2",#N/A,FALSE,"Wacker";"Value",#N/A,FALSE,"Wacker";"Sensitivity",#N/A,FALSE,"Wacker";"Paine",#N/A,FALSE,"Wacker";"Quaker",#N/A,FALSE,"Wacker";"Wacker",#N/A,FALSE,"Wacker";"1900",#N/A,FALSE,"Wacker";"1901",#N/A,FALSE,"Wacker"}</definedName>
    <definedName name="___________New13" localSheetId="4" hidden="1">{"Main",#N/A,FALSE,"Wacker";"Main2",#N/A,FALSE,"Wacker";"Value",#N/A,FALSE,"Wacker";"Sensitivity",#N/A,FALSE,"Wacker";"Paine",#N/A,FALSE,"Wacker";"Quaker",#N/A,FALSE,"Wacker";"Wacker",#N/A,FALSE,"Wacker";"1900",#N/A,FALSE,"Wacker";"1901",#N/A,FALSE,"Wacker"}</definedName>
    <definedName name="___________New13" localSheetId="5" hidden="1">{"Main",#N/A,FALSE,"Wacker";"Main2",#N/A,FALSE,"Wacker";"Value",#N/A,FALSE,"Wacker";"Sensitivity",#N/A,FALSE,"Wacker";"Paine",#N/A,FALSE,"Wacker";"Quaker",#N/A,FALSE,"Wacker";"Wacker",#N/A,FALSE,"Wacker";"1900",#N/A,FALSE,"Wacker";"1901",#N/A,FALSE,"Wacker"}</definedName>
    <definedName name="___________New13" localSheetId="3" hidden="1">{"Main",#N/A,FALSE,"Wacker";"Main2",#N/A,FALSE,"Wacker";"Value",#N/A,FALSE,"Wacker";"Sensitivity",#N/A,FALSE,"Wacker";"Paine",#N/A,FALSE,"Wacker";"Quaker",#N/A,FALSE,"Wacker";"Wacker",#N/A,FALSE,"Wacker";"1900",#N/A,FALSE,"Wacker";"1901",#N/A,FALSE,"Wacker"}</definedName>
    <definedName name="___________New13" hidden="1">{"Main",#N/A,FALSE,"Wacker";"Main2",#N/A,FALSE,"Wacker";"Value",#N/A,FALSE,"Wacker";"Sensitivity",#N/A,FALSE,"Wacker";"Paine",#N/A,FALSE,"Wacker";"Quaker",#N/A,FALSE,"Wacker";"Wacker",#N/A,FALSE,"Wacker";"1900",#N/A,FALSE,"Wacker";"1901",#N/A,FALSE,"Wacker"}</definedName>
    <definedName name="___________New15" localSheetId="4" hidden="1">{"Main",#N/A,FALSE,"Wacker";"Main2",#N/A,FALSE,"Wacker";"Value",#N/A,FALSE,"Wacker";"Sensitivity",#N/A,FALSE,"Wacker";"Paine",#N/A,FALSE,"Wacker";"Quaker",#N/A,FALSE,"Wacker";"Wacker",#N/A,FALSE,"Wacker";"1900",#N/A,FALSE,"Wacker";"1901",#N/A,FALSE,"Wacker"}</definedName>
    <definedName name="___________New15" localSheetId="5" hidden="1">{"Main",#N/A,FALSE,"Wacker";"Main2",#N/A,FALSE,"Wacker";"Value",#N/A,FALSE,"Wacker";"Sensitivity",#N/A,FALSE,"Wacker";"Paine",#N/A,FALSE,"Wacker";"Quaker",#N/A,FALSE,"Wacker";"Wacker",#N/A,FALSE,"Wacker";"1900",#N/A,FALSE,"Wacker";"1901",#N/A,FALSE,"Wacker"}</definedName>
    <definedName name="___________New15" localSheetId="3" hidden="1">{"Main",#N/A,FALSE,"Wacker";"Main2",#N/A,FALSE,"Wacker";"Value",#N/A,FALSE,"Wacker";"Sensitivity",#N/A,FALSE,"Wacker";"Paine",#N/A,FALSE,"Wacker";"Quaker",#N/A,FALSE,"Wacker";"Wacker",#N/A,FALSE,"Wacker";"1900",#N/A,FALSE,"Wacker";"1901",#N/A,FALSE,"Wacker"}</definedName>
    <definedName name="___________New15" hidden="1">{"Main",#N/A,FALSE,"Wacker";"Main2",#N/A,FALSE,"Wacker";"Value",#N/A,FALSE,"Wacker";"Sensitivity",#N/A,FALSE,"Wacker";"Paine",#N/A,FALSE,"Wacker";"Quaker",#N/A,FALSE,"Wacker";"Wacker",#N/A,FALSE,"Wacker";"1900",#N/A,FALSE,"Wacker";"1901",#N/A,FALSE,"Wacker"}</definedName>
    <definedName name="___________New2" localSheetId="4" hidden="1">{"Main",#N/A,FALSE,"Wacker";"Main2",#N/A,FALSE,"Wacker";"Value",#N/A,FALSE,"Wacker";"Sensitivity",#N/A,FALSE,"Wacker";"Paine",#N/A,FALSE,"Wacker";"Quaker",#N/A,FALSE,"Wacker";"Wacker",#N/A,FALSE,"Wacker";"1900",#N/A,FALSE,"Wacker";"1901",#N/A,FALSE,"Wacker"}</definedName>
    <definedName name="___________New2" localSheetId="5" hidden="1">{"Main",#N/A,FALSE,"Wacker";"Main2",#N/A,FALSE,"Wacker";"Value",#N/A,FALSE,"Wacker";"Sensitivity",#N/A,FALSE,"Wacker";"Paine",#N/A,FALSE,"Wacker";"Quaker",#N/A,FALSE,"Wacker";"Wacker",#N/A,FALSE,"Wacker";"1900",#N/A,FALSE,"Wacker";"1901",#N/A,FALSE,"Wacker"}</definedName>
    <definedName name="___________New2" localSheetId="3" hidden="1">{"Main",#N/A,FALSE,"Wacker";"Main2",#N/A,FALSE,"Wacker";"Value",#N/A,FALSE,"Wacker";"Sensitivity",#N/A,FALSE,"Wacker";"Paine",#N/A,FALSE,"Wacker";"Quaker",#N/A,FALSE,"Wacker";"Wacker",#N/A,FALSE,"Wacker";"1900",#N/A,FALSE,"Wacker";"1901",#N/A,FALSE,"Wacker"}</definedName>
    <definedName name="___________New2" hidden="1">{"Main",#N/A,FALSE,"Wacker";"Main2",#N/A,FALSE,"Wacker";"Value",#N/A,FALSE,"Wacker";"Sensitivity",#N/A,FALSE,"Wacker";"Paine",#N/A,FALSE,"Wacker";"Quaker",#N/A,FALSE,"Wacker";"Wacker",#N/A,FALSE,"Wacker";"1900",#N/A,FALSE,"Wacker";"1901",#N/A,FALSE,"Wacker"}</definedName>
    <definedName name="___________New3" localSheetId="4" hidden="1">{"Main",#N/A,FALSE,"Wacker";"Main2",#N/A,FALSE,"Wacker";"Value",#N/A,FALSE,"Wacker";"Sensitivity",#N/A,FALSE,"Wacker";"Paine",#N/A,FALSE,"Wacker";"Quaker",#N/A,FALSE,"Wacker";"Wacker",#N/A,FALSE,"Wacker";"1900",#N/A,FALSE,"Wacker";"1901",#N/A,FALSE,"Wacker"}</definedName>
    <definedName name="___________New3" localSheetId="5" hidden="1">{"Main",#N/A,FALSE,"Wacker";"Main2",#N/A,FALSE,"Wacker";"Value",#N/A,FALSE,"Wacker";"Sensitivity",#N/A,FALSE,"Wacker";"Paine",#N/A,FALSE,"Wacker";"Quaker",#N/A,FALSE,"Wacker";"Wacker",#N/A,FALSE,"Wacker";"1900",#N/A,FALSE,"Wacker";"1901",#N/A,FALSE,"Wacker"}</definedName>
    <definedName name="___________New3" localSheetId="3" hidden="1">{"Main",#N/A,FALSE,"Wacker";"Main2",#N/A,FALSE,"Wacker";"Value",#N/A,FALSE,"Wacker";"Sensitivity",#N/A,FALSE,"Wacker";"Paine",#N/A,FALSE,"Wacker";"Quaker",#N/A,FALSE,"Wacker";"Wacker",#N/A,FALSE,"Wacker";"1900",#N/A,FALSE,"Wacker";"1901",#N/A,FALSE,"Wacker"}</definedName>
    <definedName name="___________New3" hidden="1">{"Main",#N/A,FALSE,"Wacker";"Main2",#N/A,FALSE,"Wacker";"Value",#N/A,FALSE,"Wacker";"Sensitivity",#N/A,FALSE,"Wacker";"Paine",#N/A,FALSE,"Wacker";"Quaker",#N/A,FALSE,"Wacker";"Wacker",#N/A,FALSE,"Wacker";"1900",#N/A,FALSE,"Wacker";"1901",#N/A,FALSE,"Wacker"}</definedName>
    <definedName name="___________New4" localSheetId="4" hidden="1">{"View1",#N/A,FALSE,"Sheet1";"View2",#N/A,FALSE,"Sheet1"}</definedName>
    <definedName name="___________New4" localSheetId="5" hidden="1">{"View1",#N/A,FALSE,"Sheet1";"View2",#N/A,FALSE,"Sheet1"}</definedName>
    <definedName name="___________New4" localSheetId="3" hidden="1">{"View1",#N/A,FALSE,"Sheet1";"View2",#N/A,FALSE,"Sheet1"}</definedName>
    <definedName name="___________New4" hidden="1">{"View1",#N/A,FALSE,"Sheet1";"View2",#N/A,FALSE,"Sheet1"}</definedName>
    <definedName name="___________New5" localSheetId="4" hidden="1">{"View1",#N/A,FALSE,"Sheet1";"View2",#N/A,FALSE,"Sheet1"}</definedName>
    <definedName name="___________New5" localSheetId="5" hidden="1">{"View1",#N/A,FALSE,"Sheet1";"View2",#N/A,FALSE,"Sheet1"}</definedName>
    <definedName name="___________New5" localSheetId="3" hidden="1">{"View1",#N/A,FALSE,"Sheet1";"View2",#N/A,FALSE,"Sheet1"}</definedName>
    <definedName name="___________New5" hidden="1">{"View1",#N/A,FALSE,"Sheet1";"View2",#N/A,FALSE,"Sheet1"}</definedName>
    <definedName name="___________New6" localSheetId="4" hidden="1">{"View1",#N/A,FALSE,"Sheet1";"View2",#N/A,FALSE,"Sheet1"}</definedName>
    <definedName name="___________New6" localSheetId="5" hidden="1">{"View1",#N/A,FALSE,"Sheet1";"View2",#N/A,FALSE,"Sheet1"}</definedName>
    <definedName name="___________New6" localSheetId="3" hidden="1">{"View1",#N/A,FALSE,"Sheet1";"View2",#N/A,FALSE,"Sheet1"}</definedName>
    <definedName name="___________New6" hidden="1">{"View1",#N/A,FALSE,"Sheet1";"View2",#N/A,FALSE,"Sheet1"}</definedName>
    <definedName name="___________New7" localSheetId="4" hidden="1">{"View1",#N/A,FALSE,"Sheet1";"View2",#N/A,FALSE,"Sheet1"}</definedName>
    <definedName name="___________New7" localSheetId="5" hidden="1">{"View1",#N/A,FALSE,"Sheet1";"View2",#N/A,FALSE,"Sheet1"}</definedName>
    <definedName name="___________New7" localSheetId="3" hidden="1">{"View1",#N/A,FALSE,"Sheet1";"View2",#N/A,FALSE,"Sheet1"}</definedName>
    <definedName name="___________New7" hidden="1">{"View1",#N/A,FALSE,"Sheet1";"View2",#N/A,FALSE,"Sheet1"}</definedName>
    <definedName name="___________New8" localSheetId="4" hidden="1">{"View1",#N/A,FALSE,"Sheet1";"View2",#N/A,FALSE,"Sheet1"}</definedName>
    <definedName name="___________New8" localSheetId="5" hidden="1">{"View1",#N/A,FALSE,"Sheet1";"View2",#N/A,FALSE,"Sheet1"}</definedName>
    <definedName name="___________New8" localSheetId="3" hidden="1">{"View1",#N/A,FALSE,"Sheet1";"View2",#N/A,FALSE,"Sheet1"}</definedName>
    <definedName name="___________New8" hidden="1">{"View1",#N/A,FALSE,"Sheet1";"View2",#N/A,FALSE,"Sheet1"}</definedName>
    <definedName name="___________New9" localSheetId="4" hidden="1">{"View1",#N/A,FALSE,"Sheet1";"View2",#N/A,FALSE,"Sheet1"}</definedName>
    <definedName name="___________New9" localSheetId="5" hidden="1">{"View1",#N/A,FALSE,"Sheet1";"View2",#N/A,FALSE,"Sheet1"}</definedName>
    <definedName name="___________New9" localSheetId="3" hidden="1">{"View1",#N/A,FALSE,"Sheet1";"View2",#N/A,FALSE,"Sheet1"}</definedName>
    <definedName name="___________New9" hidden="1">{"View1",#N/A,FALSE,"Sheet1";"View2",#N/A,FALSE,"Sheet1"}</definedName>
    <definedName name="___________old2" localSheetId="4" hidden="1">{#N/A,#N/A,FALSE,"Summary";#N/A,#N/A,FALSE,"Buckets";#N/A,#N/A,FALSE,"Northstar";#N/A,#N/A,FALSE,"Comp"}</definedName>
    <definedName name="___________old2" localSheetId="5" hidden="1">{#N/A,#N/A,FALSE,"Summary";#N/A,#N/A,FALSE,"Buckets";#N/A,#N/A,FALSE,"Northstar";#N/A,#N/A,FALSE,"Comp"}</definedName>
    <definedName name="___________old2" localSheetId="3" hidden="1">{#N/A,#N/A,FALSE,"Summary";#N/A,#N/A,FALSE,"Buckets";#N/A,#N/A,FALSE,"Northstar";#N/A,#N/A,FALSE,"Comp"}</definedName>
    <definedName name="___________old2" hidden="1">{#N/A,#N/A,FALSE,"Summary";#N/A,#N/A,FALSE,"Buckets";#N/A,#N/A,FALSE,"Northstar";#N/A,#N/A,FALSE,"Comp"}</definedName>
    <definedName name="___________old3" localSheetId="4" hidden="1">{#N/A,#N/A,FALSE,"Emmes Services";#N/A,#N/A,FALSE,"Emmes Capital";#N/A,#N/A,FALSE,"Emmes &amp; Co"}</definedName>
    <definedName name="___________old3" localSheetId="5" hidden="1">{#N/A,#N/A,FALSE,"Emmes Services";#N/A,#N/A,FALSE,"Emmes Capital";#N/A,#N/A,FALSE,"Emmes &amp; Co"}</definedName>
    <definedName name="___________old3" localSheetId="3" hidden="1">{#N/A,#N/A,FALSE,"Emmes Services";#N/A,#N/A,FALSE,"Emmes Capital";#N/A,#N/A,FALSE,"Emmes &amp; Co"}</definedName>
    <definedName name="___________old3" hidden="1">{#N/A,#N/A,FALSE,"Emmes Services";#N/A,#N/A,FALSE,"Emmes Capital";#N/A,#N/A,FALSE,"Emmes &amp; Co"}</definedName>
    <definedName name="___________old4" localSheetId="4" hidden="1">{#N/A,#N/A,FALSE,"Summary";#N/A,#N/A,FALSE,"Buckets";#N/A,#N/A,FALSE,"Northstar";#N/A,#N/A,FALSE,"Comp"}</definedName>
    <definedName name="___________old4" localSheetId="5" hidden="1">{#N/A,#N/A,FALSE,"Summary";#N/A,#N/A,FALSE,"Buckets";#N/A,#N/A,FALSE,"Northstar";#N/A,#N/A,FALSE,"Comp"}</definedName>
    <definedName name="___________old4" localSheetId="3" hidden="1">{#N/A,#N/A,FALSE,"Summary";#N/A,#N/A,FALSE,"Buckets";#N/A,#N/A,FALSE,"Northstar";#N/A,#N/A,FALSE,"Comp"}</definedName>
    <definedName name="___________old4" hidden="1">{#N/A,#N/A,FALSE,"Summary";#N/A,#N/A,FALSE,"Buckets";#N/A,#N/A,FALSE,"Northstar";#N/A,#N/A,FALSE,"Comp"}</definedName>
    <definedName name="___________old5" localSheetId="4" hidden="1">{#N/A,#N/A,FALSE,"Emmes Services";#N/A,#N/A,FALSE,"Emmes Capital";#N/A,#N/A,FALSE,"Emmes &amp; Co"}</definedName>
    <definedName name="___________old5" localSheetId="5" hidden="1">{#N/A,#N/A,FALSE,"Emmes Services";#N/A,#N/A,FALSE,"Emmes Capital";#N/A,#N/A,FALSE,"Emmes &amp; Co"}</definedName>
    <definedName name="___________old5" localSheetId="3" hidden="1">{#N/A,#N/A,FALSE,"Emmes Services";#N/A,#N/A,FALSE,"Emmes Capital";#N/A,#N/A,FALSE,"Emmes &amp; Co"}</definedName>
    <definedName name="___________old5" hidden="1">{#N/A,#N/A,FALSE,"Emmes Services";#N/A,#N/A,FALSE,"Emmes Capital";#N/A,#N/A,FALSE,"Emmes &amp; Co"}</definedName>
    <definedName name="___________old6" localSheetId="4" hidden="1">{#N/A,#N/A,FALSE,"Summary";#N/A,#N/A,FALSE,"Buckets";#N/A,#N/A,FALSE,"Northstar";#N/A,#N/A,FALSE,"Comp"}</definedName>
    <definedName name="___________old6" localSheetId="5" hidden="1">{#N/A,#N/A,FALSE,"Summary";#N/A,#N/A,FALSE,"Buckets";#N/A,#N/A,FALSE,"Northstar";#N/A,#N/A,FALSE,"Comp"}</definedName>
    <definedName name="___________old6" localSheetId="3" hidden="1">{#N/A,#N/A,FALSE,"Summary";#N/A,#N/A,FALSE,"Buckets";#N/A,#N/A,FALSE,"Northstar";#N/A,#N/A,FALSE,"Comp"}</definedName>
    <definedName name="___________old6" hidden="1">{#N/A,#N/A,FALSE,"Summary";#N/A,#N/A,FALSE,"Buckets";#N/A,#N/A,FALSE,"Northstar";#N/A,#N/A,FALSE,"Comp"}</definedName>
    <definedName name="__________a1" localSheetId="4" hidden="1">{"Assump",#N/A,TRUE,"Proforma";"first",#N/A,TRUE,"Proforma";"second",#N/A,TRUE,"Proforma";"lease1",#N/A,TRUE,"Proforma";"lease2",#N/A,TRUE,"Proforma"}</definedName>
    <definedName name="__________a1" localSheetId="5" hidden="1">{"Assump",#N/A,TRUE,"Proforma";"first",#N/A,TRUE,"Proforma";"second",#N/A,TRUE,"Proforma";"lease1",#N/A,TRUE,"Proforma";"lease2",#N/A,TRUE,"Proforma"}</definedName>
    <definedName name="__________a1" localSheetId="3" hidden="1">{"Assump",#N/A,TRUE,"Proforma";"first",#N/A,TRUE,"Proforma";"second",#N/A,TRUE,"Proforma";"lease1",#N/A,TRUE,"Proforma";"lease2",#N/A,TRUE,"Proforma"}</definedName>
    <definedName name="__________a1" hidden="1">{"Assump",#N/A,TRUE,"Proforma";"first",#N/A,TRUE,"Proforma";"second",#N/A,TRUE,"Proforma";"lease1",#N/A,TRUE,"Proforma";"lease2",#N/A,TRUE,"Proforma"}</definedName>
    <definedName name="__________del1" localSheetId="4" hidden="1">{"Page1",#N/A,FALSE,"7979";"Page2",#N/A,FALSE,"7979";"Page3",#N/A,FALSE,"7979"}</definedName>
    <definedName name="__________del1" localSheetId="5" hidden="1">{"Page1",#N/A,FALSE,"7979";"Page2",#N/A,FALSE,"7979";"Page3",#N/A,FALSE,"7979"}</definedName>
    <definedName name="__________del1" localSheetId="3" hidden="1">{"Page1",#N/A,FALSE,"7979";"Page2",#N/A,FALSE,"7979";"Page3",#N/A,FALSE,"7979"}</definedName>
    <definedName name="__________del1" hidden="1">{"Page1",#N/A,FALSE,"7979";"Page2",#N/A,FALSE,"7979";"Page3",#N/A,FALSE,"7979"}</definedName>
    <definedName name="__________fff2" localSheetId="4" hidden="1">{"Main",#N/A,FALSE,"Wacker";"Main2",#N/A,FALSE,"Wacker";"Value",#N/A,FALSE,"Wacker";"Sensitivity",#N/A,FALSE,"Wacker";"Paine",#N/A,FALSE,"Wacker";"Quaker",#N/A,FALSE,"Wacker";"Wacker",#N/A,FALSE,"Wacker";"1900",#N/A,FALSE,"Wacker";"1901",#N/A,FALSE,"Wacker"}</definedName>
    <definedName name="__________fff2" localSheetId="5" hidden="1">{"Main",#N/A,FALSE,"Wacker";"Main2",#N/A,FALSE,"Wacker";"Value",#N/A,FALSE,"Wacker";"Sensitivity",#N/A,FALSE,"Wacker";"Paine",#N/A,FALSE,"Wacker";"Quaker",#N/A,FALSE,"Wacker";"Wacker",#N/A,FALSE,"Wacker";"1900",#N/A,FALSE,"Wacker";"1901",#N/A,FALSE,"Wacker"}</definedName>
    <definedName name="__________fff2" localSheetId="3" hidden="1">{"Main",#N/A,FALSE,"Wacker";"Main2",#N/A,FALSE,"Wacker";"Value",#N/A,FALSE,"Wacker";"Sensitivity",#N/A,FALSE,"Wacker";"Paine",#N/A,FALSE,"Wacker";"Quaker",#N/A,FALSE,"Wacker";"Wacker",#N/A,FALSE,"Wacker";"1900",#N/A,FALSE,"Wacker";"1901",#N/A,FALSE,"Wacker"}</definedName>
    <definedName name="__________fff2" hidden="1">{"Main",#N/A,FALSE,"Wacker";"Main2",#N/A,FALSE,"Wacker";"Value",#N/A,FALSE,"Wacker";"Sensitivity",#N/A,FALSE,"Wacker";"Paine",#N/A,FALSE,"Wacker";"Quaker",#N/A,FALSE,"Wacker";"Wacker",#N/A,FALSE,"Wacker";"1900",#N/A,FALSE,"Wacker";"1901",#N/A,FALSE,"Wacker"}</definedName>
    <definedName name="__________ggg2" localSheetId="4" hidden="1">{"View1",#N/A,FALSE,"Sheet1";"View2",#N/A,FALSE,"Sheet1"}</definedName>
    <definedName name="__________ggg2" localSheetId="5" hidden="1">{"View1",#N/A,FALSE,"Sheet1";"View2",#N/A,FALSE,"Sheet1"}</definedName>
    <definedName name="__________ggg2" localSheetId="3" hidden="1">{"View1",#N/A,FALSE,"Sheet1";"View2",#N/A,FALSE,"Sheet1"}</definedName>
    <definedName name="__________ggg2" hidden="1">{"View1",#N/A,FALSE,"Sheet1";"View2",#N/A,FALSE,"Sheet1"}</definedName>
    <definedName name="__________gig1"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____gig1"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____gig1"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__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____ky1" hidden="1">#N/A</definedName>
    <definedName name="__________new1" localSheetId="4" hidden="1">{"Data Input",#N/A,TRUE,"Data Input";"15-Yr Cash Flow",#N/A,TRUE,"Cash Flow";"15-Yr Value",#N/A,TRUE,"Value "}</definedName>
    <definedName name="__________new1" localSheetId="5" hidden="1">{"Data Input",#N/A,TRUE,"Data Input";"15-Yr Cash Flow",#N/A,TRUE,"Cash Flow";"15-Yr Value",#N/A,TRUE,"Value "}</definedName>
    <definedName name="__________new1" localSheetId="3" hidden="1">{"Data Input",#N/A,TRUE,"Data Input";"15-Yr Cash Flow",#N/A,TRUE,"Cash Flow";"15-Yr Value",#N/A,TRUE,"Value "}</definedName>
    <definedName name="__________new1" hidden="1">{"Data Input",#N/A,TRUE,"Data Input";"15-Yr Cash Flow",#N/A,TRUE,"Cash Flow";"15-Yr Value",#N/A,TRUE,"Value "}</definedName>
    <definedName name="__________New10" localSheetId="4" hidden="1">{"View1",#N/A,FALSE,"Sheet1";"View2",#N/A,FALSE,"Sheet1"}</definedName>
    <definedName name="__________New10" localSheetId="5" hidden="1">{"View1",#N/A,FALSE,"Sheet1";"View2",#N/A,FALSE,"Sheet1"}</definedName>
    <definedName name="__________New10" localSheetId="3" hidden="1">{"View1",#N/A,FALSE,"Sheet1";"View2",#N/A,FALSE,"Sheet1"}</definedName>
    <definedName name="__________New10" hidden="1">{"View1",#N/A,FALSE,"Sheet1";"View2",#N/A,FALSE,"Sheet1"}</definedName>
    <definedName name="__________New11" localSheetId="4" hidden="1">{"View1",#N/A,FALSE,"Sheet1";"View2",#N/A,FALSE,"Sheet1"}</definedName>
    <definedName name="__________New11" localSheetId="5" hidden="1">{"View1",#N/A,FALSE,"Sheet1";"View2",#N/A,FALSE,"Sheet1"}</definedName>
    <definedName name="__________New11" localSheetId="3" hidden="1">{"View1",#N/A,FALSE,"Sheet1";"View2",#N/A,FALSE,"Sheet1"}</definedName>
    <definedName name="__________New11" hidden="1">{"View1",#N/A,FALSE,"Sheet1";"View2",#N/A,FALSE,"Sheet1"}</definedName>
    <definedName name="__________New12" localSheetId="4" hidden="1">{"Main",#N/A,FALSE,"Wacker";"Main2",#N/A,FALSE,"Wacker";"Value",#N/A,FALSE,"Wacker";"Sensitivity",#N/A,FALSE,"Wacker";"Paine",#N/A,FALSE,"Wacker";"Quaker",#N/A,FALSE,"Wacker";"Wacker",#N/A,FALSE,"Wacker";"1900",#N/A,FALSE,"Wacker";"1901",#N/A,FALSE,"Wacker"}</definedName>
    <definedName name="__________New12" localSheetId="5" hidden="1">{"Main",#N/A,FALSE,"Wacker";"Main2",#N/A,FALSE,"Wacker";"Value",#N/A,FALSE,"Wacker";"Sensitivity",#N/A,FALSE,"Wacker";"Paine",#N/A,FALSE,"Wacker";"Quaker",#N/A,FALSE,"Wacker";"Wacker",#N/A,FALSE,"Wacker";"1900",#N/A,FALSE,"Wacker";"1901",#N/A,FALSE,"Wacker"}</definedName>
    <definedName name="__________New12" localSheetId="3" hidden="1">{"Main",#N/A,FALSE,"Wacker";"Main2",#N/A,FALSE,"Wacker";"Value",#N/A,FALSE,"Wacker";"Sensitivity",#N/A,FALSE,"Wacker";"Paine",#N/A,FALSE,"Wacker";"Quaker",#N/A,FALSE,"Wacker";"Wacker",#N/A,FALSE,"Wacker";"1900",#N/A,FALSE,"Wacker";"1901",#N/A,FALSE,"Wacker"}</definedName>
    <definedName name="__________New12" hidden="1">{"Main",#N/A,FALSE,"Wacker";"Main2",#N/A,FALSE,"Wacker";"Value",#N/A,FALSE,"Wacker";"Sensitivity",#N/A,FALSE,"Wacker";"Paine",#N/A,FALSE,"Wacker";"Quaker",#N/A,FALSE,"Wacker";"Wacker",#N/A,FALSE,"Wacker";"1900",#N/A,FALSE,"Wacker";"1901",#N/A,FALSE,"Wacker"}</definedName>
    <definedName name="__________New13" localSheetId="4" hidden="1">{"Main",#N/A,FALSE,"Wacker";"Main2",#N/A,FALSE,"Wacker";"Value",#N/A,FALSE,"Wacker";"Sensitivity",#N/A,FALSE,"Wacker";"Paine",#N/A,FALSE,"Wacker";"Quaker",#N/A,FALSE,"Wacker";"Wacker",#N/A,FALSE,"Wacker";"1900",#N/A,FALSE,"Wacker";"1901",#N/A,FALSE,"Wacker"}</definedName>
    <definedName name="__________New13" localSheetId="5" hidden="1">{"Main",#N/A,FALSE,"Wacker";"Main2",#N/A,FALSE,"Wacker";"Value",#N/A,FALSE,"Wacker";"Sensitivity",#N/A,FALSE,"Wacker";"Paine",#N/A,FALSE,"Wacker";"Quaker",#N/A,FALSE,"Wacker";"Wacker",#N/A,FALSE,"Wacker";"1900",#N/A,FALSE,"Wacker";"1901",#N/A,FALSE,"Wacker"}</definedName>
    <definedName name="__________New13" localSheetId="3" hidden="1">{"Main",#N/A,FALSE,"Wacker";"Main2",#N/A,FALSE,"Wacker";"Value",#N/A,FALSE,"Wacker";"Sensitivity",#N/A,FALSE,"Wacker";"Paine",#N/A,FALSE,"Wacker";"Quaker",#N/A,FALSE,"Wacker";"Wacker",#N/A,FALSE,"Wacker";"1900",#N/A,FALSE,"Wacker";"1901",#N/A,FALSE,"Wacker"}</definedName>
    <definedName name="__________New13" hidden="1">{"Main",#N/A,FALSE,"Wacker";"Main2",#N/A,FALSE,"Wacker";"Value",#N/A,FALSE,"Wacker";"Sensitivity",#N/A,FALSE,"Wacker";"Paine",#N/A,FALSE,"Wacker";"Quaker",#N/A,FALSE,"Wacker";"Wacker",#N/A,FALSE,"Wacker";"1900",#N/A,FALSE,"Wacker";"1901",#N/A,FALSE,"Wacker"}</definedName>
    <definedName name="__________New15" localSheetId="4" hidden="1">{"Main",#N/A,FALSE,"Wacker";"Main2",#N/A,FALSE,"Wacker";"Value",#N/A,FALSE,"Wacker";"Sensitivity",#N/A,FALSE,"Wacker";"Paine",#N/A,FALSE,"Wacker";"Quaker",#N/A,FALSE,"Wacker";"Wacker",#N/A,FALSE,"Wacker";"1900",#N/A,FALSE,"Wacker";"1901",#N/A,FALSE,"Wacker"}</definedName>
    <definedName name="__________New15" localSheetId="5" hidden="1">{"Main",#N/A,FALSE,"Wacker";"Main2",#N/A,FALSE,"Wacker";"Value",#N/A,FALSE,"Wacker";"Sensitivity",#N/A,FALSE,"Wacker";"Paine",#N/A,FALSE,"Wacker";"Quaker",#N/A,FALSE,"Wacker";"Wacker",#N/A,FALSE,"Wacker";"1900",#N/A,FALSE,"Wacker";"1901",#N/A,FALSE,"Wacker"}</definedName>
    <definedName name="__________New15" localSheetId="3" hidden="1">{"Main",#N/A,FALSE,"Wacker";"Main2",#N/A,FALSE,"Wacker";"Value",#N/A,FALSE,"Wacker";"Sensitivity",#N/A,FALSE,"Wacker";"Paine",#N/A,FALSE,"Wacker";"Quaker",#N/A,FALSE,"Wacker";"Wacker",#N/A,FALSE,"Wacker";"1900",#N/A,FALSE,"Wacker";"1901",#N/A,FALSE,"Wacker"}</definedName>
    <definedName name="__________New15" hidden="1">{"Main",#N/A,FALSE,"Wacker";"Main2",#N/A,FALSE,"Wacker";"Value",#N/A,FALSE,"Wacker";"Sensitivity",#N/A,FALSE,"Wacker";"Paine",#N/A,FALSE,"Wacker";"Quaker",#N/A,FALSE,"Wacker";"Wacker",#N/A,FALSE,"Wacker";"1900",#N/A,FALSE,"Wacker";"1901",#N/A,FALSE,"Wacker"}</definedName>
    <definedName name="__________New2" localSheetId="4" hidden="1">{"Main",#N/A,FALSE,"Wacker";"Main2",#N/A,FALSE,"Wacker";"Value",#N/A,FALSE,"Wacker";"Sensitivity",#N/A,FALSE,"Wacker";"Paine",#N/A,FALSE,"Wacker";"Quaker",#N/A,FALSE,"Wacker";"Wacker",#N/A,FALSE,"Wacker";"1900",#N/A,FALSE,"Wacker";"1901",#N/A,FALSE,"Wacker"}</definedName>
    <definedName name="__________New2" localSheetId="5" hidden="1">{"Main",#N/A,FALSE,"Wacker";"Main2",#N/A,FALSE,"Wacker";"Value",#N/A,FALSE,"Wacker";"Sensitivity",#N/A,FALSE,"Wacker";"Paine",#N/A,FALSE,"Wacker";"Quaker",#N/A,FALSE,"Wacker";"Wacker",#N/A,FALSE,"Wacker";"1900",#N/A,FALSE,"Wacker";"1901",#N/A,FALSE,"Wacker"}</definedName>
    <definedName name="__________New2" localSheetId="3" hidden="1">{"Main",#N/A,FALSE,"Wacker";"Main2",#N/A,FALSE,"Wacker";"Value",#N/A,FALSE,"Wacker";"Sensitivity",#N/A,FALSE,"Wacker";"Paine",#N/A,FALSE,"Wacker";"Quaker",#N/A,FALSE,"Wacker";"Wacker",#N/A,FALSE,"Wacker";"1900",#N/A,FALSE,"Wacker";"1901",#N/A,FALSE,"Wacker"}</definedName>
    <definedName name="__________New2" hidden="1">{"Main",#N/A,FALSE,"Wacker";"Main2",#N/A,FALSE,"Wacker";"Value",#N/A,FALSE,"Wacker";"Sensitivity",#N/A,FALSE,"Wacker";"Paine",#N/A,FALSE,"Wacker";"Quaker",#N/A,FALSE,"Wacker";"Wacker",#N/A,FALSE,"Wacker";"1900",#N/A,FALSE,"Wacker";"1901",#N/A,FALSE,"Wacker"}</definedName>
    <definedName name="__________new3" localSheetId="4" hidden="1">{"ODB",#N/A,FALSE,"Hold Scenario"}</definedName>
    <definedName name="__________new3" localSheetId="5" hidden="1">{"ODB",#N/A,FALSE,"Hold Scenario"}</definedName>
    <definedName name="__________new3" localSheetId="3" hidden="1">{"ODB",#N/A,FALSE,"Hold Scenario"}</definedName>
    <definedName name="__________new3" hidden="1">{"ODB",#N/A,FALSE,"Hold Scenario"}</definedName>
    <definedName name="__________new4" localSheetId="4" hidden="1">{#N/A,#N/A,FALSE,"OpEx (PP)";#N/A,#N/A,FALSE,"Lease Comps (O)-BT";#N/A,#N/A,FALSE,"OpEx (CC)";#N/A,#N/A,FALSE,"Value (PP-Base)";#N/A,#N/A,FALSE,"Value (CC-Base)";#N/A,#N/A,FALSE,"Sales Comps (R)";#N/A,#N/A,FALSE,"Sales Comps (O)"}</definedName>
    <definedName name="__________new4" localSheetId="5" hidden="1">{#N/A,#N/A,FALSE,"OpEx (PP)";#N/A,#N/A,FALSE,"Lease Comps (O)-BT";#N/A,#N/A,FALSE,"OpEx (CC)";#N/A,#N/A,FALSE,"Value (PP-Base)";#N/A,#N/A,FALSE,"Value (CC-Base)";#N/A,#N/A,FALSE,"Sales Comps (R)";#N/A,#N/A,FALSE,"Sales Comps (O)"}</definedName>
    <definedName name="__________new4" localSheetId="3" hidden="1">{#N/A,#N/A,FALSE,"OpEx (PP)";#N/A,#N/A,FALSE,"Lease Comps (O)-BT";#N/A,#N/A,FALSE,"OpEx (CC)";#N/A,#N/A,FALSE,"Value (PP-Base)";#N/A,#N/A,FALSE,"Value (CC-Base)";#N/A,#N/A,FALSE,"Sales Comps (R)";#N/A,#N/A,FALSE,"Sales Comps (O)"}</definedName>
    <definedName name="__________new4" hidden="1">{#N/A,#N/A,FALSE,"OpEx (PP)";#N/A,#N/A,FALSE,"Lease Comps (O)-BT";#N/A,#N/A,FALSE,"OpEx (CC)";#N/A,#N/A,FALSE,"Value (PP-Base)";#N/A,#N/A,FALSE,"Value (CC-Base)";#N/A,#N/A,FALSE,"Sales Comps (R)";#N/A,#N/A,FALSE,"Sales Comps (O)"}</definedName>
    <definedName name="__________New5" localSheetId="4" hidden="1">{"View1",#N/A,FALSE,"Sheet1";"View2",#N/A,FALSE,"Sheet1"}</definedName>
    <definedName name="__________New5" localSheetId="5" hidden="1">{"View1",#N/A,FALSE,"Sheet1";"View2",#N/A,FALSE,"Sheet1"}</definedName>
    <definedName name="__________New5" localSheetId="3" hidden="1">{"View1",#N/A,FALSE,"Sheet1";"View2",#N/A,FALSE,"Sheet1"}</definedName>
    <definedName name="__________New5" hidden="1">{"View1",#N/A,FALSE,"Sheet1";"View2",#N/A,FALSE,"Sheet1"}</definedName>
    <definedName name="__________New6" localSheetId="4" hidden="1">{"View1",#N/A,FALSE,"Sheet1";"View2",#N/A,FALSE,"Sheet1"}</definedName>
    <definedName name="__________New6" localSheetId="5" hidden="1">{"View1",#N/A,FALSE,"Sheet1";"View2",#N/A,FALSE,"Sheet1"}</definedName>
    <definedName name="__________New6" localSheetId="3" hidden="1">{"View1",#N/A,FALSE,"Sheet1";"View2",#N/A,FALSE,"Sheet1"}</definedName>
    <definedName name="__________New6" hidden="1">{"View1",#N/A,FALSE,"Sheet1";"View2",#N/A,FALSE,"Sheet1"}</definedName>
    <definedName name="__________New7" localSheetId="4" hidden="1">{"View1",#N/A,FALSE,"Sheet1";"View2",#N/A,FALSE,"Sheet1"}</definedName>
    <definedName name="__________New7" localSheetId="5" hidden="1">{"View1",#N/A,FALSE,"Sheet1";"View2",#N/A,FALSE,"Sheet1"}</definedName>
    <definedName name="__________New7" localSheetId="3" hidden="1">{"View1",#N/A,FALSE,"Sheet1";"View2",#N/A,FALSE,"Sheet1"}</definedName>
    <definedName name="__________New7" hidden="1">{"View1",#N/A,FALSE,"Sheet1";"View2",#N/A,FALSE,"Sheet1"}</definedName>
    <definedName name="__________New8" localSheetId="4" hidden="1">{"View1",#N/A,FALSE,"Sheet1";"View2",#N/A,FALSE,"Sheet1"}</definedName>
    <definedName name="__________New8" localSheetId="5" hidden="1">{"View1",#N/A,FALSE,"Sheet1";"View2",#N/A,FALSE,"Sheet1"}</definedName>
    <definedName name="__________New8" localSheetId="3" hidden="1">{"View1",#N/A,FALSE,"Sheet1";"View2",#N/A,FALSE,"Sheet1"}</definedName>
    <definedName name="__________New8" hidden="1">{"View1",#N/A,FALSE,"Sheet1";"View2",#N/A,FALSE,"Sheet1"}</definedName>
    <definedName name="__________New9" localSheetId="4" hidden="1">{"View1",#N/A,FALSE,"Sheet1";"View2",#N/A,FALSE,"Sheet1"}</definedName>
    <definedName name="__________New9" localSheetId="5" hidden="1">{"View1",#N/A,FALSE,"Sheet1";"View2",#N/A,FALSE,"Sheet1"}</definedName>
    <definedName name="__________New9" localSheetId="3" hidden="1">{"View1",#N/A,FALSE,"Sheet1";"View2",#N/A,FALSE,"Sheet1"}</definedName>
    <definedName name="__________New9" hidden="1">{"View1",#N/A,FALSE,"Sheet1";"View2",#N/A,FALSE,"Sheet1"}</definedName>
    <definedName name="__________old2" localSheetId="4" hidden="1">{#N/A,#N/A,FALSE,"Summary";#N/A,#N/A,FALSE,"Buckets";#N/A,#N/A,FALSE,"Northstar";#N/A,#N/A,FALSE,"Comp"}</definedName>
    <definedName name="__________old2" localSheetId="5" hidden="1">{#N/A,#N/A,FALSE,"Summary";#N/A,#N/A,FALSE,"Buckets";#N/A,#N/A,FALSE,"Northstar";#N/A,#N/A,FALSE,"Comp"}</definedName>
    <definedName name="__________old2" localSheetId="3" hidden="1">{#N/A,#N/A,FALSE,"Summary";#N/A,#N/A,FALSE,"Buckets";#N/A,#N/A,FALSE,"Northstar";#N/A,#N/A,FALSE,"Comp"}</definedName>
    <definedName name="__________old2" hidden="1">{#N/A,#N/A,FALSE,"Summary";#N/A,#N/A,FALSE,"Buckets";#N/A,#N/A,FALSE,"Northstar";#N/A,#N/A,FALSE,"Comp"}</definedName>
    <definedName name="__________old3" localSheetId="4" hidden="1">{#N/A,#N/A,FALSE,"Emmes Services";#N/A,#N/A,FALSE,"Emmes Capital";#N/A,#N/A,FALSE,"Emmes &amp; Co"}</definedName>
    <definedName name="__________old3" localSheetId="5" hidden="1">{#N/A,#N/A,FALSE,"Emmes Services";#N/A,#N/A,FALSE,"Emmes Capital";#N/A,#N/A,FALSE,"Emmes &amp; Co"}</definedName>
    <definedName name="__________old3" localSheetId="3" hidden="1">{#N/A,#N/A,FALSE,"Emmes Services";#N/A,#N/A,FALSE,"Emmes Capital";#N/A,#N/A,FALSE,"Emmes &amp; Co"}</definedName>
    <definedName name="__________old3" hidden="1">{#N/A,#N/A,FALSE,"Emmes Services";#N/A,#N/A,FALSE,"Emmes Capital";#N/A,#N/A,FALSE,"Emmes &amp; Co"}</definedName>
    <definedName name="__________old4" localSheetId="4" hidden="1">{#N/A,#N/A,FALSE,"Summary";#N/A,#N/A,FALSE,"Buckets";#N/A,#N/A,FALSE,"Northstar";#N/A,#N/A,FALSE,"Comp"}</definedName>
    <definedName name="__________old4" localSheetId="5" hidden="1">{#N/A,#N/A,FALSE,"Summary";#N/A,#N/A,FALSE,"Buckets";#N/A,#N/A,FALSE,"Northstar";#N/A,#N/A,FALSE,"Comp"}</definedName>
    <definedName name="__________old4" localSheetId="3" hidden="1">{#N/A,#N/A,FALSE,"Summary";#N/A,#N/A,FALSE,"Buckets";#N/A,#N/A,FALSE,"Northstar";#N/A,#N/A,FALSE,"Comp"}</definedName>
    <definedName name="__________old4" hidden="1">{#N/A,#N/A,FALSE,"Summary";#N/A,#N/A,FALSE,"Buckets";#N/A,#N/A,FALSE,"Northstar";#N/A,#N/A,FALSE,"Comp"}</definedName>
    <definedName name="__________old5" localSheetId="4" hidden="1">{#N/A,#N/A,FALSE,"Emmes Services";#N/A,#N/A,FALSE,"Emmes Capital";#N/A,#N/A,FALSE,"Emmes &amp; Co"}</definedName>
    <definedName name="__________old5" localSheetId="5" hidden="1">{#N/A,#N/A,FALSE,"Emmes Services";#N/A,#N/A,FALSE,"Emmes Capital";#N/A,#N/A,FALSE,"Emmes &amp; Co"}</definedName>
    <definedName name="__________old5" localSheetId="3" hidden="1">{#N/A,#N/A,FALSE,"Emmes Services";#N/A,#N/A,FALSE,"Emmes Capital";#N/A,#N/A,FALSE,"Emmes &amp; Co"}</definedName>
    <definedName name="__________old5" hidden="1">{#N/A,#N/A,FALSE,"Emmes Services";#N/A,#N/A,FALSE,"Emmes Capital";#N/A,#N/A,FALSE,"Emmes &amp; Co"}</definedName>
    <definedName name="__________old6" localSheetId="4" hidden="1">{#N/A,#N/A,FALSE,"Summary";#N/A,#N/A,FALSE,"Buckets";#N/A,#N/A,FALSE,"Northstar";#N/A,#N/A,FALSE,"Comp"}</definedName>
    <definedName name="__________old6" localSheetId="5" hidden="1">{#N/A,#N/A,FALSE,"Summary";#N/A,#N/A,FALSE,"Buckets";#N/A,#N/A,FALSE,"Northstar";#N/A,#N/A,FALSE,"Comp"}</definedName>
    <definedName name="__________old6" localSheetId="3" hidden="1">{#N/A,#N/A,FALSE,"Summary";#N/A,#N/A,FALSE,"Buckets";#N/A,#N/A,FALSE,"Northstar";#N/A,#N/A,FALSE,"Comp"}</definedName>
    <definedName name="__________old6" hidden="1">{#N/A,#N/A,FALSE,"Summary";#N/A,#N/A,FALSE,"Buckets";#N/A,#N/A,FALSE,"Northstar";#N/A,#N/A,FALSE,"Comp"}</definedName>
    <definedName name="_________a1" localSheetId="4" hidden="1">{"Assump",#N/A,TRUE,"Proforma";"first",#N/A,TRUE,"Proforma";"second",#N/A,TRUE,"Proforma";"lease1",#N/A,TRUE,"Proforma";"lease2",#N/A,TRUE,"Proforma"}</definedName>
    <definedName name="_________a1" localSheetId="5" hidden="1">{"Assump",#N/A,TRUE,"Proforma";"first",#N/A,TRUE,"Proforma";"second",#N/A,TRUE,"Proforma";"lease1",#N/A,TRUE,"Proforma";"lease2",#N/A,TRUE,"Proforma"}</definedName>
    <definedName name="_________a1" localSheetId="3" hidden="1">{"Assump",#N/A,TRUE,"Proforma";"first",#N/A,TRUE,"Proforma";"second",#N/A,TRUE,"Proforma";"lease1",#N/A,TRUE,"Proforma";"lease2",#N/A,TRUE,"Proforma"}</definedName>
    <definedName name="_________a1" hidden="1">{"Assump",#N/A,TRUE,"Proforma";"first",#N/A,TRUE,"Proforma";"second",#N/A,TRUE,"Proforma";"lease1",#N/A,TRUE,"Proforma";"lease2",#N/A,TRUE,"Proforma"}</definedName>
    <definedName name="_________del1" localSheetId="4" hidden="1">{"Page1",#N/A,FALSE,"7979";"Page2",#N/A,FALSE,"7979";"Page3",#N/A,FALSE,"7979"}</definedName>
    <definedName name="_________del1" localSheetId="5" hidden="1">{"Page1",#N/A,FALSE,"7979";"Page2",#N/A,FALSE,"7979";"Page3",#N/A,FALSE,"7979"}</definedName>
    <definedName name="_________del1" localSheetId="3" hidden="1">{"Page1",#N/A,FALSE,"7979";"Page2",#N/A,FALSE,"7979";"Page3",#N/A,FALSE,"7979"}</definedName>
    <definedName name="_________del1" hidden="1">{"Page1",#N/A,FALSE,"7979";"Page2",#N/A,FALSE,"7979";"Page3",#N/A,FALSE,"7979"}</definedName>
    <definedName name="_________fff2" localSheetId="4" hidden="1">{"Main",#N/A,FALSE,"Wacker";"Main2",#N/A,FALSE,"Wacker";"Value",#N/A,FALSE,"Wacker";"Sensitivity",#N/A,FALSE,"Wacker";"Paine",#N/A,FALSE,"Wacker";"Quaker",#N/A,FALSE,"Wacker";"Wacker",#N/A,FALSE,"Wacker";"1900",#N/A,FALSE,"Wacker";"1901",#N/A,FALSE,"Wacker"}</definedName>
    <definedName name="_________fff2" localSheetId="5" hidden="1">{"Main",#N/A,FALSE,"Wacker";"Main2",#N/A,FALSE,"Wacker";"Value",#N/A,FALSE,"Wacker";"Sensitivity",#N/A,FALSE,"Wacker";"Paine",#N/A,FALSE,"Wacker";"Quaker",#N/A,FALSE,"Wacker";"Wacker",#N/A,FALSE,"Wacker";"1900",#N/A,FALSE,"Wacker";"1901",#N/A,FALSE,"Wacker"}</definedName>
    <definedName name="_________fff2" localSheetId="3" hidden="1">{"Main",#N/A,FALSE,"Wacker";"Main2",#N/A,FALSE,"Wacker";"Value",#N/A,FALSE,"Wacker";"Sensitivity",#N/A,FALSE,"Wacker";"Paine",#N/A,FALSE,"Wacker";"Quaker",#N/A,FALSE,"Wacker";"Wacker",#N/A,FALSE,"Wacker";"1900",#N/A,FALSE,"Wacker";"1901",#N/A,FALSE,"Wacker"}</definedName>
    <definedName name="_________fff2" hidden="1">{"Main",#N/A,FALSE,"Wacker";"Main2",#N/A,FALSE,"Wacker";"Value",#N/A,FALSE,"Wacker";"Sensitivity",#N/A,FALSE,"Wacker";"Paine",#N/A,FALSE,"Wacker";"Quaker",#N/A,FALSE,"Wacker";"Wacker",#N/A,FALSE,"Wacker";"1900",#N/A,FALSE,"Wacker";"1901",#N/A,FALSE,"Wacker"}</definedName>
    <definedName name="_________ggg2" localSheetId="4" hidden="1">{"View1",#N/A,FALSE,"Sheet1";"View2",#N/A,FALSE,"Sheet1"}</definedName>
    <definedName name="_________ggg2" localSheetId="5" hidden="1">{"View1",#N/A,FALSE,"Sheet1";"View2",#N/A,FALSE,"Sheet1"}</definedName>
    <definedName name="_________ggg2" localSheetId="3" hidden="1">{"View1",#N/A,FALSE,"Sheet1";"View2",#N/A,FALSE,"Sheet1"}</definedName>
    <definedName name="_________ggg2" hidden="1">{"View1",#N/A,FALSE,"Sheet1";"View2",#N/A,FALSE,"Sheet1"}</definedName>
    <definedName name="_________ky1" hidden="1">#N/A</definedName>
    <definedName name="_________new1" localSheetId="4" hidden="1">{"Data Input",#N/A,TRUE,"Data Input";"15-Yr Cash Flow",#N/A,TRUE,"Cash Flow";"15-Yr Value",#N/A,TRUE,"Value "}</definedName>
    <definedName name="_________new1" localSheetId="5" hidden="1">{"Data Input",#N/A,TRUE,"Data Input";"15-Yr Cash Flow",#N/A,TRUE,"Cash Flow";"15-Yr Value",#N/A,TRUE,"Value "}</definedName>
    <definedName name="_________new1" localSheetId="3" hidden="1">{"Data Input",#N/A,TRUE,"Data Input";"15-Yr Cash Flow",#N/A,TRUE,"Cash Flow";"15-Yr Value",#N/A,TRUE,"Value "}</definedName>
    <definedName name="_________new1" hidden="1">{"Data Input",#N/A,TRUE,"Data Input";"15-Yr Cash Flow",#N/A,TRUE,"Cash Flow";"15-Yr Value",#N/A,TRUE,"Value "}</definedName>
    <definedName name="_________New10" localSheetId="4" hidden="1">{"View1",#N/A,FALSE,"Sheet1";"View2",#N/A,FALSE,"Sheet1"}</definedName>
    <definedName name="_________New10" localSheetId="5" hidden="1">{"View1",#N/A,FALSE,"Sheet1";"View2",#N/A,FALSE,"Sheet1"}</definedName>
    <definedName name="_________New10" localSheetId="3" hidden="1">{"View1",#N/A,FALSE,"Sheet1";"View2",#N/A,FALSE,"Sheet1"}</definedName>
    <definedName name="_________New10" hidden="1">{"View1",#N/A,FALSE,"Sheet1";"View2",#N/A,FALSE,"Sheet1"}</definedName>
    <definedName name="_________New11" localSheetId="4" hidden="1">{"View1",#N/A,FALSE,"Sheet1";"View2",#N/A,FALSE,"Sheet1"}</definedName>
    <definedName name="_________New11" localSheetId="5" hidden="1">{"View1",#N/A,FALSE,"Sheet1";"View2",#N/A,FALSE,"Sheet1"}</definedName>
    <definedName name="_________New11" localSheetId="3" hidden="1">{"View1",#N/A,FALSE,"Sheet1";"View2",#N/A,FALSE,"Sheet1"}</definedName>
    <definedName name="_________New11" hidden="1">{"View1",#N/A,FALSE,"Sheet1";"View2",#N/A,FALSE,"Sheet1"}</definedName>
    <definedName name="_________New12" localSheetId="4" hidden="1">{"Main",#N/A,FALSE,"Wacker";"Main2",#N/A,FALSE,"Wacker";"Value",#N/A,FALSE,"Wacker";"Sensitivity",#N/A,FALSE,"Wacker";"Paine",#N/A,FALSE,"Wacker";"Quaker",#N/A,FALSE,"Wacker";"Wacker",#N/A,FALSE,"Wacker";"1900",#N/A,FALSE,"Wacker";"1901",#N/A,FALSE,"Wacker"}</definedName>
    <definedName name="_________New12" localSheetId="5" hidden="1">{"Main",#N/A,FALSE,"Wacker";"Main2",#N/A,FALSE,"Wacker";"Value",#N/A,FALSE,"Wacker";"Sensitivity",#N/A,FALSE,"Wacker";"Paine",#N/A,FALSE,"Wacker";"Quaker",#N/A,FALSE,"Wacker";"Wacker",#N/A,FALSE,"Wacker";"1900",#N/A,FALSE,"Wacker";"1901",#N/A,FALSE,"Wacker"}</definedName>
    <definedName name="_________New12" localSheetId="3" hidden="1">{"Main",#N/A,FALSE,"Wacker";"Main2",#N/A,FALSE,"Wacker";"Value",#N/A,FALSE,"Wacker";"Sensitivity",#N/A,FALSE,"Wacker";"Paine",#N/A,FALSE,"Wacker";"Quaker",#N/A,FALSE,"Wacker";"Wacker",#N/A,FALSE,"Wacker";"1900",#N/A,FALSE,"Wacker";"1901",#N/A,FALSE,"Wacker"}</definedName>
    <definedName name="_________New12" hidden="1">{"Main",#N/A,FALSE,"Wacker";"Main2",#N/A,FALSE,"Wacker";"Value",#N/A,FALSE,"Wacker";"Sensitivity",#N/A,FALSE,"Wacker";"Paine",#N/A,FALSE,"Wacker";"Quaker",#N/A,FALSE,"Wacker";"Wacker",#N/A,FALSE,"Wacker";"1900",#N/A,FALSE,"Wacker";"1901",#N/A,FALSE,"Wacker"}</definedName>
    <definedName name="_________New13" localSheetId="4" hidden="1">{"Main",#N/A,FALSE,"Wacker";"Main2",#N/A,FALSE,"Wacker";"Value",#N/A,FALSE,"Wacker";"Sensitivity",#N/A,FALSE,"Wacker";"Paine",#N/A,FALSE,"Wacker";"Quaker",#N/A,FALSE,"Wacker";"Wacker",#N/A,FALSE,"Wacker";"1900",#N/A,FALSE,"Wacker";"1901",#N/A,FALSE,"Wacker"}</definedName>
    <definedName name="_________New13" localSheetId="5" hidden="1">{"Main",#N/A,FALSE,"Wacker";"Main2",#N/A,FALSE,"Wacker";"Value",#N/A,FALSE,"Wacker";"Sensitivity",#N/A,FALSE,"Wacker";"Paine",#N/A,FALSE,"Wacker";"Quaker",#N/A,FALSE,"Wacker";"Wacker",#N/A,FALSE,"Wacker";"1900",#N/A,FALSE,"Wacker";"1901",#N/A,FALSE,"Wacker"}</definedName>
    <definedName name="_________New13" localSheetId="3" hidden="1">{"Main",#N/A,FALSE,"Wacker";"Main2",#N/A,FALSE,"Wacker";"Value",#N/A,FALSE,"Wacker";"Sensitivity",#N/A,FALSE,"Wacker";"Paine",#N/A,FALSE,"Wacker";"Quaker",#N/A,FALSE,"Wacker";"Wacker",#N/A,FALSE,"Wacker";"1900",#N/A,FALSE,"Wacker";"1901",#N/A,FALSE,"Wacker"}</definedName>
    <definedName name="_________New13" hidden="1">{"Main",#N/A,FALSE,"Wacker";"Main2",#N/A,FALSE,"Wacker";"Value",#N/A,FALSE,"Wacker";"Sensitivity",#N/A,FALSE,"Wacker";"Paine",#N/A,FALSE,"Wacker";"Quaker",#N/A,FALSE,"Wacker";"Wacker",#N/A,FALSE,"Wacker";"1900",#N/A,FALSE,"Wacker";"1901",#N/A,FALSE,"Wacker"}</definedName>
    <definedName name="_________New15" localSheetId="4" hidden="1">{"Main",#N/A,FALSE,"Wacker";"Main2",#N/A,FALSE,"Wacker";"Value",#N/A,FALSE,"Wacker";"Sensitivity",#N/A,FALSE,"Wacker";"Paine",#N/A,FALSE,"Wacker";"Quaker",#N/A,FALSE,"Wacker";"Wacker",#N/A,FALSE,"Wacker";"1900",#N/A,FALSE,"Wacker";"1901",#N/A,FALSE,"Wacker"}</definedName>
    <definedName name="_________New15" localSheetId="5" hidden="1">{"Main",#N/A,FALSE,"Wacker";"Main2",#N/A,FALSE,"Wacker";"Value",#N/A,FALSE,"Wacker";"Sensitivity",#N/A,FALSE,"Wacker";"Paine",#N/A,FALSE,"Wacker";"Quaker",#N/A,FALSE,"Wacker";"Wacker",#N/A,FALSE,"Wacker";"1900",#N/A,FALSE,"Wacker";"1901",#N/A,FALSE,"Wacker"}</definedName>
    <definedName name="_________New15" localSheetId="3" hidden="1">{"Main",#N/A,FALSE,"Wacker";"Main2",#N/A,FALSE,"Wacker";"Value",#N/A,FALSE,"Wacker";"Sensitivity",#N/A,FALSE,"Wacker";"Paine",#N/A,FALSE,"Wacker";"Quaker",#N/A,FALSE,"Wacker";"Wacker",#N/A,FALSE,"Wacker";"1900",#N/A,FALSE,"Wacker";"1901",#N/A,FALSE,"Wacker"}</definedName>
    <definedName name="_________New15" hidden="1">{"Main",#N/A,FALSE,"Wacker";"Main2",#N/A,FALSE,"Wacker";"Value",#N/A,FALSE,"Wacker";"Sensitivity",#N/A,FALSE,"Wacker";"Paine",#N/A,FALSE,"Wacker";"Quaker",#N/A,FALSE,"Wacker";"Wacker",#N/A,FALSE,"Wacker";"1900",#N/A,FALSE,"Wacker";"1901",#N/A,FALSE,"Wacker"}</definedName>
    <definedName name="_________New2" localSheetId="4" hidden="1">{"Main",#N/A,FALSE,"Wacker";"Main2",#N/A,FALSE,"Wacker";"Value",#N/A,FALSE,"Wacker";"Sensitivity",#N/A,FALSE,"Wacker";"Paine",#N/A,FALSE,"Wacker";"Quaker",#N/A,FALSE,"Wacker";"Wacker",#N/A,FALSE,"Wacker";"1900",#N/A,FALSE,"Wacker";"1901",#N/A,FALSE,"Wacker"}</definedName>
    <definedName name="_________New2" localSheetId="5" hidden="1">{"Main",#N/A,FALSE,"Wacker";"Main2",#N/A,FALSE,"Wacker";"Value",#N/A,FALSE,"Wacker";"Sensitivity",#N/A,FALSE,"Wacker";"Paine",#N/A,FALSE,"Wacker";"Quaker",#N/A,FALSE,"Wacker";"Wacker",#N/A,FALSE,"Wacker";"1900",#N/A,FALSE,"Wacker";"1901",#N/A,FALSE,"Wacker"}</definedName>
    <definedName name="_________New2" localSheetId="3" hidden="1">{"Main",#N/A,FALSE,"Wacker";"Main2",#N/A,FALSE,"Wacker";"Value",#N/A,FALSE,"Wacker";"Sensitivity",#N/A,FALSE,"Wacker";"Paine",#N/A,FALSE,"Wacker";"Quaker",#N/A,FALSE,"Wacker";"Wacker",#N/A,FALSE,"Wacker";"1900",#N/A,FALSE,"Wacker";"1901",#N/A,FALSE,"Wacker"}</definedName>
    <definedName name="_________New2" hidden="1">{"Main",#N/A,FALSE,"Wacker";"Main2",#N/A,FALSE,"Wacker";"Value",#N/A,FALSE,"Wacker";"Sensitivity",#N/A,FALSE,"Wacker";"Paine",#N/A,FALSE,"Wacker";"Quaker",#N/A,FALSE,"Wacker";"Wacker",#N/A,FALSE,"Wacker";"1900",#N/A,FALSE,"Wacker";"1901",#N/A,FALSE,"Wacker"}</definedName>
    <definedName name="_________new3" localSheetId="4" hidden="1">{"ODB",#N/A,FALSE,"Hold Scenario"}</definedName>
    <definedName name="_________new3" localSheetId="5" hidden="1">{"ODB",#N/A,FALSE,"Hold Scenario"}</definedName>
    <definedName name="_________new3" localSheetId="3" hidden="1">{"ODB",#N/A,FALSE,"Hold Scenario"}</definedName>
    <definedName name="_________new3" hidden="1">{"ODB",#N/A,FALSE,"Hold Scenario"}</definedName>
    <definedName name="_________new4" localSheetId="4" hidden="1">{#N/A,#N/A,FALSE,"OpEx (PP)";#N/A,#N/A,FALSE,"Lease Comps (O)-BT";#N/A,#N/A,FALSE,"OpEx (CC)";#N/A,#N/A,FALSE,"Value (PP-Base)";#N/A,#N/A,FALSE,"Value (CC-Base)";#N/A,#N/A,FALSE,"Sales Comps (R)";#N/A,#N/A,FALSE,"Sales Comps (O)"}</definedName>
    <definedName name="_________new4" localSheetId="5" hidden="1">{#N/A,#N/A,FALSE,"OpEx (PP)";#N/A,#N/A,FALSE,"Lease Comps (O)-BT";#N/A,#N/A,FALSE,"OpEx (CC)";#N/A,#N/A,FALSE,"Value (PP-Base)";#N/A,#N/A,FALSE,"Value (CC-Base)";#N/A,#N/A,FALSE,"Sales Comps (R)";#N/A,#N/A,FALSE,"Sales Comps (O)"}</definedName>
    <definedName name="_________new4" localSheetId="3" hidden="1">{#N/A,#N/A,FALSE,"OpEx (PP)";#N/A,#N/A,FALSE,"Lease Comps (O)-BT";#N/A,#N/A,FALSE,"OpEx (CC)";#N/A,#N/A,FALSE,"Value (PP-Base)";#N/A,#N/A,FALSE,"Value (CC-Base)";#N/A,#N/A,FALSE,"Sales Comps (R)";#N/A,#N/A,FALSE,"Sales Comps (O)"}</definedName>
    <definedName name="_________new4" hidden="1">{#N/A,#N/A,FALSE,"OpEx (PP)";#N/A,#N/A,FALSE,"Lease Comps (O)-BT";#N/A,#N/A,FALSE,"OpEx (CC)";#N/A,#N/A,FALSE,"Value (PP-Base)";#N/A,#N/A,FALSE,"Value (CC-Base)";#N/A,#N/A,FALSE,"Sales Comps (R)";#N/A,#N/A,FALSE,"Sales Comps (O)"}</definedName>
    <definedName name="_________New5" localSheetId="4" hidden="1">{"View1",#N/A,FALSE,"Sheet1";"View2",#N/A,FALSE,"Sheet1"}</definedName>
    <definedName name="_________New5" localSheetId="5" hidden="1">{"View1",#N/A,FALSE,"Sheet1";"View2",#N/A,FALSE,"Sheet1"}</definedName>
    <definedName name="_________New5" localSheetId="3" hidden="1">{"View1",#N/A,FALSE,"Sheet1";"View2",#N/A,FALSE,"Sheet1"}</definedName>
    <definedName name="_________New5" hidden="1">{"View1",#N/A,FALSE,"Sheet1";"View2",#N/A,FALSE,"Sheet1"}</definedName>
    <definedName name="_________New6" localSheetId="4" hidden="1">{"View1",#N/A,FALSE,"Sheet1";"View2",#N/A,FALSE,"Sheet1"}</definedName>
    <definedName name="_________New6" localSheetId="5" hidden="1">{"View1",#N/A,FALSE,"Sheet1";"View2",#N/A,FALSE,"Sheet1"}</definedName>
    <definedName name="_________New6" localSheetId="3" hidden="1">{"View1",#N/A,FALSE,"Sheet1";"View2",#N/A,FALSE,"Sheet1"}</definedName>
    <definedName name="_________New6" hidden="1">{"View1",#N/A,FALSE,"Sheet1";"View2",#N/A,FALSE,"Sheet1"}</definedName>
    <definedName name="_________New7" localSheetId="4" hidden="1">{"View1",#N/A,FALSE,"Sheet1";"View2",#N/A,FALSE,"Sheet1"}</definedName>
    <definedName name="_________New7" localSheetId="5" hidden="1">{"View1",#N/A,FALSE,"Sheet1";"View2",#N/A,FALSE,"Sheet1"}</definedName>
    <definedName name="_________New7" localSheetId="3" hidden="1">{"View1",#N/A,FALSE,"Sheet1";"View2",#N/A,FALSE,"Sheet1"}</definedName>
    <definedName name="_________New7" hidden="1">{"View1",#N/A,FALSE,"Sheet1";"View2",#N/A,FALSE,"Sheet1"}</definedName>
    <definedName name="_________New8" localSheetId="4" hidden="1">{"View1",#N/A,FALSE,"Sheet1";"View2",#N/A,FALSE,"Sheet1"}</definedName>
    <definedName name="_________New8" localSheetId="5" hidden="1">{"View1",#N/A,FALSE,"Sheet1";"View2",#N/A,FALSE,"Sheet1"}</definedName>
    <definedName name="_________New8" localSheetId="3" hidden="1">{"View1",#N/A,FALSE,"Sheet1";"View2",#N/A,FALSE,"Sheet1"}</definedName>
    <definedName name="_________New8" hidden="1">{"View1",#N/A,FALSE,"Sheet1";"View2",#N/A,FALSE,"Sheet1"}</definedName>
    <definedName name="_________New9" localSheetId="4" hidden="1">{"View1",#N/A,FALSE,"Sheet1";"View2",#N/A,FALSE,"Sheet1"}</definedName>
    <definedName name="_________New9" localSheetId="5" hidden="1">{"View1",#N/A,FALSE,"Sheet1";"View2",#N/A,FALSE,"Sheet1"}</definedName>
    <definedName name="_________New9" localSheetId="3" hidden="1">{"View1",#N/A,FALSE,"Sheet1";"View2",#N/A,FALSE,"Sheet1"}</definedName>
    <definedName name="_________New9" hidden="1">{"View1",#N/A,FALSE,"Sheet1";"View2",#N/A,FALSE,"Sheet1"}</definedName>
    <definedName name="_________old2" localSheetId="4" hidden="1">{#N/A,#N/A,FALSE,"Summary";#N/A,#N/A,FALSE,"Buckets";#N/A,#N/A,FALSE,"Northstar";#N/A,#N/A,FALSE,"Comp"}</definedName>
    <definedName name="_________old2" localSheetId="5" hidden="1">{#N/A,#N/A,FALSE,"Summary";#N/A,#N/A,FALSE,"Buckets";#N/A,#N/A,FALSE,"Northstar";#N/A,#N/A,FALSE,"Comp"}</definedName>
    <definedName name="_________old2" localSheetId="3" hidden="1">{#N/A,#N/A,FALSE,"Summary";#N/A,#N/A,FALSE,"Buckets";#N/A,#N/A,FALSE,"Northstar";#N/A,#N/A,FALSE,"Comp"}</definedName>
    <definedName name="_________old2" hidden="1">{#N/A,#N/A,FALSE,"Summary";#N/A,#N/A,FALSE,"Buckets";#N/A,#N/A,FALSE,"Northstar";#N/A,#N/A,FALSE,"Comp"}</definedName>
    <definedName name="_________old3" localSheetId="4" hidden="1">{#N/A,#N/A,FALSE,"Emmes Services";#N/A,#N/A,FALSE,"Emmes Capital";#N/A,#N/A,FALSE,"Emmes &amp; Co"}</definedName>
    <definedName name="_________old3" localSheetId="5" hidden="1">{#N/A,#N/A,FALSE,"Emmes Services";#N/A,#N/A,FALSE,"Emmes Capital";#N/A,#N/A,FALSE,"Emmes &amp; Co"}</definedName>
    <definedName name="_________old3" localSheetId="3" hidden="1">{#N/A,#N/A,FALSE,"Emmes Services";#N/A,#N/A,FALSE,"Emmes Capital";#N/A,#N/A,FALSE,"Emmes &amp; Co"}</definedName>
    <definedName name="_________old3" hidden="1">{#N/A,#N/A,FALSE,"Emmes Services";#N/A,#N/A,FALSE,"Emmes Capital";#N/A,#N/A,FALSE,"Emmes &amp; Co"}</definedName>
    <definedName name="_________old4" localSheetId="4" hidden="1">{#N/A,#N/A,FALSE,"Summary";#N/A,#N/A,FALSE,"Buckets";#N/A,#N/A,FALSE,"Northstar";#N/A,#N/A,FALSE,"Comp"}</definedName>
    <definedName name="_________old4" localSheetId="5" hidden="1">{#N/A,#N/A,FALSE,"Summary";#N/A,#N/A,FALSE,"Buckets";#N/A,#N/A,FALSE,"Northstar";#N/A,#N/A,FALSE,"Comp"}</definedName>
    <definedName name="_________old4" localSheetId="3" hidden="1">{#N/A,#N/A,FALSE,"Summary";#N/A,#N/A,FALSE,"Buckets";#N/A,#N/A,FALSE,"Northstar";#N/A,#N/A,FALSE,"Comp"}</definedName>
    <definedName name="_________old4" hidden="1">{#N/A,#N/A,FALSE,"Summary";#N/A,#N/A,FALSE,"Buckets";#N/A,#N/A,FALSE,"Northstar";#N/A,#N/A,FALSE,"Comp"}</definedName>
    <definedName name="_________old5" localSheetId="4" hidden="1">{#N/A,#N/A,FALSE,"Emmes Services";#N/A,#N/A,FALSE,"Emmes Capital";#N/A,#N/A,FALSE,"Emmes &amp; Co"}</definedName>
    <definedName name="_________old5" localSheetId="5" hidden="1">{#N/A,#N/A,FALSE,"Emmes Services";#N/A,#N/A,FALSE,"Emmes Capital";#N/A,#N/A,FALSE,"Emmes &amp; Co"}</definedName>
    <definedName name="_________old5" localSheetId="3" hidden="1">{#N/A,#N/A,FALSE,"Emmes Services";#N/A,#N/A,FALSE,"Emmes Capital";#N/A,#N/A,FALSE,"Emmes &amp; Co"}</definedName>
    <definedName name="_________old5" hidden="1">{#N/A,#N/A,FALSE,"Emmes Services";#N/A,#N/A,FALSE,"Emmes Capital";#N/A,#N/A,FALSE,"Emmes &amp; Co"}</definedName>
    <definedName name="_________old6" localSheetId="4" hidden="1">{#N/A,#N/A,FALSE,"Summary";#N/A,#N/A,FALSE,"Buckets";#N/A,#N/A,FALSE,"Northstar";#N/A,#N/A,FALSE,"Comp"}</definedName>
    <definedName name="_________old6" localSheetId="5" hidden="1">{#N/A,#N/A,FALSE,"Summary";#N/A,#N/A,FALSE,"Buckets";#N/A,#N/A,FALSE,"Northstar";#N/A,#N/A,FALSE,"Comp"}</definedName>
    <definedName name="_________old6" localSheetId="3" hidden="1">{#N/A,#N/A,FALSE,"Summary";#N/A,#N/A,FALSE,"Buckets";#N/A,#N/A,FALSE,"Northstar";#N/A,#N/A,FALSE,"Comp"}</definedName>
    <definedName name="_________old6" hidden="1">{#N/A,#N/A,FALSE,"Summary";#N/A,#N/A,FALSE,"Buckets";#N/A,#N/A,FALSE,"Northstar";#N/A,#N/A,FALSE,"Comp"}</definedName>
    <definedName name="________a1" localSheetId="4" hidden="1">{"Assump",#N/A,TRUE,"Proforma";"first",#N/A,TRUE,"Proforma";"second",#N/A,TRUE,"Proforma";"lease1",#N/A,TRUE,"Proforma";"lease2",#N/A,TRUE,"Proforma"}</definedName>
    <definedName name="________a1" localSheetId="5" hidden="1">{"Assump",#N/A,TRUE,"Proforma";"first",#N/A,TRUE,"Proforma";"second",#N/A,TRUE,"Proforma";"lease1",#N/A,TRUE,"Proforma";"lease2",#N/A,TRUE,"Proforma"}</definedName>
    <definedName name="________a1" localSheetId="3" hidden="1">{"Assump",#N/A,TRUE,"Proforma";"first",#N/A,TRUE,"Proforma";"second",#N/A,TRUE,"Proforma";"lease1",#N/A,TRUE,"Proforma";"lease2",#N/A,TRUE,"Proforma"}</definedName>
    <definedName name="________a1" hidden="1">{"Assump",#N/A,TRUE,"Proforma";"first",#N/A,TRUE,"Proforma";"second",#N/A,TRUE,"Proforma";"lease1",#N/A,TRUE,"Proforma";"lease2",#N/A,TRUE,"Proforma"}</definedName>
    <definedName name="________del1" localSheetId="4" hidden="1">{"Page1",#N/A,FALSE,"7979";"Page2",#N/A,FALSE,"7979";"Page3",#N/A,FALSE,"7979"}</definedName>
    <definedName name="________del1" localSheetId="5" hidden="1">{"Page1",#N/A,FALSE,"7979";"Page2",#N/A,FALSE,"7979";"Page3",#N/A,FALSE,"7979"}</definedName>
    <definedName name="________del1" localSheetId="3" hidden="1">{"Page1",#N/A,FALSE,"7979";"Page2",#N/A,FALSE,"7979";"Page3",#N/A,FALSE,"7979"}</definedName>
    <definedName name="________del1" hidden="1">{"Page1",#N/A,FALSE,"7979";"Page2",#N/A,FALSE,"7979";"Page3",#N/A,FALSE,"7979"}</definedName>
    <definedName name="________df1" localSheetId="4" hidden="1">{#N/A,#N/A,FALSE,"Calc";#N/A,#N/A,FALSE,"Sensitivity";#N/A,#N/A,FALSE,"LT Earn.Dil.";#N/A,#N/A,FALSE,"Dil. AVP"}</definedName>
    <definedName name="________df1" localSheetId="5" hidden="1">{#N/A,#N/A,FALSE,"Calc";#N/A,#N/A,FALSE,"Sensitivity";#N/A,#N/A,FALSE,"LT Earn.Dil.";#N/A,#N/A,FALSE,"Dil. AVP"}</definedName>
    <definedName name="________df1" localSheetId="3" hidden="1">{#N/A,#N/A,FALSE,"Calc";#N/A,#N/A,FALSE,"Sensitivity";#N/A,#N/A,FALSE,"LT Earn.Dil.";#N/A,#N/A,FALSE,"Dil. AVP"}</definedName>
    <definedName name="________df1" hidden="1">{#N/A,#N/A,FALSE,"Calc";#N/A,#N/A,FALSE,"Sensitivity";#N/A,#N/A,FALSE,"LT Earn.Dil.";#N/A,#N/A,FALSE,"Dil. AVP"}</definedName>
    <definedName name="________df2" localSheetId="4" hidden="1">{#N/A,#N/A,FALSE,"Calc";#N/A,#N/A,FALSE,"Sensitivity";#N/A,#N/A,FALSE,"LT Earn.Dil.";#N/A,#N/A,FALSE,"Dil. AVP"}</definedName>
    <definedName name="________df2" localSheetId="5" hidden="1">{#N/A,#N/A,FALSE,"Calc";#N/A,#N/A,FALSE,"Sensitivity";#N/A,#N/A,FALSE,"LT Earn.Dil.";#N/A,#N/A,FALSE,"Dil. AVP"}</definedName>
    <definedName name="________df2" localSheetId="3" hidden="1">{#N/A,#N/A,FALSE,"Calc";#N/A,#N/A,FALSE,"Sensitivity";#N/A,#N/A,FALSE,"LT Earn.Dil.";#N/A,#N/A,FALSE,"Dil. AVP"}</definedName>
    <definedName name="________df2" hidden="1">{#N/A,#N/A,FALSE,"Calc";#N/A,#N/A,FALSE,"Sensitivity";#N/A,#N/A,FALSE,"LT Earn.Dil.";#N/A,#N/A,FALSE,"Dil. AVP"}</definedName>
    <definedName name="________fff2" localSheetId="4" hidden="1">{"Main",#N/A,FALSE,"Wacker";"Main2",#N/A,FALSE,"Wacker";"Value",#N/A,FALSE,"Wacker";"Sensitivity",#N/A,FALSE,"Wacker";"Paine",#N/A,FALSE,"Wacker";"Quaker",#N/A,FALSE,"Wacker";"Wacker",#N/A,FALSE,"Wacker";"1900",#N/A,FALSE,"Wacker";"1901",#N/A,FALSE,"Wacker"}</definedName>
    <definedName name="________fff2" localSheetId="5" hidden="1">{"Main",#N/A,FALSE,"Wacker";"Main2",#N/A,FALSE,"Wacker";"Value",#N/A,FALSE,"Wacker";"Sensitivity",#N/A,FALSE,"Wacker";"Paine",#N/A,FALSE,"Wacker";"Quaker",#N/A,FALSE,"Wacker";"Wacker",#N/A,FALSE,"Wacker";"1900",#N/A,FALSE,"Wacker";"1901",#N/A,FALSE,"Wacker"}</definedName>
    <definedName name="________fff2" localSheetId="3" hidden="1">{"Main",#N/A,FALSE,"Wacker";"Main2",#N/A,FALSE,"Wacker";"Value",#N/A,FALSE,"Wacker";"Sensitivity",#N/A,FALSE,"Wacker";"Paine",#N/A,FALSE,"Wacker";"Quaker",#N/A,FALSE,"Wacker";"Wacker",#N/A,FALSE,"Wacker";"1900",#N/A,FALSE,"Wacker";"1901",#N/A,FALSE,"Wacker"}</definedName>
    <definedName name="________fff2" hidden="1">{"Main",#N/A,FALSE,"Wacker";"Main2",#N/A,FALSE,"Wacker";"Value",#N/A,FALSE,"Wacker";"Sensitivity",#N/A,FALSE,"Wacker";"Paine",#N/A,FALSE,"Wacker";"Quaker",#N/A,FALSE,"Wacker";"Wacker",#N/A,FALSE,"Wacker";"1900",#N/A,FALSE,"Wacker";"1901",#N/A,FALSE,"Wacker"}</definedName>
    <definedName name="________ggg2" localSheetId="4" hidden="1">{"View1",#N/A,FALSE,"Sheet1";"View2",#N/A,FALSE,"Sheet1"}</definedName>
    <definedName name="________ggg2" localSheetId="5" hidden="1">{"View1",#N/A,FALSE,"Sheet1";"View2",#N/A,FALSE,"Sheet1"}</definedName>
    <definedName name="________ggg2" localSheetId="3" hidden="1">{"View1",#N/A,FALSE,"Sheet1";"View2",#N/A,FALSE,"Sheet1"}</definedName>
    <definedName name="________ggg2" hidden="1">{"View1",#N/A,FALSE,"Sheet1";"View2",#N/A,FALSE,"Sheet1"}</definedName>
    <definedName name="________gig1"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__gig1"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__gig1"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__gig2"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___gig2"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___gig2"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___gig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___hd1" localSheetId="4" hidden="1">{#N/A,#N/A,FALSE,"Calc";#N/A,#N/A,FALSE,"Sensitivity";#N/A,#N/A,FALSE,"LT Earn.Dil.";#N/A,#N/A,FALSE,"Dil. AVP"}</definedName>
    <definedName name="________hd1" localSheetId="5" hidden="1">{#N/A,#N/A,FALSE,"Calc";#N/A,#N/A,FALSE,"Sensitivity";#N/A,#N/A,FALSE,"LT Earn.Dil.";#N/A,#N/A,FALSE,"Dil. AVP"}</definedName>
    <definedName name="________hd1" localSheetId="3" hidden="1">{#N/A,#N/A,FALSE,"Calc";#N/A,#N/A,FALSE,"Sensitivity";#N/A,#N/A,FALSE,"LT Earn.Dil.";#N/A,#N/A,FALSE,"Dil. AVP"}</definedName>
    <definedName name="________hd1" hidden="1">{#N/A,#N/A,FALSE,"Calc";#N/A,#N/A,FALSE,"Sensitivity";#N/A,#N/A,FALSE,"LT Earn.Dil.";#N/A,#N/A,FALSE,"Dil. AVP"}</definedName>
    <definedName name="________hd2" localSheetId="4" hidden="1">{#N/A,#N/A,FALSE,"Calc";#N/A,#N/A,FALSE,"Sensitivity";#N/A,#N/A,FALSE,"LT Earn.Dil.";#N/A,#N/A,FALSE,"Dil. AVP"}</definedName>
    <definedName name="________hd2" localSheetId="5" hidden="1">{#N/A,#N/A,FALSE,"Calc";#N/A,#N/A,FALSE,"Sensitivity";#N/A,#N/A,FALSE,"LT Earn.Dil.";#N/A,#N/A,FALSE,"Dil. AVP"}</definedName>
    <definedName name="________hd2" localSheetId="3" hidden="1">{#N/A,#N/A,FALSE,"Calc";#N/A,#N/A,FALSE,"Sensitivity";#N/A,#N/A,FALSE,"LT Earn.Dil.";#N/A,#N/A,FALSE,"Dil. AVP"}</definedName>
    <definedName name="________hd2" hidden="1">{#N/A,#N/A,FALSE,"Calc";#N/A,#N/A,FALSE,"Sensitivity";#N/A,#N/A,FALSE,"LT Earn.Dil.";#N/A,#N/A,FALSE,"Dil. AVP"}</definedName>
    <definedName name="________New10" localSheetId="4" hidden="1">{"View1",#N/A,FALSE,"Sheet1";"View2",#N/A,FALSE,"Sheet1"}</definedName>
    <definedName name="________New10" localSheetId="5" hidden="1">{"View1",#N/A,FALSE,"Sheet1";"View2",#N/A,FALSE,"Sheet1"}</definedName>
    <definedName name="________New10" localSheetId="3" hidden="1">{"View1",#N/A,FALSE,"Sheet1";"View2",#N/A,FALSE,"Sheet1"}</definedName>
    <definedName name="________New10" hidden="1">{"View1",#N/A,FALSE,"Sheet1";"View2",#N/A,FALSE,"Sheet1"}</definedName>
    <definedName name="________New11" localSheetId="4" hidden="1">{"View1",#N/A,FALSE,"Sheet1";"View2",#N/A,FALSE,"Sheet1"}</definedName>
    <definedName name="________New11" localSheetId="5" hidden="1">{"View1",#N/A,FALSE,"Sheet1";"View2",#N/A,FALSE,"Sheet1"}</definedName>
    <definedName name="________New11" localSheetId="3" hidden="1">{"View1",#N/A,FALSE,"Sheet1";"View2",#N/A,FALSE,"Sheet1"}</definedName>
    <definedName name="________New11" hidden="1">{"View1",#N/A,FALSE,"Sheet1";"View2",#N/A,FALSE,"Sheet1"}</definedName>
    <definedName name="________New12" localSheetId="4" hidden="1">{"Main",#N/A,FALSE,"Wacker";"Main2",#N/A,FALSE,"Wacker";"Value",#N/A,FALSE,"Wacker";"Sensitivity",#N/A,FALSE,"Wacker";"Paine",#N/A,FALSE,"Wacker";"Quaker",#N/A,FALSE,"Wacker";"Wacker",#N/A,FALSE,"Wacker";"1900",#N/A,FALSE,"Wacker";"1901",#N/A,FALSE,"Wacker"}</definedName>
    <definedName name="________New12" localSheetId="5" hidden="1">{"Main",#N/A,FALSE,"Wacker";"Main2",#N/A,FALSE,"Wacker";"Value",#N/A,FALSE,"Wacker";"Sensitivity",#N/A,FALSE,"Wacker";"Paine",#N/A,FALSE,"Wacker";"Quaker",#N/A,FALSE,"Wacker";"Wacker",#N/A,FALSE,"Wacker";"1900",#N/A,FALSE,"Wacker";"1901",#N/A,FALSE,"Wacker"}</definedName>
    <definedName name="________New12" localSheetId="3" hidden="1">{"Main",#N/A,FALSE,"Wacker";"Main2",#N/A,FALSE,"Wacker";"Value",#N/A,FALSE,"Wacker";"Sensitivity",#N/A,FALSE,"Wacker";"Paine",#N/A,FALSE,"Wacker";"Quaker",#N/A,FALSE,"Wacker";"Wacker",#N/A,FALSE,"Wacker";"1900",#N/A,FALSE,"Wacker";"1901",#N/A,FALSE,"Wacker"}</definedName>
    <definedName name="________New12" hidden="1">{"Main",#N/A,FALSE,"Wacker";"Main2",#N/A,FALSE,"Wacker";"Value",#N/A,FALSE,"Wacker";"Sensitivity",#N/A,FALSE,"Wacker";"Paine",#N/A,FALSE,"Wacker";"Quaker",#N/A,FALSE,"Wacker";"Wacker",#N/A,FALSE,"Wacker";"1900",#N/A,FALSE,"Wacker";"1901",#N/A,FALSE,"Wacker"}</definedName>
    <definedName name="________New13" localSheetId="4" hidden="1">{"Main",#N/A,FALSE,"Wacker";"Main2",#N/A,FALSE,"Wacker";"Value",#N/A,FALSE,"Wacker";"Sensitivity",#N/A,FALSE,"Wacker";"Paine",#N/A,FALSE,"Wacker";"Quaker",#N/A,FALSE,"Wacker";"Wacker",#N/A,FALSE,"Wacker";"1900",#N/A,FALSE,"Wacker";"1901",#N/A,FALSE,"Wacker"}</definedName>
    <definedName name="________New13" localSheetId="5" hidden="1">{"Main",#N/A,FALSE,"Wacker";"Main2",#N/A,FALSE,"Wacker";"Value",#N/A,FALSE,"Wacker";"Sensitivity",#N/A,FALSE,"Wacker";"Paine",#N/A,FALSE,"Wacker";"Quaker",#N/A,FALSE,"Wacker";"Wacker",#N/A,FALSE,"Wacker";"1900",#N/A,FALSE,"Wacker";"1901",#N/A,FALSE,"Wacker"}</definedName>
    <definedName name="________New13" localSheetId="3" hidden="1">{"Main",#N/A,FALSE,"Wacker";"Main2",#N/A,FALSE,"Wacker";"Value",#N/A,FALSE,"Wacker";"Sensitivity",#N/A,FALSE,"Wacker";"Paine",#N/A,FALSE,"Wacker";"Quaker",#N/A,FALSE,"Wacker";"Wacker",#N/A,FALSE,"Wacker";"1900",#N/A,FALSE,"Wacker";"1901",#N/A,FALSE,"Wacker"}</definedName>
    <definedName name="________New13" hidden="1">{"Main",#N/A,FALSE,"Wacker";"Main2",#N/A,FALSE,"Wacker";"Value",#N/A,FALSE,"Wacker";"Sensitivity",#N/A,FALSE,"Wacker";"Paine",#N/A,FALSE,"Wacker";"Quaker",#N/A,FALSE,"Wacker";"Wacker",#N/A,FALSE,"Wacker";"1900",#N/A,FALSE,"Wacker";"1901",#N/A,FALSE,"Wacker"}</definedName>
    <definedName name="________New15" localSheetId="4" hidden="1">{"Main",#N/A,FALSE,"Wacker";"Main2",#N/A,FALSE,"Wacker";"Value",#N/A,FALSE,"Wacker";"Sensitivity",#N/A,FALSE,"Wacker";"Paine",#N/A,FALSE,"Wacker";"Quaker",#N/A,FALSE,"Wacker";"Wacker",#N/A,FALSE,"Wacker";"1900",#N/A,FALSE,"Wacker";"1901",#N/A,FALSE,"Wacker"}</definedName>
    <definedName name="________New15" localSheetId="5" hidden="1">{"Main",#N/A,FALSE,"Wacker";"Main2",#N/A,FALSE,"Wacker";"Value",#N/A,FALSE,"Wacker";"Sensitivity",#N/A,FALSE,"Wacker";"Paine",#N/A,FALSE,"Wacker";"Quaker",#N/A,FALSE,"Wacker";"Wacker",#N/A,FALSE,"Wacker";"1900",#N/A,FALSE,"Wacker";"1901",#N/A,FALSE,"Wacker"}</definedName>
    <definedName name="________New15" localSheetId="3" hidden="1">{"Main",#N/A,FALSE,"Wacker";"Main2",#N/A,FALSE,"Wacker";"Value",#N/A,FALSE,"Wacker";"Sensitivity",#N/A,FALSE,"Wacker";"Paine",#N/A,FALSE,"Wacker";"Quaker",#N/A,FALSE,"Wacker";"Wacker",#N/A,FALSE,"Wacker";"1900",#N/A,FALSE,"Wacker";"1901",#N/A,FALSE,"Wacker"}</definedName>
    <definedName name="________New15" hidden="1">{"Main",#N/A,FALSE,"Wacker";"Main2",#N/A,FALSE,"Wacker";"Value",#N/A,FALSE,"Wacker";"Sensitivity",#N/A,FALSE,"Wacker";"Paine",#N/A,FALSE,"Wacker";"Quaker",#N/A,FALSE,"Wacker";"Wacker",#N/A,FALSE,"Wacker";"1900",#N/A,FALSE,"Wacker";"1901",#N/A,FALSE,"Wacker"}</definedName>
    <definedName name="________New2" localSheetId="4" hidden="1">{"Main",#N/A,FALSE,"Wacker";"Main2",#N/A,FALSE,"Wacker";"Value",#N/A,FALSE,"Wacker";"Sensitivity",#N/A,FALSE,"Wacker";"Paine",#N/A,FALSE,"Wacker";"Quaker",#N/A,FALSE,"Wacker";"Wacker",#N/A,FALSE,"Wacker";"1900",#N/A,FALSE,"Wacker";"1901",#N/A,FALSE,"Wacker"}</definedName>
    <definedName name="________New2" localSheetId="5" hidden="1">{"Main",#N/A,FALSE,"Wacker";"Main2",#N/A,FALSE,"Wacker";"Value",#N/A,FALSE,"Wacker";"Sensitivity",#N/A,FALSE,"Wacker";"Paine",#N/A,FALSE,"Wacker";"Quaker",#N/A,FALSE,"Wacker";"Wacker",#N/A,FALSE,"Wacker";"1900",#N/A,FALSE,"Wacker";"1901",#N/A,FALSE,"Wacker"}</definedName>
    <definedName name="________New2" localSheetId="3" hidden="1">{"Main",#N/A,FALSE,"Wacker";"Main2",#N/A,FALSE,"Wacker";"Value",#N/A,FALSE,"Wacker";"Sensitivity",#N/A,FALSE,"Wacker";"Paine",#N/A,FALSE,"Wacker";"Quaker",#N/A,FALSE,"Wacker";"Wacker",#N/A,FALSE,"Wacker";"1900",#N/A,FALSE,"Wacker";"1901",#N/A,FALSE,"Wacker"}</definedName>
    <definedName name="________New2" hidden="1">{"Main",#N/A,FALSE,"Wacker";"Main2",#N/A,FALSE,"Wacker";"Value",#N/A,FALSE,"Wacker";"Sensitivity",#N/A,FALSE,"Wacker";"Paine",#N/A,FALSE,"Wacker";"Quaker",#N/A,FALSE,"Wacker";"Wacker",#N/A,FALSE,"Wacker";"1900",#N/A,FALSE,"Wacker";"1901",#N/A,FALSE,"Wacker"}</definedName>
    <definedName name="________New3" localSheetId="4" hidden="1">{"Main",#N/A,FALSE,"Wacker";"Main2",#N/A,FALSE,"Wacker";"Value",#N/A,FALSE,"Wacker";"Sensitivity",#N/A,FALSE,"Wacker";"Paine",#N/A,FALSE,"Wacker";"Quaker",#N/A,FALSE,"Wacker";"Wacker",#N/A,FALSE,"Wacker";"1900",#N/A,FALSE,"Wacker";"1901",#N/A,FALSE,"Wacker"}</definedName>
    <definedName name="________New3" localSheetId="5" hidden="1">{"Main",#N/A,FALSE,"Wacker";"Main2",#N/A,FALSE,"Wacker";"Value",#N/A,FALSE,"Wacker";"Sensitivity",#N/A,FALSE,"Wacker";"Paine",#N/A,FALSE,"Wacker";"Quaker",#N/A,FALSE,"Wacker";"Wacker",#N/A,FALSE,"Wacker";"1900",#N/A,FALSE,"Wacker";"1901",#N/A,FALSE,"Wacker"}</definedName>
    <definedName name="________New3" localSheetId="3" hidden="1">{"Main",#N/A,FALSE,"Wacker";"Main2",#N/A,FALSE,"Wacker";"Value",#N/A,FALSE,"Wacker";"Sensitivity",#N/A,FALSE,"Wacker";"Paine",#N/A,FALSE,"Wacker";"Quaker",#N/A,FALSE,"Wacker";"Wacker",#N/A,FALSE,"Wacker";"1900",#N/A,FALSE,"Wacker";"1901",#N/A,FALSE,"Wacker"}</definedName>
    <definedName name="________New3" hidden="1">{"Main",#N/A,FALSE,"Wacker";"Main2",#N/A,FALSE,"Wacker";"Value",#N/A,FALSE,"Wacker";"Sensitivity",#N/A,FALSE,"Wacker";"Paine",#N/A,FALSE,"Wacker";"Quaker",#N/A,FALSE,"Wacker";"Wacker",#N/A,FALSE,"Wacker";"1900",#N/A,FALSE,"Wacker";"1901",#N/A,FALSE,"Wacker"}</definedName>
    <definedName name="________New4" localSheetId="4" hidden="1">{"View1",#N/A,FALSE,"Sheet1";"View2",#N/A,FALSE,"Sheet1"}</definedName>
    <definedName name="________New4" localSheetId="5" hidden="1">{"View1",#N/A,FALSE,"Sheet1";"View2",#N/A,FALSE,"Sheet1"}</definedName>
    <definedName name="________New4" localSheetId="3" hidden="1">{"View1",#N/A,FALSE,"Sheet1";"View2",#N/A,FALSE,"Sheet1"}</definedName>
    <definedName name="________New4" hidden="1">{"View1",#N/A,FALSE,"Sheet1";"View2",#N/A,FALSE,"Sheet1"}</definedName>
    <definedName name="________New5" localSheetId="4" hidden="1">{"View1",#N/A,FALSE,"Sheet1";"View2",#N/A,FALSE,"Sheet1"}</definedName>
    <definedName name="________New5" localSheetId="5" hidden="1">{"View1",#N/A,FALSE,"Sheet1";"View2",#N/A,FALSE,"Sheet1"}</definedName>
    <definedName name="________New5" localSheetId="3" hidden="1">{"View1",#N/A,FALSE,"Sheet1";"View2",#N/A,FALSE,"Sheet1"}</definedName>
    <definedName name="________New5" hidden="1">{"View1",#N/A,FALSE,"Sheet1";"View2",#N/A,FALSE,"Sheet1"}</definedName>
    <definedName name="________New6" localSheetId="4" hidden="1">{"View1",#N/A,FALSE,"Sheet1";"View2",#N/A,FALSE,"Sheet1"}</definedName>
    <definedName name="________New6" localSheetId="5" hidden="1">{"View1",#N/A,FALSE,"Sheet1";"View2",#N/A,FALSE,"Sheet1"}</definedName>
    <definedName name="________New6" localSheetId="3" hidden="1">{"View1",#N/A,FALSE,"Sheet1";"View2",#N/A,FALSE,"Sheet1"}</definedName>
    <definedName name="________New6" hidden="1">{"View1",#N/A,FALSE,"Sheet1";"View2",#N/A,FALSE,"Sheet1"}</definedName>
    <definedName name="________New7" localSheetId="4" hidden="1">{"View1",#N/A,FALSE,"Sheet1";"View2",#N/A,FALSE,"Sheet1"}</definedName>
    <definedName name="________New7" localSheetId="5" hidden="1">{"View1",#N/A,FALSE,"Sheet1";"View2",#N/A,FALSE,"Sheet1"}</definedName>
    <definedName name="________New7" localSheetId="3" hidden="1">{"View1",#N/A,FALSE,"Sheet1";"View2",#N/A,FALSE,"Sheet1"}</definedName>
    <definedName name="________New7" hidden="1">{"View1",#N/A,FALSE,"Sheet1";"View2",#N/A,FALSE,"Sheet1"}</definedName>
    <definedName name="________New8" localSheetId="4" hidden="1">{"View1",#N/A,FALSE,"Sheet1";"View2",#N/A,FALSE,"Sheet1"}</definedName>
    <definedName name="________New8" localSheetId="5" hidden="1">{"View1",#N/A,FALSE,"Sheet1";"View2",#N/A,FALSE,"Sheet1"}</definedName>
    <definedName name="________New8" localSheetId="3" hidden="1">{"View1",#N/A,FALSE,"Sheet1";"View2",#N/A,FALSE,"Sheet1"}</definedName>
    <definedName name="________New8" hidden="1">{"View1",#N/A,FALSE,"Sheet1";"View2",#N/A,FALSE,"Sheet1"}</definedName>
    <definedName name="________New9" localSheetId="4" hidden="1">{"View1",#N/A,FALSE,"Sheet1";"View2",#N/A,FALSE,"Sheet1"}</definedName>
    <definedName name="________New9" localSheetId="5" hidden="1">{"View1",#N/A,FALSE,"Sheet1";"View2",#N/A,FALSE,"Sheet1"}</definedName>
    <definedName name="________New9" localSheetId="3" hidden="1">{"View1",#N/A,FALSE,"Sheet1";"View2",#N/A,FALSE,"Sheet1"}</definedName>
    <definedName name="________New9" hidden="1">{"View1",#N/A,FALSE,"Sheet1";"View2",#N/A,FALSE,"Sheet1"}</definedName>
    <definedName name="________old2" localSheetId="4" hidden="1">{#N/A,#N/A,FALSE,"Summary";#N/A,#N/A,FALSE,"Buckets";#N/A,#N/A,FALSE,"Northstar";#N/A,#N/A,FALSE,"Comp"}</definedName>
    <definedName name="________old2" localSheetId="5" hidden="1">{#N/A,#N/A,FALSE,"Summary";#N/A,#N/A,FALSE,"Buckets";#N/A,#N/A,FALSE,"Northstar";#N/A,#N/A,FALSE,"Comp"}</definedName>
    <definedName name="________old2" localSheetId="3" hidden="1">{#N/A,#N/A,FALSE,"Summary";#N/A,#N/A,FALSE,"Buckets";#N/A,#N/A,FALSE,"Northstar";#N/A,#N/A,FALSE,"Comp"}</definedName>
    <definedName name="________old2" hidden="1">{#N/A,#N/A,FALSE,"Summary";#N/A,#N/A,FALSE,"Buckets";#N/A,#N/A,FALSE,"Northstar";#N/A,#N/A,FALSE,"Comp"}</definedName>
    <definedName name="________old3" localSheetId="4" hidden="1">{#N/A,#N/A,FALSE,"Emmes Services";#N/A,#N/A,FALSE,"Emmes Capital";#N/A,#N/A,FALSE,"Emmes &amp; Co"}</definedName>
    <definedName name="________old3" localSheetId="5" hidden="1">{#N/A,#N/A,FALSE,"Emmes Services";#N/A,#N/A,FALSE,"Emmes Capital";#N/A,#N/A,FALSE,"Emmes &amp; Co"}</definedName>
    <definedName name="________old3" localSheetId="3" hidden="1">{#N/A,#N/A,FALSE,"Emmes Services";#N/A,#N/A,FALSE,"Emmes Capital";#N/A,#N/A,FALSE,"Emmes &amp; Co"}</definedName>
    <definedName name="________old3" hidden="1">{#N/A,#N/A,FALSE,"Emmes Services";#N/A,#N/A,FALSE,"Emmes Capital";#N/A,#N/A,FALSE,"Emmes &amp; Co"}</definedName>
    <definedName name="________old4" localSheetId="4" hidden="1">{#N/A,#N/A,FALSE,"Summary";#N/A,#N/A,FALSE,"Buckets";#N/A,#N/A,FALSE,"Northstar";#N/A,#N/A,FALSE,"Comp"}</definedName>
    <definedName name="________old4" localSheetId="5" hidden="1">{#N/A,#N/A,FALSE,"Summary";#N/A,#N/A,FALSE,"Buckets";#N/A,#N/A,FALSE,"Northstar";#N/A,#N/A,FALSE,"Comp"}</definedName>
    <definedName name="________old4" localSheetId="3" hidden="1">{#N/A,#N/A,FALSE,"Summary";#N/A,#N/A,FALSE,"Buckets";#N/A,#N/A,FALSE,"Northstar";#N/A,#N/A,FALSE,"Comp"}</definedName>
    <definedName name="________old4" hidden="1">{#N/A,#N/A,FALSE,"Summary";#N/A,#N/A,FALSE,"Buckets";#N/A,#N/A,FALSE,"Northstar";#N/A,#N/A,FALSE,"Comp"}</definedName>
    <definedName name="________old5" localSheetId="4" hidden="1">{#N/A,#N/A,FALSE,"Emmes Services";#N/A,#N/A,FALSE,"Emmes Capital";#N/A,#N/A,FALSE,"Emmes &amp; Co"}</definedName>
    <definedName name="________old5" localSheetId="5" hidden="1">{#N/A,#N/A,FALSE,"Emmes Services";#N/A,#N/A,FALSE,"Emmes Capital";#N/A,#N/A,FALSE,"Emmes &amp; Co"}</definedName>
    <definedName name="________old5" localSheetId="3" hidden="1">{#N/A,#N/A,FALSE,"Emmes Services";#N/A,#N/A,FALSE,"Emmes Capital";#N/A,#N/A,FALSE,"Emmes &amp; Co"}</definedName>
    <definedName name="________old5" hidden="1">{#N/A,#N/A,FALSE,"Emmes Services";#N/A,#N/A,FALSE,"Emmes Capital";#N/A,#N/A,FALSE,"Emmes &amp; Co"}</definedName>
    <definedName name="________old6" localSheetId="4" hidden="1">{#N/A,#N/A,FALSE,"Summary";#N/A,#N/A,FALSE,"Buckets";#N/A,#N/A,FALSE,"Northstar";#N/A,#N/A,FALSE,"Comp"}</definedName>
    <definedName name="________old6" localSheetId="5" hidden="1">{#N/A,#N/A,FALSE,"Summary";#N/A,#N/A,FALSE,"Buckets";#N/A,#N/A,FALSE,"Northstar";#N/A,#N/A,FALSE,"Comp"}</definedName>
    <definedName name="________old6" localSheetId="3" hidden="1">{#N/A,#N/A,FALSE,"Summary";#N/A,#N/A,FALSE,"Buckets";#N/A,#N/A,FALSE,"Northstar";#N/A,#N/A,FALSE,"Comp"}</definedName>
    <definedName name="________old6" hidden="1">{#N/A,#N/A,FALSE,"Summary";#N/A,#N/A,FALSE,"Buckets";#N/A,#N/A,FALSE,"Northstar";#N/A,#N/A,FALSE,"Comp"}</definedName>
    <definedName name="_______a1" localSheetId="4" hidden="1">{"Assump",#N/A,TRUE,"Proforma";"first",#N/A,TRUE,"Proforma";"second",#N/A,TRUE,"Proforma";"lease1",#N/A,TRUE,"Proforma";"lease2",#N/A,TRUE,"Proforma"}</definedName>
    <definedName name="_______a1" localSheetId="5" hidden="1">{"Assump",#N/A,TRUE,"Proforma";"first",#N/A,TRUE,"Proforma";"second",#N/A,TRUE,"Proforma";"lease1",#N/A,TRUE,"Proforma";"lease2",#N/A,TRUE,"Proforma"}</definedName>
    <definedName name="_______a1" localSheetId="3" hidden="1">{"Assump",#N/A,TRUE,"Proforma";"first",#N/A,TRUE,"Proforma";"second",#N/A,TRUE,"Proforma";"lease1",#N/A,TRUE,"Proforma";"lease2",#N/A,TRUE,"Proforma"}</definedName>
    <definedName name="_______a1" hidden="1">{"Assump",#N/A,TRUE,"Proforma";"first",#N/A,TRUE,"Proforma";"second",#N/A,TRUE,"Proforma";"lease1",#N/A,TRUE,"Proforma";"lease2",#N/A,TRUE,"Proforma"}</definedName>
    <definedName name="_______al1" localSheetId="4" hidden="1">{"sheet a",#N/A,FALSE,"A";"sheet b 1",#N/A,FALSE,"B";"sheet b 2",#N/A,FALSE,"B"}</definedName>
    <definedName name="_______al1" localSheetId="5" hidden="1">{"sheet a",#N/A,FALSE,"A";"sheet b 1",#N/A,FALSE,"B";"sheet b 2",#N/A,FALSE,"B"}</definedName>
    <definedName name="_______al1" localSheetId="3" hidden="1">{"sheet a",#N/A,FALSE,"A";"sheet b 1",#N/A,FALSE,"B";"sheet b 2",#N/A,FALSE,"B"}</definedName>
    <definedName name="_______al1" hidden="1">{"sheet a",#N/A,FALSE,"A";"sheet b 1",#N/A,FALSE,"B";"sheet b 2",#N/A,FALSE,"B"}</definedName>
    <definedName name="_______COO2" localSheetId="4" hidden="1">{#N/A,#N/A,FALSE,"Matrix";#N/A,#N/A,FALSE,"Cash Flow";#N/A,#N/A,FALSE,"10 Year Cost Analysis"}</definedName>
    <definedName name="_______COO2" localSheetId="5" hidden="1">{#N/A,#N/A,FALSE,"Matrix";#N/A,#N/A,FALSE,"Cash Flow";#N/A,#N/A,FALSE,"10 Year Cost Analysis"}</definedName>
    <definedName name="_______COO2" localSheetId="3" hidden="1">{#N/A,#N/A,FALSE,"Matrix";#N/A,#N/A,FALSE,"Cash Flow";#N/A,#N/A,FALSE,"10 Year Cost Analysis"}</definedName>
    <definedName name="_______COO2" hidden="1">{#N/A,#N/A,FALSE,"Matrix";#N/A,#N/A,FALSE,"Cash Flow";#N/A,#N/A,FALSE,"10 Year Cost Analysis"}</definedName>
    <definedName name="_______del1" localSheetId="4" hidden="1">{"Page1",#N/A,FALSE,"7979";"Page2",#N/A,FALSE,"7979";"Page3",#N/A,FALSE,"7979"}</definedName>
    <definedName name="_______del1" localSheetId="5" hidden="1">{"Page1",#N/A,FALSE,"7979";"Page2",#N/A,FALSE,"7979";"Page3",#N/A,FALSE,"7979"}</definedName>
    <definedName name="_______del1" localSheetId="3" hidden="1">{"Page1",#N/A,FALSE,"7979";"Page2",#N/A,FALSE,"7979";"Page3",#N/A,FALSE,"7979"}</definedName>
    <definedName name="_______del1" hidden="1">{"Page1",#N/A,FALSE,"7979";"Page2",#N/A,FALSE,"7979";"Page3",#N/A,FALSE,"7979"}</definedName>
    <definedName name="_______df1" localSheetId="4" hidden="1">{#N/A,#N/A,FALSE,"Calc";#N/A,#N/A,FALSE,"Sensitivity";#N/A,#N/A,FALSE,"LT Earn.Dil.";#N/A,#N/A,FALSE,"Dil. AVP"}</definedName>
    <definedName name="_______df1" localSheetId="5" hidden="1">{#N/A,#N/A,FALSE,"Calc";#N/A,#N/A,FALSE,"Sensitivity";#N/A,#N/A,FALSE,"LT Earn.Dil.";#N/A,#N/A,FALSE,"Dil. AVP"}</definedName>
    <definedName name="_______df1" localSheetId="3" hidden="1">{#N/A,#N/A,FALSE,"Calc";#N/A,#N/A,FALSE,"Sensitivity";#N/A,#N/A,FALSE,"LT Earn.Dil.";#N/A,#N/A,FALSE,"Dil. AVP"}</definedName>
    <definedName name="_______df1" hidden="1">{#N/A,#N/A,FALSE,"Calc";#N/A,#N/A,FALSE,"Sensitivity";#N/A,#N/A,FALSE,"LT Earn.Dil.";#N/A,#N/A,FALSE,"Dil. AVP"}</definedName>
    <definedName name="_______df2" localSheetId="4" hidden="1">{#N/A,#N/A,FALSE,"Calc";#N/A,#N/A,FALSE,"Sensitivity";#N/A,#N/A,FALSE,"LT Earn.Dil.";#N/A,#N/A,FALSE,"Dil. AVP"}</definedName>
    <definedName name="_______df2" localSheetId="5" hidden="1">{#N/A,#N/A,FALSE,"Calc";#N/A,#N/A,FALSE,"Sensitivity";#N/A,#N/A,FALSE,"LT Earn.Dil.";#N/A,#N/A,FALSE,"Dil. AVP"}</definedName>
    <definedName name="_______df2" localSheetId="3" hidden="1">{#N/A,#N/A,FALSE,"Calc";#N/A,#N/A,FALSE,"Sensitivity";#N/A,#N/A,FALSE,"LT Earn.Dil.";#N/A,#N/A,FALSE,"Dil. AVP"}</definedName>
    <definedName name="_______df2" hidden="1">{#N/A,#N/A,FALSE,"Calc";#N/A,#N/A,FALSE,"Sensitivity";#N/A,#N/A,FALSE,"LT Earn.Dil.";#N/A,#N/A,FALSE,"Dil. AVP"}</definedName>
    <definedName name="_______fff2" localSheetId="4" hidden="1">{"Main",#N/A,FALSE,"Wacker";"Main2",#N/A,FALSE,"Wacker";"Value",#N/A,FALSE,"Wacker";"Sensitivity",#N/A,FALSE,"Wacker";"Paine",#N/A,FALSE,"Wacker";"Quaker",#N/A,FALSE,"Wacker";"Wacker",#N/A,FALSE,"Wacker";"1900",#N/A,FALSE,"Wacker";"1901",#N/A,FALSE,"Wacker"}</definedName>
    <definedName name="_______fff2" localSheetId="5" hidden="1">{"Main",#N/A,FALSE,"Wacker";"Main2",#N/A,FALSE,"Wacker";"Value",#N/A,FALSE,"Wacker";"Sensitivity",#N/A,FALSE,"Wacker";"Paine",#N/A,FALSE,"Wacker";"Quaker",#N/A,FALSE,"Wacker";"Wacker",#N/A,FALSE,"Wacker";"1900",#N/A,FALSE,"Wacker";"1901",#N/A,FALSE,"Wacker"}</definedName>
    <definedName name="_______fff2" localSheetId="3" hidden="1">{"Main",#N/A,FALSE,"Wacker";"Main2",#N/A,FALSE,"Wacker";"Value",#N/A,FALSE,"Wacker";"Sensitivity",#N/A,FALSE,"Wacker";"Paine",#N/A,FALSE,"Wacker";"Quaker",#N/A,FALSE,"Wacker";"Wacker",#N/A,FALSE,"Wacker";"1900",#N/A,FALSE,"Wacker";"1901",#N/A,FALSE,"Wacker"}</definedName>
    <definedName name="_______fff2" hidden="1">{"Main",#N/A,FALSE,"Wacker";"Main2",#N/A,FALSE,"Wacker";"Value",#N/A,FALSE,"Wacker";"Sensitivity",#N/A,FALSE,"Wacker";"Paine",#N/A,FALSE,"Wacker";"Quaker",#N/A,FALSE,"Wacker";"Wacker",#N/A,FALSE,"Wacker";"1900",#N/A,FALSE,"Wacker";"1901",#N/A,FALSE,"Wacker"}</definedName>
    <definedName name="_______ggg2" localSheetId="4" hidden="1">{"View1",#N/A,FALSE,"Sheet1";"View2",#N/A,FALSE,"Sheet1"}</definedName>
    <definedName name="_______ggg2" localSheetId="5" hidden="1">{"View1",#N/A,FALSE,"Sheet1";"View2",#N/A,FALSE,"Sheet1"}</definedName>
    <definedName name="_______ggg2" localSheetId="3" hidden="1">{"View1",#N/A,FALSE,"Sheet1";"View2",#N/A,FALSE,"Sheet1"}</definedName>
    <definedName name="_______ggg2" hidden="1">{"View1",#N/A,FALSE,"Sheet1";"View2",#N/A,FALSE,"Sheet1"}</definedName>
    <definedName name="_______hd1" localSheetId="4" hidden="1">{#N/A,#N/A,FALSE,"Calc";#N/A,#N/A,FALSE,"Sensitivity";#N/A,#N/A,FALSE,"LT Earn.Dil.";#N/A,#N/A,FALSE,"Dil. AVP"}</definedName>
    <definedName name="_______hd1" localSheetId="5" hidden="1">{#N/A,#N/A,FALSE,"Calc";#N/A,#N/A,FALSE,"Sensitivity";#N/A,#N/A,FALSE,"LT Earn.Dil.";#N/A,#N/A,FALSE,"Dil. AVP"}</definedName>
    <definedName name="_______hd1" localSheetId="3" hidden="1">{#N/A,#N/A,FALSE,"Calc";#N/A,#N/A,FALSE,"Sensitivity";#N/A,#N/A,FALSE,"LT Earn.Dil.";#N/A,#N/A,FALSE,"Dil. AVP"}</definedName>
    <definedName name="_______hd1" hidden="1">{#N/A,#N/A,FALSE,"Calc";#N/A,#N/A,FALSE,"Sensitivity";#N/A,#N/A,FALSE,"LT Earn.Dil.";#N/A,#N/A,FALSE,"Dil. AVP"}</definedName>
    <definedName name="_______hd2" localSheetId="4" hidden="1">{#N/A,#N/A,FALSE,"Calc";#N/A,#N/A,FALSE,"Sensitivity";#N/A,#N/A,FALSE,"LT Earn.Dil.";#N/A,#N/A,FALSE,"Dil. AVP"}</definedName>
    <definedName name="_______hd2" localSheetId="5" hidden="1">{#N/A,#N/A,FALSE,"Calc";#N/A,#N/A,FALSE,"Sensitivity";#N/A,#N/A,FALSE,"LT Earn.Dil.";#N/A,#N/A,FALSE,"Dil. AVP"}</definedName>
    <definedName name="_______hd2" localSheetId="3" hidden="1">{#N/A,#N/A,FALSE,"Calc";#N/A,#N/A,FALSE,"Sensitivity";#N/A,#N/A,FALSE,"LT Earn.Dil.";#N/A,#N/A,FALSE,"Dil. AVP"}</definedName>
    <definedName name="_______hd2" hidden="1">{#N/A,#N/A,FALSE,"Calc";#N/A,#N/A,FALSE,"Sensitivity";#N/A,#N/A,FALSE,"LT Earn.Dil.";#N/A,#N/A,FALSE,"Dil. AVP"}</definedName>
    <definedName name="_______ky1" hidden="1">#N/A</definedName>
    <definedName name="_______new1" localSheetId="4" hidden="1">{"Data Input",#N/A,TRUE,"Data Input";"15-Yr Cash Flow",#N/A,TRUE,"Cash Flow";"15-Yr Value",#N/A,TRUE,"Value "}</definedName>
    <definedName name="_______new1" localSheetId="5" hidden="1">{"Data Input",#N/A,TRUE,"Data Input";"15-Yr Cash Flow",#N/A,TRUE,"Cash Flow";"15-Yr Value",#N/A,TRUE,"Value "}</definedName>
    <definedName name="_______new1" localSheetId="3" hidden="1">{"Data Input",#N/A,TRUE,"Data Input";"15-Yr Cash Flow",#N/A,TRUE,"Cash Flow";"15-Yr Value",#N/A,TRUE,"Value "}</definedName>
    <definedName name="_______new1" hidden="1">{"Data Input",#N/A,TRUE,"Data Input";"15-Yr Cash Flow",#N/A,TRUE,"Cash Flow";"15-Yr Value",#N/A,TRUE,"Value "}</definedName>
    <definedName name="_______New10" localSheetId="4" hidden="1">{"View1",#N/A,FALSE,"Sheet1";"View2",#N/A,FALSE,"Sheet1"}</definedName>
    <definedName name="_______New10" localSheetId="5" hidden="1">{"View1",#N/A,FALSE,"Sheet1";"View2",#N/A,FALSE,"Sheet1"}</definedName>
    <definedName name="_______New10" localSheetId="3" hidden="1">{"View1",#N/A,FALSE,"Sheet1";"View2",#N/A,FALSE,"Sheet1"}</definedName>
    <definedName name="_______New10" hidden="1">{"View1",#N/A,FALSE,"Sheet1";"View2",#N/A,FALSE,"Sheet1"}</definedName>
    <definedName name="_______New11" localSheetId="4" hidden="1">{"View1",#N/A,FALSE,"Sheet1";"View2",#N/A,FALSE,"Sheet1"}</definedName>
    <definedName name="_______New11" localSheetId="5" hidden="1">{"View1",#N/A,FALSE,"Sheet1";"View2",#N/A,FALSE,"Sheet1"}</definedName>
    <definedName name="_______New11" localSheetId="3" hidden="1">{"View1",#N/A,FALSE,"Sheet1";"View2",#N/A,FALSE,"Sheet1"}</definedName>
    <definedName name="_______New11" hidden="1">{"View1",#N/A,FALSE,"Sheet1";"View2",#N/A,FALSE,"Sheet1"}</definedName>
    <definedName name="_______New12" localSheetId="4" hidden="1">{"Main",#N/A,FALSE,"Wacker";"Main2",#N/A,FALSE,"Wacker";"Value",#N/A,FALSE,"Wacker";"Sensitivity",#N/A,FALSE,"Wacker";"Paine",#N/A,FALSE,"Wacker";"Quaker",#N/A,FALSE,"Wacker";"Wacker",#N/A,FALSE,"Wacker";"1900",#N/A,FALSE,"Wacker";"1901",#N/A,FALSE,"Wacker"}</definedName>
    <definedName name="_______New12" localSheetId="5" hidden="1">{"Main",#N/A,FALSE,"Wacker";"Main2",#N/A,FALSE,"Wacker";"Value",#N/A,FALSE,"Wacker";"Sensitivity",#N/A,FALSE,"Wacker";"Paine",#N/A,FALSE,"Wacker";"Quaker",#N/A,FALSE,"Wacker";"Wacker",#N/A,FALSE,"Wacker";"1900",#N/A,FALSE,"Wacker";"1901",#N/A,FALSE,"Wacker"}</definedName>
    <definedName name="_______New12" localSheetId="3" hidden="1">{"Main",#N/A,FALSE,"Wacker";"Main2",#N/A,FALSE,"Wacker";"Value",#N/A,FALSE,"Wacker";"Sensitivity",#N/A,FALSE,"Wacker";"Paine",#N/A,FALSE,"Wacker";"Quaker",#N/A,FALSE,"Wacker";"Wacker",#N/A,FALSE,"Wacker";"1900",#N/A,FALSE,"Wacker";"1901",#N/A,FALSE,"Wacker"}</definedName>
    <definedName name="_______New12" hidden="1">{"Main",#N/A,FALSE,"Wacker";"Main2",#N/A,FALSE,"Wacker";"Value",#N/A,FALSE,"Wacker";"Sensitivity",#N/A,FALSE,"Wacker";"Paine",#N/A,FALSE,"Wacker";"Quaker",#N/A,FALSE,"Wacker";"Wacker",#N/A,FALSE,"Wacker";"1900",#N/A,FALSE,"Wacker";"1901",#N/A,FALSE,"Wacker"}</definedName>
    <definedName name="_______New13" localSheetId="4" hidden="1">{"Main",#N/A,FALSE,"Wacker";"Main2",#N/A,FALSE,"Wacker";"Value",#N/A,FALSE,"Wacker";"Sensitivity",#N/A,FALSE,"Wacker";"Paine",#N/A,FALSE,"Wacker";"Quaker",#N/A,FALSE,"Wacker";"Wacker",#N/A,FALSE,"Wacker";"1900",#N/A,FALSE,"Wacker";"1901",#N/A,FALSE,"Wacker"}</definedName>
    <definedName name="_______New13" localSheetId="5" hidden="1">{"Main",#N/A,FALSE,"Wacker";"Main2",#N/A,FALSE,"Wacker";"Value",#N/A,FALSE,"Wacker";"Sensitivity",#N/A,FALSE,"Wacker";"Paine",#N/A,FALSE,"Wacker";"Quaker",#N/A,FALSE,"Wacker";"Wacker",#N/A,FALSE,"Wacker";"1900",#N/A,FALSE,"Wacker";"1901",#N/A,FALSE,"Wacker"}</definedName>
    <definedName name="_______New13" localSheetId="3" hidden="1">{"Main",#N/A,FALSE,"Wacker";"Main2",#N/A,FALSE,"Wacker";"Value",#N/A,FALSE,"Wacker";"Sensitivity",#N/A,FALSE,"Wacker";"Paine",#N/A,FALSE,"Wacker";"Quaker",#N/A,FALSE,"Wacker";"Wacker",#N/A,FALSE,"Wacker";"1900",#N/A,FALSE,"Wacker";"1901",#N/A,FALSE,"Wacker"}</definedName>
    <definedName name="_______New13" hidden="1">{"Main",#N/A,FALSE,"Wacker";"Main2",#N/A,FALSE,"Wacker";"Value",#N/A,FALSE,"Wacker";"Sensitivity",#N/A,FALSE,"Wacker";"Paine",#N/A,FALSE,"Wacker";"Quaker",#N/A,FALSE,"Wacker";"Wacker",#N/A,FALSE,"Wacker";"1900",#N/A,FALSE,"Wacker";"1901",#N/A,FALSE,"Wacker"}</definedName>
    <definedName name="_______New15" localSheetId="4" hidden="1">{"Main",#N/A,FALSE,"Wacker";"Main2",#N/A,FALSE,"Wacker";"Value",#N/A,FALSE,"Wacker";"Sensitivity",#N/A,FALSE,"Wacker";"Paine",#N/A,FALSE,"Wacker";"Quaker",#N/A,FALSE,"Wacker";"Wacker",#N/A,FALSE,"Wacker";"1900",#N/A,FALSE,"Wacker";"1901",#N/A,FALSE,"Wacker"}</definedName>
    <definedName name="_______New15" localSheetId="5" hidden="1">{"Main",#N/A,FALSE,"Wacker";"Main2",#N/A,FALSE,"Wacker";"Value",#N/A,FALSE,"Wacker";"Sensitivity",#N/A,FALSE,"Wacker";"Paine",#N/A,FALSE,"Wacker";"Quaker",#N/A,FALSE,"Wacker";"Wacker",#N/A,FALSE,"Wacker";"1900",#N/A,FALSE,"Wacker";"1901",#N/A,FALSE,"Wacker"}</definedName>
    <definedName name="_______New15" localSheetId="3" hidden="1">{"Main",#N/A,FALSE,"Wacker";"Main2",#N/A,FALSE,"Wacker";"Value",#N/A,FALSE,"Wacker";"Sensitivity",#N/A,FALSE,"Wacker";"Paine",#N/A,FALSE,"Wacker";"Quaker",#N/A,FALSE,"Wacker";"Wacker",#N/A,FALSE,"Wacker";"1900",#N/A,FALSE,"Wacker";"1901",#N/A,FALSE,"Wacker"}</definedName>
    <definedName name="_______New15" hidden="1">{"Main",#N/A,FALSE,"Wacker";"Main2",#N/A,FALSE,"Wacker";"Value",#N/A,FALSE,"Wacker";"Sensitivity",#N/A,FALSE,"Wacker";"Paine",#N/A,FALSE,"Wacker";"Quaker",#N/A,FALSE,"Wacker";"Wacker",#N/A,FALSE,"Wacker";"1900",#N/A,FALSE,"Wacker";"1901",#N/A,FALSE,"Wacker"}</definedName>
    <definedName name="_______New2" localSheetId="4" hidden="1">{"Main",#N/A,FALSE,"Wacker";"Main2",#N/A,FALSE,"Wacker";"Value",#N/A,FALSE,"Wacker";"Sensitivity",#N/A,FALSE,"Wacker";"Paine",#N/A,FALSE,"Wacker";"Quaker",#N/A,FALSE,"Wacker";"Wacker",#N/A,FALSE,"Wacker";"1900",#N/A,FALSE,"Wacker";"1901",#N/A,FALSE,"Wacker"}</definedName>
    <definedName name="_______New2" localSheetId="5" hidden="1">{"Main",#N/A,FALSE,"Wacker";"Main2",#N/A,FALSE,"Wacker";"Value",#N/A,FALSE,"Wacker";"Sensitivity",#N/A,FALSE,"Wacker";"Paine",#N/A,FALSE,"Wacker";"Quaker",#N/A,FALSE,"Wacker";"Wacker",#N/A,FALSE,"Wacker";"1900",#N/A,FALSE,"Wacker";"1901",#N/A,FALSE,"Wacker"}</definedName>
    <definedName name="_______New2" localSheetId="3" hidden="1">{"Main",#N/A,FALSE,"Wacker";"Main2",#N/A,FALSE,"Wacker";"Value",#N/A,FALSE,"Wacker";"Sensitivity",#N/A,FALSE,"Wacker";"Paine",#N/A,FALSE,"Wacker";"Quaker",#N/A,FALSE,"Wacker";"Wacker",#N/A,FALSE,"Wacker";"1900",#N/A,FALSE,"Wacker";"1901",#N/A,FALSE,"Wacker"}</definedName>
    <definedName name="_______New2" hidden="1">{"Main",#N/A,FALSE,"Wacker";"Main2",#N/A,FALSE,"Wacker";"Value",#N/A,FALSE,"Wacker";"Sensitivity",#N/A,FALSE,"Wacker";"Paine",#N/A,FALSE,"Wacker";"Quaker",#N/A,FALSE,"Wacker";"Wacker",#N/A,FALSE,"Wacker";"1900",#N/A,FALSE,"Wacker";"1901",#N/A,FALSE,"Wacker"}</definedName>
    <definedName name="_______new3" localSheetId="4" hidden="1">{"ODB",#N/A,FALSE,"Hold Scenario"}</definedName>
    <definedName name="_______new3" localSheetId="5" hidden="1">{"ODB",#N/A,FALSE,"Hold Scenario"}</definedName>
    <definedName name="_______new3" localSheetId="3" hidden="1">{"ODB",#N/A,FALSE,"Hold Scenario"}</definedName>
    <definedName name="_______new3" hidden="1">{"ODB",#N/A,FALSE,"Hold Scenario"}</definedName>
    <definedName name="_______new4" localSheetId="4" hidden="1">{#N/A,#N/A,FALSE,"OpEx (PP)";#N/A,#N/A,FALSE,"Lease Comps (O)-BT";#N/A,#N/A,FALSE,"OpEx (CC)";#N/A,#N/A,FALSE,"Value (PP-Base)";#N/A,#N/A,FALSE,"Value (CC-Base)";#N/A,#N/A,FALSE,"Sales Comps (R)";#N/A,#N/A,FALSE,"Sales Comps (O)"}</definedName>
    <definedName name="_______new4" localSheetId="5" hidden="1">{#N/A,#N/A,FALSE,"OpEx (PP)";#N/A,#N/A,FALSE,"Lease Comps (O)-BT";#N/A,#N/A,FALSE,"OpEx (CC)";#N/A,#N/A,FALSE,"Value (PP-Base)";#N/A,#N/A,FALSE,"Value (CC-Base)";#N/A,#N/A,FALSE,"Sales Comps (R)";#N/A,#N/A,FALSE,"Sales Comps (O)"}</definedName>
    <definedName name="_______new4" localSheetId="3" hidden="1">{#N/A,#N/A,FALSE,"OpEx (PP)";#N/A,#N/A,FALSE,"Lease Comps (O)-BT";#N/A,#N/A,FALSE,"OpEx (CC)";#N/A,#N/A,FALSE,"Value (PP-Base)";#N/A,#N/A,FALSE,"Value (CC-Base)";#N/A,#N/A,FALSE,"Sales Comps (R)";#N/A,#N/A,FALSE,"Sales Comps (O)"}</definedName>
    <definedName name="_______new4" hidden="1">{#N/A,#N/A,FALSE,"OpEx (PP)";#N/A,#N/A,FALSE,"Lease Comps (O)-BT";#N/A,#N/A,FALSE,"OpEx (CC)";#N/A,#N/A,FALSE,"Value (PP-Base)";#N/A,#N/A,FALSE,"Value (CC-Base)";#N/A,#N/A,FALSE,"Sales Comps (R)";#N/A,#N/A,FALSE,"Sales Comps (O)"}</definedName>
    <definedName name="_______New5" localSheetId="4" hidden="1">{"View1",#N/A,FALSE,"Sheet1";"View2",#N/A,FALSE,"Sheet1"}</definedName>
    <definedName name="_______New5" localSheetId="5" hidden="1">{"View1",#N/A,FALSE,"Sheet1";"View2",#N/A,FALSE,"Sheet1"}</definedName>
    <definedName name="_______New5" localSheetId="3" hidden="1">{"View1",#N/A,FALSE,"Sheet1";"View2",#N/A,FALSE,"Sheet1"}</definedName>
    <definedName name="_______New5" hidden="1">{"View1",#N/A,FALSE,"Sheet1";"View2",#N/A,FALSE,"Sheet1"}</definedName>
    <definedName name="_______New6" localSheetId="4" hidden="1">{"View1",#N/A,FALSE,"Sheet1";"View2",#N/A,FALSE,"Sheet1"}</definedName>
    <definedName name="_______New6" localSheetId="5" hidden="1">{"View1",#N/A,FALSE,"Sheet1";"View2",#N/A,FALSE,"Sheet1"}</definedName>
    <definedName name="_______New6" localSheetId="3" hidden="1">{"View1",#N/A,FALSE,"Sheet1";"View2",#N/A,FALSE,"Sheet1"}</definedName>
    <definedName name="_______New6" hidden="1">{"View1",#N/A,FALSE,"Sheet1";"View2",#N/A,FALSE,"Sheet1"}</definedName>
    <definedName name="_______New7" localSheetId="4" hidden="1">{"View1",#N/A,FALSE,"Sheet1";"View2",#N/A,FALSE,"Sheet1"}</definedName>
    <definedName name="_______New7" localSheetId="5" hidden="1">{"View1",#N/A,FALSE,"Sheet1";"View2",#N/A,FALSE,"Sheet1"}</definedName>
    <definedName name="_______New7" localSheetId="3" hidden="1">{"View1",#N/A,FALSE,"Sheet1";"View2",#N/A,FALSE,"Sheet1"}</definedName>
    <definedName name="_______New7" hidden="1">{"View1",#N/A,FALSE,"Sheet1";"View2",#N/A,FALSE,"Sheet1"}</definedName>
    <definedName name="_______New8" localSheetId="4" hidden="1">{"View1",#N/A,FALSE,"Sheet1";"View2",#N/A,FALSE,"Sheet1"}</definedName>
    <definedName name="_______New8" localSheetId="5" hidden="1">{"View1",#N/A,FALSE,"Sheet1";"View2",#N/A,FALSE,"Sheet1"}</definedName>
    <definedName name="_______New8" localSheetId="3" hidden="1">{"View1",#N/A,FALSE,"Sheet1";"View2",#N/A,FALSE,"Sheet1"}</definedName>
    <definedName name="_______New8" hidden="1">{"View1",#N/A,FALSE,"Sheet1";"View2",#N/A,FALSE,"Sheet1"}</definedName>
    <definedName name="_______New9" localSheetId="4" hidden="1">{"View1",#N/A,FALSE,"Sheet1";"View2",#N/A,FALSE,"Sheet1"}</definedName>
    <definedName name="_______New9" localSheetId="5" hidden="1">{"View1",#N/A,FALSE,"Sheet1";"View2",#N/A,FALSE,"Sheet1"}</definedName>
    <definedName name="_______New9" localSheetId="3" hidden="1">{"View1",#N/A,FALSE,"Sheet1";"View2",#N/A,FALSE,"Sheet1"}</definedName>
    <definedName name="_______New9" hidden="1">{"View1",#N/A,FALSE,"Sheet1";"View2",#N/A,FALSE,"Sheet1"}</definedName>
    <definedName name="_______old2" localSheetId="4" hidden="1">{#N/A,#N/A,FALSE,"Summary";#N/A,#N/A,FALSE,"Buckets";#N/A,#N/A,FALSE,"Northstar";#N/A,#N/A,FALSE,"Comp"}</definedName>
    <definedName name="_______old2" localSheetId="5" hidden="1">{#N/A,#N/A,FALSE,"Summary";#N/A,#N/A,FALSE,"Buckets";#N/A,#N/A,FALSE,"Northstar";#N/A,#N/A,FALSE,"Comp"}</definedName>
    <definedName name="_______old2" localSheetId="3" hidden="1">{#N/A,#N/A,FALSE,"Summary";#N/A,#N/A,FALSE,"Buckets";#N/A,#N/A,FALSE,"Northstar";#N/A,#N/A,FALSE,"Comp"}</definedName>
    <definedName name="_______old2" hidden="1">{#N/A,#N/A,FALSE,"Summary";#N/A,#N/A,FALSE,"Buckets";#N/A,#N/A,FALSE,"Northstar";#N/A,#N/A,FALSE,"Comp"}</definedName>
    <definedName name="_______old3" localSheetId="4" hidden="1">{#N/A,#N/A,FALSE,"Emmes Services";#N/A,#N/A,FALSE,"Emmes Capital";#N/A,#N/A,FALSE,"Emmes &amp; Co"}</definedName>
    <definedName name="_______old3" localSheetId="5" hidden="1">{#N/A,#N/A,FALSE,"Emmes Services";#N/A,#N/A,FALSE,"Emmes Capital";#N/A,#N/A,FALSE,"Emmes &amp; Co"}</definedName>
    <definedName name="_______old3" localSheetId="3" hidden="1">{#N/A,#N/A,FALSE,"Emmes Services";#N/A,#N/A,FALSE,"Emmes Capital";#N/A,#N/A,FALSE,"Emmes &amp; Co"}</definedName>
    <definedName name="_______old3" hidden="1">{#N/A,#N/A,FALSE,"Emmes Services";#N/A,#N/A,FALSE,"Emmes Capital";#N/A,#N/A,FALSE,"Emmes &amp; Co"}</definedName>
    <definedName name="_______old4" localSheetId="4" hidden="1">{#N/A,#N/A,FALSE,"Summary";#N/A,#N/A,FALSE,"Buckets";#N/A,#N/A,FALSE,"Northstar";#N/A,#N/A,FALSE,"Comp"}</definedName>
    <definedName name="_______old4" localSheetId="5" hidden="1">{#N/A,#N/A,FALSE,"Summary";#N/A,#N/A,FALSE,"Buckets";#N/A,#N/A,FALSE,"Northstar";#N/A,#N/A,FALSE,"Comp"}</definedName>
    <definedName name="_______old4" localSheetId="3" hidden="1">{#N/A,#N/A,FALSE,"Summary";#N/A,#N/A,FALSE,"Buckets";#N/A,#N/A,FALSE,"Northstar";#N/A,#N/A,FALSE,"Comp"}</definedName>
    <definedName name="_______old4" hidden="1">{#N/A,#N/A,FALSE,"Summary";#N/A,#N/A,FALSE,"Buckets";#N/A,#N/A,FALSE,"Northstar";#N/A,#N/A,FALSE,"Comp"}</definedName>
    <definedName name="_______old5" localSheetId="4" hidden="1">{#N/A,#N/A,FALSE,"Emmes Services";#N/A,#N/A,FALSE,"Emmes Capital";#N/A,#N/A,FALSE,"Emmes &amp; Co"}</definedName>
    <definedName name="_______old5" localSheetId="5" hidden="1">{#N/A,#N/A,FALSE,"Emmes Services";#N/A,#N/A,FALSE,"Emmes Capital";#N/A,#N/A,FALSE,"Emmes &amp; Co"}</definedName>
    <definedName name="_______old5" localSheetId="3" hidden="1">{#N/A,#N/A,FALSE,"Emmes Services";#N/A,#N/A,FALSE,"Emmes Capital";#N/A,#N/A,FALSE,"Emmes &amp; Co"}</definedName>
    <definedName name="_______old5" hidden="1">{#N/A,#N/A,FALSE,"Emmes Services";#N/A,#N/A,FALSE,"Emmes Capital";#N/A,#N/A,FALSE,"Emmes &amp; Co"}</definedName>
    <definedName name="_______old6" localSheetId="4" hidden="1">{#N/A,#N/A,FALSE,"Summary";#N/A,#N/A,FALSE,"Buckets";#N/A,#N/A,FALSE,"Northstar";#N/A,#N/A,FALSE,"Comp"}</definedName>
    <definedName name="_______old6" localSheetId="5" hidden="1">{#N/A,#N/A,FALSE,"Summary";#N/A,#N/A,FALSE,"Buckets";#N/A,#N/A,FALSE,"Northstar";#N/A,#N/A,FALSE,"Comp"}</definedName>
    <definedName name="_______old6" localSheetId="3" hidden="1">{#N/A,#N/A,FALSE,"Summary";#N/A,#N/A,FALSE,"Buckets";#N/A,#N/A,FALSE,"Northstar";#N/A,#N/A,FALSE,"Comp"}</definedName>
    <definedName name="_______old6" hidden="1">{#N/A,#N/A,FALSE,"Summary";#N/A,#N/A,FALSE,"Buckets";#N/A,#N/A,FALSE,"Northstar";#N/A,#N/A,FALSE,"Comp"}</definedName>
    <definedName name="_______wrn1" localSheetId="4" hidden="1">{"schedule1",#N/A,FALSE,"Sheet1";"schedule2",#N/A,FALSE,"Sheet1";"schedule3",#N/A,FALSE,"Sheet1";"schedule4",#N/A,FALSE,"Sheet1";"schedule5",#N/A,FALSE,"Sheet1";"schedule6",#N/A,FALSE,"Sheet1"}</definedName>
    <definedName name="_______wrn1" localSheetId="5" hidden="1">{"schedule1",#N/A,FALSE,"Sheet1";"schedule2",#N/A,FALSE,"Sheet1";"schedule3",#N/A,FALSE,"Sheet1";"schedule4",#N/A,FALSE,"Sheet1";"schedule5",#N/A,FALSE,"Sheet1";"schedule6",#N/A,FALSE,"Sheet1"}</definedName>
    <definedName name="_______wrn1" localSheetId="3" hidden="1">{"schedule1",#N/A,FALSE,"Sheet1";"schedule2",#N/A,FALSE,"Sheet1";"schedule3",#N/A,FALSE,"Sheet1";"schedule4",#N/A,FALSE,"Sheet1";"schedule5",#N/A,FALSE,"Sheet1";"schedule6",#N/A,FALSE,"Sheet1"}</definedName>
    <definedName name="_______wrn1" hidden="1">{"schedule1",#N/A,FALSE,"Sheet1";"schedule2",#N/A,FALSE,"Sheet1";"schedule3",#N/A,FALSE,"Sheet1";"schedule4",#N/A,FALSE,"Sheet1";"schedule5",#N/A,FALSE,"Sheet1";"schedule6",#N/A,FALSE,"Sheet1"}</definedName>
    <definedName name="_______wrn4" localSheetId="4" hidden="1">{"data",#N/A,FALSE,"INPUT"}</definedName>
    <definedName name="_______wrn4" localSheetId="5" hidden="1">{"data",#N/A,FALSE,"INPUT"}</definedName>
    <definedName name="_______wrn4" localSheetId="3" hidden="1">{"data",#N/A,FALSE,"INPUT"}</definedName>
    <definedName name="_______wrn4" hidden="1">{"data",#N/A,FALSE,"INPUT"}</definedName>
    <definedName name="______a1" localSheetId="4" hidden="1">{"Assump",#N/A,TRUE,"Proforma";"first",#N/A,TRUE,"Proforma";"second",#N/A,TRUE,"Proforma";"lease1",#N/A,TRUE,"Proforma";"lease2",#N/A,TRUE,"Proforma"}</definedName>
    <definedName name="______a1" localSheetId="5" hidden="1">{"Assump",#N/A,TRUE,"Proforma";"first",#N/A,TRUE,"Proforma";"second",#N/A,TRUE,"Proforma";"lease1",#N/A,TRUE,"Proforma";"lease2",#N/A,TRUE,"Proforma"}</definedName>
    <definedName name="______a1" localSheetId="3" hidden="1">{"Assump",#N/A,TRUE,"Proforma";"first",#N/A,TRUE,"Proforma";"second",#N/A,TRUE,"Proforma";"lease1",#N/A,TRUE,"Proforma";"lease2",#N/A,TRUE,"Proforma"}</definedName>
    <definedName name="______a1" hidden="1">{"Assump",#N/A,TRUE,"Proforma";"first",#N/A,TRUE,"Proforma";"second",#N/A,TRUE,"Proforma";"lease1",#N/A,TRUE,"Proforma";"lease2",#N/A,TRUE,"Proforma"}</definedName>
    <definedName name="______al1" localSheetId="4" hidden="1">{"sheet a",#N/A,FALSE,"A";"sheet b 1",#N/A,FALSE,"B";"sheet b 2",#N/A,FALSE,"B"}</definedName>
    <definedName name="______al1" localSheetId="5" hidden="1">{"sheet a",#N/A,FALSE,"A";"sheet b 1",#N/A,FALSE,"B";"sheet b 2",#N/A,FALSE,"B"}</definedName>
    <definedName name="______al1" localSheetId="3" hidden="1">{"sheet a",#N/A,FALSE,"A";"sheet b 1",#N/A,FALSE,"B";"sheet b 2",#N/A,FALSE,"B"}</definedName>
    <definedName name="______al1" hidden="1">{"sheet a",#N/A,FALSE,"A";"sheet b 1",#N/A,FALSE,"B";"sheet b 2",#N/A,FALSE,"B"}</definedName>
    <definedName name="______b1" localSheetId="4" hidden="1">{"annual",#N/A,FALSE,"Pro Forma";#N/A,#N/A,FALSE,"Golf Operations"}</definedName>
    <definedName name="______b1" localSheetId="5" hidden="1">{"annual",#N/A,FALSE,"Pro Forma";#N/A,#N/A,FALSE,"Golf Operations"}</definedName>
    <definedName name="______b1" localSheetId="3" hidden="1">{"annual",#N/A,FALSE,"Pro Forma";#N/A,#N/A,FALSE,"Golf Operations"}</definedName>
    <definedName name="______b1" hidden="1">{"annual",#N/A,FALSE,"Pro Forma";#N/A,#N/A,FALSE,"Golf Operations"}</definedName>
    <definedName name="______cd1" localSheetId="4" hidden="1">{"annual",#N/A,FALSE,"Pro Forma";#N/A,#N/A,FALSE,"Golf Operations"}</definedName>
    <definedName name="______cd1" localSheetId="5" hidden="1">{"annual",#N/A,FALSE,"Pro Forma";#N/A,#N/A,FALSE,"Golf Operations"}</definedName>
    <definedName name="______cd1" localSheetId="3" hidden="1">{"annual",#N/A,FALSE,"Pro Forma";#N/A,#N/A,FALSE,"Golf Operations"}</definedName>
    <definedName name="______cd1" hidden="1">{"annual",#N/A,FALSE,"Pro Forma";#N/A,#N/A,FALSE,"Golf Operations"}</definedName>
    <definedName name="______del1" localSheetId="4" hidden="1">{"Page1",#N/A,FALSE,"7979";"Page2",#N/A,FALSE,"7979";"Page3",#N/A,FALSE,"7979"}</definedName>
    <definedName name="______del1" localSheetId="5" hidden="1">{"Page1",#N/A,FALSE,"7979";"Page2",#N/A,FALSE,"7979";"Page3",#N/A,FALSE,"7979"}</definedName>
    <definedName name="______del1" localSheetId="3" hidden="1">{"Page1",#N/A,FALSE,"7979";"Page2",#N/A,FALSE,"7979";"Page3",#N/A,FALSE,"7979"}</definedName>
    <definedName name="______del1" hidden="1">{"Page1",#N/A,FALSE,"7979";"Page2",#N/A,FALSE,"7979";"Page3",#N/A,FALSE,"7979"}</definedName>
    <definedName name="______df1" localSheetId="4" hidden="1">{#N/A,#N/A,FALSE,"Calc";#N/A,#N/A,FALSE,"Sensitivity";#N/A,#N/A,FALSE,"LT Earn.Dil.";#N/A,#N/A,FALSE,"Dil. AVP"}</definedName>
    <definedName name="______df1" localSheetId="5" hidden="1">{#N/A,#N/A,FALSE,"Calc";#N/A,#N/A,FALSE,"Sensitivity";#N/A,#N/A,FALSE,"LT Earn.Dil.";#N/A,#N/A,FALSE,"Dil. AVP"}</definedName>
    <definedName name="______df1" localSheetId="3" hidden="1">{#N/A,#N/A,FALSE,"Calc";#N/A,#N/A,FALSE,"Sensitivity";#N/A,#N/A,FALSE,"LT Earn.Dil.";#N/A,#N/A,FALSE,"Dil. AVP"}</definedName>
    <definedName name="______df1" hidden="1">{#N/A,#N/A,FALSE,"Calc";#N/A,#N/A,FALSE,"Sensitivity";#N/A,#N/A,FALSE,"LT Earn.Dil.";#N/A,#N/A,FALSE,"Dil. AVP"}</definedName>
    <definedName name="______df2" localSheetId="4" hidden="1">{#N/A,#N/A,FALSE,"Calc";#N/A,#N/A,FALSE,"Sensitivity";#N/A,#N/A,FALSE,"LT Earn.Dil.";#N/A,#N/A,FALSE,"Dil. AVP"}</definedName>
    <definedName name="______df2" localSheetId="5" hidden="1">{#N/A,#N/A,FALSE,"Calc";#N/A,#N/A,FALSE,"Sensitivity";#N/A,#N/A,FALSE,"LT Earn.Dil.";#N/A,#N/A,FALSE,"Dil. AVP"}</definedName>
    <definedName name="______df2" localSheetId="3" hidden="1">{#N/A,#N/A,FALSE,"Calc";#N/A,#N/A,FALSE,"Sensitivity";#N/A,#N/A,FALSE,"LT Earn.Dil.";#N/A,#N/A,FALSE,"Dil. AVP"}</definedName>
    <definedName name="______df2" hidden="1">{#N/A,#N/A,FALSE,"Calc";#N/A,#N/A,FALSE,"Sensitivity";#N/A,#N/A,FALSE,"LT Earn.Dil.";#N/A,#N/A,FALSE,"Dil. AVP"}</definedName>
    <definedName name="______fff2" localSheetId="4" hidden="1">{"Main",#N/A,FALSE,"Wacker";"Main2",#N/A,FALSE,"Wacker";"Value",#N/A,FALSE,"Wacker";"Sensitivity",#N/A,FALSE,"Wacker";"Paine",#N/A,FALSE,"Wacker";"Quaker",#N/A,FALSE,"Wacker";"Wacker",#N/A,FALSE,"Wacker";"1900",#N/A,FALSE,"Wacker";"1901",#N/A,FALSE,"Wacker"}</definedName>
    <definedName name="______fff2" localSheetId="5" hidden="1">{"Main",#N/A,FALSE,"Wacker";"Main2",#N/A,FALSE,"Wacker";"Value",#N/A,FALSE,"Wacker";"Sensitivity",#N/A,FALSE,"Wacker";"Paine",#N/A,FALSE,"Wacker";"Quaker",#N/A,FALSE,"Wacker";"Wacker",#N/A,FALSE,"Wacker";"1900",#N/A,FALSE,"Wacker";"1901",#N/A,FALSE,"Wacker"}</definedName>
    <definedName name="______fff2" localSheetId="3" hidden="1">{"Main",#N/A,FALSE,"Wacker";"Main2",#N/A,FALSE,"Wacker";"Value",#N/A,FALSE,"Wacker";"Sensitivity",#N/A,FALSE,"Wacker";"Paine",#N/A,FALSE,"Wacker";"Quaker",#N/A,FALSE,"Wacker";"Wacker",#N/A,FALSE,"Wacker";"1900",#N/A,FALSE,"Wacker";"1901",#N/A,FALSE,"Wacker"}</definedName>
    <definedName name="______fff2" hidden="1">{"Main",#N/A,FALSE,"Wacker";"Main2",#N/A,FALSE,"Wacker";"Value",#N/A,FALSE,"Wacker";"Sensitivity",#N/A,FALSE,"Wacker";"Paine",#N/A,FALSE,"Wacker";"Quaker",#N/A,FALSE,"Wacker";"Wacker",#N/A,FALSE,"Wacker";"1900",#N/A,FALSE,"Wacker";"1901",#N/A,FALSE,"Wacker"}</definedName>
    <definedName name="______ggg2" localSheetId="4" hidden="1">{"View1",#N/A,FALSE,"Sheet1";"View2",#N/A,FALSE,"Sheet1"}</definedName>
    <definedName name="______ggg2" localSheetId="5" hidden="1">{"View1",#N/A,FALSE,"Sheet1";"View2",#N/A,FALSE,"Sheet1"}</definedName>
    <definedName name="______ggg2" localSheetId="3" hidden="1">{"View1",#N/A,FALSE,"Sheet1";"View2",#N/A,FALSE,"Sheet1"}</definedName>
    <definedName name="______ggg2" hidden="1">{"View1",#N/A,FALSE,"Sheet1";"View2",#N/A,FALSE,"Sheet1"}</definedName>
    <definedName name="______gig1"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gig1"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gig1"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_gig2"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_gig2"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_gig2"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_gig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_gr1" localSheetId="4" hidden="1">{"three",#N/A,FALSE,"Capital";"four",#N/A,FALSE,"Capital"}</definedName>
    <definedName name="______gr1" localSheetId="5" hidden="1">{"three",#N/A,FALSE,"Capital";"four",#N/A,FALSE,"Capital"}</definedName>
    <definedName name="______gr1" localSheetId="3" hidden="1">{"three",#N/A,FALSE,"Capital";"four",#N/A,FALSE,"Capital"}</definedName>
    <definedName name="______gr1" hidden="1">{"three",#N/A,FALSE,"Capital";"four",#N/A,FALSE,"Capital"}</definedName>
    <definedName name="______hd1" localSheetId="4" hidden="1">{#N/A,#N/A,FALSE,"Calc";#N/A,#N/A,FALSE,"Sensitivity";#N/A,#N/A,FALSE,"LT Earn.Dil.";#N/A,#N/A,FALSE,"Dil. AVP"}</definedName>
    <definedName name="______hd1" localSheetId="5" hidden="1">{#N/A,#N/A,FALSE,"Calc";#N/A,#N/A,FALSE,"Sensitivity";#N/A,#N/A,FALSE,"LT Earn.Dil.";#N/A,#N/A,FALSE,"Dil. AVP"}</definedName>
    <definedName name="______hd1" localSheetId="3" hidden="1">{#N/A,#N/A,FALSE,"Calc";#N/A,#N/A,FALSE,"Sensitivity";#N/A,#N/A,FALSE,"LT Earn.Dil.";#N/A,#N/A,FALSE,"Dil. AVP"}</definedName>
    <definedName name="______hd1" hidden="1">{#N/A,#N/A,FALSE,"Calc";#N/A,#N/A,FALSE,"Sensitivity";#N/A,#N/A,FALSE,"LT Earn.Dil.";#N/A,#N/A,FALSE,"Dil. AVP"}</definedName>
    <definedName name="______hd2" localSheetId="4" hidden="1">{#N/A,#N/A,FALSE,"Calc";#N/A,#N/A,FALSE,"Sensitivity";#N/A,#N/A,FALSE,"LT Earn.Dil.";#N/A,#N/A,FALSE,"Dil. AVP"}</definedName>
    <definedName name="______hd2" localSheetId="5" hidden="1">{#N/A,#N/A,FALSE,"Calc";#N/A,#N/A,FALSE,"Sensitivity";#N/A,#N/A,FALSE,"LT Earn.Dil.";#N/A,#N/A,FALSE,"Dil. AVP"}</definedName>
    <definedName name="______hd2" localSheetId="3" hidden="1">{#N/A,#N/A,FALSE,"Calc";#N/A,#N/A,FALSE,"Sensitivity";#N/A,#N/A,FALSE,"LT Earn.Dil.";#N/A,#N/A,FALSE,"Dil. AVP"}</definedName>
    <definedName name="______hd2" hidden="1">{#N/A,#N/A,FALSE,"Calc";#N/A,#N/A,FALSE,"Sensitivity";#N/A,#N/A,FALSE,"LT Earn.Dil.";#N/A,#N/A,FALSE,"Dil. AVP"}</definedName>
    <definedName name="______jo1" localSheetId="4" hidden="1">{#N/A,#N/A,FALSE,"Calculator"}</definedName>
    <definedName name="______jo1" localSheetId="5" hidden="1">{#N/A,#N/A,FALSE,"Calculator"}</definedName>
    <definedName name="______jo1" localSheetId="3" hidden="1">{#N/A,#N/A,FALSE,"Calculator"}</definedName>
    <definedName name="______jo1" hidden="1">{#N/A,#N/A,FALSE,"Calculator"}</definedName>
    <definedName name="______New10" localSheetId="4" hidden="1">{"View1",#N/A,FALSE,"Sheet1";"View2",#N/A,FALSE,"Sheet1"}</definedName>
    <definedName name="______New10" localSheetId="5" hidden="1">{"View1",#N/A,FALSE,"Sheet1";"View2",#N/A,FALSE,"Sheet1"}</definedName>
    <definedName name="______New10" localSheetId="3" hidden="1">{"View1",#N/A,FALSE,"Sheet1";"View2",#N/A,FALSE,"Sheet1"}</definedName>
    <definedName name="______New10" hidden="1">{"View1",#N/A,FALSE,"Sheet1";"View2",#N/A,FALSE,"Sheet1"}</definedName>
    <definedName name="______New11" localSheetId="4" hidden="1">{"View1",#N/A,FALSE,"Sheet1";"View2",#N/A,FALSE,"Sheet1"}</definedName>
    <definedName name="______New11" localSheetId="5" hidden="1">{"View1",#N/A,FALSE,"Sheet1";"View2",#N/A,FALSE,"Sheet1"}</definedName>
    <definedName name="______New11" localSheetId="3" hidden="1">{"View1",#N/A,FALSE,"Sheet1";"View2",#N/A,FALSE,"Sheet1"}</definedName>
    <definedName name="______New11" hidden="1">{"View1",#N/A,FALSE,"Sheet1";"View2",#N/A,FALSE,"Sheet1"}</definedName>
    <definedName name="______New12" localSheetId="4" hidden="1">{"Main",#N/A,FALSE,"Wacker";"Main2",#N/A,FALSE,"Wacker";"Value",#N/A,FALSE,"Wacker";"Sensitivity",#N/A,FALSE,"Wacker";"Paine",#N/A,FALSE,"Wacker";"Quaker",#N/A,FALSE,"Wacker";"Wacker",#N/A,FALSE,"Wacker";"1900",#N/A,FALSE,"Wacker";"1901",#N/A,FALSE,"Wacker"}</definedName>
    <definedName name="______New12" localSheetId="5" hidden="1">{"Main",#N/A,FALSE,"Wacker";"Main2",#N/A,FALSE,"Wacker";"Value",#N/A,FALSE,"Wacker";"Sensitivity",#N/A,FALSE,"Wacker";"Paine",#N/A,FALSE,"Wacker";"Quaker",#N/A,FALSE,"Wacker";"Wacker",#N/A,FALSE,"Wacker";"1900",#N/A,FALSE,"Wacker";"1901",#N/A,FALSE,"Wacker"}</definedName>
    <definedName name="______New12" localSheetId="3" hidden="1">{"Main",#N/A,FALSE,"Wacker";"Main2",#N/A,FALSE,"Wacker";"Value",#N/A,FALSE,"Wacker";"Sensitivity",#N/A,FALSE,"Wacker";"Paine",#N/A,FALSE,"Wacker";"Quaker",#N/A,FALSE,"Wacker";"Wacker",#N/A,FALSE,"Wacker";"1900",#N/A,FALSE,"Wacker";"1901",#N/A,FALSE,"Wacker"}</definedName>
    <definedName name="______New12" hidden="1">{"Main",#N/A,FALSE,"Wacker";"Main2",#N/A,FALSE,"Wacker";"Value",#N/A,FALSE,"Wacker";"Sensitivity",#N/A,FALSE,"Wacker";"Paine",#N/A,FALSE,"Wacker";"Quaker",#N/A,FALSE,"Wacker";"Wacker",#N/A,FALSE,"Wacker";"1900",#N/A,FALSE,"Wacker";"1901",#N/A,FALSE,"Wacker"}</definedName>
    <definedName name="______New13" localSheetId="4" hidden="1">{"Main",#N/A,FALSE,"Wacker";"Main2",#N/A,FALSE,"Wacker";"Value",#N/A,FALSE,"Wacker";"Sensitivity",#N/A,FALSE,"Wacker";"Paine",#N/A,FALSE,"Wacker";"Quaker",#N/A,FALSE,"Wacker";"Wacker",#N/A,FALSE,"Wacker";"1900",#N/A,FALSE,"Wacker";"1901",#N/A,FALSE,"Wacker"}</definedName>
    <definedName name="______New13" localSheetId="5" hidden="1">{"Main",#N/A,FALSE,"Wacker";"Main2",#N/A,FALSE,"Wacker";"Value",#N/A,FALSE,"Wacker";"Sensitivity",#N/A,FALSE,"Wacker";"Paine",#N/A,FALSE,"Wacker";"Quaker",#N/A,FALSE,"Wacker";"Wacker",#N/A,FALSE,"Wacker";"1900",#N/A,FALSE,"Wacker";"1901",#N/A,FALSE,"Wacker"}</definedName>
    <definedName name="______New13" localSheetId="3" hidden="1">{"Main",#N/A,FALSE,"Wacker";"Main2",#N/A,FALSE,"Wacker";"Value",#N/A,FALSE,"Wacker";"Sensitivity",#N/A,FALSE,"Wacker";"Paine",#N/A,FALSE,"Wacker";"Quaker",#N/A,FALSE,"Wacker";"Wacker",#N/A,FALSE,"Wacker";"1900",#N/A,FALSE,"Wacker";"1901",#N/A,FALSE,"Wacker"}</definedName>
    <definedName name="______New13" hidden="1">{"Main",#N/A,FALSE,"Wacker";"Main2",#N/A,FALSE,"Wacker";"Value",#N/A,FALSE,"Wacker";"Sensitivity",#N/A,FALSE,"Wacker";"Paine",#N/A,FALSE,"Wacker";"Quaker",#N/A,FALSE,"Wacker";"Wacker",#N/A,FALSE,"Wacker";"1900",#N/A,FALSE,"Wacker";"1901",#N/A,FALSE,"Wacker"}</definedName>
    <definedName name="______New15" localSheetId="4" hidden="1">{"Main",#N/A,FALSE,"Wacker";"Main2",#N/A,FALSE,"Wacker";"Value",#N/A,FALSE,"Wacker";"Sensitivity",#N/A,FALSE,"Wacker";"Paine",#N/A,FALSE,"Wacker";"Quaker",#N/A,FALSE,"Wacker";"Wacker",#N/A,FALSE,"Wacker";"1900",#N/A,FALSE,"Wacker";"1901",#N/A,FALSE,"Wacker"}</definedName>
    <definedName name="______New15" localSheetId="5" hidden="1">{"Main",#N/A,FALSE,"Wacker";"Main2",#N/A,FALSE,"Wacker";"Value",#N/A,FALSE,"Wacker";"Sensitivity",#N/A,FALSE,"Wacker";"Paine",#N/A,FALSE,"Wacker";"Quaker",#N/A,FALSE,"Wacker";"Wacker",#N/A,FALSE,"Wacker";"1900",#N/A,FALSE,"Wacker";"1901",#N/A,FALSE,"Wacker"}</definedName>
    <definedName name="______New15" localSheetId="3" hidden="1">{"Main",#N/A,FALSE,"Wacker";"Main2",#N/A,FALSE,"Wacker";"Value",#N/A,FALSE,"Wacker";"Sensitivity",#N/A,FALSE,"Wacker";"Paine",#N/A,FALSE,"Wacker";"Quaker",#N/A,FALSE,"Wacker";"Wacker",#N/A,FALSE,"Wacker";"1900",#N/A,FALSE,"Wacker";"1901",#N/A,FALSE,"Wacker"}</definedName>
    <definedName name="______New15" hidden="1">{"Main",#N/A,FALSE,"Wacker";"Main2",#N/A,FALSE,"Wacker";"Value",#N/A,FALSE,"Wacker";"Sensitivity",#N/A,FALSE,"Wacker";"Paine",#N/A,FALSE,"Wacker";"Quaker",#N/A,FALSE,"Wacker";"Wacker",#N/A,FALSE,"Wacker";"1900",#N/A,FALSE,"Wacker";"1901",#N/A,FALSE,"Wacker"}</definedName>
    <definedName name="______New2" localSheetId="4" hidden="1">{"Main",#N/A,FALSE,"Wacker";"Main2",#N/A,FALSE,"Wacker";"Value",#N/A,FALSE,"Wacker";"Sensitivity",#N/A,FALSE,"Wacker";"Paine",#N/A,FALSE,"Wacker";"Quaker",#N/A,FALSE,"Wacker";"Wacker",#N/A,FALSE,"Wacker";"1900",#N/A,FALSE,"Wacker";"1901",#N/A,FALSE,"Wacker"}</definedName>
    <definedName name="______New2" localSheetId="5" hidden="1">{"Main",#N/A,FALSE,"Wacker";"Main2",#N/A,FALSE,"Wacker";"Value",#N/A,FALSE,"Wacker";"Sensitivity",#N/A,FALSE,"Wacker";"Paine",#N/A,FALSE,"Wacker";"Quaker",#N/A,FALSE,"Wacker";"Wacker",#N/A,FALSE,"Wacker";"1900",#N/A,FALSE,"Wacker";"1901",#N/A,FALSE,"Wacker"}</definedName>
    <definedName name="______New2" localSheetId="3" hidden="1">{"Main",#N/A,FALSE,"Wacker";"Main2",#N/A,FALSE,"Wacker";"Value",#N/A,FALSE,"Wacker";"Sensitivity",#N/A,FALSE,"Wacker";"Paine",#N/A,FALSE,"Wacker";"Quaker",#N/A,FALSE,"Wacker";"Wacker",#N/A,FALSE,"Wacker";"1900",#N/A,FALSE,"Wacker";"1901",#N/A,FALSE,"Wacker"}</definedName>
    <definedName name="______New2" hidden="1">{"Main",#N/A,FALSE,"Wacker";"Main2",#N/A,FALSE,"Wacker";"Value",#N/A,FALSE,"Wacker";"Sensitivity",#N/A,FALSE,"Wacker";"Paine",#N/A,FALSE,"Wacker";"Quaker",#N/A,FALSE,"Wacker";"Wacker",#N/A,FALSE,"Wacker";"1900",#N/A,FALSE,"Wacker";"1901",#N/A,FALSE,"Wacker"}</definedName>
    <definedName name="______New3" localSheetId="4" hidden="1">{"Main",#N/A,FALSE,"Wacker";"Main2",#N/A,FALSE,"Wacker";"Value",#N/A,FALSE,"Wacker";"Sensitivity",#N/A,FALSE,"Wacker";"Paine",#N/A,FALSE,"Wacker";"Quaker",#N/A,FALSE,"Wacker";"Wacker",#N/A,FALSE,"Wacker";"1900",#N/A,FALSE,"Wacker";"1901",#N/A,FALSE,"Wacker"}</definedName>
    <definedName name="______New3" localSheetId="5" hidden="1">{"Main",#N/A,FALSE,"Wacker";"Main2",#N/A,FALSE,"Wacker";"Value",#N/A,FALSE,"Wacker";"Sensitivity",#N/A,FALSE,"Wacker";"Paine",#N/A,FALSE,"Wacker";"Quaker",#N/A,FALSE,"Wacker";"Wacker",#N/A,FALSE,"Wacker";"1900",#N/A,FALSE,"Wacker";"1901",#N/A,FALSE,"Wacker"}</definedName>
    <definedName name="______New3" localSheetId="3" hidden="1">{"Main",#N/A,FALSE,"Wacker";"Main2",#N/A,FALSE,"Wacker";"Value",#N/A,FALSE,"Wacker";"Sensitivity",#N/A,FALSE,"Wacker";"Paine",#N/A,FALSE,"Wacker";"Quaker",#N/A,FALSE,"Wacker";"Wacker",#N/A,FALSE,"Wacker";"1900",#N/A,FALSE,"Wacker";"1901",#N/A,FALSE,"Wacker"}</definedName>
    <definedName name="______New3" hidden="1">{"Main",#N/A,FALSE,"Wacker";"Main2",#N/A,FALSE,"Wacker";"Value",#N/A,FALSE,"Wacker";"Sensitivity",#N/A,FALSE,"Wacker";"Paine",#N/A,FALSE,"Wacker";"Quaker",#N/A,FALSE,"Wacker";"Wacker",#N/A,FALSE,"Wacker";"1900",#N/A,FALSE,"Wacker";"1901",#N/A,FALSE,"Wacker"}</definedName>
    <definedName name="______New4" localSheetId="4" hidden="1">{"View1",#N/A,FALSE,"Sheet1";"View2",#N/A,FALSE,"Sheet1"}</definedName>
    <definedName name="______New4" localSheetId="5" hidden="1">{"View1",#N/A,FALSE,"Sheet1";"View2",#N/A,FALSE,"Sheet1"}</definedName>
    <definedName name="______New4" localSheetId="3" hidden="1">{"View1",#N/A,FALSE,"Sheet1";"View2",#N/A,FALSE,"Sheet1"}</definedName>
    <definedName name="______New4" hidden="1">{"View1",#N/A,FALSE,"Sheet1";"View2",#N/A,FALSE,"Sheet1"}</definedName>
    <definedName name="______New5" localSheetId="4" hidden="1">{"View1",#N/A,FALSE,"Sheet1";"View2",#N/A,FALSE,"Sheet1"}</definedName>
    <definedName name="______New5" localSheetId="5" hidden="1">{"View1",#N/A,FALSE,"Sheet1";"View2",#N/A,FALSE,"Sheet1"}</definedName>
    <definedName name="______New5" localSheetId="3" hidden="1">{"View1",#N/A,FALSE,"Sheet1";"View2",#N/A,FALSE,"Sheet1"}</definedName>
    <definedName name="______New5" hidden="1">{"View1",#N/A,FALSE,"Sheet1";"View2",#N/A,FALSE,"Sheet1"}</definedName>
    <definedName name="______New6" localSheetId="4" hidden="1">{"View1",#N/A,FALSE,"Sheet1";"View2",#N/A,FALSE,"Sheet1"}</definedName>
    <definedName name="______New6" localSheetId="5" hidden="1">{"View1",#N/A,FALSE,"Sheet1";"View2",#N/A,FALSE,"Sheet1"}</definedName>
    <definedName name="______New6" localSheetId="3" hidden="1">{"View1",#N/A,FALSE,"Sheet1";"View2",#N/A,FALSE,"Sheet1"}</definedName>
    <definedName name="______New6" hidden="1">{"View1",#N/A,FALSE,"Sheet1";"View2",#N/A,FALSE,"Sheet1"}</definedName>
    <definedName name="______New7" localSheetId="4" hidden="1">{"View1",#N/A,FALSE,"Sheet1";"View2",#N/A,FALSE,"Sheet1"}</definedName>
    <definedName name="______New7" localSheetId="5" hidden="1">{"View1",#N/A,FALSE,"Sheet1";"View2",#N/A,FALSE,"Sheet1"}</definedName>
    <definedName name="______New7" localSheetId="3" hidden="1">{"View1",#N/A,FALSE,"Sheet1";"View2",#N/A,FALSE,"Sheet1"}</definedName>
    <definedName name="______New7" hidden="1">{"View1",#N/A,FALSE,"Sheet1";"View2",#N/A,FALSE,"Sheet1"}</definedName>
    <definedName name="______New8" localSheetId="4" hidden="1">{"View1",#N/A,FALSE,"Sheet1";"View2",#N/A,FALSE,"Sheet1"}</definedName>
    <definedName name="______New8" localSheetId="5" hidden="1">{"View1",#N/A,FALSE,"Sheet1";"View2",#N/A,FALSE,"Sheet1"}</definedName>
    <definedName name="______New8" localSheetId="3" hidden="1">{"View1",#N/A,FALSE,"Sheet1";"View2",#N/A,FALSE,"Sheet1"}</definedName>
    <definedName name="______New8" hidden="1">{"View1",#N/A,FALSE,"Sheet1";"View2",#N/A,FALSE,"Sheet1"}</definedName>
    <definedName name="______New9" localSheetId="4" hidden="1">{"View1",#N/A,FALSE,"Sheet1";"View2",#N/A,FALSE,"Sheet1"}</definedName>
    <definedName name="______New9" localSheetId="5" hidden="1">{"View1",#N/A,FALSE,"Sheet1";"View2",#N/A,FALSE,"Sheet1"}</definedName>
    <definedName name="______New9" localSheetId="3" hidden="1">{"View1",#N/A,FALSE,"Sheet1";"View2",#N/A,FALSE,"Sheet1"}</definedName>
    <definedName name="______New9" hidden="1">{"View1",#N/A,FALSE,"Sheet1";"View2",#N/A,FALSE,"Sheet1"}</definedName>
    <definedName name="______old2" localSheetId="4" hidden="1">{#N/A,#N/A,FALSE,"Summary";#N/A,#N/A,FALSE,"Buckets";#N/A,#N/A,FALSE,"Northstar";#N/A,#N/A,FALSE,"Comp"}</definedName>
    <definedName name="______old2" localSheetId="5" hidden="1">{#N/A,#N/A,FALSE,"Summary";#N/A,#N/A,FALSE,"Buckets";#N/A,#N/A,FALSE,"Northstar";#N/A,#N/A,FALSE,"Comp"}</definedName>
    <definedName name="______old2" localSheetId="3" hidden="1">{#N/A,#N/A,FALSE,"Summary";#N/A,#N/A,FALSE,"Buckets";#N/A,#N/A,FALSE,"Northstar";#N/A,#N/A,FALSE,"Comp"}</definedName>
    <definedName name="______old2" hidden="1">{#N/A,#N/A,FALSE,"Summary";#N/A,#N/A,FALSE,"Buckets";#N/A,#N/A,FALSE,"Northstar";#N/A,#N/A,FALSE,"Comp"}</definedName>
    <definedName name="______old3" localSheetId="4" hidden="1">{#N/A,#N/A,FALSE,"Emmes Services";#N/A,#N/A,FALSE,"Emmes Capital";#N/A,#N/A,FALSE,"Emmes &amp; Co"}</definedName>
    <definedName name="______old3" localSheetId="5" hidden="1">{#N/A,#N/A,FALSE,"Emmes Services";#N/A,#N/A,FALSE,"Emmes Capital";#N/A,#N/A,FALSE,"Emmes &amp; Co"}</definedName>
    <definedName name="______old3" localSheetId="3" hidden="1">{#N/A,#N/A,FALSE,"Emmes Services";#N/A,#N/A,FALSE,"Emmes Capital";#N/A,#N/A,FALSE,"Emmes &amp; Co"}</definedName>
    <definedName name="______old3" hidden="1">{#N/A,#N/A,FALSE,"Emmes Services";#N/A,#N/A,FALSE,"Emmes Capital";#N/A,#N/A,FALSE,"Emmes &amp; Co"}</definedName>
    <definedName name="______old4" localSheetId="4" hidden="1">{#N/A,#N/A,FALSE,"Summary";#N/A,#N/A,FALSE,"Buckets";#N/A,#N/A,FALSE,"Northstar";#N/A,#N/A,FALSE,"Comp"}</definedName>
    <definedName name="______old4" localSheetId="5" hidden="1">{#N/A,#N/A,FALSE,"Summary";#N/A,#N/A,FALSE,"Buckets";#N/A,#N/A,FALSE,"Northstar";#N/A,#N/A,FALSE,"Comp"}</definedName>
    <definedName name="______old4" localSheetId="3" hidden="1">{#N/A,#N/A,FALSE,"Summary";#N/A,#N/A,FALSE,"Buckets";#N/A,#N/A,FALSE,"Northstar";#N/A,#N/A,FALSE,"Comp"}</definedName>
    <definedName name="______old4" hidden="1">{#N/A,#N/A,FALSE,"Summary";#N/A,#N/A,FALSE,"Buckets";#N/A,#N/A,FALSE,"Northstar";#N/A,#N/A,FALSE,"Comp"}</definedName>
    <definedName name="______old5" localSheetId="4" hidden="1">{#N/A,#N/A,FALSE,"Emmes Services";#N/A,#N/A,FALSE,"Emmes Capital";#N/A,#N/A,FALSE,"Emmes &amp; Co"}</definedName>
    <definedName name="______old5" localSheetId="5" hidden="1">{#N/A,#N/A,FALSE,"Emmes Services";#N/A,#N/A,FALSE,"Emmes Capital";#N/A,#N/A,FALSE,"Emmes &amp; Co"}</definedName>
    <definedName name="______old5" localSheetId="3" hidden="1">{#N/A,#N/A,FALSE,"Emmes Services";#N/A,#N/A,FALSE,"Emmes Capital";#N/A,#N/A,FALSE,"Emmes &amp; Co"}</definedName>
    <definedName name="______old5" hidden="1">{#N/A,#N/A,FALSE,"Emmes Services";#N/A,#N/A,FALSE,"Emmes Capital";#N/A,#N/A,FALSE,"Emmes &amp; Co"}</definedName>
    <definedName name="______old6" localSheetId="4" hidden="1">{#N/A,#N/A,FALSE,"Summary";#N/A,#N/A,FALSE,"Buckets";#N/A,#N/A,FALSE,"Northstar";#N/A,#N/A,FALSE,"Comp"}</definedName>
    <definedName name="______old6" localSheetId="5" hidden="1">{#N/A,#N/A,FALSE,"Summary";#N/A,#N/A,FALSE,"Buckets";#N/A,#N/A,FALSE,"Northstar";#N/A,#N/A,FALSE,"Comp"}</definedName>
    <definedName name="______old6" localSheetId="3" hidden="1">{#N/A,#N/A,FALSE,"Summary";#N/A,#N/A,FALSE,"Buckets";#N/A,#N/A,FALSE,"Northstar";#N/A,#N/A,FALSE,"Comp"}</definedName>
    <definedName name="______old6" hidden="1">{#N/A,#N/A,FALSE,"Summary";#N/A,#N/A,FALSE,"Buckets";#N/A,#N/A,FALSE,"Northstar";#N/A,#N/A,FALSE,"Comp"}</definedName>
    <definedName name="______r" localSheetId="4" hidden="1">{#N/A,#N/A,FALSE,"Actual";#N/A,#N/A,FALSE,"Management Report 2";#N/A,#N/A,FALSE,"Management Report 3";#N/A,#N/A,FALSE,"Ergebnis";#N/A,#N/A,FALSE,"Summary";#N/A,#N/A,FALSE,"Konrzern";#N/A,#N/A,FALSE,"Abweichung Budget-Actuell"}</definedName>
    <definedName name="______r" localSheetId="5" hidden="1">{#N/A,#N/A,FALSE,"Actual";#N/A,#N/A,FALSE,"Management Report 2";#N/A,#N/A,FALSE,"Management Report 3";#N/A,#N/A,FALSE,"Ergebnis";#N/A,#N/A,FALSE,"Summary";#N/A,#N/A,FALSE,"Konrzern";#N/A,#N/A,FALSE,"Abweichung Budget-Actuell"}</definedName>
    <definedName name="______r" localSheetId="3" hidden="1">{#N/A,#N/A,FALSE,"Actual";#N/A,#N/A,FALSE,"Management Report 2";#N/A,#N/A,FALSE,"Management Report 3";#N/A,#N/A,FALSE,"Ergebnis";#N/A,#N/A,FALSE,"Summary";#N/A,#N/A,FALSE,"Konrzern";#N/A,#N/A,FALSE,"Abweichung Budget-Actuell"}</definedName>
    <definedName name="______r" hidden="1">{#N/A,#N/A,FALSE,"Actual";#N/A,#N/A,FALSE,"Management Report 2";#N/A,#N/A,FALSE,"Management Report 3";#N/A,#N/A,FALSE,"Ergebnis";#N/A,#N/A,FALSE,"Summary";#N/A,#N/A,FALSE,"Konrzern";#N/A,#N/A,FALSE,"Abweichung Budget-Actuell"}</definedName>
    <definedName name="______wr1" localSheetId="4" hidden="1">{"Output-3Column",#N/A,FALSE,"Output"}</definedName>
    <definedName name="______wr1" localSheetId="5" hidden="1">{"Output-3Column",#N/A,FALSE,"Output"}</definedName>
    <definedName name="______wr1" localSheetId="3" hidden="1">{"Output-3Column",#N/A,FALSE,"Output"}</definedName>
    <definedName name="______wr1" hidden="1">{"Output-3Column",#N/A,FALSE,"Output"}</definedName>
    <definedName name="______wrn1" localSheetId="4" hidden="1">{"schedule1",#N/A,FALSE,"Sheet1";"schedule2",#N/A,FALSE,"Sheet1";"schedule3",#N/A,FALSE,"Sheet1";"schedule4",#N/A,FALSE,"Sheet1";"schedule5",#N/A,FALSE,"Sheet1";"schedule6",#N/A,FALSE,"Sheet1"}</definedName>
    <definedName name="______wrn1" localSheetId="5" hidden="1">{"schedule1",#N/A,FALSE,"Sheet1";"schedule2",#N/A,FALSE,"Sheet1";"schedule3",#N/A,FALSE,"Sheet1";"schedule4",#N/A,FALSE,"Sheet1";"schedule5",#N/A,FALSE,"Sheet1";"schedule6",#N/A,FALSE,"Sheet1"}</definedName>
    <definedName name="______wrn1" localSheetId="3" hidden="1">{"schedule1",#N/A,FALSE,"Sheet1";"schedule2",#N/A,FALSE,"Sheet1";"schedule3",#N/A,FALSE,"Sheet1";"schedule4",#N/A,FALSE,"Sheet1";"schedule5",#N/A,FALSE,"Sheet1";"schedule6",#N/A,FALSE,"Sheet1"}</definedName>
    <definedName name="______wrn1" hidden="1">{"schedule1",#N/A,FALSE,"Sheet1";"schedule2",#N/A,FALSE,"Sheet1";"schedule3",#N/A,FALSE,"Sheet1";"schedule4",#N/A,FALSE,"Sheet1";"schedule5",#N/A,FALSE,"Sheet1";"schedule6",#N/A,FALSE,"Sheet1"}</definedName>
    <definedName name="______wrn1_1" localSheetId="4" hidden="1">{"schedule1",#N/A,FALSE,"Sheet1";"schedule2",#N/A,FALSE,"Sheet1";"schedule3",#N/A,FALSE,"Sheet1";"schedule4",#N/A,FALSE,"Sheet1";"schedule5",#N/A,FALSE,"Sheet1";"schedule6",#N/A,FALSE,"Sheet1"}</definedName>
    <definedName name="______wrn1_1" localSheetId="5" hidden="1">{"schedule1",#N/A,FALSE,"Sheet1";"schedule2",#N/A,FALSE,"Sheet1";"schedule3",#N/A,FALSE,"Sheet1";"schedule4",#N/A,FALSE,"Sheet1";"schedule5",#N/A,FALSE,"Sheet1";"schedule6",#N/A,FALSE,"Sheet1"}</definedName>
    <definedName name="______wrn1_1" localSheetId="3" hidden="1">{"schedule1",#N/A,FALSE,"Sheet1";"schedule2",#N/A,FALSE,"Sheet1";"schedule3",#N/A,FALSE,"Sheet1";"schedule4",#N/A,FALSE,"Sheet1";"schedule5",#N/A,FALSE,"Sheet1";"schedule6",#N/A,FALSE,"Sheet1"}</definedName>
    <definedName name="______wrn1_1" hidden="1">{"schedule1",#N/A,FALSE,"Sheet1";"schedule2",#N/A,FALSE,"Sheet1";"schedule3",#N/A,FALSE,"Sheet1";"schedule4",#N/A,FALSE,"Sheet1";"schedule5",#N/A,FALSE,"Sheet1";"schedule6",#N/A,FALSE,"Sheet1"}</definedName>
    <definedName name="______wrn4" localSheetId="4" hidden="1">{"data",#N/A,FALSE,"INPUT"}</definedName>
    <definedName name="______wrn4" localSheetId="5" hidden="1">{"data",#N/A,FALSE,"INPUT"}</definedName>
    <definedName name="______wrn4" localSheetId="3" hidden="1">{"data",#N/A,FALSE,"INPUT"}</definedName>
    <definedName name="______wrn4" hidden="1">{"data",#N/A,FALSE,"INPUT"}</definedName>
    <definedName name="______www1" localSheetId="4" hidden="1">{#N/A,#N/A,FALSE,"Calculator"}</definedName>
    <definedName name="______www1" localSheetId="5" hidden="1">{#N/A,#N/A,FALSE,"Calculator"}</definedName>
    <definedName name="______www1" localSheetId="3" hidden="1">{#N/A,#N/A,FALSE,"Calculator"}</definedName>
    <definedName name="______www1" hidden="1">{#N/A,#N/A,FALSE,"Calculator"}</definedName>
    <definedName name="______www2" localSheetId="4" hidden="1">{#N/A,#N/A,FALSE,"Calculator"}</definedName>
    <definedName name="______www2" localSheetId="5" hidden="1">{#N/A,#N/A,FALSE,"Calculator"}</definedName>
    <definedName name="______www2" localSheetId="3" hidden="1">{#N/A,#N/A,FALSE,"Calculator"}</definedName>
    <definedName name="______www2" hidden="1">{#N/A,#N/A,FALSE,"Calculator"}</definedName>
    <definedName name="_____a1" localSheetId="4" hidden="1">{"Assump",#N/A,TRUE,"Proforma";"first",#N/A,TRUE,"Proforma";"second",#N/A,TRUE,"Proforma";"lease1",#N/A,TRUE,"Proforma";"lease2",#N/A,TRUE,"Proforma"}</definedName>
    <definedName name="_____a1" localSheetId="5" hidden="1">{"Assump",#N/A,TRUE,"Proforma";"first",#N/A,TRUE,"Proforma";"second",#N/A,TRUE,"Proforma";"lease1",#N/A,TRUE,"Proforma";"lease2",#N/A,TRUE,"Proforma"}</definedName>
    <definedName name="_____a1" localSheetId="3" hidden="1">{"Assump",#N/A,TRUE,"Proforma";"first",#N/A,TRUE,"Proforma";"second",#N/A,TRUE,"Proforma";"lease1",#N/A,TRUE,"Proforma";"lease2",#N/A,TRUE,"Proforma"}</definedName>
    <definedName name="_____a1" hidden="1">{"Assump",#N/A,TRUE,"Proforma";"first",#N/A,TRUE,"Proforma";"second",#N/A,TRUE,"Proforma";"lease1",#N/A,TRUE,"Proforma";"lease2",#N/A,TRUE,"Proforma"}</definedName>
    <definedName name="_____al1" localSheetId="4" hidden="1">{"sheet a",#N/A,FALSE,"A";"sheet b 1",#N/A,FALSE,"B";"sheet b 2",#N/A,FALSE,"B"}</definedName>
    <definedName name="_____al1" localSheetId="5" hidden="1">{"sheet a",#N/A,FALSE,"A";"sheet b 1",#N/A,FALSE,"B";"sheet b 2",#N/A,FALSE,"B"}</definedName>
    <definedName name="_____al1" localSheetId="3" hidden="1">{"sheet a",#N/A,FALSE,"A";"sheet b 1",#N/A,FALSE,"B";"sheet b 2",#N/A,FALSE,"B"}</definedName>
    <definedName name="_____al1" hidden="1">{"sheet a",#N/A,FALSE,"A";"sheet b 1",#N/A,FALSE,"B";"sheet b 2",#N/A,FALSE,"B"}</definedName>
    <definedName name="_____CEN30" localSheetId="4" hidden="1">{#N/A,#N/A,FALSE,"SIM95"}</definedName>
    <definedName name="_____CEN30" localSheetId="5" hidden="1">{#N/A,#N/A,FALSE,"SIM95"}</definedName>
    <definedName name="_____CEN30" localSheetId="3" hidden="1">{#N/A,#N/A,FALSE,"SIM95"}</definedName>
    <definedName name="_____CEN30" hidden="1">{#N/A,#N/A,FALSE,"SIM95"}</definedName>
    <definedName name="_____CEN300" localSheetId="4" hidden="1">{#N/A,#N/A,FALSE,"SIM95"}</definedName>
    <definedName name="_____CEN300" localSheetId="5" hidden="1">{#N/A,#N/A,FALSE,"SIM95"}</definedName>
    <definedName name="_____CEN300" localSheetId="3" hidden="1">{#N/A,#N/A,FALSE,"SIM95"}</definedName>
    <definedName name="_____CEN300" hidden="1">{#N/A,#N/A,FALSE,"SIM95"}</definedName>
    <definedName name="_____cen301" localSheetId="4" hidden="1">{#N/A,#N/A,FALSE,"SIM95"}</definedName>
    <definedName name="_____cen301" localSheetId="5" hidden="1">{#N/A,#N/A,FALSE,"SIM95"}</definedName>
    <definedName name="_____cen301" localSheetId="3" hidden="1">{#N/A,#N/A,FALSE,"SIM95"}</definedName>
    <definedName name="_____cen301" hidden="1">{#N/A,#N/A,FALSE,"SIM95"}</definedName>
    <definedName name="_____cen31" localSheetId="4" hidden="1">{#N/A,#N/A,FALSE,"SIM95"}</definedName>
    <definedName name="_____cen31" localSheetId="5" hidden="1">{#N/A,#N/A,FALSE,"SIM95"}</definedName>
    <definedName name="_____cen31" localSheetId="3" hidden="1">{#N/A,#N/A,FALSE,"SIM95"}</definedName>
    <definedName name="_____cen31" hidden="1">{#N/A,#N/A,FALSE,"SIM95"}</definedName>
    <definedName name="_____COO2" localSheetId="4" hidden="1">{#N/A,#N/A,FALSE,"Matrix";#N/A,#N/A,FALSE,"Cash Flow";#N/A,#N/A,FALSE,"10 Year Cost Analysis"}</definedName>
    <definedName name="_____COO2" localSheetId="5" hidden="1">{#N/A,#N/A,FALSE,"Matrix";#N/A,#N/A,FALSE,"Cash Flow";#N/A,#N/A,FALSE,"10 Year Cost Analysis"}</definedName>
    <definedName name="_____COO2" localSheetId="3" hidden="1">{#N/A,#N/A,FALSE,"Matrix";#N/A,#N/A,FALSE,"Cash Flow";#N/A,#N/A,FALSE,"10 Year Cost Analysis"}</definedName>
    <definedName name="_____COO2" hidden="1">{#N/A,#N/A,FALSE,"Matrix";#N/A,#N/A,FALSE,"Cash Flow";#N/A,#N/A,FALSE,"10 Year Cost Analysis"}</definedName>
    <definedName name="_____df1" localSheetId="4" hidden="1">{#N/A,#N/A,FALSE,"Calc";#N/A,#N/A,FALSE,"Sensitivity";#N/A,#N/A,FALSE,"LT Earn.Dil.";#N/A,#N/A,FALSE,"Dil. AVP"}</definedName>
    <definedName name="_____df1" localSheetId="5" hidden="1">{#N/A,#N/A,FALSE,"Calc";#N/A,#N/A,FALSE,"Sensitivity";#N/A,#N/A,FALSE,"LT Earn.Dil.";#N/A,#N/A,FALSE,"Dil. AVP"}</definedName>
    <definedName name="_____df1" localSheetId="3" hidden="1">{#N/A,#N/A,FALSE,"Calc";#N/A,#N/A,FALSE,"Sensitivity";#N/A,#N/A,FALSE,"LT Earn.Dil.";#N/A,#N/A,FALSE,"Dil. AVP"}</definedName>
    <definedName name="_____df1" hidden="1">{#N/A,#N/A,FALSE,"Calc";#N/A,#N/A,FALSE,"Sensitivity";#N/A,#N/A,FALSE,"LT Earn.Dil.";#N/A,#N/A,FALSE,"Dil. AVP"}</definedName>
    <definedName name="_____df2" localSheetId="4" hidden="1">{#N/A,#N/A,FALSE,"Calc";#N/A,#N/A,FALSE,"Sensitivity";#N/A,#N/A,FALSE,"LT Earn.Dil.";#N/A,#N/A,FALSE,"Dil. AVP"}</definedName>
    <definedName name="_____df2" localSheetId="5" hidden="1">{#N/A,#N/A,FALSE,"Calc";#N/A,#N/A,FALSE,"Sensitivity";#N/A,#N/A,FALSE,"LT Earn.Dil.";#N/A,#N/A,FALSE,"Dil. AVP"}</definedName>
    <definedName name="_____df2" localSheetId="3" hidden="1">{#N/A,#N/A,FALSE,"Calc";#N/A,#N/A,FALSE,"Sensitivity";#N/A,#N/A,FALSE,"LT Earn.Dil.";#N/A,#N/A,FALSE,"Dil. AVP"}</definedName>
    <definedName name="_____df2" hidden="1">{#N/A,#N/A,FALSE,"Calc";#N/A,#N/A,FALSE,"Sensitivity";#N/A,#N/A,FALSE,"LT Earn.Dil.";#N/A,#N/A,FALSE,"Dil. AVP"}</definedName>
    <definedName name="_____fff2" localSheetId="4" hidden="1">{"Main",#N/A,FALSE,"Wacker";"Main2",#N/A,FALSE,"Wacker";"Value",#N/A,FALSE,"Wacker";"Sensitivity",#N/A,FALSE,"Wacker";"Paine",#N/A,FALSE,"Wacker";"Quaker",#N/A,FALSE,"Wacker";"Wacker",#N/A,FALSE,"Wacker";"1900",#N/A,FALSE,"Wacker";"1901",#N/A,FALSE,"Wacker"}</definedName>
    <definedName name="_____fff2" localSheetId="5" hidden="1">{"Main",#N/A,FALSE,"Wacker";"Main2",#N/A,FALSE,"Wacker";"Value",#N/A,FALSE,"Wacker";"Sensitivity",#N/A,FALSE,"Wacker";"Paine",#N/A,FALSE,"Wacker";"Quaker",#N/A,FALSE,"Wacker";"Wacker",#N/A,FALSE,"Wacker";"1900",#N/A,FALSE,"Wacker";"1901",#N/A,FALSE,"Wacker"}</definedName>
    <definedName name="_____fff2" localSheetId="3" hidden="1">{"Main",#N/A,FALSE,"Wacker";"Main2",#N/A,FALSE,"Wacker";"Value",#N/A,FALSE,"Wacker";"Sensitivity",#N/A,FALSE,"Wacker";"Paine",#N/A,FALSE,"Wacker";"Quaker",#N/A,FALSE,"Wacker";"Wacker",#N/A,FALSE,"Wacker";"1900",#N/A,FALSE,"Wacker";"1901",#N/A,FALSE,"Wacker"}</definedName>
    <definedName name="_____fff2" hidden="1">{"Main",#N/A,FALSE,"Wacker";"Main2",#N/A,FALSE,"Wacker";"Value",#N/A,FALSE,"Wacker";"Sensitivity",#N/A,FALSE,"Wacker";"Paine",#N/A,FALSE,"Wacker";"Quaker",#N/A,FALSE,"Wacker";"Wacker",#N/A,FALSE,"Wacker";"1900",#N/A,FALSE,"Wacker";"1901",#N/A,FALSE,"Wacker"}</definedName>
    <definedName name="_____ggg2" localSheetId="4" hidden="1">{"View1",#N/A,FALSE,"Sheet1";"View2",#N/A,FALSE,"Sheet1"}</definedName>
    <definedName name="_____ggg2" localSheetId="5" hidden="1">{"View1",#N/A,FALSE,"Sheet1";"View2",#N/A,FALSE,"Sheet1"}</definedName>
    <definedName name="_____ggg2" localSheetId="3" hidden="1">{"View1",#N/A,FALSE,"Sheet1";"View2",#N/A,FALSE,"Sheet1"}</definedName>
    <definedName name="_____ggg2" hidden="1">{"View1",#N/A,FALSE,"Sheet1";"View2",#N/A,FALSE,"Sheet1"}</definedName>
    <definedName name="_____gig1"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gig1"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gig1"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_gig2"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gig2"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gig2"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gig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_hd1" localSheetId="4" hidden="1">{#N/A,#N/A,FALSE,"Calc";#N/A,#N/A,FALSE,"Sensitivity";#N/A,#N/A,FALSE,"LT Earn.Dil.";#N/A,#N/A,FALSE,"Dil. AVP"}</definedName>
    <definedName name="_____hd1" localSheetId="5" hidden="1">{#N/A,#N/A,FALSE,"Calc";#N/A,#N/A,FALSE,"Sensitivity";#N/A,#N/A,FALSE,"LT Earn.Dil.";#N/A,#N/A,FALSE,"Dil. AVP"}</definedName>
    <definedName name="_____hd1" localSheetId="3" hidden="1">{#N/A,#N/A,FALSE,"Calc";#N/A,#N/A,FALSE,"Sensitivity";#N/A,#N/A,FALSE,"LT Earn.Dil.";#N/A,#N/A,FALSE,"Dil. AVP"}</definedName>
    <definedName name="_____hd1" hidden="1">{#N/A,#N/A,FALSE,"Calc";#N/A,#N/A,FALSE,"Sensitivity";#N/A,#N/A,FALSE,"LT Earn.Dil.";#N/A,#N/A,FALSE,"Dil. AVP"}</definedName>
    <definedName name="_____hd2" localSheetId="4" hidden="1">{#N/A,#N/A,FALSE,"Calc";#N/A,#N/A,FALSE,"Sensitivity";#N/A,#N/A,FALSE,"LT Earn.Dil.";#N/A,#N/A,FALSE,"Dil. AVP"}</definedName>
    <definedName name="_____hd2" localSheetId="5" hidden="1">{#N/A,#N/A,FALSE,"Calc";#N/A,#N/A,FALSE,"Sensitivity";#N/A,#N/A,FALSE,"LT Earn.Dil.";#N/A,#N/A,FALSE,"Dil. AVP"}</definedName>
    <definedName name="_____hd2" localSheetId="3" hidden="1">{#N/A,#N/A,FALSE,"Calc";#N/A,#N/A,FALSE,"Sensitivity";#N/A,#N/A,FALSE,"LT Earn.Dil.";#N/A,#N/A,FALSE,"Dil. AVP"}</definedName>
    <definedName name="_____hd2" hidden="1">{#N/A,#N/A,FALSE,"Calc";#N/A,#N/A,FALSE,"Sensitivity";#N/A,#N/A,FALSE,"LT Earn.Dil.";#N/A,#N/A,FALSE,"Dil. AVP"}</definedName>
    <definedName name="_____ky1" hidden="1">#N/A</definedName>
    <definedName name="_____mil1" localSheetId="4" hidden="1">{#N/A,#N/A,FALSE,"QuadroAntigo"}</definedName>
    <definedName name="_____mil1" localSheetId="5" hidden="1">{#N/A,#N/A,FALSE,"QuadroAntigo"}</definedName>
    <definedName name="_____mil1" localSheetId="3" hidden="1">{#N/A,#N/A,FALSE,"QuadroAntigo"}</definedName>
    <definedName name="_____mil1" hidden="1">{#N/A,#N/A,FALSE,"QuadroAntigo"}</definedName>
    <definedName name="_____mil2" localSheetId="4" hidden="1">{#N/A,#N/A,FALSE,"Lojas por Faturamento (R$)"}</definedName>
    <definedName name="_____mil2" localSheetId="5" hidden="1">{#N/A,#N/A,FALSE,"Lojas por Faturamento (R$)"}</definedName>
    <definedName name="_____mil2" localSheetId="3" hidden="1">{#N/A,#N/A,FALSE,"Lojas por Faturamento (R$)"}</definedName>
    <definedName name="_____mil2" hidden="1">{#N/A,#N/A,FALSE,"Lojas por Faturamento (R$)"}</definedName>
    <definedName name="_____mil20" localSheetId="4" hidden="1">{#N/A,#N/A,FALSE,"Vendas"}</definedName>
    <definedName name="_____mil20" localSheetId="5" hidden="1">{#N/A,#N/A,FALSE,"Vendas"}</definedName>
    <definedName name="_____mil20" localSheetId="3" hidden="1">{#N/A,#N/A,FALSE,"Vendas"}</definedName>
    <definedName name="_____mil20" hidden="1">{#N/A,#N/A,FALSE,"Vendas"}</definedName>
    <definedName name="_____mil21" localSheetId="4" hidden="1">{#N/A,#N/A,FALSE,"Aluguel"}</definedName>
    <definedName name="_____mil21" localSheetId="5" hidden="1">{#N/A,#N/A,FALSE,"Aluguel"}</definedName>
    <definedName name="_____mil21" localSheetId="3" hidden="1">{#N/A,#N/A,FALSE,"Aluguel"}</definedName>
    <definedName name="_____mil21" hidden="1">{#N/A,#N/A,FALSE,"Aluguel"}</definedName>
    <definedName name="_____mil3" localSheetId="4" hidden="1">{#N/A,#N/A,FALSE,"Mapa de Aluguel - Sintético"}</definedName>
    <definedName name="_____mil3" localSheetId="5" hidden="1">{#N/A,#N/A,FALSE,"Mapa de Aluguel - Sintético"}</definedName>
    <definedName name="_____mil3" localSheetId="3" hidden="1">{#N/A,#N/A,FALSE,"Mapa de Aluguel - Sintético"}</definedName>
    <definedName name="_____mil3" hidden="1">{#N/A,#N/A,FALSE,"Mapa de Aluguel - Sintético"}</definedName>
    <definedName name="_____mil4" localSheetId="4" hidden="1">{#N/A,#N/A,FALSE,"Performance Vendas"}</definedName>
    <definedName name="_____mil4" localSheetId="5" hidden="1">{#N/A,#N/A,FALSE,"Performance Vendas"}</definedName>
    <definedName name="_____mil4" localSheetId="3" hidden="1">{#N/A,#N/A,FALSE,"Performance Vendas"}</definedName>
    <definedName name="_____mil4" hidden="1">{#N/A,#N/A,FALSE,"Performance Vendas"}</definedName>
    <definedName name="_____mil5" localSheetId="4" hidden="1">{#N/A,#N/A,FALSE,"QuadroAntigo"}</definedName>
    <definedName name="_____mil5" localSheetId="5" hidden="1">{#N/A,#N/A,FALSE,"QuadroAntigo"}</definedName>
    <definedName name="_____mil5" localSheetId="3" hidden="1">{#N/A,#N/A,FALSE,"QuadroAntigo"}</definedName>
    <definedName name="_____mil5" hidden="1">{#N/A,#N/A,FALSE,"QuadroAntigo"}</definedName>
    <definedName name="_____mil6" localSheetId="4" hidden="1">{#N/A,#N/A,FALSE,"Quadro de Areas"}</definedName>
    <definedName name="_____mil6" localSheetId="5" hidden="1">{#N/A,#N/A,FALSE,"Quadro de Areas"}</definedName>
    <definedName name="_____mil6" localSheetId="3" hidden="1">{#N/A,#N/A,FALSE,"Quadro de Areas"}</definedName>
    <definedName name="_____mil6" hidden="1">{#N/A,#N/A,FALSE,"Quadro de Areas"}</definedName>
    <definedName name="_____mil7" localSheetId="4" hidden="1">{#N/A,#N/A,FALSE,"RamosLj"}</definedName>
    <definedName name="_____mil7" localSheetId="5" hidden="1">{#N/A,#N/A,FALSE,"RamosLj"}</definedName>
    <definedName name="_____mil7" localSheetId="3" hidden="1">{#N/A,#N/A,FALSE,"RamosLj"}</definedName>
    <definedName name="_____mil7" hidden="1">{#N/A,#N/A,FALSE,"RamosLj"}</definedName>
    <definedName name="_____mil8" localSheetId="4" hidden="1">{#N/A,#N/A,FALSE,"Vendas"}</definedName>
    <definedName name="_____mil8" localSheetId="5" hidden="1">{#N/A,#N/A,FALSE,"Vendas"}</definedName>
    <definedName name="_____mil8" localSheetId="3" hidden="1">{#N/A,#N/A,FALSE,"Vendas"}</definedName>
    <definedName name="_____mil8" hidden="1">{#N/A,#N/A,FALSE,"Vendas"}</definedName>
    <definedName name="_____mil9" localSheetId="4" hidden="1">{#N/A,#N/A,FALSE,"RamosLj"}</definedName>
    <definedName name="_____mil9" localSheetId="5" hidden="1">{#N/A,#N/A,FALSE,"RamosLj"}</definedName>
    <definedName name="_____mil9" localSheetId="3" hidden="1">{#N/A,#N/A,FALSE,"RamosLj"}</definedName>
    <definedName name="_____mil9" hidden="1">{#N/A,#N/A,FALSE,"RamosLj"}</definedName>
    <definedName name="_____New10" localSheetId="4" hidden="1">{"View1",#N/A,FALSE,"Sheet1";"View2",#N/A,FALSE,"Sheet1"}</definedName>
    <definedName name="_____New10" localSheetId="5" hidden="1">{"View1",#N/A,FALSE,"Sheet1";"View2",#N/A,FALSE,"Sheet1"}</definedName>
    <definedName name="_____New10" localSheetId="3" hidden="1">{"View1",#N/A,FALSE,"Sheet1";"View2",#N/A,FALSE,"Sheet1"}</definedName>
    <definedName name="_____New10" hidden="1">{"View1",#N/A,FALSE,"Sheet1";"View2",#N/A,FALSE,"Sheet1"}</definedName>
    <definedName name="_____New11" localSheetId="4" hidden="1">{"View1",#N/A,FALSE,"Sheet1";"View2",#N/A,FALSE,"Sheet1"}</definedName>
    <definedName name="_____New11" localSheetId="5" hidden="1">{"View1",#N/A,FALSE,"Sheet1";"View2",#N/A,FALSE,"Sheet1"}</definedName>
    <definedName name="_____New11" localSheetId="3" hidden="1">{"View1",#N/A,FALSE,"Sheet1";"View2",#N/A,FALSE,"Sheet1"}</definedName>
    <definedName name="_____New11" hidden="1">{"View1",#N/A,FALSE,"Sheet1";"View2",#N/A,FALSE,"Sheet1"}</definedName>
    <definedName name="_____New12" localSheetId="4" hidden="1">{"Main",#N/A,FALSE,"Wacker";"Main2",#N/A,FALSE,"Wacker";"Value",#N/A,FALSE,"Wacker";"Sensitivity",#N/A,FALSE,"Wacker";"Paine",#N/A,FALSE,"Wacker";"Quaker",#N/A,FALSE,"Wacker";"Wacker",#N/A,FALSE,"Wacker";"1900",#N/A,FALSE,"Wacker";"1901",#N/A,FALSE,"Wacker"}</definedName>
    <definedName name="_____New12" localSheetId="5" hidden="1">{"Main",#N/A,FALSE,"Wacker";"Main2",#N/A,FALSE,"Wacker";"Value",#N/A,FALSE,"Wacker";"Sensitivity",#N/A,FALSE,"Wacker";"Paine",#N/A,FALSE,"Wacker";"Quaker",#N/A,FALSE,"Wacker";"Wacker",#N/A,FALSE,"Wacker";"1900",#N/A,FALSE,"Wacker";"1901",#N/A,FALSE,"Wacker"}</definedName>
    <definedName name="_____New12" localSheetId="3" hidden="1">{"Main",#N/A,FALSE,"Wacker";"Main2",#N/A,FALSE,"Wacker";"Value",#N/A,FALSE,"Wacker";"Sensitivity",#N/A,FALSE,"Wacker";"Paine",#N/A,FALSE,"Wacker";"Quaker",#N/A,FALSE,"Wacker";"Wacker",#N/A,FALSE,"Wacker";"1900",#N/A,FALSE,"Wacker";"1901",#N/A,FALSE,"Wacker"}</definedName>
    <definedName name="_____New12" hidden="1">{"Main",#N/A,FALSE,"Wacker";"Main2",#N/A,FALSE,"Wacker";"Value",#N/A,FALSE,"Wacker";"Sensitivity",#N/A,FALSE,"Wacker";"Paine",#N/A,FALSE,"Wacker";"Quaker",#N/A,FALSE,"Wacker";"Wacker",#N/A,FALSE,"Wacker";"1900",#N/A,FALSE,"Wacker";"1901",#N/A,FALSE,"Wacker"}</definedName>
    <definedName name="_____New13" localSheetId="4" hidden="1">{"Main",#N/A,FALSE,"Wacker";"Main2",#N/A,FALSE,"Wacker";"Value",#N/A,FALSE,"Wacker";"Sensitivity",#N/A,FALSE,"Wacker";"Paine",#N/A,FALSE,"Wacker";"Quaker",#N/A,FALSE,"Wacker";"Wacker",#N/A,FALSE,"Wacker";"1900",#N/A,FALSE,"Wacker";"1901",#N/A,FALSE,"Wacker"}</definedName>
    <definedName name="_____New13" localSheetId="5" hidden="1">{"Main",#N/A,FALSE,"Wacker";"Main2",#N/A,FALSE,"Wacker";"Value",#N/A,FALSE,"Wacker";"Sensitivity",#N/A,FALSE,"Wacker";"Paine",#N/A,FALSE,"Wacker";"Quaker",#N/A,FALSE,"Wacker";"Wacker",#N/A,FALSE,"Wacker";"1900",#N/A,FALSE,"Wacker";"1901",#N/A,FALSE,"Wacker"}</definedName>
    <definedName name="_____New13" localSheetId="3" hidden="1">{"Main",#N/A,FALSE,"Wacker";"Main2",#N/A,FALSE,"Wacker";"Value",#N/A,FALSE,"Wacker";"Sensitivity",#N/A,FALSE,"Wacker";"Paine",#N/A,FALSE,"Wacker";"Quaker",#N/A,FALSE,"Wacker";"Wacker",#N/A,FALSE,"Wacker";"1900",#N/A,FALSE,"Wacker";"1901",#N/A,FALSE,"Wacker"}</definedName>
    <definedName name="_____New13" hidden="1">{"Main",#N/A,FALSE,"Wacker";"Main2",#N/A,FALSE,"Wacker";"Value",#N/A,FALSE,"Wacker";"Sensitivity",#N/A,FALSE,"Wacker";"Paine",#N/A,FALSE,"Wacker";"Quaker",#N/A,FALSE,"Wacker";"Wacker",#N/A,FALSE,"Wacker";"1900",#N/A,FALSE,"Wacker";"1901",#N/A,FALSE,"Wacker"}</definedName>
    <definedName name="_____New15" localSheetId="4" hidden="1">{"Main",#N/A,FALSE,"Wacker";"Main2",#N/A,FALSE,"Wacker";"Value",#N/A,FALSE,"Wacker";"Sensitivity",#N/A,FALSE,"Wacker";"Paine",#N/A,FALSE,"Wacker";"Quaker",#N/A,FALSE,"Wacker";"Wacker",#N/A,FALSE,"Wacker";"1900",#N/A,FALSE,"Wacker";"1901",#N/A,FALSE,"Wacker"}</definedName>
    <definedName name="_____New15" localSheetId="5" hidden="1">{"Main",#N/A,FALSE,"Wacker";"Main2",#N/A,FALSE,"Wacker";"Value",#N/A,FALSE,"Wacker";"Sensitivity",#N/A,FALSE,"Wacker";"Paine",#N/A,FALSE,"Wacker";"Quaker",#N/A,FALSE,"Wacker";"Wacker",#N/A,FALSE,"Wacker";"1900",#N/A,FALSE,"Wacker";"1901",#N/A,FALSE,"Wacker"}</definedName>
    <definedName name="_____New15" localSheetId="3" hidden="1">{"Main",#N/A,FALSE,"Wacker";"Main2",#N/A,FALSE,"Wacker";"Value",#N/A,FALSE,"Wacker";"Sensitivity",#N/A,FALSE,"Wacker";"Paine",#N/A,FALSE,"Wacker";"Quaker",#N/A,FALSE,"Wacker";"Wacker",#N/A,FALSE,"Wacker";"1900",#N/A,FALSE,"Wacker";"1901",#N/A,FALSE,"Wacker"}</definedName>
    <definedName name="_____New15" hidden="1">{"Main",#N/A,FALSE,"Wacker";"Main2",#N/A,FALSE,"Wacker";"Value",#N/A,FALSE,"Wacker";"Sensitivity",#N/A,FALSE,"Wacker";"Paine",#N/A,FALSE,"Wacker";"Quaker",#N/A,FALSE,"Wacker";"Wacker",#N/A,FALSE,"Wacker";"1900",#N/A,FALSE,"Wacker";"1901",#N/A,FALSE,"Wacker"}</definedName>
    <definedName name="_____New2" localSheetId="4" hidden="1">{"Main",#N/A,FALSE,"Wacker";"Main2",#N/A,FALSE,"Wacker";"Value",#N/A,FALSE,"Wacker";"Sensitivity",#N/A,FALSE,"Wacker";"Paine",#N/A,FALSE,"Wacker";"Quaker",#N/A,FALSE,"Wacker";"Wacker",#N/A,FALSE,"Wacker";"1900",#N/A,FALSE,"Wacker";"1901",#N/A,FALSE,"Wacker"}</definedName>
    <definedName name="_____New2" localSheetId="5" hidden="1">{"Main",#N/A,FALSE,"Wacker";"Main2",#N/A,FALSE,"Wacker";"Value",#N/A,FALSE,"Wacker";"Sensitivity",#N/A,FALSE,"Wacker";"Paine",#N/A,FALSE,"Wacker";"Quaker",#N/A,FALSE,"Wacker";"Wacker",#N/A,FALSE,"Wacker";"1900",#N/A,FALSE,"Wacker";"1901",#N/A,FALSE,"Wacker"}</definedName>
    <definedName name="_____New2" localSheetId="3" hidden="1">{"Main",#N/A,FALSE,"Wacker";"Main2",#N/A,FALSE,"Wacker";"Value",#N/A,FALSE,"Wacker";"Sensitivity",#N/A,FALSE,"Wacker";"Paine",#N/A,FALSE,"Wacker";"Quaker",#N/A,FALSE,"Wacker";"Wacker",#N/A,FALSE,"Wacker";"1900",#N/A,FALSE,"Wacker";"1901",#N/A,FALSE,"Wacker"}</definedName>
    <definedName name="_____New2" hidden="1">{"Main",#N/A,FALSE,"Wacker";"Main2",#N/A,FALSE,"Wacker";"Value",#N/A,FALSE,"Wacker";"Sensitivity",#N/A,FALSE,"Wacker";"Paine",#N/A,FALSE,"Wacker";"Quaker",#N/A,FALSE,"Wacker";"Wacker",#N/A,FALSE,"Wacker";"1900",#N/A,FALSE,"Wacker";"1901",#N/A,FALSE,"Wacker"}</definedName>
    <definedName name="_____New3" localSheetId="4" hidden="1">{"Main",#N/A,FALSE,"Wacker";"Main2",#N/A,FALSE,"Wacker";"Value",#N/A,FALSE,"Wacker";"Sensitivity",#N/A,FALSE,"Wacker";"Paine",#N/A,FALSE,"Wacker";"Quaker",#N/A,FALSE,"Wacker";"Wacker",#N/A,FALSE,"Wacker";"1900",#N/A,FALSE,"Wacker";"1901",#N/A,FALSE,"Wacker"}</definedName>
    <definedName name="_____New3" localSheetId="5" hidden="1">{"Main",#N/A,FALSE,"Wacker";"Main2",#N/A,FALSE,"Wacker";"Value",#N/A,FALSE,"Wacker";"Sensitivity",#N/A,FALSE,"Wacker";"Paine",#N/A,FALSE,"Wacker";"Quaker",#N/A,FALSE,"Wacker";"Wacker",#N/A,FALSE,"Wacker";"1900",#N/A,FALSE,"Wacker";"1901",#N/A,FALSE,"Wacker"}</definedName>
    <definedName name="_____New3" localSheetId="3" hidden="1">{"Main",#N/A,FALSE,"Wacker";"Main2",#N/A,FALSE,"Wacker";"Value",#N/A,FALSE,"Wacker";"Sensitivity",#N/A,FALSE,"Wacker";"Paine",#N/A,FALSE,"Wacker";"Quaker",#N/A,FALSE,"Wacker";"Wacker",#N/A,FALSE,"Wacker";"1900",#N/A,FALSE,"Wacker";"1901",#N/A,FALSE,"Wacker"}</definedName>
    <definedName name="_____New3" hidden="1">{"Main",#N/A,FALSE,"Wacker";"Main2",#N/A,FALSE,"Wacker";"Value",#N/A,FALSE,"Wacker";"Sensitivity",#N/A,FALSE,"Wacker";"Paine",#N/A,FALSE,"Wacker";"Quaker",#N/A,FALSE,"Wacker";"Wacker",#N/A,FALSE,"Wacker";"1900",#N/A,FALSE,"Wacker";"1901",#N/A,FALSE,"Wacker"}</definedName>
    <definedName name="_____new4" localSheetId="4" hidden="1">{#N/A,#N/A,FALSE,"OpEx (PP)";#N/A,#N/A,FALSE,"Lease Comps (O)-BT";#N/A,#N/A,FALSE,"OpEx (CC)";#N/A,#N/A,FALSE,"Value (PP-Base)";#N/A,#N/A,FALSE,"Value (CC-Base)";#N/A,#N/A,FALSE,"Sales Comps (R)";#N/A,#N/A,FALSE,"Sales Comps (O)"}</definedName>
    <definedName name="_____new4" localSheetId="5" hidden="1">{#N/A,#N/A,FALSE,"OpEx (PP)";#N/A,#N/A,FALSE,"Lease Comps (O)-BT";#N/A,#N/A,FALSE,"OpEx (CC)";#N/A,#N/A,FALSE,"Value (PP-Base)";#N/A,#N/A,FALSE,"Value (CC-Base)";#N/A,#N/A,FALSE,"Sales Comps (R)";#N/A,#N/A,FALSE,"Sales Comps (O)"}</definedName>
    <definedName name="_____new4" localSheetId="3" hidden="1">{#N/A,#N/A,FALSE,"OpEx (PP)";#N/A,#N/A,FALSE,"Lease Comps (O)-BT";#N/A,#N/A,FALSE,"OpEx (CC)";#N/A,#N/A,FALSE,"Value (PP-Base)";#N/A,#N/A,FALSE,"Value (CC-Base)";#N/A,#N/A,FALSE,"Sales Comps (R)";#N/A,#N/A,FALSE,"Sales Comps (O)"}</definedName>
    <definedName name="_____new4" hidden="1">{#N/A,#N/A,FALSE,"OpEx (PP)";#N/A,#N/A,FALSE,"Lease Comps (O)-BT";#N/A,#N/A,FALSE,"OpEx (CC)";#N/A,#N/A,FALSE,"Value (PP-Base)";#N/A,#N/A,FALSE,"Value (CC-Base)";#N/A,#N/A,FALSE,"Sales Comps (R)";#N/A,#N/A,FALSE,"Sales Comps (O)"}</definedName>
    <definedName name="_____New5" localSheetId="4" hidden="1">{"View1",#N/A,FALSE,"Sheet1";"View2",#N/A,FALSE,"Sheet1"}</definedName>
    <definedName name="_____New5" localSheetId="5" hidden="1">{"View1",#N/A,FALSE,"Sheet1";"View2",#N/A,FALSE,"Sheet1"}</definedName>
    <definedName name="_____New5" localSheetId="3" hidden="1">{"View1",#N/A,FALSE,"Sheet1";"View2",#N/A,FALSE,"Sheet1"}</definedName>
    <definedName name="_____New5" hidden="1">{"View1",#N/A,FALSE,"Sheet1";"View2",#N/A,FALSE,"Sheet1"}</definedName>
    <definedName name="_____New6" localSheetId="4" hidden="1">{"View1",#N/A,FALSE,"Sheet1";"View2",#N/A,FALSE,"Sheet1"}</definedName>
    <definedName name="_____New6" localSheetId="5" hidden="1">{"View1",#N/A,FALSE,"Sheet1";"View2",#N/A,FALSE,"Sheet1"}</definedName>
    <definedName name="_____New6" localSheetId="3" hidden="1">{"View1",#N/A,FALSE,"Sheet1";"View2",#N/A,FALSE,"Sheet1"}</definedName>
    <definedName name="_____New6" hidden="1">{"View1",#N/A,FALSE,"Sheet1";"View2",#N/A,FALSE,"Sheet1"}</definedName>
    <definedName name="_____New7" localSheetId="4" hidden="1">{"View1",#N/A,FALSE,"Sheet1";"View2",#N/A,FALSE,"Sheet1"}</definedName>
    <definedName name="_____New7" localSheetId="5" hidden="1">{"View1",#N/A,FALSE,"Sheet1";"View2",#N/A,FALSE,"Sheet1"}</definedName>
    <definedName name="_____New7" localSheetId="3" hidden="1">{"View1",#N/A,FALSE,"Sheet1";"View2",#N/A,FALSE,"Sheet1"}</definedName>
    <definedName name="_____New7" hidden="1">{"View1",#N/A,FALSE,"Sheet1";"View2",#N/A,FALSE,"Sheet1"}</definedName>
    <definedName name="_____New8" localSheetId="4" hidden="1">{"View1",#N/A,FALSE,"Sheet1";"View2",#N/A,FALSE,"Sheet1"}</definedName>
    <definedName name="_____New8" localSheetId="5" hidden="1">{"View1",#N/A,FALSE,"Sheet1";"View2",#N/A,FALSE,"Sheet1"}</definedName>
    <definedName name="_____New8" localSheetId="3" hidden="1">{"View1",#N/A,FALSE,"Sheet1";"View2",#N/A,FALSE,"Sheet1"}</definedName>
    <definedName name="_____New8" hidden="1">{"View1",#N/A,FALSE,"Sheet1";"View2",#N/A,FALSE,"Sheet1"}</definedName>
    <definedName name="_____New9" localSheetId="4" hidden="1">{"View1",#N/A,FALSE,"Sheet1";"View2",#N/A,FALSE,"Sheet1"}</definedName>
    <definedName name="_____New9" localSheetId="5" hidden="1">{"View1",#N/A,FALSE,"Sheet1";"View2",#N/A,FALSE,"Sheet1"}</definedName>
    <definedName name="_____New9" localSheetId="3" hidden="1">{"View1",#N/A,FALSE,"Sheet1";"View2",#N/A,FALSE,"Sheet1"}</definedName>
    <definedName name="_____New9" hidden="1">{"View1",#N/A,FALSE,"Sheet1";"View2",#N/A,FALSE,"Sheet1"}</definedName>
    <definedName name="_____old2" localSheetId="4" hidden="1">{#N/A,#N/A,FALSE,"Chart 2 by Prop Type"}</definedName>
    <definedName name="_____old2" localSheetId="5" hidden="1">{#N/A,#N/A,FALSE,"Chart 2 by Prop Type"}</definedName>
    <definedName name="_____old2" localSheetId="3" hidden="1">{#N/A,#N/A,FALSE,"Chart 2 by Prop Type"}</definedName>
    <definedName name="_____old2" hidden="1">{#N/A,#N/A,FALSE,"Chart 2 by Prop Type"}</definedName>
    <definedName name="_____wrn1" localSheetId="4" hidden="1">{"schedule1",#N/A,FALSE,"Sheet1";"schedule2",#N/A,FALSE,"Sheet1";"schedule3",#N/A,FALSE,"Sheet1";"schedule4",#N/A,FALSE,"Sheet1";"schedule5",#N/A,FALSE,"Sheet1";"schedule6",#N/A,FALSE,"Sheet1"}</definedName>
    <definedName name="_____wrn1" localSheetId="5" hidden="1">{"schedule1",#N/A,FALSE,"Sheet1";"schedule2",#N/A,FALSE,"Sheet1";"schedule3",#N/A,FALSE,"Sheet1";"schedule4",#N/A,FALSE,"Sheet1";"schedule5",#N/A,FALSE,"Sheet1";"schedule6",#N/A,FALSE,"Sheet1"}</definedName>
    <definedName name="_____wrn1" localSheetId="3" hidden="1">{"schedule1",#N/A,FALSE,"Sheet1";"schedule2",#N/A,FALSE,"Sheet1";"schedule3",#N/A,FALSE,"Sheet1";"schedule4",#N/A,FALSE,"Sheet1";"schedule5",#N/A,FALSE,"Sheet1";"schedule6",#N/A,FALSE,"Sheet1"}</definedName>
    <definedName name="_____wrn1" hidden="1">{"schedule1",#N/A,FALSE,"Sheet1";"schedule2",#N/A,FALSE,"Sheet1";"schedule3",#N/A,FALSE,"Sheet1";"schedule4",#N/A,FALSE,"Sheet1";"schedule5",#N/A,FALSE,"Sheet1";"schedule6",#N/A,FALSE,"Sheet1"}</definedName>
    <definedName name="_____wrn1_1" localSheetId="4" hidden="1">{"schedule1",#N/A,FALSE,"Sheet1";"schedule2",#N/A,FALSE,"Sheet1";"schedule3",#N/A,FALSE,"Sheet1";"schedule4",#N/A,FALSE,"Sheet1";"schedule5",#N/A,FALSE,"Sheet1";"schedule6",#N/A,FALSE,"Sheet1"}</definedName>
    <definedName name="_____wrn1_1" localSheetId="5" hidden="1">{"schedule1",#N/A,FALSE,"Sheet1";"schedule2",#N/A,FALSE,"Sheet1";"schedule3",#N/A,FALSE,"Sheet1";"schedule4",#N/A,FALSE,"Sheet1";"schedule5",#N/A,FALSE,"Sheet1";"schedule6",#N/A,FALSE,"Sheet1"}</definedName>
    <definedName name="_____wrn1_1" localSheetId="3" hidden="1">{"schedule1",#N/A,FALSE,"Sheet1";"schedule2",#N/A,FALSE,"Sheet1";"schedule3",#N/A,FALSE,"Sheet1";"schedule4",#N/A,FALSE,"Sheet1";"schedule5",#N/A,FALSE,"Sheet1";"schedule6",#N/A,FALSE,"Sheet1"}</definedName>
    <definedName name="_____wrn1_1" hidden="1">{"schedule1",#N/A,FALSE,"Sheet1";"schedule2",#N/A,FALSE,"Sheet1";"schedule3",#N/A,FALSE,"Sheet1";"schedule4",#N/A,FALSE,"Sheet1";"schedule5",#N/A,FALSE,"Sheet1";"schedule6",#N/A,FALSE,"Sheet1"}</definedName>
    <definedName name="_____wrn2" localSheetId="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2" localSheetId="5"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2"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3" localSheetId="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_wrn3" localSheetId="5"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_wrn3"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_wrn4" localSheetId="4" hidden="1">{"data",#N/A,FALSE,"INPUT"}</definedName>
    <definedName name="_____wrn4" localSheetId="5" hidden="1">{"data",#N/A,FALSE,"INPUT"}</definedName>
    <definedName name="_____wrn4" localSheetId="3" hidden="1">{"data",#N/A,FALSE,"INPUT"}</definedName>
    <definedName name="_____wrn4" hidden="1">{"data",#N/A,FALSE,"INPUT"}</definedName>
    <definedName name="____1_0_K" hidden="1">#N/A</definedName>
    <definedName name="____a1" localSheetId="4" hidden="1">{"Assump",#N/A,TRUE,"Proforma";"first",#N/A,TRUE,"Proforma";"second",#N/A,TRUE,"Proforma";"lease1",#N/A,TRUE,"Proforma";"lease2",#N/A,TRUE,"Proforma"}</definedName>
    <definedName name="____a1" localSheetId="5" hidden="1">{"Assump",#N/A,TRUE,"Proforma";"first",#N/A,TRUE,"Proforma";"second",#N/A,TRUE,"Proforma";"lease1",#N/A,TRUE,"Proforma";"lease2",#N/A,TRUE,"Proforma"}</definedName>
    <definedName name="____a1" localSheetId="3" hidden="1">{"Assump",#N/A,TRUE,"Proforma";"first",#N/A,TRUE,"Proforma";"second",#N/A,TRUE,"Proforma";"lease1",#N/A,TRUE,"Proforma";"lease2",#N/A,TRUE,"Proforma"}</definedName>
    <definedName name="____a1" hidden="1">{"Assump",#N/A,TRUE,"Proforma";"first",#N/A,TRUE,"Proforma";"second",#N/A,TRUE,"Proforma";"lease1",#N/A,TRUE,"Proforma";"lease2",#N/A,TRUE,"Proforma"}</definedName>
    <definedName name="____al1" localSheetId="4" hidden="1">{"sheet a",#N/A,FALSE,"A";"sheet b 1",#N/A,FALSE,"B";"sheet b 2",#N/A,FALSE,"B"}</definedName>
    <definedName name="____al1" localSheetId="5" hidden="1">{"sheet a",#N/A,FALSE,"A";"sheet b 1",#N/A,FALSE,"B";"sheet b 2",#N/A,FALSE,"B"}</definedName>
    <definedName name="____al1" localSheetId="3" hidden="1">{"sheet a",#N/A,FALSE,"A";"sheet b 1",#N/A,FALSE,"B";"sheet b 2",#N/A,FALSE,"B"}</definedName>
    <definedName name="____al1" hidden="1">{"sheet a",#N/A,FALSE,"A";"sheet b 1",#N/A,FALSE,"B";"sheet b 2",#N/A,FALSE,"B"}</definedName>
    <definedName name="____cf0008" localSheetId="4" hidden="1">{"CF",#N/A,FALSE,"Cash Flow";"RET",#N/A,FALSE,"Returns";"NPV",#N/A,FALSE,"Values";"ASMPT",#N/A,FALSE,"Assumptions"}</definedName>
    <definedName name="____cf0008" localSheetId="5" hidden="1">{"CF",#N/A,FALSE,"Cash Flow";"RET",#N/A,FALSE,"Returns";"NPV",#N/A,FALSE,"Values";"ASMPT",#N/A,FALSE,"Assumptions"}</definedName>
    <definedName name="____cf0008" localSheetId="3" hidden="1">{"CF",#N/A,FALSE,"Cash Flow";"RET",#N/A,FALSE,"Returns";"NPV",#N/A,FALSE,"Values";"ASMPT",#N/A,FALSE,"Assumptions"}</definedName>
    <definedName name="____cf0008" hidden="1">{"CF",#N/A,FALSE,"Cash Flow";"RET",#N/A,FALSE,"Returns";"NPV",#N/A,FALSE,"Values";"ASMPT",#N/A,FALSE,"Assumptions"}</definedName>
    <definedName name="____cf0009" localSheetId="4" hidden="1">{"CF",#N/A,FALSE,"Cash Flow";"RET",#N/A,FALSE,"Returns";"NPV",#N/A,FALSE,"Values";"ASMPT",#N/A,FALSE,"Assumptions"}</definedName>
    <definedName name="____cf0009" localSheetId="5" hidden="1">{"CF",#N/A,FALSE,"Cash Flow";"RET",#N/A,FALSE,"Returns";"NPV",#N/A,FALSE,"Values";"ASMPT",#N/A,FALSE,"Assumptions"}</definedName>
    <definedName name="____cf0009" localSheetId="3" hidden="1">{"CF",#N/A,FALSE,"Cash Flow";"RET",#N/A,FALSE,"Returns";"NPV",#N/A,FALSE,"Values";"ASMPT",#N/A,FALSE,"Assumptions"}</definedName>
    <definedName name="____cf0009" hidden="1">{"CF",#N/A,FALSE,"Cash Flow";"RET",#N/A,FALSE,"Returns";"NPV",#N/A,FALSE,"Values";"ASMPT",#N/A,FALSE,"Assumptions"}</definedName>
    <definedName name="____cf003" localSheetId="4" hidden="1">{"CF",#N/A,FALSE,"Cash Flow";"RET",#N/A,FALSE,"Returns";"NPV",#N/A,FALSE,"Values";"ASMPT",#N/A,FALSE,"Assumptions"}</definedName>
    <definedName name="____cf003" localSheetId="5" hidden="1">{"CF",#N/A,FALSE,"Cash Flow";"RET",#N/A,FALSE,"Returns";"NPV",#N/A,FALSE,"Values";"ASMPT",#N/A,FALSE,"Assumptions"}</definedName>
    <definedName name="____cf003" localSheetId="3" hidden="1">{"CF",#N/A,FALSE,"Cash Flow";"RET",#N/A,FALSE,"Returns";"NPV",#N/A,FALSE,"Values";"ASMPT",#N/A,FALSE,"Assumptions"}</definedName>
    <definedName name="____cf003" hidden="1">{"CF",#N/A,FALSE,"Cash Flow";"RET",#N/A,FALSE,"Returns";"NPV",#N/A,FALSE,"Values";"ASMPT",#N/A,FALSE,"Assumptions"}</definedName>
    <definedName name="____cf1" localSheetId="4" hidden="1">{"CF",#N/A,FALSE,"Cash Flow";"RET",#N/A,FALSE,"Returns";"NPV",#N/A,FALSE,"Values";"ASMPT",#N/A,FALSE,"Assumptions"}</definedName>
    <definedName name="____cf1" localSheetId="5" hidden="1">{"CF",#N/A,FALSE,"Cash Flow";"RET",#N/A,FALSE,"Returns";"NPV",#N/A,FALSE,"Values";"ASMPT",#N/A,FALSE,"Assumptions"}</definedName>
    <definedName name="____cf1" localSheetId="3" hidden="1">{"CF",#N/A,FALSE,"Cash Flow";"RET",#N/A,FALSE,"Returns";"NPV",#N/A,FALSE,"Values";"ASMPT",#N/A,FALSE,"Assumptions"}</definedName>
    <definedName name="____cf1" hidden="1">{"CF",#N/A,FALSE,"Cash Flow";"RET",#N/A,FALSE,"Returns";"NPV",#N/A,FALSE,"Values";"ASMPT",#N/A,FALSE,"Assumptions"}</definedName>
    <definedName name="____cf2" localSheetId="4" hidden="1">{"CF",#N/A,FALSE,"Cash Flow";"RET",#N/A,FALSE,"Returns";"NPV",#N/A,FALSE,"Values";"ASMPT",#N/A,FALSE,"Assumptions"}</definedName>
    <definedName name="____cf2" localSheetId="5" hidden="1">{"CF",#N/A,FALSE,"Cash Flow";"RET",#N/A,FALSE,"Returns";"NPV",#N/A,FALSE,"Values";"ASMPT",#N/A,FALSE,"Assumptions"}</definedName>
    <definedName name="____cf2" localSheetId="3" hidden="1">{"CF",#N/A,FALSE,"Cash Flow";"RET",#N/A,FALSE,"Returns";"NPV",#N/A,FALSE,"Values";"ASMPT",#N/A,FALSE,"Assumptions"}</definedName>
    <definedName name="____cf2" hidden="1">{"CF",#N/A,FALSE,"Cash Flow";"RET",#N/A,FALSE,"Returns";"NPV",#N/A,FALSE,"Values";"ASMPT",#N/A,FALSE,"Assumptions"}</definedName>
    <definedName name="____cf3" localSheetId="4" hidden="1">{"CF",#N/A,FALSE,"Cash Flow";"RET",#N/A,FALSE,"Returns";"NPV",#N/A,FALSE,"Values";"ASMPT",#N/A,FALSE,"Assumptions"}</definedName>
    <definedName name="____cf3" localSheetId="5" hidden="1">{"CF",#N/A,FALSE,"Cash Flow";"RET",#N/A,FALSE,"Returns";"NPV",#N/A,FALSE,"Values";"ASMPT",#N/A,FALSE,"Assumptions"}</definedName>
    <definedName name="____cf3" localSheetId="3" hidden="1">{"CF",#N/A,FALSE,"Cash Flow";"RET",#N/A,FALSE,"Returns";"NPV",#N/A,FALSE,"Values";"ASMPT",#N/A,FALSE,"Assumptions"}</definedName>
    <definedName name="____cf3" hidden="1">{"CF",#N/A,FALSE,"Cash Flow";"RET",#N/A,FALSE,"Returns";"NPV",#N/A,FALSE,"Values";"ASMPT",#N/A,FALSE,"Assumptions"}</definedName>
    <definedName name="____del1" localSheetId="4" hidden="1">{"Page1",#N/A,FALSE,"7979";"Page2",#N/A,FALSE,"7979";"Page3",#N/A,FALSE,"7979"}</definedName>
    <definedName name="____del1" localSheetId="5" hidden="1">{"Page1",#N/A,FALSE,"7979";"Page2",#N/A,FALSE,"7979";"Page3",#N/A,FALSE,"7979"}</definedName>
    <definedName name="____del1" localSheetId="3" hidden="1">{"Page1",#N/A,FALSE,"7979";"Page2",#N/A,FALSE,"7979";"Page3",#N/A,FALSE,"7979"}</definedName>
    <definedName name="____del1" hidden="1">{"Page1",#N/A,FALSE,"7979";"Page2",#N/A,FALSE,"7979";"Page3",#N/A,FALSE,"7979"}</definedName>
    <definedName name="____df1" localSheetId="4" hidden="1">{#N/A,#N/A,FALSE,"Calc";#N/A,#N/A,FALSE,"Sensitivity";#N/A,#N/A,FALSE,"LT Earn.Dil.";#N/A,#N/A,FALSE,"Dil. AVP"}</definedName>
    <definedName name="____df1" localSheetId="5" hidden="1">{#N/A,#N/A,FALSE,"Calc";#N/A,#N/A,FALSE,"Sensitivity";#N/A,#N/A,FALSE,"LT Earn.Dil.";#N/A,#N/A,FALSE,"Dil. AVP"}</definedName>
    <definedName name="____df1" localSheetId="3" hidden="1">{#N/A,#N/A,FALSE,"Calc";#N/A,#N/A,FALSE,"Sensitivity";#N/A,#N/A,FALSE,"LT Earn.Dil.";#N/A,#N/A,FALSE,"Dil. AVP"}</definedName>
    <definedName name="____df1" hidden="1">{#N/A,#N/A,FALSE,"Calc";#N/A,#N/A,FALSE,"Sensitivity";#N/A,#N/A,FALSE,"LT Earn.Dil.";#N/A,#N/A,FALSE,"Dil. AVP"}</definedName>
    <definedName name="____df2" localSheetId="4" hidden="1">{#N/A,#N/A,FALSE,"Calc";#N/A,#N/A,FALSE,"Sensitivity";#N/A,#N/A,FALSE,"LT Earn.Dil.";#N/A,#N/A,FALSE,"Dil. AVP"}</definedName>
    <definedName name="____df2" localSheetId="5" hidden="1">{#N/A,#N/A,FALSE,"Calc";#N/A,#N/A,FALSE,"Sensitivity";#N/A,#N/A,FALSE,"LT Earn.Dil.";#N/A,#N/A,FALSE,"Dil. AVP"}</definedName>
    <definedName name="____df2" localSheetId="3" hidden="1">{#N/A,#N/A,FALSE,"Calc";#N/A,#N/A,FALSE,"Sensitivity";#N/A,#N/A,FALSE,"LT Earn.Dil.";#N/A,#N/A,FALSE,"Dil. AVP"}</definedName>
    <definedName name="____df2" hidden="1">{#N/A,#N/A,FALSE,"Calc";#N/A,#N/A,FALSE,"Sensitivity";#N/A,#N/A,FALSE,"LT Earn.Dil.";#N/A,#N/A,FALSE,"Dil. AVP"}</definedName>
    <definedName name="____E1" localSheetId="4"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__E1" localSheetId="5"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__E1"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__E1"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__E21" localSheetId="4" hidden="1">{"Despesas Diferidas Indedutíveis de 1998",#N/A,FALSE,"Impressão"}</definedName>
    <definedName name="____E21" localSheetId="5" hidden="1">{"Despesas Diferidas Indedutíveis de 1998",#N/A,FALSE,"Impressão"}</definedName>
    <definedName name="____E21" localSheetId="3" hidden="1">{"Despesas Diferidas Indedutíveis de 1998",#N/A,FALSE,"Impressão"}</definedName>
    <definedName name="____E21" hidden="1">{"Despesas Diferidas Indedutíveis de 1998",#N/A,FALSE,"Impressão"}</definedName>
    <definedName name="____fff2" localSheetId="4" hidden="1">{"Main",#N/A,FALSE,"Wacker";"Main2",#N/A,FALSE,"Wacker";"Value",#N/A,FALSE,"Wacker";"Sensitivity",#N/A,FALSE,"Wacker";"Paine",#N/A,FALSE,"Wacker";"Quaker",#N/A,FALSE,"Wacker";"Wacker",#N/A,FALSE,"Wacker";"1900",#N/A,FALSE,"Wacker";"1901",#N/A,FALSE,"Wacker"}</definedName>
    <definedName name="____fff2" localSheetId="5" hidden="1">{"Main",#N/A,FALSE,"Wacker";"Main2",#N/A,FALSE,"Wacker";"Value",#N/A,FALSE,"Wacker";"Sensitivity",#N/A,FALSE,"Wacker";"Paine",#N/A,FALSE,"Wacker";"Quaker",#N/A,FALSE,"Wacker";"Wacker",#N/A,FALSE,"Wacker";"1900",#N/A,FALSE,"Wacker";"1901",#N/A,FALSE,"Wacker"}</definedName>
    <definedName name="____fff2" localSheetId="3" hidden="1">{"Main",#N/A,FALSE,"Wacker";"Main2",#N/A,FALSE,"Wacker";"Value",#N/A,FALSE,"Wacker";"Sensitivity",#N/A,FALSE,"Wacker";"Paine",#N/A,FALSE,"Wacker";"Quaker",#N/A,FALSE,"Wacker";"Wacker",#N/A,FALSE,"Wacker";"1900",#N/A,FALSE,"Wacker";"1901",#N/A,FALSE,"Wacker"}</definedName>
    <definedName name="____fff2" hidden="1">{"Main",#N/A,FALSE,"Wacker";"Main2",#N/A,FALSE,"Wacker";"Value",#N/A,FALSE,"Wacker";"Sensitivity",#N/A,FALSE,"Wacker";"Paine",#N/A,FALSE,"Wacker";"Quaker",#N/A,FALSE,"Wacker";"Wacker",#N/A,FALSE,"Wacker";"1900",#N/A,FALSE,"Wacker";"1901",#N/A,FALSE,"Wacker"}</definedName>
    <definedName name="____ggg2" localSheetId="4" hidden="1">{"View1",#N/A,FALSE,"Sheet1";"View2",#N/A,FALSE,"Sheet1"}</definedName>
    <definedName name="____ggg2" localSheetId="5" hidden="1">{"View1",#N/A,FALSE,"Sheet1";"View2",#N/A,FALSE,"Sheet1"}</definedName>
    <definedName name="____ggg2" localSheetId="3" hidden="1">{"View1",#N/A,FALSE,"Sheet1";"View2",#N/A,FALSE,"Sheet1"}</definedName>
    <definedName name="____ggg2" hidden="1">{"View1",#N/A,FALSE,"Sheet1";"View2",#N/A,FALSE,"Sheet1"}</definedName>
    <definedName name="____gh6" localSheetId="4" hidden="1">{"CF",#N/A,FALSE,"Cash Flow";"RET",#N/A,FALSE,"Returns";"NPV",#N/A,FALSE,"Values";"ASMPT",#N/A,FALSE,"Assumptions"}</definedName>
    <definedName name="____gh6" localSheetId="5" hidden="1">{"CF",#N/A,FALSE,"Cash Flow";"RET",#N/A,FALSE,"Returns";"NPV",#N/A,FALSE,"Values";"ASMPT",#N/A,FALSE,"Assumptions"}</definedName>
    <definedName name="____gh6" localSheetId="3" hidden="1">{"CF",#N/A,FALSE,"Cash Flow";"RET",#N/A,FALSE,"Returns";"NPV",#N/A,FALSE,"Values";"ASMPT",#N/A,FALSE,"Assumptions"}</definedName>
    <definedName name="____gh6" hidden="1">{"CF",#N/A,FALSE,"Cash Flow";"RET",#N/A,FALSE,"Returns";"NPV",#N/A,FALSE,"Values";"ASMPT",#N/A,FALSE,"Assumptions"}</definedName>
    <definedName name="____gig1"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gig1"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gig1"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_gig2"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gig2"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gig2"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gig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_hd1" localSheetId="4" hidden="1">{#N/A,#N/A,FALSE,"Calc";#N/A,#N/A,FALSE,"Sensitivity";#N/A,#N/A,FALSE,"LT Earn.Dil.";#N/A,#N/A,FALSE,"Dil. AVP"}</definedName>
    <definedName name="____hd1" localSheetId="5" hidden="1">{#N/A,#N/A,FALSE,"Calc";#N/A,#N/A,FALSE,"Sensitivity";#N/A,#N/A,FALSE,"LT Earn.Dil.";#N/A,#N/A,FALSE,"Dil. AVP"}</definedName>
    <definedName name="____hd1" localSheetId="3" hidden="1">{#N/A,#N/A,FALSE,"Calc";#N/A,#N/A,FALSE,"Sensitivity";#N/A,#N/A,FALSE,"LT Earn.Dil.";#N/A,#N/A,FALSE,"Dil. AVP"}</definedName>
    <definedName name="____hd1" hidden="1">{#N/A,#N/A,FALSE,"Calc";#N/A,#N/A,FALSE,"Sensitivity";#N/A,#N/A,FALSE,"LT Earn.Dil.";#N/A,#N/A,FALSE,"Dil. AVP"}</definedName>
    <definedName name="____hd2" localSheetId="4" hidden="1">{#N/A,#N/A,FALSE,"Calc";#N/A,#N/A,FALSE,"Sensitivity";#N/A,#N/A,FALSE,"LT Earn.Dil.";#N/A,#N/A,FALSE,"Dil. AVP"}</definedName>
    <definedName name="____hd2" localSheetId="5" hidden="1">{#N/A,#N/A,FALSE,"Calc";#N/A,#N/A,FALSE,"Sensitivity";#N/A,#N/A,FALSE,"LT Earn.Dil.";#N/A,#N/A,FALSE,"Dil. AVP"}</definedName>
    <definedName name="____hd2" localSheetId="3" hidden="1">{#N/A,#N/A,FALSE,"Calc";#N/A,#N/A,FALSE,"Sensitivity";#N/A,#N/A,FALSE,"LT Earn.Dil.";#N/A,#N/A,FALSE,"Dil. AVP"}</definedName>
    <definedName name="____hd2" hidden="1">{#N/A,#N/A,FALSE,"Calc";#N/A,#N/A,FALSE,"Sensitivity";#N/A,#N/A,FALSE,"LT Earn.Dil.";#N/A,#N/A,FALSE,"Dil. AVP"}</definedName>
    <definedName name="____jo1" localSheetId="4" hidden="1">{#N/A,#N/A,FALSE,"Calculator"}</definedName>
    <definedName name="____jo1" localSheetId="5" hidden="1">{#N/A,#N/A,FALSE,"Calculator"}</definedName>
    <definedName name="____jo1" localSheetId="3" hidden="1">{#N/A,#N/A,FALSE,"Calculator"}</definedName>
    <definedName name="____jo1" hidden="1">{#N/A,#N/A,FALSE,"Calculator"}</definedName>
    <definedName name="____jo2" localSheetId="4" hidden="1">{#N/A,#N/A,FALSE,"DCF-COM";#N/A,#N/A,FALSE,"VAC-COM"}</definedName>
    <definedName name="____jo2" localSheetId="5" hidden="1">{#N/A,#N/A,FALSE,"DCF-COM";#N/A,#N/A,FALSE,"VAC-COM"}</definedName>
    <definedName name="____jo2" localSheetId="3" hidden="1">{#N/A,#N/A,FALSE,"DCF-COM";#N/A,#N/A,FALSE,"VAC-COM"}</definedName>
    <definedName name="____jo2" hidden="1">{#N/A,#N/A,FALSE,"DCF-COM";#N/A,#N/A,FALSE,"VAC-COM"}</definedName>
    <definedName name="____jo3" localSheetId="4" hidden="1">{"CASHFLOW",#N/A,FALSE,"Northpointe"}</definedName>
    <definedName name="____jo3" localSheetId="5" hidden="1">{"CASHFLOW",#N/A,FALSE,"Northpointe"}</definedName>
    <definedName name="____jo3" localSheetId="3" hidden="1">{"CASHFLOW",#N/A,FALSE,"Northpointe"}</definedName>
    <definedName name="____jo3" hidden="1">{"CASHFLOW",#N/A,FALSE,"Northpointe"}</definedName>
    <definedName name="____jo4" localSheetId="4" hidden="1">{#N/A,#N/A,FALSE,"SHEET1";#N/A,#N/A,FALSE,"SHEET2";#N/A,#N/A,FALSE,"SHEET3";#N/A,#N/A,FALSE,"SHEET4"}</definedName>
    <definedName name="____jo4" localSheetId="5" hidden="1">{#N/A,#N/A,FALSE,"SHEET1";#N/A,#N/A,FALSE,"SHEET2";#N/A,#N/A,FALSE,"SHEET3";#N/A,#N/A,FALSE,"SHEET4"}</definedName>
    <definedName name="____jo4" localSheetId="3" hidden="1">{#N/A,#N/A,FALSE,"SHEET1";#N/A,#N/A,FALSE,"SHEET2";#N/A,#N/A,FALSE,"SHEET3";#N/A,#N/A,FALSE,"SHEET4"}</definedName>
    <definedName name="____jo4" hidden="1">{#N/A,#N/A,FALSE,"SHEET1";#N/A,#N/A,FALSE,"SHEET2";#N/A,#N/A,FALSE,"SHEET3";#N/A,#N/A,FALSE,"SHEET4"}</definedName>
    <definedName name="____ky1" hidden="1">#N/A</definedName>
    <definedName name="____New10" localSheetId="4" hidden="1">{"View1",#N/A,FALSE,"Sheet1";"View2",#N/A,FALSE,"Sheet1"}</definedName>
    <definedName name="____New10" localSheetId="5" hidden="1">{"View1",#N/A,FALSE,"Sheet1";"View2",#N/A,FALSE,"Sheet1"}</definedName>
    <definedName name="____New10" localSheetId="3" hidden="1">{"View1",#N/A,FALSE,"Sheet1";"View2",#N/A,FALSE,"Sheet1"}</definedName>
    <definedName name="____New10" hidden="1">{"View1",#N/A,FALSE,"Sheet1";"View2",#N/A,FALSE,"Sheet1"}</definedName>
    <definedName name="____New11" localSheetId="4" hidden="1">{"View1",#N/A,FALSE,"Sheet1";"View2",#N/A,FALSE,"Sheet1"}</definedName>
    <definedName name="____New11" localSheetId="5" hidden="1">{"View1",#N/A,FALSE,"Sheet1";"View2",#N/A,FALSE,"Sheet1"}</definedName>
    <definedName name="____New11" localSheetId="3" hidden="1">{"View1",#N/A,FALSE,"Sheet1";"View2",#N/A,FALSE,"Sheet1"}</definedName>
    <definedName name="____New11" hidden="1">{"View1",#N/A,FALSE,"Sheet1";"View2",#N/A,FALSE,"Sheet1"}</definedName>
    <definedName name="____New12" localSheetId="4" hidden="1">{"Main",#N/A,FALSE,"Wacker";"Main2",#N/A,FALSE,"Wacker";"Value",#N/A,FALSE,"Wacker";"Sensitivity",#N/A,FALSE,"Wacker";"Paine",#N/A,FALSE,"Wacker";"Quaker",#N/A,FALSE,"Wacker";"Wacker",#N/A,FALSE,"Wacker";"1900",#N/A,FALSE,"Wacker";"1901",#N/A,FALSE,"Wacker"}</definedName>
    <definedName name="____New12" localSheetId="5" hidden="1">{"Main",#N/A,FALSE,"Wacker";"Main2",#N/A,FALSE,"Wacker";"Value",#N/A,FALSE,"Wacker";"Sensitivity",#N/A,FALSE,"Wacker";"Paine",#N/A,FALSE,"Wacker";"Quaker",#N/A,FALSE,"Wacker";"Wacker",#N/A,FALSE,"Wacker";"1900",#N/A,FALSE,"Wacker";"1901",#N/A,FALSE,"Wacker"}</definedName>
    <definedName name="____New12" localSheetId="3" hidden="1">{"Main",#N/A,FALSE,"Wacker";"Main2",#N/A,FALSE,"Wacker";"Value",#N/A,FALSE,"Wacker";"Sensitivity",#N/A,FALSE,"Wacker";"Paine",#N/A,FALSE,"Wacker";"Quaker",#N/A,FALSE,"Wacker";"Wacker",#N/A,FALSE,"Wacker";"1900",#N/A,FALSE,"Wacker";"1901",#N/A,FALSE,"Wacker"}</definedName>
    <definedName name="____New12" hidden="1">{"Main",#N/A,FALSE,"Wacker";"Main2",#N/A,FALSE,"Wacker";"Value",#N/A,FALSE,"Wacker";"Sensitivity",#N/A,FALSE,"Wacker";"Paine",#N/A,FALSE,"Wacker";"Quaker",#N/A,FALSE,"Wacker";"Wacker",#N/A,FALSE,"Wacker";"1900",#N/A,FALSE,"Wacker";"1901",#N/A,FALSE,"Wacker"}</definedName>
    <definedName name="____New13" localSheetId="4" hidden="1">{"Main",#N/A,FALSE,"Wacker";"Main2",#N/A,FALSE,"Wacker";"Value",#N/A,FALSE,"Wacker";"Sensitivity",#N/A,FALSE,"Wacker";"Paine",#N/A,FALSE,"Wacker";"Quaker",#N/A,FALSE,"Wacker";"Wacker",#N/A,FALSE,"Wacker";"1900",#N/A,FALSE,"Wacker";"1901",#N/A,FALSE,"Wacker"}</definedName>
    <definedName name="____New13" localSheetId="5" hidden="1">{"Main",#N/A,FALSE,"Wacker";"Main2",#N/A,FALSE,"Wacker";"Value",#N/A,FALSE,"Wacker";"Sensitivity",#N/A,FALSE,"Wacker";"Paine",#N/A,FALSE,"Wacker";"Quaker",#N/A,FALSE,"Wacker";"Wacker",#N/A,FALSE,"Wacker";"1900",#N/A,FALSE,"Wacker";"1901",#N/A,FALSE,"Wacker"}</definedName>
    <definedName name="____New13" localSheetId="3" hidden="1">{"Main",#N/A,FALSE,"Wacker";"Main2",#N/A,FALSE,"Wacker";"Value",#N/A,FALSE,"Wacker";"Sensitivity",#N/A,FALSE,"Wacker";"Paine",#N/A,FALSE,"Wacker";"Quaker",#N/A,FALSE,"Wacker";"Wacker",#N/A,FALSE,"Wacker";"1900",#N/A,FALSE,"Wacker";"1901",#N/A,FALSE,"Wacker"}</definedName>
    <definedName name="____New13" hidden="1">{"Main",#N/A,FALSE,"Wacker";"Main2",#N/A,FALSE,"Wacker";"Value",#N/A,FALSE,"Wacker";"Sensitivity",#N/A,FALSE,"Wacker";"Paine",#N/A,FALSE,"Wacker";"Quaker",#N/A,FALSE,"Wacker";"Wacker",#N/A,FALSE,"Wacker";"1900",#N/A,FALSE,"Wacker";"1901",#N/A,FALSE,"Wacker"}</definedName>
    <definedName name="____New15" localSheetId="4" hidden="1">{"Main",#N/A,FALSE,"Wacker";"Main2",#N/A,FALSE,"Wacker";"Value",#N/A,FALSE,"Wacker";"Sensitivity",#N/A,FALSE,"Wacker";"Paine",#N/A,FALSE,"Wacker";"Quaker",#N/A,FALSE,"Wacker";"Wacker",#N/A,FALSE,"Wacker";"1900",#N/A,FALSE,"Wacker";"1901",#N/A,FALSE,"Wacker"}</definedName>
    <definedName name="____New15" localSheetId="5" hidden="1">{"Main",#N/A,FALSE,"Wacker";"Main2",#N/A,FALSE,"Wacker";"Value",#N/A,FALSE,"Wacker";"Sensitivity",#N/A,FALSE,"Wacker";"Paine",#N/A,FALSE,"Wacker";"Quaker",#N/A,FALSE,"Wacker";"Wacker",#N/A,FALSE,"Wacker";"1900",#N/A,FALSE,"Wacker";"1901",#N/A,FALSE,"Wacker"}</definedName>
    <definedName name="____New15" localSheetId="3" hidden="1">{"Main",#N/A,FALSE,"Wacker";"Main2",#N/A,FALSE,"Wacker";"Value",#N/A,FALSE,"Wacker";"Sensitivity",#N/A,FALSE,"Wacker";"Paine",#N/A,FALSE,"Wacker";"Quaker",#N/A,FALSE,"Wacker";"Wacker",#N/A,FALSE,"Wacker";"1900",#N/A,FALSE,"Wacker";"1901",#N/A,FALSE,"Wacker"}</definedName>
    <definedName name="____New15" hidden="1">{"Main",#N/A,FALSE,"Wacker";"Main2",#N/A,FALSE,"Wacker";"Value",#N/A,FALSE,"Wacker";"Sensitivity",#N/A,FALSE,"Wacker";"Paine",#N/A,FALSE,"Wacker";"Quaker",#N/A,FALSE,"Wacker";"Wacker",#N/A,FALSE,"Wacker";"1900",#N/A,FALSE,"Wacker";"1901",#N/A,FALSE,"Wacker"}</definedName>
    <definedName name="____New2" localSheetId="4" hidden="1">{"Main",#N/A,FALSE,"Wacker";"Main2",#N/A,FALSE,"Wacker";"Value",#N/A,FALSE,"Wacker";"Sensitivity",#N/A,FALSE,"Wacker";"Paine",#N/A,FALSE,"Wacker";"Quaker",#N/A,FALSE,"Wacker";"Wacker",#N/A,FALSE,"Wacker";"1900",#N/A,FALSE,"Wacker";"1901",#N/A,FALSE,"Wacker"}</definedName>
    <definedName name="____New2" localSheetId="5" hidden="1">{"Main",#N/A,FALSE,"Wacker";"Main2",#N/A,FALSE,"Wacker";"Value",#N/A,FALSE,"Wacker";"Sensitivity",#N/A,FALSE,"Wacker";"Paine",#N/A,FALSE,"Wacker";"Quaker",#N/A,FALSE,"Wacker";"Wacker",#N/A,FALSE,"Wacker";"1900",#N/A,FALSE,"Wacker";"1901",#N/A,FALSE,"Wacker"}</definedName>
    <definedName name="____New2" localSheetId="3" hidden="1">{"Main",#N/A,FALSE,"Wacker";"Main2",#N/A,FALSE,"Wacker";"Value",#N/A,FALSE,"Wacker";"Sensitivity",#N/A,FALSE,"Wacker";"Paine",#N/A,FALSE,"Wacker";"Quaker",#N/A,FALSE,"Wacker";"Wacker",#N/A,FALSE,"Wacker";"1900",#N/A,FALSE,"Wacker";"1901",#N/A,FALSE,"Wacker"}</definedName>
    <definedName name="____New2" hidden="1">{"Main",#N/A,FALSE,"Wacker";"Main2",#N/A,FALSE,"Wacker";"Value",#N/A,FALSE,"Wacker";"Sensitivity",#N/A,FALSE,"Wacker";"Paine",#N/A,FALSE,"Wacker";"Quaker",#N/A,FALSE,"Wacker";"Wacker",#N/A,FALSE,"Wacker";"1900",#N/A,FALSE,"Wacker";"1901",#N/A,FALSE,"Wacker"}</definedName>
    <definedName name="____New3" localSheetId="4" hidden="1">{"Main",#N/A,FALSE,"Wacker";"Main2",#N/A,FALSE,"Wacker";"Value",#N/A,FALSE,"Wacker";"Sensitivity",#N/A,FALSE,"Wacker";"Paine",#N/A,FALSE,"Wacker";"Quaker",#N/A,FALSE,"Wacker";"Wacker",#N/A,FALSE,"Wacker";"1900",#N/A,FALSE,"Wacker";"1901",#N/A,FALSE,"Wacker"}</definedName>
    <definedName name="____New3" localSheetId="5" hidden="1">{"Main",#N/A,FALSE,"Wacker";"Main2",#N/A,FALSE,"Wacker";"Value",#N/A,FALSE,"Wacker";"Sensitivity",#N/A,FALSE,"Wacker";"Paine",#N/A,FALSE,"Wacker";"Quaker",#N/A,FALSE,"Wacker";"Wacker",#N/A,FALSE,"Wacker";"1900",#N/A,FALSE,"Wacker";"1901",#N/A,FALSE,"Wacker"}</definedName>
    <definedName name="____New3" localSheetId="3" hidden="1">{"Main",#N/A,FALSE,"Wacker";"Main2",#N/A,FALSE,"Wacker";"Value",#N/A,FALSE,"Wacker";"Sensitivity",#N/A,FALSE,"Wacker";"Paine",#N/A,FALSE,"Wacker";"Quaker",#N/A,FALSE,"Wacker";"Wacker",#N/A,FALSE,"Wacker";"1900",#N/A,FALSE,"Wacker";"1901",#N/A,FALSE,"Wacker"}</definedName>
    <definedName name="____New3" hidden="1">{"Main",#N/A,FALSE,"Wacker";"Main2",#N/A,FALSE,"Wacker";"Value",#N/A,FALSE,"Wacker";"Sensitivity",#N/A,FALSE,"Wacker";"Paine",#N/A,FALSE,"Wacker";"Quaker",#N/A,FALSE,"Wacker";"Wacker",#N/A,FALSE,"Wacker";"1900",#N/A,FALSE,"Wacker";"1901",#N/A,FALSE,"Wacker"}</definedName>
    <definedName name="____New4" localSheetId="4" hidden="1">{"View1",#N/A,FALSE,"Sheet1";"View2",#N/A,FALSE,"Sheet1"}</definedName>
    <definedName name="____New4" localSheetId="5" hidden="1">{"View1",#N/A,FALSE,"Sheet1";"View2",#N/A,FALSE,"Sheet1"}</definedName>
    <definedName name="____New4" localSheetId="3" hidden="1">{"View1",#N/A,FALSE,"Sheet1";"View2",#N/A,FALSE,"Sheet1"}</definedName>
    <definedName name="____New4" hidden="1">{"View1",#N/A,FALSE,"Sheet1";"View2",#N/A,FALSE,"Sheet1"}</definedName>
    <definedName name="____New5" localSheetId="4" hidden="1">{"View1",#N/A,FALSE,"Sheet1";"View2",#N/A,FALSE,"Sheet1"}</definedName>
    <definedName name="____New5" localSheetId="5" hidden="1">{"View1",#N/A,FALSE,"Sheet1";"View2",#N/A,FALSE,"Sheet1"}</definedName>
    <definedName name="____New5" localSheetId="3" hidden="1">{"View1",#N/A,FALSE,"Sheet1";"View2",#N/A,FALSE,"Sheet1"}</definedName>
    <definedName name="____New5" hidden="1">{"View1",#N/A,FALSE,"Sheet1";"View2",#N/A,FALSE,"Sheet1"}</definedName>
    <definedName name="____New6" localSheetId="4" hidden="1">{"View1",#N/A,FALSE,"Sheet1";"View2",#N/A,FALSE,"Sheet1"}</definedName>
    <definedName name="____New6" localSheetId="5" hidden="1">{"View1",#N/A,FALSE,"Sheet1";"View2",#N/A,FALSE,"Sheet1"}</definedName>
    <definedName name="____New6" localSheetId="3" hidden="1">{"View1",#N/A,FALSE,"Sheet1";"View2",#N/A,FALSE,"Sheet1"}</definedName>
    <definedName name="____New6" hidden="1">{"View1",#N/A,FALSE,"Sheet1";"View2",#N/A,FALSE,"Sheet1"}</definedName>
    <definedName name="____New7" localSheetId="4" hidden="1">{"View1",#N/A,FALSE,"Sheet1";"View2",#N/A,FALSE,"Sheet1"}</definedName>
    <definedName name="____New7" localSheetId="5" hidden="1">{"View1",#N/A,FALSE,"Sheet1";"View2",#N/A,FALSE,"Sheet1"}</definedName>
    <definedName name="____New7" localSheetId="3" hidden="1">{"View1",#N/A,FALSE,"Sheet1";"View2",#N/A,FALSE,"Sheet1"}</definedName>
    <definedName name="____New7" hidden="1">{"View1",#N/A,FALSE,"Sheet1";"View2",#N/A,FALSE,"Sheet1"}</definedName>
    <definedName name="____New8" localSheetId="4" hidden="1">{"View1",#N/A,FALSE,"Sheet1";"View2",#N/A,FALSE,"Sheet1"}</definedName>
    <definedName name="____New8" localSheetId="5" hidden="1">{"View1",#N/A,FALSE,"Sheet1";"View2",#N/A,FALSE,"Sheet1"}</definedName>
    <definedName name="____New8" localSheetId="3" hidden="1">{"View1",#N/A,FALSE,"Sheet1";"View2",#N/A,FALSE,"Sheet1"}</definedName>
    <definedName name="____New8" hidden="1">{"View1",#N/A,FALSE,"Sheet1";"View2",#N/A,FALSE,"Sheet1"}</definedName>
    <definedName name="____New9" localSheetId="4" hidden="1">{"View1",#N/A,FALSE,"Sheet1";"View2",#N/A,FALSE,"Sheet1"}</definedName>
    <definedName name="____New9" localSheetId="5" hidden="1">{"View1",#N/A,FALSE,"Sheet1";"View2",#N/A,FALSE,"Sheet1"}</definedName>
    <definedName name="____New9" localSheetId="3" hidden="1">{"View1",#N/A,FALSE,"Sheet1";"View2",#N/A,FALSE,"Sheet1"}</definedName>
    <definedName name="____New9" hidden="1">{"View1",#N/A,FALSE,"Sheet1";"View2",#N/A,FALSE,"Sheet1"}</definedName>
    <definedName name="____old2" localSheetId="4" hidden="1">{#N/A,#N/A,FALSE,"Chart 2 by Prop Type"}</definedName>
    <definedName name="____old2" localSheetId="5" hidden="1">{#N/A,#N/A,FALSE,"Chart 2 by Prop Type"}</definedName>
    <definedName name="____old2" localSheetId="3" hidden="1">{#N/A,#N/A,FALSE,"Chart 2 by Prop Type"}</definedName>
    <definedName name="____old2" hidden="1">{#N/A,#N/A,FALSE,"Chart 2 by Prop Type"}</definedName>
    <definedName name="____One2"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__One2" localSheetId="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__One2"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__One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__psp2" localSheetId="4" hidden="1">{"CF",#N/A,FALSE,"Cash Flow";"RET",#N/A,FALSE,"Returns";"NPV",#N/A,FALSE,"Values";"ASMPT",#N/A,FALSE,"Assumptions"}</definedName>
    <definedName name="____psp2" localSheetId="5" hidden="1">{"CF",#N/A,FALSE,"Cash Flow";"RET",#N/A,FALSE,"Returns";"NPV",#N/A,FALSE,"Values";"ASMPT",#N/A,FALSE,"Assumptions"}</definedName>
    <definedName name="____psp2" localSheetId="3" hidden="1">{"CF",#N/A,FALSE,"Cash Flow";"RET",#N/A,FALSE,"Returns";"NPV",#N/A,FALSE,"Values";"ASMPT",#N/A,FALSE,"Assumptions"}</definedName>
    <definedName name="____psp2" hidden="1">{"CF",#N/A,FALSE,"Cash Flow";"RET",#N/A,FALSE,"Returns";"NPV",#N/A,FALSE,"Values";"ASMPT",#N/A,FALSE,"Assumptions"}</definedName>
    <definedName name="____psp3" localSheetId="4" hidden="1">{"CF",#N/A,FALSE,"Cash Flow";"RET",#N/A,FALSE,"Returns";"NPV",#N/A,FALSE,"Values";"ASMPT",#N/A,FALSE,"Assumptions"}</definedName>
    <definedName name="____psp3" localSheetId="5" hidden="1">{"CF",#N/A,FALSE,"Cash Flow";"RET",#N/A,FALSE,"Returns";"NPV",#N/A,FALSE,"Values";"ASMPT",#N/A,FALSE,"Assumptions"}</definedName>
    <definedName name="____psp3" localSheetId="3" hidden="1">{"CF",#N/A,FALSE,"Cash Flow";"RET",#N/A,FALSE,"Returns";"NPV",#N/A,FALSE,"Values";"ASMPT",#N/A,FALSE,"Assumptions"}</definedName>
    <definedName name="____psp3" hidden="1">{"CF",#N/A,FALSE,"Cash Flow";"RET",#N/A,FALSE,"Returns";"NPV",#N/A,FALSE,"Values";"ASMPT",#N/A,FALSE,"Assumptions"}</definedName>
    <definedName name="____r" localSheetId="4" hidden="1">{#N/A,#N/A,FALSE,"Actual";#N/A,#N/A,FALSE,"Management Report 2";#N/A,#N/A,FALSE,"Management Report 3";#N/A,#N/A,FALSE,"Ergebnis";#N/A,#N/A,FALSE,"Summary";#N/A,#N/A,FALSE,"Konrzern";#N/A,#N/A,FALSE,"Abweichung Budget-Actuell"}</definedName>
    <definedName name="____r" localSheetId="5" hidden="1">{#N/A,#N/A,FALSE,"Actual";#N/A,#N/A,FALSE,"Management Report 2";#N/A,#N/A,FALSE,"Management Report 3";#N/A,#N/A,FALSE,"Ergebnis";#N/A,#N/A,FALSE,"Summary";#N/A,#N/A,FALSE,"Konrzern";#N/A,#N/A,FALSE,"Abweichung Budget-Actuell"}</definedName>
    <definedName name="____r" localSheetId="3" hidden="1">{#N/A,#N/A,FALSE,"Actual";#N/A,#N/A,FALSE,"Management Report 2";#N/A,#N/A,FALSE,"Management Report 3";#N/A,#N/A,FALSE,"Ergebnis";#N/A,#N/A,FALSE,"Summary";#N/A,#N/A,FALSE,"Konrzern";#N/A,#N/A,FALSE,"Abweichung Budget-Actuell"}</definedName>
    <definedName name="____r" hidden="1">{#N/A,#N/A,FALSE,"Actual";#N/A,#N/A,FALSE,"Management Report 2";#N/A,#N/A,FALSE,"Management Report 3";#N/A,#N/A,FALSE,"Ergebnis";#N/A,#N/A,FALSE,"Summary";#N/A,#N/A,FALSE,"Konrzern";#N/A,#N/A,FALSE,"Abweichung Budget-Actuell"}</definedName>
    <definedName name="____sad2" localSheetId="4" hidden="1">{"MonthlyRentRoll",#N/A,FALSE,"RentRoll"}</definedName>
    <definedName name="____sad2" localSheetId="5" hidden="1">{"MonthlyRentRoll",#N/A,FALSE,"RentRoll"}</definedName>
    <definedName name="____sad2" localSheetId="3" hidden="1">{"MonthlyRentRoll",#N/A,FALSE,"RentRoll"}</definedName>
    <definedName name="____sad2" hidden="1">{"MonthlyRentRoll",#N/A,FALSE,"RentRoll"}</definedName>
    <definedName name="____wrn1" localSheetId="4" hidden="1">{"schedule1",#N/A,FALSE,"Sheet1";"schedule2",#N/A,FALSE,"Sheet1";"schedule3",#N/A,FALSE,"Sheet1";"schedule4",#N/A,FALSE,"Sheet1";"schedule5",#N/A,FALSE,"Sheet1";"schedule6",#N/A,FALSE,"Sheet1"}</definedName>
    <definedName name="____wrn1" localSheetId="5" hidden="1">{"schedule1",#N/A,FALSE,"Sheet1";"schedule2",#N/A,FALSE,"Sheet1";"schedule3",#N/A,FALSE,"Sheet1";"schedule4",#N/A,FALSE,"Sheet1";"schedule5",#N/A,FALSE,"Sheet1";"schedule6",#N/A,FALSE,"Sheet1"}</definedName>
    <definedName name="____wrn1" localSheetId="3" hidden="1">{"schedule1",#N/A,FALSE,"Sheet1";"schedule2",#N/A,FALSE,"Sheet1";"schedule3",#N/A,FALSE,"Sheet1";"schedule4",#N/A,FALSE,"Sheet1";"schedule5",#N/A,FALSE,"Sheet1";"schedule6",#N/A,FALSE,"Sheet1"}</definedName>
    <definedName name="____wrn1" hidden="1">{"schedule1",#N/A,FALSE,"Sheet1";"schedule2",#N/A,FALSE,"Sheet1";"schedule3",#N/A,FALSE,"Sheet1";"schedule4",#N/A,FALSE,"Sheet1";"schedule5",#N/A,FALSE,"Sheet1";"schedule6",#N/A,FALSE,"Sheet1"}</definedName>
    <definedName name="____wrn1_1" localSheetId="4" hidden="1">{"schedule1",#N/A,FALSE,"Sheet1";"schedule2",#N/A,FALSE,"Sheet1";"schedule3",#N/A,FALSE,"Sheet1";"schedule4",#N/A,FALSE,"Sheet1";"schedule5",#N/A,FALSE,"Sheet1";"schedule6",#N/A,FALSE,"Sheet1"}</definedName>
    <definedName name="____wrn1_1" localSheetId="5" hidden="1">{"schedule1",#N/A,FALSE,"Sheet1";"schedule2",#N/A,FALSE,"Sheet1";"schedule3",#N/A,FALSE,"Sheet1";"schedule4",#N/A,FALSE,"Sheet1";"schedule5",#N/A,FALSE,"Sheet1";"schedule6",#N/A,FALSE,"Sheet1"}</definedName>
    <definedName name="____wrn1_1" localSheetId="3" hidden="1">{"schedule1",#N/A,FALSE,"Sheet1";"schedule2",#N/A,FALSE,"Sheet1";"schedule3",#N/A,FALSE,"Sheet1";"schedule4",#N/A,FALSE,"Sheet1";"schedule5",#N/A,FALSE,"Sheet1";"schedule6",#N/A,FALSE,"Sheet1"}</definedName>
    <definedName name="____wrn1_1" hidden="1">{"schedule1",#N/A,FALSE,"Sheet1";"schedule2",#N/A,FALSE,"Sheet1";"schedule3",#N/A,FALSE,"Sheet1";"schedule4",#N/A,FALSE,"Sheet1";"schedule5",#N/A,FALSE,"Sheet1";"schedule6",#N/A,FALSE,"Sheet1"}</definedName>
    <definedName name="____wrn2" localSheetId="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wrn2" localSheetId="5"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wrn2"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wrn3" localSheetId="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wrn3" localSheetId="5"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wrn3"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wrn4" localSheetId="4" hidden="1">{"data",#N/A,FALSE,"INPUT"}</definedName>
    <definedName name="____wrn4" localSheetId="5" hidden="1">{"data",#N/A,FALSE,"INPUT"}</definedName>
    <definedName name="____wrn4" localSheetId="3" hidden="1">{"data",#N/A,FALSE,"INPUT"}</definedName>
    <definedName name="____wrn4" hidden="1">{"data",#N/A,FALSE,"INPUT"}</definedName>
    <definedName name="____www1" localSheetId="4" hidden="1">{#N/A,#N/A,FALSE,"Calculator"}</definedName>
    <definedName name="____www1" localSheetId="5" hidden="1">{#N/A,#N/A,FALSE,"Calculator"}</definedName>
    <definedName name="____www1" localSheetId="3" hidden="1">{#N/A,#N/A,FALSE,"Calculator"}</definedName>
    <definedName name="____www1" hidden="1">{#N/A,#N/A,FALSE,"Calculator"}</definedName>
    <definedName name="____www2" localSheetId="4" hidden="1">{#N/A,#N/A,FALSE,"Calculator"}</definedName>
    <definedName name="____www2" localSheetId="5" hidden="1">{#N/A,#N/A,FALSE,"Calculator"}</definedName>
    <definedName name="____www2" localSheetId="3" hidden="1">{#N/A,#N/A,FALSE,"Calculator"}</definedName>
    <definedName name="____www2" hidden="1">{#N/A,#N/A,FALSE,"Calculator"}</definedName>
    <definedName name="___1_0_K" hidden="1">#N/A</definedName>
    <definedName name="___a1" localSheetId="4" hidden="1">{"Assump",#N/A,TRUE,"Proforma";"first",#N/A,TRUE,"Proforma";"second",#N/A,TRUE,"Proforma";"lease1",#N/A,TRUE,"Proforma";"lease2",#N/A,TRUE,"Proforma"}</definedName>
    <definedName name="___a1" localSheetId="5" hidden="1">{"Assump",#N/A,TRUE,"Proforma";"first",#N/A,TRUE,"Proforma";"second",#N/A,TRUE,"Proforma";"lease1",#N/A,TRUE,"Proforma";"lease2",#N/A,TRUE,"Proforma"}</definedName>
    <definedName name="___a1" localSheetId="3" hidden="1">{"Assump",#N/A,TRUE,"Proforma";"first",#N/A,TRUE,"Proforma";"second",#N/A,TRUE,"Proforma";"lease1",#N/A,TRUE,"Proforma";"lease2",#N/A,TRUE,"Proforma"}</definedName>
    <definedName name="___a1" hidden="1">{"Assump",#N/A,TRUE,"Proforma";"first",#N/A,TRUE,"Proforma";"second",#N/A,TRUE,"Proforma";"lease1",#N/A,TRUE,"Proforma";"lease2",#N/A,TRUE,"Proforma"}</definedName>
    <definedName name="___a1_1" localSheetId="4" hidden="1">{"Assump",#N/A,TRUE,"Proforma";"first",#N/A,TRUE,"Proforma";"second",#N/A,TRUE,"Proforma";"lease1",#N/A,TRUE,"Proforma";"lease2",#N/A,TRUE,"Proforma"}</definedName>
    <definedName name="___a1_1" localSheetId="5" hidden="1">{"Assump",#N/A,TRUE,"Proforma";"first",#N/A,TRUE,"Proforma";"second",#N/A,TRUE,"Proforma";"lease1",#N/A,TRUE,"Proforma";"lease2",#N/A,TRUE,"Proforma"}</definedName>
    <definedName name="___a1_1" localSheetId="3" hidden="1">{"Assump",#N/A,TRUE,"Proforma";"first",#N/A,TRUE,"Proforma";"second",#N/A,TRUE,"Proforma";"lease1",#N/A,TRUE,"Proforma";"lease2",#N/A,TRUE,"Proforma"}</definedName>
    <definedName name="___a1_1" hidden="1">{"Assump",#N/A,TRUE,"Proforma";"first",#N/A,TRUE,"Proforma";"second",#N/A,TRUE,"Proforma";"lease1",#N/A,TRUE,"Proforma";"lease2",#N/A,TRUE,"Proforma"}</definedName>
    <definedName name="___al1" localSheetId="4" hidden="1">{"sheet a",#N/A,FALSE,"A";"sheet b 1",#N/A,FALSE,"B";"sheet b 2",#N/A,FALSE,"B"}</definedName>
    <definedName name="___al1" localSheetId="5" hidden="1">{"sheet a",#N/A,FALSE,"A";"sheet b 1",#N/A,FALSE,"B";"sheet b 2",#N/A,FALSE,"B"}</definedName>
    <definedName name="___al1" localSheetId="3" hidden="1">{"sheet a",#N/A,FALSE,"A";"sheet b 1",#N/A,FALSE,"B";"sheet b 2",#N/A,FALSE,"B"}</definedName>
    <definedName name="___al1" hidden="1">{"sheet a",#N/A,FALSE,"A";"sheet b 1",#N/A,FALSE,"B";"sheet b 2",#N/A,FALSE,"B"}</definedName>
    <definedName name="___b1" localSheetId="4" hidden="1">{"annual",#N/A,FALSE,"Pro Forma";#N/A,#N/A,FALSE,"Golf Operations"}</definedName>
    <definedName name="___b1" localSheetId="5" hidden="1">{"annual",#N/A,FALSE,"Pro Forma";#N/A,#N/A,FALSE,"Golf Operations"}</definedName>
    <definedName name="___b1" localSheetId="3" hidden="1">{"annual",#N/A,FALSE,"Pro Forma";#N/A,#N/A,FALSE,"Golf Operations"}</definedName>
    <definedName name="___b1" hidden="1">{"annual",#N/A,FALSE,"Pro Forma";#N/A,#N/A,FALSE,"Golf Operations"}</definedName>
    <definedName name="___cd1" localSheetId="4" hidden="1">{"annual",#N/A,FALSE,"Pro Forma";#N/A,#N/A,FALSE,"Golf Operations"}</definedName>
    <definedName name="___cd1" localSheetId="5" hidden="1">{"annual",#N/A,FALSE,"Pro Forma";#N/A,#N/A,FALSE,"Golf Operations"}</definedName>
    <definedName name="___cd1" localSheetId="3" hidden="1">{"annual",#N/A,FALSE,"Pro Forma";#N/A,#N/A,FALSE,"Golf Operations"}</definedName>
    <definedName name="___cd1" hidden="1">{"annual",#N/A,FALSE,"Pro Forma";#N/A,#N/A,FALSE,"Golf Operations"}</definedName>
    <definedName name="___CEN30" localSheetId="4" hidden="1">{#N/A,#N/A,FALSE,"SIM95"}</definedName>
    <definedName name="___CEN30" localSheetId="5" hidden="1">{#N/A,#N/A,FALSE,"SIM95"}</definedName>
    <definedName name="___CEN30" localSheetId="3" hidden="1">{#N/A,#N/A,FALSE,"SIM95"}</definedName>
    <definedName name="___CEN30" hidden="1">{#N/A,#N/A,FALSE,"SIM95"}</definedName>
    <definedName name="___CEN300" localSheetId="4" hidden="1">{#N/A,#N/A,FALSE,"SIM95"}</definedName>
    <definedName name="___CEN300" localSheetId="5" hidden="1">{#N/A,#N/A,FALSE,"SIM95"}</definedName>
    <definedName name="___CEN300" localSheetId="3" hidden="1">{#N/A,#N/A,FALSE,"SIM95"}</definedName>
    <definedName name="___CEN300" hidden="1">{#N/A,#N/A,FALSE,"SIM95"}</definedName>
    <definedName name="___cen301" localSheetId="4" hidden="1">{#N/A,#N/A,FALSE,"SIM95"}</definedName>
    <definedName name="___cen301" localSheetId="5" hidden="1">{#N/A,#N/A,FALSE,"SIM95"}</definedName>
    <definedName name="___cen301" localSheetId="3" hidden="1">{#N/A,#N/A,FALSE,"SIM95"}</definedName>
    <definedName name="___cen301" hidden="1">{#N/A,#N/A,FALSE,"SIM95"}</definedName>
    <definedName name="___cen31" localSheetId="4" hidden="1">{#N/A,#N/A,FALSE,"SIM95"}</definedName>
    <definedName name="___cen31" localSheetId="5" hidden="1">{#N/A,#N/A,FALSE,"SIM95"}</definedName>
    <definedName name="___cen31" localSheetId="3" hidden="1">{#N/A,#N/A,FALSE,"SIM95"}</definedName>
    <definedName name="___cen31" hidden="1">{#N/A,#N/A,FALSE,"SIM95"}</definedName>
    <definedName name="___del1" localSheetId="4" hidden="1">{"Page1",#N/A,FALSE,"7979";"Page2",#N/A,FALSE,"7979";"Page3",#N/A,FALSE,"7979"}</definedName>
    <definedName name="___del1" localSheetId="5" hidden="1">{"Page1",#N/A,FALSE,"7979";"Page2",#N/A,FALSE,"7979";"Page3",#N/A,FALSE,"7979"}</definedName>
    <definedName name="___del1" localSheetId="3" hidden="1">{"Page1",#N/A,FALSE,"7979";"Page2",#N/A,FALSE,"7979";"Page3",#N/A,FALSE,"7979"}</definedName>
    <definedName name="___del1" hidden="1">{"Page1",#N/A,FALSE,"7979";"Page2",#N/A,FALSE,"7979";"Page3",#N/A,FALSE,"7979"}</definedName>
    <definedName name="___e4" localSheetId="4" hidden="1">{"new",#N/A,FALSE,"D";"PROFORMA",#N/A,FALSE,"A";"partial 1",#N/A,FALSE,"B";"partial 2",#N/A,FALSE,"B";"partial 3",#N/A,FALSE,"B";"SMALL CF 1",#N/A,FALSE,"C"}</definedName>
    <definedName name="___e4" localSheetId="5" hidden="1">{"new",#N/A,FALSE,"D";"PROFORMA",#N/A,FALSE,"A";"partial 1",#N/A,FALSE,"B";"partial 2",#N/A,FALSE,"B";"partial 3",#N/A,FALSE,"B";"SMALL CF 1",#N/A,FALSE,"C"}</definedName>
    <definedName name="___e4" localSheetId="3" hidden="1">{"new",#N/A,FALSE,"D";"PROFORMA",#N/A,FALSE,"A";"partial 1",#N/A,FALSE,"B";"partial 2",#N/A,FALSE,"B";"partial 3",#N/A,FALSE,"B";"SMALL CF 1",#N/A,FALSE,"C"}</definedName>
    <definedName name="___e4" hidden="1">{"new",#N/A,FALSE,"D";"PROFORMA",#N/A,FALSE,"A";"partial 1",#N/A,FALSE,"B";"partial 2",#N/A,FALSE,"B";"partial 3",#N/A,FALSE,"B";"SMALL CF 1",#N/A,FALSE,"C"}</definedName>
    <definedName name="___fff2" localSheetId="4" hidden="1">{"Main",#N/A,FALSE,"Wacker";"Main2",#N/A,FALSE,"Wacker";"Value",#N/A,FALSE,"Wacker";"Sensitivity",#N/A,FALSE,"Wacker";"Paine",#N/A,FALSE,"Wacker";"Quaker",#N/A,FALSE,"Wacker";"Wacker",#N/A,FALSE,"Wacker";"1900",#N/A,FALSE,"Wacker";"1901",#N/A,FALSE,"Wacker"}</definedName>
    <definedName name="___fff2" localSheetId="5" hidden="1">{"Main",#N/A,FALSE,"Wacker";"Main2",#N/A,FALSE,"Wacker";"Value",#N/A,FALSE,"Wacker";"Sensitivity",#N/A,FALSE,"Wacker";"Paine",#N/A,FALSE,"Wacker";"Quaker",#N/A,FALSE,"Wacker";"Wacker",#N/A,FALSE,"Wacker";"1900",#N/A,FALSE,"Wacker";"1901",#N/A,FALSE,"Wacker"}</definedName>
    <definedName name="___fff2" localSheetId="3" hidden="1">{"Main",#N/A,FALSE,"Wacker";"Main2",#N/A,FALSE,"Wacker";"Value",#N/A,FALSE,"Wacker";"Sensitivity",#N/A,FALSE,"Wacker";"Paine",#N/A,FALSE,"Wacker";"Quaker",#N/A,FALSE,"Wacker";"Wacker",#N/A,FALSE,"Wacker";"1900",#N/A,FALSE,"Wacker";"1901",#N/A,FALSE,"Wacker"}</definedName>
    <definedName name="___fff2" hidden="1">{"Main",#N/A,FALSE,"Wacker";"Main2",#N/A,FALSE,"Wacker";"Value",#N/A,FALSE,"Wacker";"Sensitivity",#N/A,FALSE,"Wacker";"Paine",#N/A,FALSE,"Wacker";"Quaker",#N/A,FALSE,"Wacker";"Wacker",#N/A,FALSE,"Wacker";"1900",#N/A,FALSE,"Wacker";"1901",#N/A,FALSE,"Wacker"}</definedName>
    <definedName name="___ggg2" localSheetId="4" hidden="1">{"View1",#N/A,FALSE,"Sheet1";"View2",#N/A,FALSE,"Sheet1"}</definedName>
    <definedName name="___ggg2" localSheetId="5" hidden="1">{"View1",#N/A,FALSE,"Sheet1";"View2",#N/A,FALSE,"Sheet1"}</definedName>
    <definedName name="___ggg2" localSheetId="3" hidden="1">{"View1",#N/A,FALSE,"Sheet1";"View2",#N/A,FALSE,"Sheet1"}</definedName>
    <definedName name="___ggg2" hidden="1">{"View1",#N/A,FALSE,"Sheet1";"View2",#N/A,FALSE,"Sheet1"}</definedName>
    <definedName name="___gig1"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gig1"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gig1"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_gig2"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gig2"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gig2"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gig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_gr1" localSheetId="4" hidden="1">{"three",#N/A,FALSE,"Capital";"four",#N/A,FALSE,"Capital"}</definedName>
    <definedName name="___gr1" localSheetId="5" hidden="1">{"three",#N/A,FALSE,"Capital";"four",#N/A,FALSE,"Capital"}</definedName>
    <definedName name="___gr1" localSheetId="3" hidden="1">{"three",#N/A,FALSE,"Capital";"four",#N/A,FALSE,"Capital"}</definedName>
    <definedName name="___gr1" hidden="1">{"three",#N/A,FALSE,"Capital";"four",#N/A,FALSE,"Capital"}</definedName>
    <definedName name="___jo2" localSheetId="4" hidden="1">{#N/A,#N/A,FALSE,"DCF-COM";#N/A,#N/A,FALSE,"VAC-COM"}</definedName>
    <definedName name="___jo2" localSheetId="5" hidden="1">{#N/A,#N/A,FALSE,"DCF-COM";#N/A,#N/A,FALSE,"VAC-COM"}</definedName>
    <definedName name="___jo2" localSheetId="3" hidden="1">{#N/A,#N/A,FALSE,"DCF-COM";#N/A,#N/A,FALSE,"VAC-COM"}</definedName>
    <definedName name="___jo2" hidden="1">{#N/A,#N/A,FALSE,"DCF-COM";#N/A,#N/A,FALSE,"VAC-COM"}</definedName>
    <definedName name="___jo3" localSheetId="4" hidden="1">{"CASHFLOW",#N/A,FALSE,"Northpointe"}</definedName>
    <definedName name="___jo3" localSheetId="5" hidden="1">{"CASHFLOW",#N/A,FALSE,"Northpointe"}</definedName>
    <definedName name="___jo3" localSheetId="3" hidden="1">{"CASHFLOW",#N/A,FALSE,"Northpointe"}</definedName>
    <definedName name="___jo3" hidden="1">{"CASHFLOW",#N/A,FALSE,"Northpointe"}</definedName>
    <definedName name="___jo4" localSheetId="4" hidden="1">{#N/A,#N/A,FALSE,"SHEET1";#N/A,#N/A,FALSE,"SHEET2";#N/A,#N/A,FALSE,"SHEET3";#N/A,#N/A,FALSE,"SHEET4"}</definedName>
    <definedName name="___jo4" localSheetId="5" hidden="1">{#N/A,#N/A,FALSE,"SHEET1";#N/A,#N/A,FALSE,"SHEET2";#N/A,#N/A,FALSE,"SHEET3";#N/A,#N/A,FALSE,"SHEET4"}</definedName>
    <definedName name="___jo4" localSheetId="3" hidden="1">{#N/A,#N/A,FALSE,"SHEET1";#N/A,#N/A,FALSE,"SHEET2";#N/A,#N/A,FALSE,"SHEET3";#N/A,#N/A,FALSE,"SHEET4"}</definedName>
    <definedName name="___jo4" hidden="1">{#N/A,#N/A,FALSE,"SHEET1";#N/A,#N/A,FALSE,"SHEET2";#N/A,#N/A,FALSE,"SHEET3";#N/A,#N/A,FALSE,"SHEET4"}</definedName>
    <definedName name="___ky1" hidden="1">#N/A</definedName>
    <definedName name="___mg3" localSheetId="4" hidden="1">{"Main",#N/A,FALSE,"Wacker";"Main2",#N/A,FALSE,"Wacker";"Value",#N/A,FALSE,"Wacker";"Sensitivity",#N/A,FALSE,"Wacker";"Paine",#N/A,FALSE,"Wacker";"Quaker",#N/A,FALSE,"Wacker";"Wacker",#N/A,FALSE,"Wacker";"1900",#N/A,FALSE,"Wacker";"1901",#N/A,FALSE,"Wacker"}</definedName>
    <definedName name="___mg3" localSheetId="5" hidden="1">{"Main",#N/A,FALSE,"Wacker";"Main2",#N/A,FALSE,"Wacker";"Value",#N/A,FALSE,"Wacker";"Sensitivity",#N/A,FALSE,"Wacker";"Paine",#N/A,FALSE,"Wacker";"Quaker",#N/A,FALSE,"Wacker";"Wacker",#N/A,FALSE,"Wacker";"1900",#N/A,FALSE,"Wacker";"1901",#N/A,FALSE,"Wacker"}</definedName>
    <definedName name="___mg3" localSheetId="3" hidden="1">{"Main",#N/A,FALSE,"Wacker";"Main2",#N/A,FALSE,"Wacker";"Value",#N/A,FALSE,"Wacker";"Sensitivity",#N/A,FALSE,"Wacker";"Paine",#N/A,FALSE,"Wacker";"Quaker",#N/A,FALSE,"Wacker";"Wacker",#N/A,FALSE,"Wacker";"1900",#N/A,FALSE,"Wacker";"1901",#N/A,FALSE,"Wacker"}</definedName>
    <definedName name="___mg3" hidden="1">{"Main",#N/A,FALSE,"Wacker";"Main2",#N/A,FALSE,"Wacker";"Value",#N/A,FALSE,"Wacker";"Sensitivity",#N/A,FALSE,"Wacker";"Paine",#N/A,FALSE,"Wacker";"Quaker",#N/A,FALSE,"Wacker";"Wacker",#N/A,FALSE,"Wacker";"1900",#N/A,FALSE,"Wacker";"1901",#N/A,FALSE,"Wacker"}</definedName>
    <definedName name="___mil1" localSheetId="4" hidden="1">{#N/A,#N/A,FALSE,"QuadroAntigo"}</definedName>
    <definedName name="___mil1" localSheetId="5" hidden="1">{#N/A,#N/A,FALSE,"QuadroAntigo"}</definedName>
    <definedName name="___mil1" localSheetId="3" hidden="1">{#N/A,#N/A,FALSE,"QuadroAntigo"}</definedName>
    <definedName name="___mil1" hidden="1">{#N/A,#N/A,FALSE,"QuadroAntigo"}</definedName>
    <definedName name="___mil2" localSheetId="4" hidden="1">{#N/A,#N/A,FALSE,"Lojas por Faturamento (R$)"}</definedName>
    <definedName name="___mil2" localSheetId="5" hidden="1">{#N/A,#N/A,FALSE,"Lojas por Faturamento (R$)"}</definedName>
    <definedName name="___mil2" localSheetId="3" hidden="1">{#N/A,#N/A,FALSE,"Lojas por Faturamento (R$)"}</definedName>
    <definedName name="___mil2" hidden="1">{#N/A,#N/A,FALSE,"Lojas por Faturamento (R$)"}</definedName>
    <definedName name="___mil20" localSheetId="4" hidden="1">{#N/A,#N/A,FALSE,"Vendas"}</definedName>
    <definedName name="___mil20" localSheetId="5" hidden="1">{#N/A,#N/A,FALSE,"Vendas"}</definedName>
    <definedName name="___mil20" localSheetId="3" hidden="1">{#N/A,#N/A,FALSE,"Vendas"}</definedName>
    <definedName name="___mil20" hidden="1">{#N/A,#N/A,FALSE,"Vendas"}</definedName>
    <definedName name="___mil21" localSheetId="4" hidden="1">{#N/A,#N/A,FALSE,"Aluguel"}</definedName>
    <definedName name="___mil21" localSheetId="5" hidden="1">{#N/A,#N/A,FALSE,"Aluguel"}</definedName>
    <definedName name="___mil21" localSheetId="3" hidden="1">{#N/A,#N/A,FALSE,"Aluguel"}</definedName>
    <definedName name="___mil21" hidden="1">{#N/A,#N/A,FALSE,"Aluguel"}</definedName>
    <definedName name="___mil3" localSheetId="4" hidden="1">{#N/A,#N/A,FALSE,"Mapa de Aluguel - Sintético"}</definedName>
    <definedName name="___mil3" localSheetId="5" hidden="1">{#N/A,#N/A,FALSE,"Mapa de Aluguel - Sintético"}</definedName>
    <definedName name="___mil3" localSheetId="3" hidden="1">{#N/A,#N/A,FALSE,"Mapa de Aluguel - Sintético"}</definedName>
    <definedName name="___mil3" hidden="1">{#N/A,#N/A,FALSE,"Mapa de Aluguel - Sintético"}</definedName>
    <definedName name="___mil4" localSheetId="4" hidden="1">{#N/A,#N/A,FALSE,"Performance Vendas"}</definedName>
    <definedName name="___mil4" localSheetId="5" hidden="1">{#N/A,#N/A,FALSE,"Performance Vendas"}</definedName>
    <definedName name="___mil4" localSheetId="3" hidden="1">{#N/A,#N/A,FALSE,"Performance Vendas"}</definedName>
    <definedName name="___mil4" hidden="1">{#N/A,#N/A,FALSE,"Performance Vendas"}</definedName>
    <definedName name="___mil5" localSheetId="4" hidden="1">{#N/A,#N/A,FALSE,"QuadroAntigo"}</definedName>
    <definedName name="___mil5" localSheetId="5" hidden="1">{#N/A,#N/A,FALSE,"QuadroAntigo"}</definedName>
    <definedName name="___mil5" localSheetId="3" hidden="1">{#N/A,#N/A,FALSE,"QuadroAntigo"}</definedName>
    <definedName name="___mil5" hidden="1">{#N/A,#N/A,FALSE,"QuadroAntigo"}</definedName>
    <definedName name="___mil6" localSheetId="4" hidden="1">{#N/A,#N/A,FALSE,"Quadro de Areas"}</definedName>
    <definedName name="___mil6" localSheetId="5" hidden="1">{#N/A,#N/A,FALSE,"Quadro de Areas"}</definedName>
    <definedName name="___mil6" localSheetId="3" hidden="1">{#N/A,#N/A,FALSE,"Quadro de Areas"}</definedName>
    <definedName name="___mil6" hidden="1">{#N/A,#N/A,FALSE,"Quadro de Areas"}</definedName>
    <definedName name="___mil7" localSheetId="4" hidden="1">{#N/A,#N/A,FALSE,"RamosLj"}</definedName>
    <definedName name="___mil7" localSheetId="5" hidden="1">{#N/A,#N/A,FALSE,"RamosLj"}</definedName>
    <definedName name="___mil7" localSheetId="3" hidden="1">{#N/A,#N/A,FALSE,"RamosLj"}</definedName>
    <definedName name="___mil7" hidden="1">{#N/A,#N/A,FALSE,"RamosLj"}</definedName>
    <definedName name="___mil8" localSheetId="4" hidden="1">{#N/A,#N/A,FALSE,"Vendas"}</definedName>
    <definedName name="___mil8" localSheetId="5" hidden="1">{#N/A,#N/A,FALSE,"Vendas"}</definedName>
    <definedName name="___mil8" localSheetId="3" hidden="1">{#N/A,#N/A,FALSE,"Vendas"}</definedName>
    <definedName name="___mil8" hidden="1">{#N/A,#N/A,FALSE,"Vendas"}</definedName>
    <definedName name="___mil9" localSheetId="4" hidden="1">{#N/A,#N/A,FALSE,"RamosLj"}</definedName>
    <definedName name="___mil9" localSheetId="5" hidden="1">{#N/A,#N/A,FALSE,"RamosLj"}</definedName>
    <definedName name="___mil9" localSheetId="3" hidden="1">{#N/A,#N/A,FALSE,"RamosLj"}</definedName>
    <definedName name="___mil9" hidden="1">{#N/A,#N/A,FALSE,"RamosLj"}</definedName>
    <definedName name="___mm1" localSheetId="4" hidden="1">{"LCPR",#N/A,TRUE,"LC"}</definedName>
    <definedName name="___mm1" localSheetId="5" hidden="1">{"LCPR",#N/A,TRUE,"LC"}</definedName>
    <definedName name="___mm1" localSheetId="3" hidden="1">{"LCPR",#N/A,TRUE,"LC"}</definedName>
    <definedName name="___mm1" hidden="1">{"LCPR",#N/A,TRUE,"LC"}</definedName>
    <definedName name="___New10" localSheetId="4" hidden="1">{"View1",#N/A,FALSE,"Sheet1";"View2",#N/A,FALSE,"Sheet1"}</definedName>
    <definedName name="___New10" localSheetId="5" hidden="1">{"View1",#N/A,FALSE,"Sheet1";"View2",#N/A,FALSE,"Sheet1"}</definedName>
    <definedName name="___New10" localSheetId="3" hidden="1">{"View1",#N/A,FALSE,"Sheet1";"View2",#N/A,FALSE,"Sheet1"}</definedName>
    <definedName name="___New10" hidden="1">{"View1",#N/A,FALSE,"Sheet1";"View2",#N/A,FALSE,"Sheet1"}</definedName>
    <definedName name="___New11" localSheetId="4" hidden="1">{"View1",#N/A,FALSE,"Sheet1";"View2",#N/A,FALSE,"Sheet1"}</definedName>
    <definedName name="___New11" localSheetId="5" hidden="1">{"View1",#N/A,FALSE,"Sheet1";"View2",#N/A,FALSE,"Sheet1"}</definedName>
    <definedName name="___New11" localSheetId="3" hidden="1">{"View1",#N/A,FALSE,"Sheet1";"View2",#N/A,FALSE,"Sheet1"}</definedName>
    <definedName name="___New11" hidden="1">{"View1",#N/A,FALSE,"Sheet1";"View2",#N/A,FALSE,"Sheet1"}</definedName>
    <definedName name="___New12" localSheetId="4" hidden="1">{"Main",#N/A,FALSE,"Wacker";"Main2",#N/A,FALSE,"Wacker";"Value",#N/A,FALSE,"Wacker";"Sensitivity",#N/A,FALSE,"Wacker";"Paine",#N/A,FALSE,"Wacker";"Quaker",#N/A,FALSE,"Wacker";"Wacker",#N/A,FALSE,"Wacker";"1900",#N/A,FALSE,"Wacker";"1901",#N/A,FALSE,"Wacker"}</definedName>
    <definedName name="___New12" localSheetId="5" hidden="1">{"Main",#N/A,FALSE,"Wacker";"Main2",#N/A,FALSE,"Wacker";"Value",#N/A,FALSE,"Wacker";"Sensitivity",#N/A,FALSE,"Wacker";"Paine",#N/A,FALSE,"Wacker";"Quaker",#N/A,FALSE,"Wacker";"Wacker",#N/A,FALSE,"Wacker";"1900",#N/A,FALSE,"Wacker";"1901",#N/A,FALSE,"Wacker"}</definedName>
    <definedName name="___New12" localSheetId="3" hidden="1">{"Main",#N/A,FALSE,"Wacker";"Main2",#N/A,FALSE,"Wacker";"Value",#N/A,FALSE,"Wacker";"Sensitivity",#N/A,FALSE,"Wacker";"Paine",#N/A,FALSE,"Wacker";"Quaker",#N/A,FALSE,"Wacker";"Wacker",#N/A,FALSE,"Wacker";"1900",#N/A,FALSE,"Wacker";"1901",#N/A,FALSE,"Wacker"}</definedName>
    <definedName name="___New12" hidden="1">{"Main",#N/A,FALSE,"Wacker";"Main2",#N/A,FALSE,"Wacker";"Value",#N/A,FALSE,"Wacker";"Sensitivity",#N/A,FALSE,"Wacker";"Paine",#N/A,FALSE,"Wacker";"Quaker",#N/A,FALSE,"Wacker";"Wacker",#N/A,FALSE,"Wacker";"1900",#N/A,FALSE,"Wacker";"1901",#N/A,FALSE,"Wacker"}</definedName>
    <definedName name="___New13" localSheetId="4" hidden="1">{"Main",#N/A,FALSE,"Wacker";"Main2",#N/A,FALSE,"Wacker";"Value",#N/A,FALSE,"Wacker";"Sensitivity",#N/A,FALSE,"Wacker";"Paine",#N/A,FALSE,"Wacker";"Quaker",#N/A,FALSE,"Wacker";"Wacker",#N/A,FALSE,"Wacker";"1900",#N/A,FALSE,"Wacker";"1901",#N/A,FALSE,"Wacker"}</definedName>
    <definedName name="___New13" localSheetId="5" hidden="1">{"Main",#N/A,FALSE,"Wacker";"Main2",#N/A,FALSE,"Wacker";"Value",#N/A,FALSE,"Wacker";"Sensitivity",#N/A,FALSE,"Wacker";"Paine",#N/A,FALSE,"Wacker";"Quaker",#N/A,FALSE,"Wacker";"Wacker",#N/A,FALSE,"Wacker";"1900",#N/A,FALSE,"Wacker";"1901",#N/A,FALSE,"Wacker"}</definedName>
    <definedName name="___New13" localSheetId="3" hidden="1">{"Main",#N/A,FALSE,"Wacker";"Main2",#N/A,FALSE,"Wacker";"Value",#N/A,FALSE,"Wacker";"Sensitivity",#N/A,FALSE,"Wacker";"Paine",#N/A,FALSE,"Wacker";"Quaker",#N/A,FALSE,"Wacker";"Wacker",#N/A,FALSE,"Wacker";"1900",#N/A,FALSE,"Wacker";"1901",#N/A,FALSE,"Wacker"}</definedName>
    <definedName name="___New13" hidden="1">{"Main",#N/A,FALSE,"Wacker";"Main2",#N/A,FALSE,"Wacker";"Value",#N/A,FALSE,"Wacker";"Sensitivity",#N/A,FALSE,"Wacker";"Paine",#N/A,FALSE,"Wacker";"Quaker",#N/A,FALSE,"Wacker";"Wacker",#N/A,FALSE,"Wacker";"1900",#N/A,FALSE,"Wacker";"1901",#N/A,FALSE,"Wacker"}</definedName>
    <definedName name="___New15" localSheetId="4" hidden="1">{"Main",#N/A,FALSE,"Wacker";"Main2",#N/A,FALSE,"Wacker";"Value",#N/A,FALSE,"Wacker";"Sensitivity",#N/A,FALSE,"Wacker";"Paine",#N/A,FALSE,"Wacker";"Quaker",#N/A,FALSE,"Wacker";"Wacker",#N/A,FALSE,"Wacker";"1900",#N/A,FALSE,"Wacker";"1901",#N/A,FALSE,"Wacker"}</definedName>
    <definedName name="___New15" localSheetId="5" hidden="1">{"Main",#N/A,FALSE,"Wacker";"Main2",#N/A,FALSE,"Wacker";"Value",#N/A,FALSE,"Wacker";"Sensitivity",#N/A,FALSE,"Wacker";"Paine",#N/A,FALSE,"Wacker";"Quaker",#N/A,FALSE,"Wacker";"Wacker",#N/A,FALSE,"Wacker";"1900",#N/A,FALSE,"Wacker";"1901",#N/A,FALSE,"Wacker"}</definedName>
    <definedName name="___New15" localSheetId="3" hidden="1">{"Main",#N/A,FALSE,"Wacker";"Main2",#N/A,FALSE,"Wacker";"Value",#N/A,FALSE,"Wacker";"Sensitivity",#N/A,FALSE,"Wacker";"Paine",#N/A,FALSE,"Wacker";"Quaker",#N/A,FALSE,"Wacker";"Wacker",#N/A,FALSE,"Wacker";"1900",#N/A,FALSE,"Wacker";"1901",#N/A,FALSE,"Wacker"}</definedName>
    <definedName name="___New15" hidden="1">{"Main",#N/A,FALSE,"Wacker";"Main2",#N/A,FALSE,"Wacker";"Value",#N/A,FALSE,"Wacker";"Sensitivity",#N/A,FALSE,"Wacker";"Paine",#N/A,FALSE,"Wacker";"Quaker",#N/A,FALSE,"Wacker";"Wacker",#N/A,FALSE,"Wacker";"1900",#N/A,FALSE,"Wacker";"1901",#N/A,FALSE,"Wacker"}</definedName>
    <definedName name="___New2" localSheetId="4" hidden="1">{"Main",#N/A,FALSE,"Wacker";"Main2",#N/A,FALSE,"Wacker";"Value",#N/A,FALSE,"Wacker";"Sensitivity",#N/A,FALSE,"Wacker";"Paine",#N/A,FALSE,"Wacker";"Quaker",#N/A,FALSE,"Wacker";"Wacker",#N/A,FALSE,"Wacker";"1900",#N/A,FALSE,"Wacker";"1901",#N/A,FALSE,"Wacker"}</definedName>
    <definedName name="___New2" localSheetId="5" hidden="1">{"Main",#N/A,FALSE,"Wacker";"Main2",#N/A,FALSE,"Wacker";"Value",#N/A,FALSE,"Wacker";"Sensitivity",#N/A,FALSE,"Wacker";"Paine",#N/A,FALSE,"Wacker";"Quaker",#N/A,FALSE,"Wacker";"Wacker",#N/A,FALSE,"Wacker";"1900",#N/A,FALSE,"Wacker";"1901",#N/A,FALSE,"Wacker"}</definedName>
    <definedName name="___New2" localSheetId="3" hidden="1">{"Main",#N/A,FALSE,"Wacker";"Main2",#N/A,FALSE,"Wacker";"Value",#N/A,FALSE,"Wacker";"Sensitivity",#N/A,FALSE,"Wacker";"Paine",#N/A,FALSE,"Wacker";"Quaker",#N/A,FALSE,"Wacker";"Wacker",#N/A,FALSE,"Wacker";"1900",#N/A,FALSE,"Wacker";"1901",#N/A,FALSE,"Wacker"}</definedName>
    <definedName name="___New2" hidden="1">{"Main",#N/A,FALSE,"Wacker";"Main2",#N/A,FALSE,"Wacker";"Value",#N/A,FALSE,"Wacker";"Sensitivity",#N/A,FALSE,"Wacker";"Paine",#N/A,FALSE,"Wacker";"Quaker",#N/A,FALSE,"Wacker";"Wacker",#N/A,FALSE,"Wacker";"1900",#N/A,FALSE,"Wacker";"1901",#N/A,FALSE,"Wacker"}</definedName>
    <definedName name="___New3" localSheetId="4" hidden="1">{"Main",#N/A,FALSE,"Wacker";"Main2",#N/A,FALSE,"Wacker";"Value",#N/A,FALSE,"Wacker";"Sensitivity",#N/A,FALSE,"Wacker";"Paine",#N/A,FALSE,"Wacker";"Quaker",#N/A,FALSE,"Wacker";"Wacker",#N/A,FALSE,"Wacker";"1900",#N/A,FALSE,"Wacker";"1901",#N/A,FALSE,"Wacker"}</definedName>
    <definedName name="___New3" localSheetId="5" hidden="1">{"Main",#N/A,FALSE,"Wacker";"Main2",#N/A,FALSE,"Wacker";"Value",#N/A,FALSE,"Wacker";"Sensitivity",#N/A,FALSE,"Wacker";"Paine",#N/A,FALSE,"Wacker";"Quaker",#N/A,FALSE,"Wacker";"Wacker",#N/A,FALSE,"Wacker";"1900",#N/A,FALSE,"Wacker";"1901",#N/A,FALSE,"Wacker"}</definedName>
    <definedName name="___New3" localSheetId="3" hidden="1">{"Main",#N/A,FALSE,"Wacker";"Main2",#N/A,FALSE,"Wacker";"Value",#N/A,FALSE,"Wacker";"Sensitivity",#N/A,FALSE,"Wacker";"Paine",#N/A,FALSE,"Wacker";"Quaker",#N/A,FALSE,"Wacker";"Wacker",#N/A,FALSE,"Wacker";"1900",#N/A,FALSE,"Wacker";"1901",#N/A,FALSE,"Wacker"}</definedName>
    <definedName name="___New3" hidden="1">{"Main",#N/A,FALSE,"Wacker";"Main2",#N/A,FALSE,"Wacker";"Value",#N/A,FALSE,"Wacker";"Sensitivity",#N/A,FALSE,"Wacker";"Paine",#N/A,FALSE,"Wacker";"Quaker",#N/A,FALSE,"Wacker";"Wacker",#N/A,FALSE,"Wacker";"1900",#N/A,FALSE,"Wacker";"1901",#N/A,FALSE,"Wacker"}</definedName>
    <definedName name="___New4" localSheetId="4" hidden="1">{"View1",#N/A,FALSE,"Sheet1";"View2",#N/A,FALSE,"Sheet1"}</definedName>
    <definedName name="___New4" localSheetId="5" hidden="1">{"View1",#N/A,FALSE,"Sheet1";"View2",#N/A,FALSE,"Sheet1"}</definedName>
    <definedName name="___New4" localSheetId="3" hidden="1">{"View1",#N/A,FALSE,"Sheet1";"View2",#N/A,FALSE,"Sheet1"}</definedName>
    <definedName name="___New4" hidden="1">{"View1",#N/A,FALSE,"Sheet1";"View2",#N/A,FALSE,"Sheet1"}</definedName>
    <definedName name="___New5" localSheetId="4" hidden="1">{"View1",#N/A,FALSE,"Sheet1";"View2",#N/A,FALSE,"Sheet1"}</definedName>
    <definedName name="___New5" localSheetId="5" hidden="1">{"View1",#N/A,FALSE,"Sheet1";"View2",#N/A,FALSE,"Sheet1"}</definedName>
    <definedName name="___New5" localSheetId="3" hidden="1">{"View1",#N/A,FALSE,"Sheet1";"View2",#N/A,FALSE,"Sheet1"}</definedName>
    <definedName name="___New5" hidden="1">{"View1",#N/A,FALSE,"Sheet1";"View2",#N/A,FALSE,"Sheet1"}</definedName>
    <definedName name="___New6" localSheetId="4" hidden="1">{"View1",#N/A,FALSE,"Sheet1";"View2",#N/A,FALSE,"Sheet1"}</definedName>
    <definedName name="___New6" localSheetId="5" hidden="1">{"View1",#N/A,FALSE,"Sheet1";"View2",#N/A,FALSE,"Sheet1"}</definedName>
    <definedName name="___New6" localSheetId="3" hidden="1">{"View1",#N/A,FALSE,"Sheet1";"View2",#N/A,FALSE,"Sheet1"}</definedName>
    <definedName name="___New6" hidden="1">{"View1",#N/A,FALSE,"Sheet1";"View2",#N/A,FALSE,"Sheet1"}</definedName>
    <definedName name="___New7" localSheetId="4" hidden="1">{"View1",#N/A,FALSE,"Sheet1";"View2",#N/A,FALSE,"Sheet1"}</definedName>
    <definedName name="___New7" localSheetId="5" hidden="1">{"View1",#N/A,FALSE,"Sheet1";"View2",#N/A,FALSE,"Sheet1"}</definedName>
    <definedName name="___New7" localSheetId="3" hidden="1">{"View1",#N/A,FALSE,"Sheet1";"View2",#N/A,FALSE,"Sheet1"}</definedName>
    <definedName name="___New7" hidden="1">{"View1",#N/A,FALSE,"Sheet1";"View2",#N/A,FALSE,"Sheet1"}</definedName>
    <definedName name="___New8" localSheetId="4" hidden="1">{"View1",#N/A,FALSE,"Sheet1";"View2",#N/A,FALSE,"Sheet1"}</definedName>
    <definedName name="___New8" localSheetId="5" hidden="1">{"View1",#N/A,FALSE,"Sheet1";"View2",#N/A,FALSE,"Sheet1"}</definedName>
    <definedName name="___New8" localSheetId="3" hidden="1">{"View1",#N/A,FALSE,"Sheet1";"View2",#N/A,FALSE,"Sheet1"}</definedName>
    <definedName name="___New8" hidden="1">{"View1",#N/A,FALSE,"Sheet1";"View2",#N/A,FALSE,"Sheet1"}</definedName>
    <definedName name="___New9" localSheetId="4" hidden="1">{"View1",#N/A,FALSE,"Sheet1";"View2",#N/A,FALSE,"Sheet1"}</definedName>
    <definedName name="___New9" localSheetId="5" hidden="1">{"View1",#N/A,FALSE,"Sheet1";"View2",#N/A,FALSE,"Sheet1"}</definedName>
    <definedName name="___New9" localSheetId="3" hidden="1">{"View1",#N/A,FALSE,"Sheet1";"View2",#N/A,FALSE,"Sheet1"}</definedName>
    <definedName name="___New9" hidden="1">{"View1",#N/A,FALSE,"Sheet1";"View2",#N/A,FALSE,"Sheet1"}</definedName>
    <definedName name="___old2" localSheetId="4" hidden="1">{#N/A,#N/A,FALSE,"Summary";#N/A,#N/A,FALSE,"Buckets";#N/A,#N/A,FALSE,"Northstar";#N/A,#N/A,FALSE,"Comp"}</definedName>
    <definedName name="___old2" localSheetId="5" hidden="1">{#N/A,#N/A,FALSE,"Summary";#N/A,#N/A,FALSE,"Buckets";#N/A,#N/A,FALSE,"Northstar";#N/A,#N/A,FALSE,"Comp"}</definedName>
    <definedName name="___old2" localSheetId="3" hidden="1">{#N/A,#N/A,FALSE,"Summary";#N/A,#N/A,FALSE,"Buckets";#N/A,#N/A,FALSE,"Northstar";#N/A,#N/A,FALSE,"Comp"}</definedName>
    <definedName name="___old2" hidden="1">{#N/A,#N/A,FALSE,"Summary";#N/A,#N/A,FALSE,"Buckets";#N/A,#N/A,FALSE,"Northstar";#N/A,#N/A,FALSE,"Comp"}</definedName>
    <definedName name="___old3" localSheetId="4" hidden="1">{#N/A,#N/A,FALSE,"Emmes Services";#N/A,#N/A,FALSE,"Emmes Capital";#N/A,#N/A,FALSE,"Emmes &amp; Co"}</definedName>
    <definedName name="___old3" localSheetId="5" hidden="1">{#N/A,#N/A,FALSE,"Emmes Services";#N/A,#N/A,FALSE,"Emmes Capital";#N/A,#N/A,FALSE,"Emmes &amp; Co"}</definedName>
    <definedName name="___old3" localSheetId="3" hidden="1">{#N/A,#N/A,FALSE,"Emmes Services";#N/A,#N/A,FALSE,"Emmes Capital";#N/A,#N/A,FALSE,"Emmes &amp; Co"}</definedName>
    <definedName name="___old3" hidden="1">{#N/A,#N/A,FALSE,"Emmes Services";#N/A,#N/A,FALSE,"Emmes Capital";#N/A,#N/A,FALSE,"Emmes &amp; Co"}</definedName>
    <definedName name="___old4" localSheetId="4" hidden="1">{#N/A,#N/A,FALSE,"Summary";#N/A,#N/A,FALSE,"Buckets";#N/A,#N/A,FALSE,"Northstar";#N/A,#N/A,FALSE,"Comp"}</definedName>
    <definedName name="___old4" localSheetId="5" hidden="1">{#N/A,#N/A,FALSE,"Summary";#N/A,#N/A,FALSE,"Buckets";#N/A,#N/A,FALSE,"Northstar";#N/A,#N/A,FALSE,"Comp"}</definedName>
    <definedName name="___old4" localSheetId="3" hidden="1">{#N/A,#N/A,FALSE,"Summary";#N/A,#N/A,FALSE,"Buckets";#N/A,#N/A,FALSE,"Northstar";#N/A,#N/A,FALSE,"Comp"}</definedName>
    <definedName name="___old4" hidden="1">{#N/A,#N/A,FALSE,"Summary";#N/A,#N/A,FALSE,"Buckets";#N/A,#N/A,FALSE,"Northstar";#N/A,#N/A,FALSE,"Comp"}</definedName>
    <definedName name="___old5" localSheetId="4" hidden="1">{#N/A,#N/A,FALSE,"Emmes Services";#N/A,#N/A,FALSE,"Emmes Capital";#N/A,#N/A,FALSE,"Emmes &amp; Co"}</definedName>
    <definedName name="___old5" localSheetId="5" hidden="1">{#N/A,#N/A,FALSE,"Emmes Services";#N/A,#N/A,FALSE,"Emmes Capital";#N/A,#N/A,FALSE,"Emmes &amp; Co"}</definedName>
    <definedName name="___old5" localSheetId="3" hidden="1">{#N/A,#N/A,FALSE,"Emmes Services";#N/A,#N/A,FALSE,"Emmes Capital";#N/A,#N/A,FALSE,"Emmes &amp; Co"}</definedName>
    <definedName name="___old5" hidden="1">{#N/A,#N/A,FALSE,"Emmes Services";#N/A,#N/A,FALSE,"Emmes Capital";#N/A,#N/A,FALSE,"Emmes &amp; Co"}</definedName>
    <definedName name="___old6" localSheetId="4" hidden="1">{#N/A,#N/A,FALSE,"Summary";#N/A,#N/A,FALSE,"Buckets";#N/A,#N/A,FALSE,"Northstar";#N/A,#N/A,FALSE,"Comp"}</definedName>
    <definedName name="___old6" localSheetId="5" hidden="1">{#N/A,#N/A,FALSE,"Summary";#N/A,#N/A,FALSE,"Buckets";#N/A,#N/A,FALSE,"Northstar";#N/A,#N/A,FALSE,"Comp"}</definedName>
    <definedName name="___old6" localSheetId="3" hidden="1">{#N/A,#N/A,FALSE,"Summary";#N/A,#N/A,FALSE,"Buckets";#N/A,#N/A,FALSE,"Northstar";#N/A,#N/A,FALSE,"Comp"}</definedName>
    <definedName name="___old6" hidden="1">{#N/A,#N/A,FALSE,"Summary";#N/A,#N/A,FALSE,"Buckets";#N/A,#N/A,FALSE,"Northstar";#N/A,#N/A,FALSE,"Comp"}</definedName>
    <definedName name="___sad2" localSheetId="4" hidden="1">{"MonthlyRentRoll",#N/A,FALSE,"RentRoll"}</definedName>
    <definedName name="___sad2" localSheetId="5" hidden="1">{"MonthlyRentRoll",#N/A,FALSE,"RentRoll"}</definedName>
    <definedName name="___sad2" localSheetId="3" hidden="1">{"MonthlyRentRoll",#N/A,FALSE,"RentRoll"}</definedName>
    <definedName name="___sad2" hidden="1">{"MonthlyRentRoll",#N/A,FALSE,"RentRoll"}</definedName>
    <definedName name="___w" localSheetId="4" hidden="1">{"budget",#N/A,TRUE,"P&amp;L";"budget",#N/A,TRUE,"Fixed_cost";"budget",#N/A,TRUE,"var_cost";"budget",#N/A,TRUE,"Cap_exp";"budget",#N/A,TRUE,"salaries";"budget",#N/A,TRUE,"sales_qty";"budget",#N/A,TRUE,"sales_value";"budget",#N/A,TRUE,"COS";"budget",#N/A,TRUE,"margin"}</definedName>
    <definedName name="___w" localSheetId="5" hidden="1">{"budget",#N/A,TRUE,"P&amp;L";"budget",#N/A,TRUE,"Fixed_cost";"budget",#N/A,TRUE,"var_cost";"budget",#N/A,TRUE,"Cap_exp";"budget",#N/A,TRUE,"salaries";"budget",#N/A,TRUE,"sales_qty";"budget",#N/A,TRUE,"sales_value";"budget",#N/A,TRUE,"COS";"budget",#N/A,TRUE,"margin"}</definedName>
    <definedName name="___w" localSheetId="3" hidden="1">{"budget",#N/A,TRUE,"P&amp;L";"budget",#N/A,TRUE,"Fixed_cost";"budget",#N/A,TRUE,"var_cost";"budget",#N/A,TRUE,"Cap_exp";"budget",#N/A,TRUE,"salaries";"budget",#N/A,TRUE,"sales_qty";"budget",#N/A,TRUE,"sales_value";"budget",#N/A,TRUE,"COS";"budget",#N/A,TRUE,"margin"}</definedName>
    <definedName name="___w" hidden="1">{"budget",#N/A,TRUE,"P&amp;L";"budget",#N/A,TRUE,"Fixed_cost";"budget",#N/A,TRUE,"var_cost";"budget",#N/A,TRUE,"Cap_exp";"budget",#N/A,TRUE,"salaries";"budget",#N/A,TRUE,"sales_qty";"budget",#N/A,TRUE,"sales_value";"budget",#N/A,TRUE,"COS";"budget",#N/A,TRUE,"margin"}</definedName>
    <definedName name="___wmp1" localSheetId="4" hidden="1">{#N/A,#N/A,FALSE,"ENVIRONMENTAL"}</definedName>
    <definedName name="___wmp1" localSheetId="5" hidden="1">{#N/A,#N/A,FALSE,"ENVIRONMENTAL"}</definedName>
    <definedName name="___wmp1" localSheetId="3" hidden="1">{#N/A,#N/A,FALSE,"ENVIRONMENTAL"}</definedName>
    <definedName name="___wmp1" hidden="1">{#N/A,#N/A,FALSE,"ENVIRONMENTAL"}</definedName>
    <definedName name="___wpm1" localSheetId="4" hidden="1">{#N/A,#N/A,FALSE,"LOAN ANALYSIS"}</definedName>
    <definedName name="___wpm1" localSheetId="5" hidden="1">{#N/A,#N/A,FALSE,"LOAN ANALYSIS"}</definedName>
    <definedName name="___wpm1" localSheetId="3" hidden="1">{#N/A,#N/A,FALSE,"LOAN ANALYSIS"}</definedName>
    <definedName name="___wpm1" hidden="1">{#N/A,#N/A,FALSE,"LOAN ANALYSIS"}</definedName>
    <definedName name="___wr1" localSheetId="4" hidden="1">{"Output-3Column",#N/A,FALSE,"Output"}</definedName>
    <definedName name="___wr1" localSheetId="5" hidden="1">{"Output-3Column",#N/A,FALSE,"Output"}</definedName>
    <definedName name="___wr1" localSheetId="3" hidden="1">{"Output-3Column",#N/A,FALSE,"Output"}</definedName>
    <definedName name="___wr1" hidden="1">{"Output-3Column",#N/A,FALSE,"Output"}</definedName>
    <definedName name="___wrn1" localSheetId="4" hidden="1">{"schedule1",#N/A,FALSE,"Sheet1";"schedule2",#N/A,FALSE,"Sheet1";"schedule3",#N/A,FALSE,"Sheet1";"schedule4",#N/A,FALSE,"Sheet1";"schedule5",#N/A,FALSE,"Sheet1";"schedule6",#N/A,FALSE,"Sheet1"}</definedName>
    <definedName name="___wrn1" localSheetId="5" hidden="1">{"schedule1",#N/A,FALSE,"Sheet1";"schedule2",#N/A,FALSE,"Sheet1";"schedule3",#N/A,FALSE,"Sheet1";"schedule4",#N/A,FALSE,"Sheet1";"schedule5",#N/A,FALSE,"Sheet1";"schedule6",#N/A,FALSE,"Sheet1"}</definedName>
    <definedName name="___wrn1" localSheetId="3" hidden="1">{"schedule1",#N/A,FALSE,"Sheet1";"schedule2",#N/A,FALSE,"Sheet1";"schedule3",#N/A,FALSE,"Sheet1";"schedule4",#N/A,FALSE,"Sheet1";"schedule5",#N/A,FALSE,"Sheet1";"schedule6",#N/A,FALSE,"Sheet1"}</definedName>
    <definedName name="___wrn1" hidden="1">{"schedule1",#N/A,FALSE,"Sheet1";"schedule2",#N/A,FALSE,"Sheet1";"schedule3",#N/A,FALSE,"Sheet1";"schedule4",#N/A,FALSE,"Sheet1";"schedule5",#N/A,FALSE,"Sheet1";"schedule6",#N/A,FALSE,"Sheet1"}</definedName>
    <definedName name="___wrn1_1" localSheetId="4" hidden="1">{"schedule1",#N/A,FALSE,"Sheet1";"schedule2",#N/A,FALSE,"Sheet1";"schedule3",#N/A,FALSE,"Sheet1";"schedule4",#N/A,FALSE,"Sheet1";"schedule5",#N/A,FALSE,"Sheet1";"schedule6",#N/A,FALSE,"Sheet1"}</definedName>
    <definedName name="___wrn1_1" localSheetId="5" hidden="1">{"schedule1",#N/A,FALSE,"Sheet1";"schedule2",#N/A,FALSE,"Sheet1";"schedule3",#N/A,FALSE,"Sheet1";"schedule4",#N/A,FALSE,"Sheet1";"schedule5",#N/A,FALSE,"Sheet1";"schedule6",#N/A,FALSE,"Sheet1"}</definedName>
    <definedName name="___wrn1_1" localSheetId="3" hidden="1">{"schedule1",#N/A,FALSE,"Sheet1";"schedule2",#N/A,FALSE,"Sheet1";"schedule3",#N/A,FALSE,"Sheet1";"schedule4",#N/A,FALSE,"Sheet1";"schedule5",#N/A,FALSE,"Sheet1";"schedule6",#N/A,FALSE,"Sheet1"}</definedName>
    <definedName name="___wrn1_1" hidden="1">{"schedule1",#N/A,FALSE,"Sheet1";"schedule2",#N/A,FALSE,"Sheet1";"schedule3",#N/A,FALSE,"Sheet1";"schedule4",#N/A,FALSE,"Sheet1";"schedule5",#N/A,FALSE,"Sheet1";"schedule6",#N/A,FALSE,"Sheet1"}</definedName>
    <definedName name="___wrn2" localSheetId="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2" localSheetId="5"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2"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3" localSheetId="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3" localSheetId="5"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3"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4" localSheetId="4" hidden="1">{"data",#N/A,FALSE,"INPUT"}</definedName>
    <definedName name="___wrn4" localSheetId="5" hidden="1">{"data",#N/A,FALSE,"INPUT"}</definedName>
    <definedName name="___wrn4" localSheetId="3" hidden="1">{"data",#N/A,FALSE,"INPUT"}</definedName>
    <definedName name="___wrn4" hidden="1">{"data",#N/A,FALSE,"INPUT"}</definedName>
    <definedName name="___xlfn.BAHTTEXT" hidden="1">#NAME?</definedName>
    <definedName name="__1_0_K" hidden="1">#N/A</definedName>
    <definedName name="__11_8_0_S" hidden="1">#N/A</definedName>
    <definedName name="__123Graph_ACASHFLOW" hidden="1">#N/A</definedName>
    <definedName name="__123Graph_ADRIVER2" hidden="1">#N/A</definedName>
    <definedName name="__123Graph_AGRPH_EXPIRE" hidden="1">#N/A</definedName>
    <definedName name="__123Graph_AINCOME1" hidden="1">#N/A</definedName>
    <definedName name="__123Graph_AINCOME2" hidden="1">#N/A</definedName>
    <definedName name="__123Graph_ATOP10" hidden="1">#N/A</definedName>
    <definedName name="__123Graph_BCASHFLOW" hidden="1">#N/A</definedName>
    <definedName name="__123Graph_BDRIVER2" hidden="1">#N/A</definedName>
    <definedName name="__123Graph_BINCOME1" hidden="1">#N/A</definedName>
    <definedName name="__123Graph_BINCOME2" hidden="1">#N/A</definedName>
    <definedName name="__123Graph_BTOP10" hidden="1">#N/A</definedName>
    <definedName name="__123Graph_XCASHFLOW" hidden="1">#N/A</definedName>
    <definedName name="__123Graph_XDRIVER2" hidden="1">#N/A</definedName>
    <definedName name="__123Graph_XGRPH_EXPIRE" hidden="1">#N/A</definedName>
    <definedName name="__123Graph_XINCOME1" hidden="1">#N/A</definedName>
    <definedName name="__123Graph_XINCOME2" hidden="1">#N/A</definedName>
    <definedName name="__123Graph_XTOP10" hidden="1">#N/A</definedName>
    <definedName name="__18_8_0_S" hidden="1">#N/A</definedName>
    <definedName name="__19_8_0_S" hidden="1">#N/A</definedName>
    <definedName name="__7_8_0_S" hidden="1">#N/A</definedName>
    <definedName name="__a1" localSheetId="4" hidden="1">{"Assump",#N/A,TRUE,"Proforma";"first",#N/A,TRUE,"Proforma";"second",#N/A,TRUE,"Proforma";"lease1",#N/A,TRUE,"Proforma";"lease2",#N/A,TRUE,"Proforma"}</definedName>
    <definedName name="__a1" localSheetId="5" hidden="1">{"Assump",#N/A,TRUE,"Proforma";"first",#N/A,TRUE,"Proforma";"second",#N/A,TRUE,"Proforma";"lease1",#N/A,TRUE,"Proforma";"lease2",#N/A,TRUE,"Proforma"}</definedName>
    <definedName name="__a1" localSheetId="3" hidden="1">{"Assump",#N/A,TRUE,"Proforma";"first",#N/A,TRUE,"Proforma";"second",#N/A,TRUE,"Proforma";"lease1",#N/A,TRUE,"Proforma";"lease2",#N/A,TRUE,"Proforma"}</definedName>
    <definedName name="__a1" hidden="1">{"Assump",#N/A,TRUE,"Proforma";"first",#N/A,TRUE,"Proforma";"second",#N/A,TRUE,"Proforma";"lease1",#N/A,TRUE,"Proforma";"lease2",#N/A,TRUE,"Proforma"}</definedName>
    <definedName name="__a1_1" localSheetId="4" hidden="1">{"Assump",#N/A,TRUE,"Proforma";"first",#N/A,TRUE,"Proforma";"second",#N/A,TRUE,"Proforma";"lease1",#N/A,TRUE,"Proforma";"lease2",#N/A,TRUE,"Proforma"}</definedName>
    <definedName name="__a1_1" localSheetId="5" hidden="1">{"Assump",#N/A,TRUE,"Proforma";"first",#N/A,TRUE,"Proforma";"second",#N/A,TRUE,"Proforma";"lease1",#N/A,TRUE,"Proforma";"lease2",#N/A,TRUE,"Proforma"}</definedName>
    <definedName name="__a1_1" localSheetId="3" hidden="1">{"Assump",#N/A,TRUE,"Proforma";"first",#N/A,TRUE,"Proforma";"second",#N/A,TRUE,"Proforma";"lease1",#N/A,TRUE,"Proforma";"lease2",#N/A,TRUE,"Proforma"}</definedName>
    <definedName name="__a1_1" hidden="1">{"Assump",#N/A,TRUE,"Proforma";"first",#N/A,TRUE,"Proforma";"second",#N/A,TRUE,"Proforma";"lease1",#N/A,TRUE,"Proforma";"lease2",#N/A,TRUE,"Proforma"}</definedName>
    <definedName name="__adv2" localSheetId="4" hidden="1">{"Proforma",#N/A,FALSE,"Sheet1"}</definedName>
    <definedName name="__adv2" localSheetId="5" hidden="1">{"Proforma",#N/A,FALSE,"Sheet1"}</definedName>
    <definedName name="__adv2" localSheetId="3" hidden="1">{"Proforma",#N/A,FALSE,"Sheet1"}</definedName>
    <definedName name="__adv2" hidden="1">{"Proforma",#N/A,FALSE,"Sheet1"}</definedName>
    <definedName name="__adv3" localSheetId="4" hidden="1">{"Proforma",#N/A,FALSE,"Sheet1"}</definedName>
    <definedName name="__adv3" localSheetId="5" hidden="1">{"Proforma",#N/A,FALSE,"Sheet1"}</definedName>
    <definedName name="__adv3" localSheetId="3" hidden="1">{"Proforma",#N/A,FALSE,"Sheet1"}</definedName>
    <definedName name="__adv3" hidden="1">{"Proforma",#N/A,FALSE,"Sheet1"}</definedName>
    <definedName name="__adv4" localSheetId="4" hidden="1">{"Proforma",#N/A,FALSE,"Sheet1"}</definedName>
    <definedName name="__adv4" localSheetId="5" hidden="1">{"Proforma",#N/A,FALSE,"Sheet1"}</definedName>
    <definedName name="__adv4" localSheetId="3" hidden="1">{"Proforma",#N/A,FALSE,"Sheet1"}</definedName>
    <definedName name="__adv4" hidden="1">{"Proforma",#N/A,FALSE,"Sheet1"}</definedName>
    <definedName name="__al1" localSheetId="4" hidden="1">{"sheet a",#N/A,FALSE,"A";"sheet b 1",#N/A,FALSE,"B";"sheet b 2",#N/A,FALSE,"B"}</definedName>
    <definedName name="__al1" localSheetId="5" hidden="1">{"sheet a",#N/A,FALSE,"A";"sheet b 1",#N/A,FALSE,"B";"sheet b 2",#N/A,FALSE,"B"}</definedName>
    <definedName name="__al1" localSheetId="3" hidden="1">{"sheet a",#N/A,FALSE,"A";"sheet b 1",#N/A,FALSE,"B";"sheet b 2",#N/A,FALSE,"B"}</definedName>
    <definedName name="__al1" hidden="1">{"sheet a",#N/A,FALSE,"A";"sheet b 1",#N/A,FALSE,"B";"sheet b 2",#N/A,FALSE,"B"}</definedName>
    <definedName name="__AS1" localSheetId="4" hidden="1">{#N/A,#N/A,FALSE,"ws trial balance sheet";#N/A,#N/A,FALSE,"ws trial bal. p &amp; l";#N/A,#N/A,FALSE,"ws cashflow"}</definedName>
    <definedName name="__AS1" localSheetId="5" hidden="1">{#N/A,#N/A,FALSE,"ws trial balance sheet";#N/A,#N/A,FALSE,"ws trial bal. p &amp; l";#N/A,#N/A,FALSE,"ws cashflow"}</definedName>
    <definedName name="__AS1" localSheetId="3" hidden="1">{#N/A,#N/A,FALSE,"ws trial balance sheet";#N/A,#N/A,FALSE,"ws trial bal. p &amp; l";#N/A,#N/A,FALSE,"ws cashflow"}</definedName>
    <definedName name="__AS1" hidden="1">{#N/A,#N/A,FALSE,"ws trial balance sheet";#N/A,#N/A,FALSE,"ws trial bal. p &amp; l";#N/A,#N/A,FALSE,"ws cashflow"}</definedName>
    <definedName name="__b1" localSheetId="4" hidden="1">{"annual",#N/A,FALSE,"Pro Forma";#N/A,#N/A,FALSE,"Golf Operations"}</definedName>
    <definedName name="__b1" localSheetId="5" hidden="1">{"annual",#N/A,FALSE,"Pro Forma";#N/A,#N/A,FALSE,"Golf Operations"}</definedName>
    <definedName name="__b1" localSheetId="3" hidden="1">{"annual",#N/A,FALSE,"Pro Forma";#N/A,#N/A,FALSE,"Golf Operations"}</definedName>
    <definedName name="__b1" hidden="1">{"annual",#N/A,FALSE,"Pro Forma";#N/A,#N/A,FALSE,"Golf Operations"}</definedName>
    <definedName name="__cd1" localSheetId="4" hidden="1">{"annual",#N/A,FALSE,"Pro Forma";#N/A,#N/A,FALSE,"Golf Operations"}</definedName>
    <definedName name="__cd1" localSheetId="5" hidden="1">{"annual",#N/A,FALSE,"Pro Forma";#N/A,#N/A,FALSE,"Golf Operations"}</definedName>
    <definedName name="__cd1" localSheetId="3" hidden="1">{"annual",#N/A,FALSE,"Pro Forma";#N/A,#N/A,FALSE,"Golf Operations"}</definedName>
    <definedName name="__cd1" hidden="1">{"annual",#N/A,FALSE,"Pro Forma";#N/A,#N/A,FALSE,"Golf Operations"}</definedName>
    <definedName name="__CEN30" localSheetId="4" hidden="1">{#N/A,#N/A,FALSE,"SIM95"}</definedName>
    <definedName name="__CEN30" localSheetId="5" hidden="1">{#N/A,#N/A,FALSE,"SIM95"}</definedName>
    <definedName name="__CEN30" localSheetId="3" hidden="1">{#N/A,#N/A,FALSE,"SIM95"}</definedName>
    <definedName name="__CEN30" hidden="1">{#N/A,#N/A,FALSE,"SIM95"}</definedName>
    <definedName name="__CEN300" localSheetId="4" hidden="1">{#N/A,#N/A,FALSE,"SIM95"}</definedName>
    <definedName name="__CEN300" localSheetId="5" hidden="1">{#N/A,#N/A,FALSE,"SIM95"}</definedName>
    <definedName name="__CEN300" localSheetId="3" hidden="1">{#N/A,#N/A,FALSE,"SIM95"}</definedName>
    <definedName name="__CEN300" hidden="1">{#N/A,#N/A,FALSE,"SIM95"}</definedName>
    <definedName name="__cen301" localSheetId="4" hidden="1">{#N/A,#N/A,FALSE,"SIM95"}</definedName>
    <definedName name="__cen301" localSheetId="5" hidden="1">{#N/A,#N/A,FALSE,"SIM95"}</definedName>
    <definedName name="__cen301" localSheetId="3" hidden="1">{#N/A,#N/A,FALSE,"SIM95"}</definedName>
    <definedName name="__cen301" hidden="1">{#N/A,#N/A,FALSE,"SIM95"}</definedName>
    <definedName name="__cen31" localSheetId="4" hidden="1">{#N/A,#N/A,FALSE,"SIM95"}</definedName>
    <definedName name="__cen31" localSheetId="5" hidden="1">{#N/A,#N/A,FALSE,"SIM95"}</definedName>
    <definedName name="__cen31" localSheetId="3" hidden="1">{#N/A,#N/A,FALSE,"SIM95"}</definedName>
    <definedName name="__cen31" hidden="1">{#N/A,#N/A,FALSE,"SIM95"}</definedName>
    <definedName name="__cf0008" localSheetId="4" hidden="1">{"CF",#N/A,FALSE,"Cash Flow";"RET",#N/A,FALSE,"Returns";"NPV",#N/A,FALSE,"Values";"ASMPT",#N/A,FALSE,"Assumptions"}</definedName>
    <definedName name="__cf0008" localSheetId="5" hidden="1">{"CF",#N/A,FALSE,"Cash Flow";"RET",#N/A,FALSE,"Returns";"NPV",#N/A,FALSE,"Values";"ASMPT",#N/A,FALSE,"Assumptions"}</definedName>
    <definedName name="__cf0008" localSheetId="3" hidden="1">{"CF",#N/A,FALSE,"Cash Flow";"RET",#N/A,FALSE,"Returns";"NPV",#N/A,FALSE,"Values";"ASMPT",#N/A,FALSE,"Assumptions"}</definedName>
    <definedName name="__cf0008" hidden="1">{"CF",#N/A,FALSE,"Cash Flow";"RET",#N/A,FALSE,"Returns";"NPV",#N/A,FALSE,"Values";"ASMPT",#N/A,FALSE,"Assumptions"}</definedName>
    <definedName name="__cf0009" localSheetId="4" hidden="1">{"CF",#N/A,FALSE,"Cash Flow";"RET",#N/A,FALSE,"Returns";"NPV",#N/A,FALSE,"Values";"ASMPT",#N/A,FALSE,"Assumptions"}</definedName>
    <definedName name="__cf0009" localSheetId="5" hidden="1">{"CF",#N/A,FALSE,"Cash Flow";"RET",#N/A,FALSE,"Returns";"NPV",#N/A,FALSE,"Values";"ASMPT",#N/A,FALSE,"Assumptions"}</definedName>
    <definedName name="__cf0009" localSheetId="3" hidden="1">{"CF",#N/A,FALSE,"Cash Flow";"RET",#N/A,FALSE,"Returns";"NPV",#N/A,FALSE,"Values";"ASMPT",#N/A,FALSE,"Assumptions"}</definedName>
    <definedName name="__cf0009" hidden="1">{"CF",#N/A,FALSE,"Cash Flow";"RET",#N/A,FALSE,"Returns";"NPV",#N/A,FALSE,"Values";"ASMPT",#N/A,FALSE,"Assumptions"}</definedName>
    <definedName name="__cf003" localSheetId="4" hidden="1">{"CF",#N/A,FALSE,"Cash Flow";"RET",#N/A,FALSE,"Returns";"NPV",#N/A,FALSE,"Values";"ASMPT",#N/A,FALSE,"Assumptions"}</definedName>
    <definedName name="__cf003" localSheetId="5" hidden="1">{"CF",#N/A,FALSE,"Cash Flow";"RET",#N/A,FALSE,"Returns";"NPV",#N/A,FALSE,"Values";"ASMPT",#N/A,FALSE,"Assumptions"}</definedName>
    <definedName name="__cf003" localSheetId="3" hidden="1">{"CF",#N/A,FALSE,"Cash Flow";"RET",#N/A,FALSE,"Returns";"NPV",#N/A,FALSE,"Values";"ASMPT",#N/A,FALSE,"Assumptions"}</definedName>
    <definedName name="__cf003" hidden="1">{"CF",#N/A,FALSE,"Cash Flow";"RET",#N/A,FALSE,"Returns";"NPV",#N/A,FALSE,"Values";"ASMPT",#N/A,FALSE,"Assumptions"}</definedName>
    <definedName name="__cf1" localSheetId="4" hidden="1">{"CF",#N/A,FALSE,"Cash Flow";"RET",#N/A,FALSE,"Returns";"NPV",#N/A,FALSE,"Values";"ASMPT",#N/A,FALSE,"Assumptions"}</definedName>
    <definedName name="__cf1" localSheetId="5" hidden="1">{"CF",#N/A,FALSE,"Cash Flow";"RET",#N/A,FALSE,"Returns";"NPV",#N/A,FALSE,"Values";"ASMPT",#N/A,FALSE,"Assumptions"}</definedName>
    <definedName name="__cf1" localSheetId="3" hidden="1">{"CF",#N/A,FALSE,"Cash Flow";"RET",#N/A,FALSE,"Returns";"NPV",#N/A,FALSE,"Values";"ASMPT",#N/A,FALSE,"Assumptions"}</definedName>
    <definedName name="__cf1" hidden="1">{"CF",#N/A,FALSE,"Cash Flow";"RET",#N/A,FALSE,"Returns";"NPV",#N/A,FALSE,"Values";"ASMPT",#N/A,FALSE,"Assumptions"}</definedName>
    <definedName name="__cf2" localSheetId="4" hidden="1">{"CF",#N/A,FALSE,"Cash Flow";"RET",#N/A,FALSE,"Returns";"NPV",#N/A,FALSE,"Values";"ASMPT",#N/A,FALSE,"Assumptions"}</definedName>
    <definedName name="__cf2" localSheetId="5" hidden="1">{"CF",#N/A,FALSE,"Cash Flow";"RET",#N/A,FALSE,"Returns";"NPV",#N/A,FALSE,"Values";"ASMPT",#N/A,FALSE,"Assumptions"}</definedName>
    <definedName name="__cf2" localSheetId="3" hidden="1">{"CF",#N/A,FALSE,"Cash Flow";"RET",#N/A,FALSE,"Returns";"NPV",#N/A,FALSE,"Values";"ASMPT",#N/A,FALSE,"Assumptions"}</definedName>
    <definedName name="__cf2" hidden="1">{"CF",#N/A,FALSE,"Cash Flow";"RET",#N/A,FALSE,"Returns";"NPV",#N/A,FALSE,"Values";"ASMPT",#N/A,FALSE,"Assumptions"}</definedName>
    <definedName name="__cf3" localSheetId="4" hidden="1">{"CF",#N/A,FALSE,"Cash Flow";"RET",#N/A,FALSE,"Returns";"NPV",#N/A,FALSE,"Values";"ASMPT",#N/A,FALSE,"Assumptions"}</definedName>
    <definedName name="__cf3" localSheetId="5" hidden="1">{"CF",#N/A,FALSE,"Cash Flow";"RET",#N/A,FALSE,"Returns";"NPV",#N/A,FALSE,"Values";"ASMPT",#N/A,FALSE,"Assumptions"}</definedName>
    <definedName name="__cf3" localSheetId="3" hidden="1">{"CF",#N/A,FALSE,"Cash Flow";"RET",#N/A,FALSE,"Returns";"NPV",#N/A,FALSE,"Values";"ASMPT",#N/A,FALSE,"Assumptions"}</definedName>
    <definedName name="__cf3" hidden="1">{"CF",#N/A,FALSE,"Cash Flow";"RET",#N/A,FALSE,"Returns";"NPV",#N/A,FALSE,"Values";"ASMPT",#N/A,FALSE,"Assumptions"}</definedName>
    <definedName name="__del1" localSheetId="4" hidden="1">{"Page1",#N/A,FALSE,"7979";"Page2",#N/A,FALSE,"7979";"Page3",#N/A,FALSE,"7979"}</definedName>
    <definedName name="__del1" localSheetId="5" hidden="1">{"Page1",#N/A,FALSE,"7979";"Page2",#N/A,FALSE,"7979";"Page3",#N/A,FALSE,"7979"}</definedName>
    <definedName name="__del1" localSheetId="3" hidden="1">{"Page1",#N/A,FALSE,"7979";"Page2",#N/A,FALSE,"7979";"Page3",#N/A,FALSE,"7979"}</definedName>
    <definedName name="__del1" hidden="1">{"Page1",#N/A,FALSE,"7979";"Page2",#N/A,FALSE,"7979";"Page3",#N/A,FALSE,"7979"}</definedName>
    <definedName name="__df1" localSheetId="4" hidden="1">{#N/A,#N/A,FALSE,"Calc";#N/A,#N/A,FALSE,"Sensitivity";#N/A,#N/A,FALSE,"LT Earn.Dil.";#N/A,#N/A,FALSE,"Dil. AVP"}</definedName>
    <definedName name="__df1" localSheetId="5" hidden="1">{#N/A,#N/A,FALSE,"Calc";#N/A,#N/A,FALSE,"Sensitivity";#N/A,#N/A,FALSE,"LT Earn.Dil.";#N/A,#N/A,FALSE,"Dil. AVP"}</definedName>
    <definedName name="__df1" localSheetId="3" hidden="1">{#N/A,#N/A,FALSE,"Calc";#N/A,#N/A,FALSE,"Sensitivity";#N/A,#N/A,FALSE,"LT Earn.Dil.";#N/A,#N/A,FALSE,"Dil. AVP"}</definedName>
    <definedName name="__df1" hidden="1">{#N/A,#N/A,FALSE,"Calc";#N/A,#N/A,FALSE,"Sensitivity";#N/A,#N/A,FALSE,"LT Earn.Dil.";#N/A,#N/A,FALSE,"Dil. AVP"}</definedName>
    <definedName name="__df2" localSheetId="4" hidden="1">{#N/A,#N/A,FALSE,"Calc";#N/A,#N/A,FALSE,"Sensitivity";#N/A,#N/A,FALSE,"LT Earn.Dil.";#N/A,#N/A,FALSE,"Dil. AVP"}</definedName>
    <definedName name="__df2" localSheetId="5" hidden="1">{#N/A,#N/A,FALSE,"Calc";#N/A,#N/A,FALSE,"Sensitivity";#N/A,#N/A,FALSE,"LT Earn.Dil.";#N/A,#N/A,FALSE,"Dil. AVP"}</definedName>
    <definedName name="__df2" localSheetId="3" hidden="1">{#N/A,#N/A,FALSE,"Calc";#N/A,#N/A,FALSE,"Sensitivity";#N/A,#N/A,FALSE,"LT Earn.Dil.";#N/A,#N/A,FALSE,"Dil. AVP"}</definedName>
    <definedName name="__df2" hidden="1">{#N/A,#N/A,FALSE,"Calc";#N/A,#N/A,FALSE,"Sensitivity";#N/A,#N/A,FALSE,"LT Earn.Dil.";#N/A,#N/A,FALSE,"Dil. AVP"}</definedName>
    <definedName name="__due1" localSheetId="4" hidden="1">{"CF Cons",#N/A,FALSE,"CASHFLOW"}</definedName>
    <definedName name="__due1" localSheetId="5" hidden="1">{"CF Cons",#N/A,FALSE,"CASHFLOW"}</definedName>
    <definedName name="__due1" localSheetId="3" hidden="1">{"CF Cons",#N/A,FALSE,"CASHFLOW"}</definedName>
    <definedName name="__due1" hidden="1">{"CF Cons",#N/A,FALSE,"CASHFLOW"}</definedName>
    <definedName name="__E1" localSheetId="4"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E1" localSheetId="5"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E1"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E1"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_E21" localSheetId="4" hidden="1">{"Despesas Diferidas Indedutíveis de 1998",#N/A,FALSE,"Impressão"}</definedName>
    <definedName name="__E21" localSheetId="5" hidden="1">{"Despesas Diferidas Indedutíveis de 1998",#N/A,FALSE,"Impressão"}</definedName>
    <definedName name="__E21" localSheetId="3" hidden="1">{"Despesas Diferidas Indedutíveis de 1998",#N/A,FALSE,"Impressão"}</definedName>
    <definedName name="__E21" hidden="1">{"Despesas Diferidas Indedutíveis de 1998",#N/A,FALSE,"Impressão"}</definedName>
    <definedName name="__e4" localSheetId="4" hidden="1">{"new",#N/A,FALSE,"D";"PROFORMA",#N/A,FALSE,"A";"partial 1",#N/A,FALSE,"B";"partial 2",#N/A,FALSE,"B";"partial 3",#N/A,FALSE,"B";"SMALL CF 1",#N/A,FALSE,"C"}</definedName>
    <definedName name="__e4" localSheetId="5" hidden="1">{"new",#N/A,FALSE,"D";"PROFORMA",#N/A,FALSE,"A";"partial 1",#N/A,FALSE,"B";"partial 2",#N/A,FALSE,"B";"partial 3",#N/A,FALSE,"B";"SMALL CF 1",#N/A,FALSE,"C"}</definedName>
    <definedName name="__e4" localSheetId="3" hidden="1">{"new",#N/A,FALSE,"D";"PROFORMA",#N/A,FALSE,"A";"partial 1",#N/A,FALSE,"B";"partial 2",#N/A,FALSE,"B";"partial 3",#N/A,FALSE,"B";"SMALL CF 1",#N/A,FALSE,"C"}</definedName>
    <definedName name="__e4" hidden="1">{"new",#N/A,FALSE,"D";"PROFORMA",#N/A,FALSE,"A";"partial 1",#N/A,FALSE,"B";"partial 2",#N/A,FALSE,"B";"partial 3",#N/A,FALSE,"B";"SMALL CF 1",#N/A,FALSE,"C"}</definedName>
    <definedName name="__f09" localSheetId="4" hidden="1">{#N/A,#N/A,FALSE,"OperatingAssumptions"}</definedName>
    <definedName name="__f09" localSheetId="5" hidden="1">{#N/A,#N/A,FALSE,"OperatingAssumptions"}</definedName>
    <definedName name="__f09" localSheetId="3" hidden="1">{#N/A,#N/A,FALSE,"OperatingAssumptions"}</definedName>
    <definedName name="__f09" hidden="1">{#N/A,#N/A,FALSE,"OperatingAssumptions"}</definedName>
    <definedName name="__FDS_HYPERLINK_TOGGLE_STATE__" hidden="1">"ON"</definedName>
    <definedName name="__FDS_UNIQUE_RANGE_ID_GENERATOR_COUNTER" hidden="1">1</definedName>
    <definedName name="__FDS_USED_FOR_REUSING_RANGE_IDS_RECYCLE" localSheetId="4" hidden="1">{1}</definedName>
    <definedName name="__FDS_USED_FOR_REUSING_RANGE_IDS_RECYCLE" localSheetId="5" hidden="1">{1}</definedName>
    <definedName name="__FDS_USED_FOR_REUSING_RANGE_IDS_RECYCLE" localSheetId="3" hidden="1">{1}</definedName>
    <definedName name="__FDS_USED_FOR_REUSING_RANGE_IDS_RECYCLE" hidden="1">{1}</definedName>
    <definedName name="__fds2" localSheetId="4" hidden="1">{"comps",#N/A,FALSE,"comps";"notes",#N/A,FALSE,"comps"}</definedName>
    <definedName name="__fds2" localSheetId="5" hidden="1">{"comps",#N/A,FALSE,"comps";"notes",#N/A,FALSE,"comps"}</definedName>
    <definedName name="__fds2" localSheetId="3" hidden="1">{"comps",#N/A,FALSE,"comps";"notes",#N/A,FALSE,"comps"}</definedName>
    <definedName name="__fds2" hidden="1">{"comps",#N/A,FALSE,"comps";"notes",#N/A,FALSE,"comps"}</definedName>
    <definedName name="__fff1" localSheetId="4" hidden="1">{"CF Cons",#N/A,FALSE,"CASHFLOW"}</definedName>
    <definedName name="__fff1" localSheetId="5" hidden="1">{"CF Cons",#N/A,FALSE,"CASHFLOW"}</definedName>
    <definedName name="__fff1" localSheetId="3" hidden="1">{"CF Cons",#N/A,FALSE,"CASHFLOW"}</definedName>
    <definedName name="__fff1" hidden="1">{"CF Cons",#N/A,FALSE,"CASHFLOW"}</definedName>
    <definedName name="__fff2" localSheetId="4" hidden="1">{"Main",#N/A,FALSE,"Wacker";"Main2",#N/A,FALSE,"Wacker";"Value",#N/A,FALSE,"Wacker";"Sensitivity",#N/A,FALSE,"Wacker";"Paine",#N/A,FALSE,"Wacker";"Quaker",#N/A,FALSE,"Wacker";"Wacker",#N/A,FALSE,"Wacker";"1900",#N/A,FALSE,"Wacker";"1901",#N/A,FALSE,"Wacker"}</definedName>
    <definedName name="__fff2" localSheetId="5" hidden="1">{"Main",#N/A,FALSE,"Wacker";"Main2",#N/A,FALSE,"Wacker";"Value",#N/A,FALSE,"Wacker";"Sensitivity",#N/A,FALSE,"Wacker";"Paine",#N/A,FALSE,"Wacker";"Quaker",#N/A,FALSE,"Wacker";"Wacker",#N/A,FALSE,"Wacker";"1900",#N/A,FALSE,"Wacker";"1901",#N/A,FALSE,"Wacker"}</definedName>
    <definedName name="__fff2" localSheetId="3" hidden="1">{"Main",#N/A,FALSE,"Wacker";"Main2",#N/A,FALSE,"Wacker";"Value",#N/A,FALSE,"Wacker";"Sensitivity",#N/A,FALSE,"Wacker";"Paine",#N/A,FALSE,"Wacker";"Quaker",#N/A,FALSE,"Wacker";"Wacker",#N/A,FALSE,"Wacker";"1900",#N/A,FALSE,"Wacker";"1901",#N/A,FALSE,"Wacker"}</definedName>
    <definedName name="__fff2" hidden="1">{"Main",#N/A,FALSE,"Wacker";"Main2",#N/A,FALSE,"Wacker";"Value",#N/A,FALSE,"Wacker";"Sensitivity",#N/A,FALSE,"Wacker";"Paine",#N/A,FALSE,"Wacker";"Quaker",#N/A,FALSE,"Wacker";"Wacker",#N/A,FALSE,"Wacker";"1900",#N/A,FALSE,"Wacker";"1901",#N/A,FALSE,"Wacker"}</definedName>
    <definedName name="__ggg2" localSheetId="4" hidden="1">{"View1",#N/A,FALSE,"Sheet1";"View2",#N/A,FALSE,"Sheet1"}</definedName>
    <definedName name="__ggg2" localSheetId="5" hidden="1">{"View1",#N/A,FALSE,"Sheet1";"View2",#N/A,FALSE,"Sheet1"}</definedName>
    <definedName name="__ggg2" localSheetId="3" hidden="1">{"View1",#N/A,FALSE,"Sheet1";"View2",#N/A,FALSE,"Sheet1"}</definedName>
    <definedName name="__ggg2" hidden="1">{"View1",#N/A,FALSE,"Sheet1";"View2",#N/A,FALSE,"Sheet1"}</definedName>
    <definedName name="__gh6" localSheetId="4" hidden="1">{"CF",#N/A,FALSE,"Cash Flow";"RET",#N/A,FALSE,"Returns";"NPV",#N/A,FALSE,"Values";"ASMPT",#N/A,FALSE,"Assumptions"}</definedName>
    <definedName name="__gh6" localSheetId="5" hidden="1">{"CF",#N/A,FALSE,"Cash Flow";"RET",#N/A,FALSE,"Returns";"NPV",#N/A,FALSE,"Values";"ASMPT",#N/A,FALSE,"Assumptions"}</definedName>
    <definedName name="__gh6" localSheetId="3" hidden="1">{"CF",#N/A,FALSE,"Cash Flow";"RET",#N/A,FALSE,"Returns";"NPV",#N/A,FALSE,"Values";"ASMPT",#N/A,FALSE,"Assumptions"}</definedName>
    <definedName name="__gh6" hidden="1">{"CF",#N/A,FALSE,"Cash Flow";"RET",#N/A,FALSE,"Returns";"NPV",#N/A,FALSE,"Values";"ASMPT",#N/A,FALSE,"Assumptions"}</definedName>
    <definedName name="__gig1"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1"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1"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gig2"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gig2"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gig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gr1" localSheetId="4" hidden="1">{"three",#N/A,FALSE,"Capital";"four",#N/A,FALSE,"Capital"}</definedName>
    <definedName name="__gr1" localSheetId="5" hidden="1">{"three",#N/A,FALSE,"Capital";"four",#N/A,FALSE,"Capital"}</definedName>
    <definedName name="__gr1" localSheetId="3" hidden="1">{"three",#N/A,FALSE,"Capital";"four",#N/A,FALSE,"Capital"}</definedName>
    <definedName name="__gr1" hidden="1">{"three",#N/A,FALSE,"Capital";"four",#N/A,FALSE,"Capital"}</definedName>
    <definedName name="__hd1" localSheetId="4" hidden="1">{#N/A,#N/A,FALSE,"Calc";#N/A,#N/A,FALSE,"Sensitivity";#N/A,#N/A,FALSE,"LT Earn.Dil.";#N/A,#N/A,FALSE,"Dil. AVP"}</definedName>
    <definedName name="__hd1" localSheetId="5" hidden="1">{#N/A,#N/A,FALSE,"Calc";#N/A,#N/A,FALSE,"Sensitivity";#N/A,#N/A,FALSE,"LT Earn.Dil.";#N/A,#N/A,FALSE,"Dil. AVP"}</definedName>
    <definedName name="__hd1" localSheetId="3" hidden="1">{#N/A,#N/A,FALSE,"Calc";#N/A,#N/A,FALSE,"Sensitivity";#N/A,#N/A,FALSE,"LT Earn.Dil.";#N/A,#N/A,FALSE,"Dil. AVP"}</definedName>
    <definedName name="__hd1" hidden="1">{#N/A,#N/A,FALSE,"Calc";#N/A,#N/A,FALSE,"Sensitivity";#N/A,#N/A,FALSE,"LT Earn.Dil.";#N/A,#N/A,FALSE,"Dil. AVP"}</definedName>
    <definedName name="__hd2" localSheetId="4" hidden="1">{#N/A,#N/A,FALSE,"Calc";#N/A,#N/A,FALSE,"Sensitivity";#N/A,#N/A,FALSE,"LT Earn.Dil.";#N/A,#N/A,FALSE,"Dil. AVP"}</definedName>
    <definedName name="__hd2" localSheetId="5" hidden="1">{#N/A,#N/A,FALSE,"Calc";#N/A,#N/A,FALSE,"Sensitivity";#N/A,#N/A,FALSE,"LT Earn.Dil.";#N/A,#N/A,FALSE,"Dil. AVP"}</definedName>
    <definedName name="__hd2" localSheetId="3" hidden="1">{#N/A,#N/A,FALSE,"Calc";#N/A,#N/A,FALSE,"Sensitivity";#N/A,#N/A,FALSE,"LT Earn.Dil.";#N/A,#N/A,FALSE,"Dil. AVP"}</definedName>
    <definedName name="__hd2" hidden="1">{#N/A,#N/A,FALSE,"Calc";#N/A,#N/A,FALSE,"Sensitivity";#N/A,#N/A,FALSE,"LT Earn.Dil.";#N/A,#N/A,FALSE,"Dil. AVP"}</definedName>
    <definedName name="__Ht_Data_Spc_Version_Spc_1" hidden="1">"01._Spc_Current_Spc_Data_Spc_Version"</definedName>
    <definedName name="__Ht_Data_Spc_Version_Spc_2" hidden="1">"02._Spc_Previous_Spc_Year_Spc_Data_Spc_Version"</definedName>
    <definedName name="__Ht_Data_Spc_Version_Spc_3" hidden="1">"03._Spc_Most_Spc_recent_Spc_Budget_Spc_Version"</definedName>
    <definedName name="__Ht_Data_Spc_Version_Spc_4" hidden="1">"04._Spc_Target_Spc_Data_Spc_version_Spc_for_Spc_Quarter_Hyp_to_Hyp_go"</definedName>
    <definedName name="__Ht_Data_Spc_Version_Spc_5" hidden="1">"02b._Spc_Previous_Spc_Year_Spc_Current_Spc_volume_Spc_Version"</definedName>
    <definedName name="__Ht_Data_Spc_Version_Spc_6" hidden="1">"03b._Spc_Most_Spc_recent_Spc_budget_Spc_Current_Spc_volume_Spc_version"</definedName>
    <definedName name="__Ht_Data_Spc_Version_Spc_7" hidden="1">"01b._Spc_Current_Spc_volume_Spc_Data_Spc_Version"</definedName>
    <definedName name="__Ht_Data_Spc_Version_Spc_8" hidden="1">"04b._Spc_Target_Spc_Volume_Spc_version_Spc_for_Spc_Quarter_Hyp_to_Hyp_go"</definedName>
    <definedName name="__Ht_Period_Spc_1" hidden="1">"05._Spc_Current_Spc_Month"</definedName>
    <definedName name="__Ht_Period_Spc_2" hidden="1">"07._Spc_All_Spc_months_Spc_in_Spc_YTD"</definedName>
    <definedName name="__Ht_Period_Spc_3" hidden="1">"06._Spc_All_Spc_months_Spc_in_Spc_current_Spc_Quarter"</definedName>
    <definedName name="__Ht_Region_Spc_1" hidden="1">"18._Spc_Select_Spc_your_Spc_region"</definedName>
    <definedName name="__Ht_USD_Spc_Month_Spc_1?" hidden="1">"12._Spc_Financials_Spc_Month"</definedName>
    <definedName name="__Ht_USD_Spc_Quarter_Spc_1?" hidden="1">"13._Spc_Financials_Spc_Quarter"</definedName>
    <definedName name="__Ht_USD_Spc_YTD_Spc_1?" hidden="1">"14._Spc_Financials_Spc_YTD"</definedName>
    <definedName name="__Ht_Variance_Spc_Description_Spc_1" hidden="1">"08._Spc_Variance_Spc_Description_Spc_vs._Spc_Actual"</definedName>
    <definedName name="__Ht_Variance_Spc_Description_Spc_2" hidden="1">"9._Spc_Variance_Spc_Description_Spc_vs._Spc_Budget"</definedName>
    <definedName name="__Ht_Variance_Spc_Description_Spc_3" hidden="1">"10._Spc_OCI_Spc_tracking_Spc_Variance_Spc_Description_Spc_1"</definedName>
    <definedName name="__Ht_Variance_Spc_Description_Spc_4" hidden="1">"11._Spc_OCI_Spc_tracking_Spc_Variance_Spc_Description_Spc_2"</definedName>
    <definedName name="__Ht_Volume_Spc_Month_Spc_1?" hidden="1">"15._Spc_Volume_Spc_Month"</definedName>
    <definedName name="__Ht_Volume_Spc_Quarter_Spc_1?" hidden="1">"16._Spc_Volume_Spc_Quarter"</definedName>
    <definedName name="__Ht_Volume_Spc_YTD_Spc_1?" hidden="1">"17._Spc_Volume_Spc_YTD"</definedName>
    <definedName name="__IntlFixup" hidden="1">TRUE</definedName>
    <definedName name="__IntlFixupTable" hidden="1">#N/A</definedName>
    <definedName name="__jo1" localSheetId="4" hidden="1">{#N/A,#N/A,FALSE,"Calculator"}</definedName>
    <definedName name="__jo1" localSheetId="5" hidden="1">{#N/A,#N/A,FALSE,"Calculator"}</definedName>
    <definedName name="__jo1" localSheetId="3" hidden="1">{#N/A,#N/A,FALSE,"Calculator"}</definedName>
    <definedName name="__jo1" hidden="1">{#N/A,#N/A,FALSE,"Calculator"}</definedName>
    <definedName name="__jo2" localSheetId="4" hidden="1">{#N/A,#N/A,FALSE,"DCF-COM";#N/A,#N/A,FALSE,"VAC-COM"}</definedName>
    <definedName name="__jo2" localSheetId="5" hidden="1">{#N/A,#N/A,FALSE,"DCF-COM";#N/A,#N/A,FALSE,"VAC-COM"}</definedName>
    <definedName name="__jo2" localSheetId="3" hidden="1">{#N/A,#N/A,FALSE,"DCF-COM";#N/A,#N/A,FALSE,"VAC-COM"}</definedName>
    <definedName name="__jo2" hidden="1">{#N/A,#N/A,FALSE,"DCF-COM";#N/A,#N/A,FALSE,"VAC-COM"}</definedName>
    <definedName name="__jo3" localSheetId="4" hidden="1">{"CASHFLOW",#N/A,FALSE,"Northpointe"}</definedName>
    <definedName name="__jo3" localSheetId="5" hidden="1">{"CASHFLOW",#N/A,FALSE,"Northpointe"}</definedName>
    <definedName name="__jo3" localSheetId="3" hidden="1">{"CASHFLOW",#N/A,FALSE,"Northpointe"}</definedName>
    <definedName name="__jo3" hidden="1">{"CASHFLOW",#N/A,FALSE,"Northpointe"}</definedName>
    <definedName name="__jo4" localSheetId="4" hidden="1">{#N/A,#N/A,FALSE,"SHEET1";#N/A,#N/A,FALSE,"SHEET2";#N/A,#N/A,FALSE,"SHEET3";#N/A,#N/A,FALSE,"SHEET4"}</definedName>
    <definedName name="__jo4" localSheetId="5" hidden="1">{#N/A,#N/A,FALSE,"SHEET1";#N/A,#N/A,FALSE,"SHEET2";#N/A,#N/A,FALSE,"SHEET3";#N/A,#N/A,FALSE,"SHEET4"}</definedName>
    <definedName name="__jo4" localSheetId="3" hidden="1">{#N/A,#N/A,FALSE,"SHEET1";#N/A,#N/A,FALSE,"SHEET2";#N/A,#N/A,FALSE,"SHEET3";#N/A,#N/A,FALSE,"SHEET4"}</definedName>
    <definedName name="__jo4" hidden="1">{#N/A,#N/A,FALSE,"SHEET1";#N/A,#N/A,FALSE,"SHEET2";#N/A,#N/A,FALSE,"SHEET3";#N/A,#N/A,FALSE,"SHEET4"}</definedName>
    <definedName name="__ky1" hidden="1">#N/A</definedName>
    <definedName name="__mg3" localSheetId="4" hidden="1">{"Main",#N/A,FALSE,"Wacker";"Main2",#N/A,FALSE,"Wacker";"Value",#N/A,FALSE,"Wacker";"Sensitivity",#N/A,FALSE,"Wacker";"Paine",#N/A,FALSE,"Wacker";"Quaker",#N/A,FALSE,"Wacker";"Wacker",#N/A,FALSE,"Wacker";"1900",#N/A,FALSE,"Wacker";"1901",#N/A,FALSE,"Wacker"}</definedName>
    <definedName name="__mg3" localSheetId="5" hidden="1">{"Main",#N/A,FALSE,"Wacker";"Main2",#N/A,FALSE,"Wacker";"Value",#N/A,FALSE,"Wacker";"Sensitivity",#N/A,FALSE,"Wacker";"Paine",#N/A,FALSE,"Wacker";"Quaker",#N/A,FALSE,"Wacker";"Wacker",#N/A,FALSE,"Wacker";"1900",#N/A,FALSE,"Wacker";"1901",#N/A,FALSE,"Wacker"}</definedName>
    <definedName name="__mg3" localSheetId="3" hidden="1">{"Main",#N/A,FALSE,"Wacker";"Main2",#N/A,FALSE,"Wacker";"Value",#N/A,FALSE,"Wacker";"Sensitivity",#N/A,FALSE,"Wacker";"Paine",#N/A,FALSE,"Wacker";"Quaker",#N/A,FALSE,"Wacker";"Wacker",#N/A,FALSE,"Wacker";"1900",#N/A,FALSE,"Wacker";"1901",#N/A,FALSE,"Wacker"}</definedName>
    <definedName name="__mg3" hidden="1">{"Main",#N/A,FALSE,"Wacker";"Main2",#N/A,FALSE,"Wacker";"Value",#N/A,FALSE,"Wacker";"Sensitivity",#N/A,FALSE,"Wacker";"Paine",#N/A,FALSE,"Wacker";"Quaker",#N/A,FALSE,"Wacker";"Wacker",#N/A,FALSE,"Wacker";"1900",#N/A,FALSE,"Wacker";"1901",#N/A,FALSE,"Wacker"}</definedName>
    <definedName name="__mil1" localSheetId="4" hidden="1">{#N/A,#N/A,FALSE,"QuadroAntigo"}</definedName>
    <definedName name="__mil1" localSheetId="5" hidden="1">{#N/A,#N/A,FALSE,"QuadroAntigo"}</definedName>
    <definedName name="__mil1" localSheetId="3" hidden="1">{#N/A,#N/A,FALSE,"QuadroAntigo"}</definedName>
    <definedName name="__mil1" hidden="1">{#N/A,#N/A,FALSE,"QuadroAntigo"}</definedName>
    <definedName name="__mil2" localSheetId="4" hidden="1">{#N/A,#N/A,FALSE,"Lojas por Faturamento (R$)"}</definedName>
    <definedName name="__mil2" localSheetId="5" hidden="1">{#N/A,#N/A,FALSE,"Lojas por Faturamento (R$)"}</definedName>
    <definedName name="__mil2" localSheetId="3" hidden="1">{#N/A,#N/A,FALSE,"Lojas por Faturamento (R$)"}</definedName>
    <definedName name="__mil2" hidden="1">{#N/A,#N/A,FALSE,"Lojas por Faturamento (R$)"}</definedName>
    <definedName name="__mil20" localSheetId="4" hidden="1">{#N/A,#N/A,FALSE,"Vendas"}</definedName>
    <definedName name="__mil20" localSheetId="5" hidden="1">{#N/A,#N/A,FALSE,"Vendas"}</definedName>
    <definedName name="__mil20" localSheetId="3" hidden="1">{#N/A,#N/A,FALSE,"Vendas"}</definedName>
    <definedName name="__mil20" hidden="1">{#N/A,#N/A,FALSE,"Vendas"}</definedName>
    <definedName name="__mil21" localSheetId="4" hidden="1">{#N/A,#N/A,FALSE,"Aluguel"}</definedName>
    <definedName name="__mil21" localSheetId="5" hidden="1">{#N/A,#N/A,FALSE,"Aluguel"}</definedName>
    <definedName name="__mil21" localSheetId="3" hidden="1">{#N/A,#N/A,FALSE,"Aluguel"}</definedName>
    <definedName name="__mil21" hidden="1">{#N/A,#N/A,FALSE,"Aluguel"}</definedName>
    <definedName name="__mil3" localSheetId="4" hidden="1">{#N/A,#N/A,FALSE,"Mapa de Aluguel - Sintético"}</definedName>
    <definedName name="__mil3" localSheetId="5" hidden="1">{#N/A,#N/A,FALSE,"Mapa de Aluguel - Sintético"}</definedName>
    <definedName name="__mil3" localSheetId="3" hidden="1">{#N/A,#N/A,FALSE,"Mapa de Aluguel - Sintético"}</definedName>
    <definedName name="__mil3" hidden="1">{#N/A,#N/A,FALSE,"Mapa de Aluguel - Sintético"}</definedName>
    <definedName name="__mil4" localSheetId="4" hidden="1">{#N/A,#N/A,FALSE,"Performance Vendas"}</definedName>
    <definedName name="__mil4" localSheetId="5" hidden="1">{#N/A,#N/A,FALSE,"Performance Vendas"}</definedName>
    <definedName name="__mil4" localSheetId="3" hidden="1">{#N/A,#N/A,FALSE,"Performance Vendas"}</definedName>
    <definedName name="__mil4" hidden="1">{#N/A,#N/A,FALSE,"Performance Vendas"}</definedName>
    <definedName name="__mil5" localSheetId="4" hidden="1">{#N/A,#N/A,FALSE,"QuadroAntigo"}</definedName>
    <definedName name="__mil5" localSheetId="5" hidden="1">{#N/A,#N/A,FALSE,"QuadroAntigo"}</definedName>
    <definedName name="__mil5" localSheetId="3" hidden="1">{#N/A,#N/A,FALSE,"QuadroAntigo"}</definedName>
    <definedName name="__mil5" hidden="1">{#N/A,#N/A,FALSE,"QuadroAntigo"}</definedName>
    <definedName name="__mil6" localSheetId="4" hidden="1">{#N/A,#N/A,FALSE,"Quadro de Areas"}</definedName>
    <definedName name="__mil6" localSheetId="5" hidden="1">{#N/A,#N/A,FALSE,"Quadro de Areas"}</definedName>
    <definedName name="__mil6" localSheetId="3" hidden="1">{#N/A,#N/A,FALSE,"Quadro de Areas"}</definedName>
    <definedName name="__mil6" hidden="1">{#N/A,#N/A,FALSE,"Quadro de Areas"}</definedName>
    <definedName name="__mil7" localSheetId="4" hidden="1">{#N/A,#N/A,FALSE,"RamosLj"}</definedName>
    <definedName name="__mil7" localSheetId="5" hidden="1">{#N/A,#N/A,FALSE,"RamosLj"}</definedName>
    <definedName name="__mil7" localSheetId="3" hidden="1">{#N/A,#N/A,FALSE,"RamosLj"}</definedName>
    <definedName name="__mil7" hidden="1">{#N/A,#N/A,FALSE,"RamosLj"}</definedName>
    <definedName name="__mil8" localSheetId="4" hidden="1">{#N/A,#N/A,FALSE,"Vendas"}</definedName>
    <definedName name="__mil8" localSheetId="5" hidden="1">{#N/A,#N/A,FALSE,"Vendas"}</definedName>
    <definedName name="__mil8" localSheetId="3" hidden="1">{#N/A,#N/A,FALSE,"Vendas"}</definedName>
    <definedName name="__mil8" hidden="1">{#N/A,#N/A,FALSE,"Vendas"}</definedName>
    <definedName name="__mil9" localSheetId="4" hidden="1">{#N/A,#N/A,FALSE,"RamosLj"}</definedName>
    <definedName name="__mil9" localSheetId="5" hidden="1">{#N/A,#N/A,FALSE,"RamosLj"}</definedName>
    <definedName name="__mil9" localSheetId="3" hidden="1">{#N/A,#N/A,FALSE,"RamosLj"}</definedName>
    <definedName name="__mil9" hidden="1">{#N/A,#N/A,FALSE,"RamosLj"}</definedName>
    <definedName name="__mm1" localSheetId="4" hidden="1">{"LCPR",#N/A,TRUE,"LC"}</definedName>
    <definedName name="__mm1" localSheetId="5" hidden="1">{"LCPR",#N/A,TRUE,"LC"}</definedName>
    <definedName name="__mm1" localSheetId="3" hidden="1">{"LCPR",#N/A,TRUE,"LC"}</definedName>
    <definedName name="__mm1" hidden="1">{"LCPR",#N/A,TRUE,"LC"}</definedName>
    <definedName name="__mtb3" localSheetId="4" hidden="1">{#N/A,#N/A,FALSE,"１";#N/A,#N/A,FALSE,"２";#N/A,#N/A,FALSE,"３";#N/A,#N/A,FALSE,"４"}</definedName>
    <definedName name="__mtb3" localSheetId="5" hidden="1">{#N/A,#N/A,FALSE,"１";#N/A,#N/A,FALSE,"２";#N/A,#N/A,FALSE,"３";#N/A,#N/A,FALSE,"４"}</definedName>
    <definedName name="__mtb3" localSheetId="3" hidden="1">{#N/A,#N/A,FALSE,"１";#N/A,#N/A,FALSE,"２";#N/A,#N/A,FALSE,"３";#N/A,#N/A,FALSE,"４"}</definedName>
    <definedName name="__mtb3" hidden="1">{#N/A,#N/A,FALSE,"１";#N/A,#N/A,FALSE,"２";#N/A,#N/A,FALSE,"３";#N/A,#N/A,FALSE,"４"}</definedName>
    <definedName name="__mtb4" localSheetId="4" hidden="1">{#N/A,#N/A,FALSE,"１";#N/A,#N/A,FALSE,"２";#N/A,#N/A,FALSE,"３";#N/A,#N/A,FALSE,"４"}</definedName>
    <definedName name="__mtb4" localSheetId="5" hidden="1">{#N/A,#N/A,FALSE,"１";#N/A,#N/A,FALSE,"２";#N/A,#N/A,FALSE,"３";#N/A,#N/A,FALSE,"４"}</definedName>
    <definedName name="__mtb4" localSheetId="3" hidden="1">{#N/A,#N/A,FALSE,"１";#N/A,#N/A,FALSE,"２";#N/A,#N/A,FALSE,"３";#N/A,#N/A,FALSE,"４"}</definedName>
    <definedName name="__mtb4" hidden="1">{#N/A,#N/A,FALSE,"１";#N/A,#N/A,FALSE,"２";#N/A,#N/A,FALSE,"３";#N/A,#N/A,FALSE,"４"}</definedName>
    <definedName name="__New10" localSheetId="4" hidden="1">{"View1",#N/A,FALSE,"Sheet1";"View2",#N/A,FALSE,"Sheet1"}</definedName>
    <definedName name="__New10" localSheetId="5" hidden="1">{"View1",#N/A,FALSE,"Sheet1";"View2",#N/A,FALSE,"Sheet1"}</definedName>
    <definedName name="__New10" localSheetId="3" hidden="1">{"View1",#N/A,FALSE,"Sheet1";"View2",#N/A,FALSE,"Sheet1"}</definedName>
    <definedName name="__New10" hidden="1">{"View1",#N/A,FALSE,"Sheet1";"View2",#N/A,FALSE,"Sheet1"}</definedName>
    <definedName name="__New11" localSheetId="4" hidden="1">{"View1",#N/A,FALSE,"Sheet1";"View2",#N/A,FALSE,"Sheet1"}</definedName>
    <definedName name="__New11" localSheetId="5" hidden="1">{"View1",#N/A,FALSE,"Sheet1";"View2",#N/A,FALSE,"Sheet1"}</definedName>
    <definedName name="__New11" localSheetId="3" hidden="1">{"View1",#N/A,FALSE,"Sheet1";"View2",#N/A,FALSE,"Sheet1"}</definedName>
    <definedName name="__New11" hidden="1">{"View1",#N/A,FALSE,"Sheet1";"View2",#N/A,FALSE,"Sheet1"}</definedName>
    <definedName name="__New12" localSheetId="4" hidden="1">{"Main",#N/A,FALSE,"Wacker";"Main2",#N/A,FALSE,"Wacker";"Value",#N/A,FALSE,"Wacker";"Sensitivity",#N/A,FALSE,"Wacker";"Paine",#N/A,FALSE,"Wacker";"Quaker",#N/A,FALSE,"Wacker";"Wacker",#N/A,FALSE,"Wacker";"1900",#N/A,FALSE,"Wacker";"1901",#N/A,FALSE,"Wacker"}</definedName>
    <definedName name="__New12" localSheetId="5" hidden="1">{"Main",#N/A,FALSE,"Wacker";"Main2",#N/A,FALSE,"Wacker";"Value",#N/A,FALSE,"Wacker";"Sensitivity",#N/A,FALSE,"Wacker";"Paine",#N/A,FALSE,"Wacker";"Quaker",#N/A,FALSE,"Wacker";"Wacker",#N/A,FALSE,"Wacker";"1900",#N/A,FALSE,"Wacker";"1901",#N/A,FALSE,"Wacker"}</definedName>
    <definedName name="__New12" localSheetId="3" hidden="1">{"Main",#N/A,FALSE,"Wacker";"Main2",#N/A,FALSE,"Wacker";"Value",#N/A,FALSE,"Wacker";"Sensitivity",#N/A,FALSE,"Wacker";"Paine",#N/A,FALSE,"Wacker";"Quaker",#N/A,FALSE,"Wacker";"Wacker",#N/A,FALSE,"Wacker";"1900",#N/A,FALSE,"Wacker";"1901",#N/A,FALSE,"Wacker"}</definedName>
    <definedName name="__New12" hidden="1">{"Main",#N/A,FALSE,"Wacker";"Main2",#N/A,FALSE,"Wacker";"Value",#N/A,FALSE,"Wacker";"Sensitivity",#N/A,FALSE,"Wacker";"Paine",#N/A,FALSE,"Wacker";"Quaker",#N/A,FALSE,"Wacker";"Wacker",#N/A,FALSE,"Wacker";"1900",#N/A,FALSE,"Wacker";"1901",#N/A,FALSE,"Wacker"}</definedName>
    <definedName name="__New13" localSheetId="4" hidden="1">{"Main",#N/A,FALSE,"Wacker";"Main2",#N/A,FALSE,"Wacker";"Value",#N/A,FALSE,"Wacker";"Sensitivity",#N/A,FALSE,"Wacker";"Paine",#N/A,FALSE,"Wacker";"Quaker",#N/A,FALSE,"Wacker";"Wacker",#N/A,FALSE,"Wacker";"1900",#N/A,FALSE,"Wacker";"1901",#N/A,FALSE,"Wacker"}</definedName>
    <definedName name="__New13" localSheetId="5" hidden="1">{"Main",#N/A,FALSE,"Wacker";"Main2",#N/A,FALSE,"Wacker";"Value",#N/A,FALSE,"Wacker";"Sensitivity",#N/A,FALSE,"Wacker";"Paine",#N/A,FALSE,"Wacker";"Quaker",#N/A,FALSE,"Wacker";"Wacker",#N/A,FALSE,"Wacker";"1900",#N/A,FALSE,"Wacker";"1901",#N/A,FALSE,"Wacker"}</definedName>
    <definedName name="__New13" localSheetId="3" hidden="1">{"Main",#N/A,FALSE,"Wacker";"Main2",#N/A,FALSE,"Wacker";"Value",#N/A,FALSE,"Wacker";"Sensitivity",#N/A,FALSE,"Wacker";"Paine",#N/A,FALSE,"Wacker";"Quaker",#N/A,FALSE,"Wacker";"Wacker",#N/A,FALSE,"Wacker";"1900",#N/A,FALSE,"Wacker";"1901",#N/A,FALSE,"Wacker"}</definedName>
    <definedName name="__New13" hidden="1">{"Main",#N/A,FALSE,"Wacker";"Main2",#N/A,FALSE,"Wacker";"Value",#N/A,FALSE,"Wacker";"Sensitivity",#N/A,FALSE,"Wacker";"Paine",#N/A,FALSE,"Wacker";"Quaker",#N/A,FALSE,"Wacker";"Wacker",#N/A,FALSE,"Wacker";"1900",#N/A,FALSE,"Wacker";"1901",#N/A,FALSE,"Wacker"}</definedName>
    <definedName name="__New15" localSheetId="4" hidden="1">{"Main",#N/A,FALSE,"Wacker";"Main2",#N/A,FALSE,"Wacker";"Value",#N/A,FALSE,"Wacker";"Sensitivity",#N/A,FALSE,"Wacker";"Paine",#N/A,FALSE,"Wacker";"Quaker",#N/A,FALSE,"Wacker";"Wacker",#N/A,FALSE,"Wacker";"1900",#N/A,FALSE,"Wacker";"1901",#N/A,FALSE,"Wacker"}</definedName>
    <definedName name="__New15" localSheetId="5" hidden="1">{"Main",#N/A,FALSE,"Wacker";"Main2",#N/A,FALSE,"Wacker";"Value",#N/A,FALSE,"Wacker";"Sensitivity",#N/A,FALSE,"Wacker";"Paine",#N/A,FALSE,"Wacker";"Quaker",#N/A,FALSE,"Wacker";"Wacker",#N/A,FALSE,"Wacker";"1900",#N/A,FALSE,"Wacker";"1901",#N/A,FALSE,"Wacker"}</definedName>
    <definedName name="__New15" localSheetId="3" hidden="1">{"Main",#N/A,FALSE,"Wacker";"Main2",#N/A,FALSE,"Wacker";"Value",#N/A,FALSE,"Wacker";"Sensitivity",#N/A,FALSE,"Wacker";"Paine",#N/A,FALSE,"Wacker";"Quaker",#N/A,FALSE,"Wacker";"Wacker",#N/A,FALSE,"Wacker";"1900",#N/A,FALSE,"Wacker";"1901",#N/A,FALSE,"Wacker"}</definedName>
    <definedName name="__New15" hidden="1">{"Main",#N/A,FALSE,"Wacker";"Main2",#N/A,FALSE,"Wacker";"Value",#N/A,FALSE,"Wacker";"Sensitivity",#N/A,FALSE,"Wacker";"Paine",#N/A,FALSE,"Wacker";"Quaker",#N/A,FALSE,"Wacker";"Wacker",#N/A,FALSE,"Wacker";"1900",#N/A,FALSE,"Wacker";"1901",#N/A,FALSE,"Wacker"}</definedName>
    <definedName name="__new2" localSheetId="4" hidden="1">{"annual",#N/A,FALSE,"Pro Forma";#N/A,#N/A,FALSE,"Golf Operations"}</definedName>
    <definedName name="__new2" localSheetId="5" hidden="1">{"annual",#N/A,FALSE,"Pro Forma";#N/A,#N/A,FALSE,"Golf Operations"}</definedName>
    <definedName name="__new2" localSheetId="3" hidden="1">{"annual",#N/A,FALSE,"Pro Forma";#N/A,#N/A,FALSE,"Golf Operations"}</definedName>
    <definedName name="__new2" hidden="1">{"annual",#N/A,FALSE,"Pro Forma";#N/A,#N/A,FALSE,"Golf Operations"}</definedName>
    <definedName name="__New3" localSheetId="4" hidden="1">{"Main",#N/A,FALSE,"Wacker";"Main2",#N/A,FALSE,"Wacker";"Value",#N/A,FALSE,"Wacker";"Sensitivity",#N/A,FALSE,"Wacker";"Paine",#N/A,FALSE,"Wacker";"Quaker",#N/A,FALSE,"Wacker";"Wacker",#N/A,FALSE,"Wacker";"1900",#N/A,FALSE,"Wacker";"1901",#N/A,FALSE,"Wacker"}</definedName>
    <definedName name="__New3" localSheetId="5" hidden="1">{"Main",#N/A,FALSE,"Wacker";"Main2",#N/A,FALSE,"Wacker";"Value",#N/A,FALSE,"Wacker";"Sensitivity",#N/A,FALSE,"Wacker";"Paine",#N/A,FALSE,"Wacker";"Quaker",#N/A,FALSE,"Wacker";"Wacker",#N/A,FALSE,"Wacker";"1900",#N/A,FALSE,"Wacker";"1901",#N/A,FALSE,"Wacker"}</definedName>
    <definedName name="__New3" localSheetId="3" hidden="1">{"Main",#N/A,FALSE,"Wacker";"Main2",#N/A,FALSE,"Wacker";"Value",#N/A,FALSE,"Wacker";"Sensitivity",#N/A,FALSE,"Wacker";"Paine",#N/A,FALSE,"Wacker";"Quaker",#N/A,FALSE,"Wacker";"Wacker",#N/A,FALSE,"Wacker";"1900",#N/A,FALSE,"Wacker";"1901",#N/A,FALSE,"Wacker"}</definedName>
    <definedName name="__New3" hidden="1">{"Main",#N/A,FALSE,"Wacker";"Main2",#N/A,FALSE,"Wacker";"Value",#N/A,FALSE,"Wacker";"Sensitivity",#N/A,FALSE,"Wacker";"Paine",#N/A,FALSE,"Wacker";"Quaker",#N/A,FALSE,"Wacker";"Wacker",#N/A,FALSE,"Wacker";"1900",#N/A,FALSE,"Wacker";"1901",#N/A,FALSE,"Wacker"}</definedName>
    <definedName name="__New4" localSheetId="4" hidden="1">{"View1",#N/A,FALSE,"Sheet1";"View2",#N/A,FALSE,"Sheet1"}</definedName>
    <definedName name="__New4" localSheetId="5" hidden="1">{"View1",#N/A,FALSE,"Sheet1";"View2",#N/A,FALSE,"Sheet1"}</definedName>
    <definedName name="__New4" localSheetId="3" hidden="1">{"View1",#N/A,FALSE,"Sheet1";"View2",#N/A,FALSE,"Sheet1"}</definedName>
    <definedName name="__New4" hidden="1">{"View1",#N/A,FALSE,"Sheet1";"View2",#N/A,FALSE,"Sheet1"}</definedName>
    <definedName name="__New5" localSheetId="4" hidden="1">{"View1",#N/A,FALSE,"Sheet1";"View2",#N/A,FALSE,"Sheet1"}</definedName>
    <definedName name="__New5" localSheetId="5" hidden="1">{"View1",#N/A,FALSE,"Sheet1";"View2",#N/A,FALSE,"Sheet1"}</definedName>
    <definedName name="__New5" localSheetId="3" hidden="1">{"View1",#N/A,FALSE,"Sheet1";"View2",#N/A,FALSE,"Sheet1"}</definedName>
    <definedName name="__New5" hidden="1">{"View1",#N/A,FALSE,"Sheet1";"View2",#N/A,FALSE,"Sheet1"}</definedName>
    <definedName name="__New6" localSheetId="4" hidden="1">{"View1",#N/A,FALSE,"Sheet1";"View2",#N/A,FALSE,"Sheet1"}</definedName>
    <definedName name="__New6" localSheetId="5" hidden="1">{"View1",#N/A,FALSE,"Sheet1";"View2",#N/A,FALSE,"Sheet1"}</definedName>
    <definedName name="__New6" localSheetId="3" hidden="1">{"View1",#N/A,FALSE,"Sheet1";"View2",#N/A,FALSE,"Sheet1"}</definedName>
    <definedName name="__New6" hidden="1">{"View1",#N/A,FALSE,"Sheet1";"View2",#N/A,FALSE,"Sheet1"}</definedName>
    <definedName name="__New7" localSheetId="4" hidden="1">{"View1",#N/A,FALSE,"Sheet1";"View2",#N/A,FALSE,"Sheet1"}</definedName>
    <definedName name="__New7" localSheetId="5" hidden="1">{"View1",#N/A,FALSE,"Sheet1";"View2",#N/A,FALSE,"Sheet1"}</definedName>
    <definedName name="__New7" localSheetId="3" hidden="1">{"View1",#N/A,FALSE,"Sheet1";"View2",#N/A,FALSE,"Sheet1"}</definedName>
    <definedName name="__New7" hidden="1">{"View1",#N/A,FALSE,"Sheet1";"View2",#N/A,FALSE,"Sheet1"}</definedName>
    <definedName name="__New8" localSheetId="4" hidden="1">{"View1",#N/A,FALSE,"Sheet1";"View2",#N/A,FALSE,"Sheet1"}</definedName>
    <definedName name="__New8" localSheetId="5" hidden="1">{"View1",#N/A,FALSE,"Sheet1";"View2",#N/A,FALSE,"Sheet1"}</definedName>
    <definedName name="__New8" localSheetId="3" hidden="1">{"View1",#N/A,FALSE,"Sheet1";"View2",#N/A,FALSE,"Sheet1"}</definedName>
    <definedName name="__New8" hidden="1">{"View1",#N/A,FALSE,"Sheet1";"View2",#N/A,FALSE,"Sheet1"}</definedName>
    <definedName name="__New9" localSheetId="4" hidden="1">{"View1",#N/A,FALSE,"Sheet1";"View2",#N/A,FALSE,"Sheet1"}</definedName>
    <definedName name="__New9" localSheetId="5" hidden="1">{"View1",#N/A,FALSE,"Sheet1";"View2",#N/A,FALSE,"Sheet1"}</definedName>
    <definedName name="__New9" localSheetId="3" hidden="1">{"View1",#N/A,FALSE,"Sheet1";"View2",#N/A,FALSE,"Sheet1"}</definedName>
    <definedName name="__New9" hidden="1">{"View1",#N/A,FALSE,"Sheet1";"View2",#N/A,FALSE,"Sheet1"}</definedName>
    <definedName name="__Nov07"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Nov07"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Nov07"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Nov07"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_Oct07"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Oct07"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Oct07"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Oct07"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ok1" localSheetId="4"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 localSheetId="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ld2" localSheetId="4" hidden="1">{#N/A,#N/A,FALSE,"Summary";#N/A,#N/A,FALSE,"Buckets";#N/A,#N/A,FALSE,"Northstar";#N/A,#N/A,FALSE,"Comp"}</definedName>
    <definedName name="__old2" localSheetId="5" hidden="1">{#N/A,#N/A,FALSE,"Summary";#N/A,#N/A,FALSE,"Buckets";#N/A,#N/A,FALSE,"Northstar";#N/A,#N/A,FALSE,"Comp"}</definedName>
    <definedName name="__old2" localSheetId="3" hidden="1">{#N/A,#N/A,FALSE,"Summary";#N/A,#N/A,FALSE,"Buckets";#N/A,#N/A,FALSE,"Northstar";#N/A,#N/A,FALSE,"Comp"}</definedName>
    <definedName name="__old2" hidden="1">{#N/A,#N/A,FALSE,"Summary";#N/A,#N/A,FALSE,"Buckets";#N/A,#N/A,FALSE,"Northstar";#N/A,#N/A,FALSE,"Comp"}</definedName>
    <definedName name="__old3" localSheetId="4" hidden="1">{#N/A,#N/A,FALSE,"Emmes Services";#N/A,#N/A,FALSE,"Emmes Capital";#N/A,#N/A,FALSE,"Emmes &amp; Co"}</definedName>
    <definedName name="__old3" localSheetId="5" hidden="1">{#N/A,#N/A,FALSE,"Emmes Services";#N/A,#N/A,FALSE,"Emmes Capital";#N/A,#N/A,FALSE,"Emmes &amp; Co"}</definedName>
    <definedName name="__old3" localSheetId="3" hidden="1">{#N/A,#N/A,FALSE,"Emmes Services";#N/A,#N/A,FALSE,"Emmes Capital";#N/A,#N/A,FALSE,"Emmes &amp; Co"}</definedName>
    <definedName name="__old3" hidden="1">{#N/A,#N/A,FALSE,"Emmes Services";#N/A,#N/A,FALSE,"Emmes Capital";#N/A,#N/A,FALSE,"Emmes &amp; Co"}</definedName>
    <definedName name="__old4" localSheetId="4" hidden="1">{#N/A,#N/A,FALSE,"Summary";#N/A,#N/A,FALSE,"Buckets";#N/A,#N/A,FALSE,"Northstar";#N/A,#N/A,FALSE,"Comp"}</definedName>
    <definedName name="__old4" localSheetId="5" hidden="1">{#N/A,#N/A,FALSE,"Summary";#N/A,#N/A,FALSE,"Buckets";#N/A,#N/A,FALSE,"Northstar";#N/A,#N/A,FALSE,"Comp"}</definedName>
    <definedName name="__old4" localSheetId="3" hidden="1">{#N/A,#N/A,FALSE,"Summary";#N/A,#N/A,FALSE,"Buckets";#N/A,#N/A,FALSE,"Northstar";#N/A,#N/A,FALSE,"Comp"}</definedName>
    <definedName name="__old4" hidden="1">{#N/A,#N/A,FALSE,"Summary";#N/A,#N/A,FALSE,"Buckets";#N/A,#N/A,FALSE,"Northstar";#N/A,#N/A,FALSE,"Comp"}</definedName>
    <definedName name="__old5" localSheetId="4" hidden="1">{#N/A,#N/A,FALSE,"Emmes Services";#N/A,#N/A,FALSE,"Emmes Capital";#N/A,#N/A,FALSE,"Emmes &amp; Co"}</definedName>
    <definedName name="__old5" localSheetId="5" hidden="1">{#N/A,#N/A,FALSE,"Emmes Services";#N/A,#N/A,FALSE,"Emmes Capital";#N/A,#N/A,FALSE,"Emmes &amp; Co"}</definedName>
    <definedName name="__old5" localSheetId="3" hidden="1">{#N/A,#N/A,FALSE,"Emmes Services";#N/A,#N/A,FALSE,"Emmes Capital";#N/A,#N/A,FALSE,"Emmes &amp; Co"}</definedName>
    <definedName name="__old5" hidden="1">{#N/A,#N/A,FALSE,"Emmes Services";#N/A,#N/A,FALSE,"Emmes Capital";#N/A,#N/A,FALSE,"Emmes &amp; Co"}</definedName>
    <definedName name="__old6" localSheetId="4" hidden="1">{#N/A,#N/A,FALSE,"Summary";#N/A,#N/A,FALSE,"Buckets";#N/A,#N/A,FALSE,"Northstar";#N/A,#N/A,FALSE,"Comp"}</definedName>
    <definedName name="__old6" localSheetId="5" hidden="1">{#N/A,#N/A,FALSE,"Summary";#N/A,#N/A,FALSE,"Buckets";#N/A,#N/A,FALSE,"Northstar";#N/A,#N/A,FALSE,"Comp"}</definedName>
    <definedName name="__old6" localSheetId="3" hidden="1">{#N/A,#N/A,FALSE,"Summary";#N/A,#N/A,FALSE,"Buckets";#N/A,#N/A,FALSE,"Northstar";#N/A,#N/A,FALSE,"Comp"}</definedName>
    <definedName name="__old6" hidden="1">{#N/A,#N/A,FALSE,"Summary";#N/A,#N/A,FALSE,"Buckets";#N/A,#N/A,FALSE,"Northstar";#N/A,#N/A,FALSE,"Comp"}</definedName>
    <definedName name="__One2"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One2" localSheetId="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One2"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One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pd4" localSheetId="4" hidden="1">{"AnnualRentRoll",#N/A,FALSE,"RentRoll"}</definedName>
    <definedName name="__pd4" localSheetId="5" hidden="1">{"AnnualRentRoll",#N/A,FALSE,"RentRoll"}</definedName>
    <definedName name="__pd4" localSheetId="3" hidden="1">{"AnnualRentRoll",#N/A,FALSE,"RentRoll"}</definedName>
    <definedName name="__pd4" hidden="1">{"AnnualRentRoll",#N/A,FALSE,"RentRoll"}</definedName>
    <definedName name="__psp2" localSheetId="4" hidden="1">{"CF",#N/A,FALSE,"Cash Flow";"RET",#N/A,FALSE,"Returns";"NPV",#N/A,FALSE,"Values";"ASMPT",#N/A,FALSE,"Assumptions"}</definedName>
    <definedName name="__psp2" localSheetId="5" hidden="1">{"CF",#N/A,FALSE,"Cash Flow";"RET",#N/A,FALSE,"Returns";"NPV",#N/A,FALSE,"Values";"ASMPT",#N/A,FALSE,"Assumptions"}</definedName>
    <definedName name="__psp2" localSheetId="3" hidden="1">{"CF",#N/A,FALSE,"Cash Flow";"RET",#N/A,FALSE,"Returns";"NPV",#N/A,FALSE,"Values";"ASMPT",#N/A,FALSE,"Assumptions"}</definedName>
    <definedName name="__psp2" hidden="1">{"CF",#N/A,FALSE,"Cash Flow";"RET",#N/A,FALSE,"Returns";"NPV",#N/A,FALSE,"Values";"ASMPT",#N/A,FALSE,"Assumptions"}</definedName>
    <definedName name="__psp3" localSheetId="4" hidden="1">{"CF",#N/A,FALSE,"Cash Flow";"RET",#N/A,FALSE,"Returns";"NPV",#N/A,FALSE,"Values";"ASMPT",#N/A,FALSE,"Assumptions"}</definedName>
    <definedName name="__psp3" localSheetId="5" hidden="1">{"CF",#N/A,FALSE,"Cash Flow";"RET",#N/A,FALSE,"Returns";"NPV",#N/A,FALSE,"Values";"ASMPT",#N/A,FALSE,"Assumptions"}</definedName>
    <definedName name="__psp3" localSheetId="3" hidden="1">{"CF",#N/A,FALSE,"Cash Flow";"RET",#N/A,FALSE,"Returns";"NPV",#N/A,FALSE,"Values";"ASMPT",#N/A,FALSE,"Assumptions"}</definedName>
    <definedName name="__psp3" hidden="1">{"CF",#N/A,FALSE,"Cash Flow";"RET",#N/A,FALSE,"Returns";"NPV",#N/A,FALSE,"Values";"ASMPT",#N/A,FALSE,"Assumptions"}</definedName>
    <definedName name="__r" localSheetId="4" hidden="1">{#N/A,#N/A,FALSE,"Actual";#N/A,#N/A,FALSE,"Management Report 2";#N/A,#N/A,FALSE,"Management Report 3";#N/A,#N/A,FALSE,"Ergebnis";#N/A,#N/A,FALSE,"Summary";#N/A,#N/A,FALSE,"Konrzern";#N/A,#N/A,FALSE,"Abweichung Budget-Actuell"}</definedName>
    <definedName name="__r" localSheetId="5" hidden="1">{#N/A,#N/A,FALSE,"Actual";#N/A,#N/A,FALSE,"Management Report 2";#N/A,#N/A,FALSE,"Management Report 3";#N/A,#N/A,FALSE,"Ergebnis";#N/A,#N/A,FALSE,"Summary";#N/A,#N/A,FALSE,"Konrzern";#N/A,#N/A,FALSE,"Abweichung Budget-Actuell"}</definedName>
    <definedName name="__r" localSheetId="3" hidden="1">{#N/A,#N/A,FALSE,"Actual";#N/A,#N/A,FALSE,"Management Report 2";#N/A,#N/A,FALSE,"Management Report 3";#N/A,#N/A,FALSE,"Ergebnis";#N/A,#N/A,FALSE,"Summary";#N/A,#N/A,FALSE,"Konrzern";#N/A,#N/A,FALSE,"Abweichung Budget-Actuell"}</definedName>
    <definedName name="__r" hidden="1">{#N/A,#N/A,FALSE,"Actual";#N/A,#N/A,FALSE,"Management Report 2";#N/A,#N/A,FALSE,"Management Report 3";#N/A,#N/A,FALSE,"Ergebnis";#N/A,#N/A,FALSE,"Summary";#N/A,#N/A,FALSE,"Konrzern";#N/A,#N/A,FALSE,"Abweichung Budget-Actuell"}</definedName>
    <definedName name="__s12" localSheetId="4" hidden="1">{#N/A,#N/A,FALSE,"LoanAssumptions"}</definedName>
    <definedName name="__s12" localSheetId="5" hidden="1">{#N/A,#N/A,FALSE,"LoanAssumptions"}</definedName>
    <definedName name="__s12" localSheetId="3" hidden="1">{#N/A,#N/A,FALSE,"LoanAssumptions"}</definedName>
    <definedName name="__s12" hidden="1">{#N/A,#N/A,FALSE,"LoanAssumptions"}</definedName>
    <definedName name="__sad2" localSheetId="4" hidden="1">{"MonthlyRentRoll",#N/A,FALSE,"RentRoll"}</definedName>
    <definedName name="__sad2" localSheetId="5" hidden="1">{"MonthlyRentRoll",#N/A,FALSE,"RentRoll"}</definedName>
    <definedName name="__sad2" localSheetId="3" hidden="1">{"MonthlyRentRoll",#N/A,FALSE,"RentRoll"}</definedName>
    <definedName name="__sad2" hidden="1">{"MonthlyRentRoll",#N/A,FALSE,"RentRoll"}</definedName>
    <definedName name="__sss1" localSheetId="4" hidden="1">{"CF Cons",#N/A,FALSE,"CASHFLOW"}</definedName>
    <definedName name="__sss1" localSheetId="5" hidden="1">{"CF Cons",#N/A,FALSE,"CASHFLOW"}</definedName>
    <definedName name="__sss1" localSheetId="3" hidden="1">{"CF Cons",#N/A,FALSE,"CASHFLOW"}</definedName>
    <definedName name="__sss1" hidden="1">{"CF Cons",#N/A,FALSE,"CASHFLOW"}</definedName>
    <definedName name="__vf6" localSheetId="4" hidden="1">{#N/A,#N/A,FALSE,"Summary"}</definedName>
    <definedName name="__vf6" localSheetId="5" hidden="1">{#N/A,#N/A,FALSE,"Summary"}</definedName>
    <definedName name="__vf6" localSheetId="3" hidden="1">{#N/A,#N/A,FALSE,"Summary"}</definedName>
    <definedName name="__vf6" hidden="1">{#N/A,#N/A,FALSE,"Summary"}</definedName>
    <definedName name="__w" localSheetId="4" hidden="1">{"budget",#N/A,TRUE,"P&amp;L";"budget",#N/A,TRUE,"Fixed_cost";"budget",#N/A,TRUE,"var_cost";"budget",#N/A,TRUE,"Cap_exp";"budget",#N/A,TRUE,"salaries";"budget",#N/A,TRUE,"sales_qty";"budget",#N/A,TRUE,"sales_value";"budget",#N/A,TRUE,"COS";"budget",#N/A,TRUE,"margin"}</definedName>
    <definedName name="__w" localSheetId="5" hidden="1">{"budget",#N/A,TRUE,"P&amp;L";"budget",#N/A,TRUE,"Fixed_cost";"budget",#N/A,TRUE,"var_cost";"budget",#N/A,TRUE,"Cap_exp";"budget",#N/A,TRUE,"salaries";"budget",#N/A,TRUE,"sales_qty";"budget",#N/A,TRUE,"sales_value";"budget",#N/A,TRUE,"COS";"budget",#N/A,TRUE,"margin"}</definedName>
    <definedName name="__w" localSheetId="3" hidden="1">{"budget",#N/A,TRUE,"P&amp;L";"budget",#N/A,TRUE,"Fixed_cost";"budget",#N/A,TRUE,"var_cost";"budget",#N/A,TRUE,"Cap_exp";"budget",#N/A,TRUE,"salaries";"budget",#N/A,TRUE,"sales_qty";"budget",#N/A,TRUE,"sales_value";"budget",#N/A,TRUE,"COS";"budget",#N/A,TRUE,"margin"}</definedName>
    <definedName name="__w" hidden="1">{"budget",#N/A,TRUE,"P&amp;L";"budget",#N/A,TRUE,"Fixed_cost";"budget",#N/A,TRUE,"var_cost";"budget",#N/A,TRUE,"Cap_exp";"budget",#N/A,TRUE,"salaries";"budget",#N/A,TRUE,"sales_qty";"budget",#N/A,TRUE,"sales_value";"budget",#N/A,TRUE,"COS";"budget",#N/A,TRUE,"margin"}</definedName>
    <definedName name="__wmp1" localSheetId="4" hidden="1">{#N/A,#N/A,FALSE,"ENVIRONMENTAL"}</definedName>
    <definedName name="__wmp1" localSheetId="5" hidden="1">{#N/A,#N/A,FALSE,"ENVIRONMENTAL"}</definedName>
    <definedName name="__wmp1" localSheetId="3" hidden="1">{#N/A,#N/A,FALSE,"ENVIRONMENTAL"}</definedName>
    <definedName name="__wmp1" hidden="1">{#N/A,#N/A,FALSE,"ENVIRONMENTAL"}</definedName>
    <definedName name="__wpm1" localSheetId="4" hidden="1">{#N/A,#N/A,FALSE,"LOAN ANALYSIS"}</definedName>
    <definedName name="__wpm1" localSheetId="5" hidden="1">{#N/A,#N/A,FALSE,"LOAN ANALYSIS"}</definedName>
    <definedName name="__wpm1" localSheetId="3" hidden="1">{#N/A,#N/A,FALSE,"LOAN ANALYSIS"}</definedName>
    <definedName name="__wpm1" hidden="1">{#N/A,#N/A,FALSE,"LOAN ANALYSIS"}</definedName>
    <definedName name="__wr1" localSheetId="4" hidden="1">{"Book Income",#N/A,FALSE,"B&amp;T";"Taxable Income",#N/A,FALSE,"B&amp;T"}</definedName>
    <definedName name="__wr1" localSheetId="5" hidden="1">{"Book Income",#N/A,FALSE,"B&amp;T";"Taxable Income",#N/A,FALSE,"B&amp;T"}</definedName>
    <definedName name="__wr1" localSheetId="3" hidden="1">{"Book Income",#N/A,FALSE,"B&amp;T";"Taxable Income",#N/A,FALSE,"B&amp;T"}</definedName>
    <definedName name="__wr1" hidden="1">{"Book Income",#N/A,FALSE,"B&amp;T";"Taxable Income",#N/A,FALSE,"B&amp;T"}</definedName>
    <definedName name="__wr2" localSheetId="4" hidden="1">{"Rent1",#N/A,FALSE,"RENT";"Rent2",#N/A,FALSE,"RENT"}</definedName>
    <definedName name="__wr2" localSheetId="5" hidden="1">{"Rent1",#N/A,FALSE,"RENT";"Rent2",#N/A,FALSE,"RENT"}</definedName>
    <definedName name="__wr2" localSheetId="3" hidden="1">{"Rent1",#N/A,FALSE,"RENT";"Rent2",#N/A,FALSE,"RENT"}</definedName>
    <definedName name="__wr2" hidden="1">{"Rent1",#N/A,FALSE,"RENT";"Rent2",#N/A,FALSE,"RENT"}</definedName>
    <definedName name="__wr3" localSheetId="4" hidden="1">{"Sensitivity1",#N/A,FALSE,"Sensitivity";"Sensitivity2",#N/A,FALSE,"Sensitivity"}</definedName>
    <definedName name="__wr3" localSheetId="5" hidden="1">{"Sensitivity1",#N/A,FALSE,"Sensitivity";"Sensitivity2",#N/A,FALSE,"Sensitivity"}</definedName>
    <definedName name="__wr3" localSheetId="3" hidden="1">{"Sensitivity1",#N/A,FALSE,"Sensitivity";"Sensitivity2",#N/A,FALSE,"Sensitivity"}</definedName>
    <definedName name="__wr3" hidden="1">{"Sensitivity1",#N/A,FALSE,"Sensitivity";"Sensitivity2",#N/A,FALSE,"Sensitivity"}</definedName>
    <definedName name="__wr4" localSheetId="4" hidden="1">{"CF Assumptions",#N/A,FALSE,"Asu";#N/A,#N/A,FALSE,"Summary";#N/A,#N/A,FALSE,"CF (2)";#N/A,#N/A,FALSE,"SM";#N/A,#N/A,FALSE,"C&amp;D";#N/A,#N/A,FALSE,"MGMT";#N/A,#N/A,FALSE,"Notes"}</definedName>
    <definedName name="__wr4" localSheetId="5" hidden="1">{"CF Assumptions",#N/A,FALSE,"Asu";#N/A,#N/A,FALSE,"Summary";#N/A,#N/A,FALSE,"CF (2)";#N/A,#N/A,FALSE,"SM";#N/A,#N/A,FALSE,"C&amp;D";#N/A,#N/A,FALSE,"MGMT";#N/A,#N/A,FALSE,"Notes"}</definedName>
    <definedName name="__wr4" localSheetId="3" hidden="1">{"CF Assumptions",#N/A,FALSE,"Asu";#N/A,#N/A,FALSE,"Summary";#N/A,#N/A,FALSE,"CF (2)";#N/A,#N/A,FALSE,"SM";#N/A,#N/A,FALSE,"C&amp;D";#N/A,#N/A,FALSE,"MGMT";#N/A,#N/A,FALSE,"Notes"}</definedName>
    <definedName name="__wr4" hidden="1">{"CF Assumptions",#N/A,FALSE,"Asu";#N/A,#N/A,FALSE,"Summary";#N/A,#N/A,FALSE,"CF (2)";#N/A,#N/A,FALSE,"SM";#N/A,#N/A,FALSE,"C&amp;D";#N/A,#N/A,FALSE,"MGMT";#N/A,#N/A,FALSE,"Notes"}</definedName>
    <definedName name="__wrn1" localSheetId="4" hidden="1">{"schedule1",#N/A,FALSE,"Sheet1";"schedule2",#N/A,FALSE,"Sheet1";"schedule3",#N/A,FALSE,"Sheet1";"schedule4",#N/A,FALSE,"Sheet1";"schedule5",#N/A,FALSE,"Sheet1";"schedule6",#N/A,FALSE,"Sheet1"}</definedName>
    <definedName name="__wrn1" localSheetId="5" hidden="1">{"schedule1",#N/A,FALSE,"Sheet1";"schedule2",#N/A,FALSE,"Sheet1";"schedule3",#N/A,FALSE,"Sheet1";"schedule4",#N/A,FALSE,"Sheet1";"schedule5",#N/A,FALSE,"Sheet1";"schedule6",#N/A,FALSE,"Sheet1"}</definedName>
    <definedName name="__wrn1" localSheetId="3" hidden="1">{"schedule1",#N/A,FALSE,"Sheet1";"schedule2",#N/A,FALSE,"Sheet1";"schedule3",#N/A,FALSE,"Sheet1";"schedule4",#N/A,FALSE,"Sheet1";"schedule5",#N/A,FALSE,"Sheet1";"schedule6",#N/A,FALSE,"Sheet1"}</definedName>
    <definedName name="__wrn1" hidden="1">{"schedule1",#N/A,FALSE,"Sheet1";"schedule2",#N/A,FALSE,"Sheet1";"schedule3",#N/A,FALSE,"Sheet1";"schedule4",#N/A,FALSE,"Sheet1";"schedule5",#N/A,FALSE,"Sheet1";"schedule6",#N/A,FALSE,"Sheet1"}</definedName>
    <definedName name="__wrn1_1" localSheetId="4" hidden="1">{"schedule1",#N/A,FALSE,"Sheet1";"schedule2",#N/A,FALSE,"Sheet1";"schedule3",#N/A,FALSE,"Sheet1";"schedule4",#N/A,FALSE,"Sheet1";"schedule5",#N/A,FALSE,"Sheet1";"schedule6",#N/A,FALSE,"Sheet1"}</definedName>
    <definedName name="__wrn1_1" localSheetId="5" hidden="1">{"schedule1",#N/A,FALSE,"Sheet1";"schedule2",#N/A,FALSE,"Sheet1";"schedule3",#N/A,FALSE,"Sheet1";"schedule4",#N/A,FALSE,"Sheet1";"schedule5",#N/A,FALSE,"Sheet1";"schedule6",#N/A,FALSE,"Sheet1"}</definedName>
    <definedName name="__wrn1_1" localSheetId="3" hidden="1">{"schedule1",#N/A,FALSE,"Sheet1";"schedule2",#N/A,FALSE,"Sheet1";"schedule3",#N/A,FALSE,"Sheet1";"schedule4",#N/A,FALSE,"Sheet1";"schedule5",#N/A,FALSE,"Sheet1";"schedule6",#N/A,FALSE,"Sheet1"}</definedName>
    <definedName name="__wrn1_1" hidden="1">{"schedule1",#N/A,FALSE,"Sheet1";"schedule2",#N/A,FALSE,"Sheet1";"schedule3",#N/A,FALSE,"Sheet1";"schedule4",#N/A,FALSE,"Sheet1";"schedule5",#N/A,FALSE,"Sheet1";"schedule6",#N/A,FALSE,"Sheet1"}</definedName>
    <definedName name="__wrn2" localSheetId="4" hidden="1">{"casespecific",#N/A,FALSE,"Assumptions"}</definedName>
    <definedName name="__wrn2" localSheetId="5" hidden="1">{"casespecific",#N/A,FALSE,"Assumptions"}</definedName>
    <definedName name="__wrn2" localSheetId="3" hidden="1">{"casespecific",#N/A,FALSE,"Assumptions"}</definedName>
    <definedName name="__wrn2" hidden="1">{"casespecific",#N/A,FALSE,"Assumptions"}</definedName>
    <definedName name="__wrn3" localSheetId="4" hidden="1">{"comps",#N/A,FALSE,"comps";"notes",#N/A,FALSE,"comps"}</definedName>
    <definedName name="__wrn3" localSheetId="5" hidden="1">{"comps",#N/A,FALSE,"comps";"notes",#N/A,FALSE,"comps"}</definedName>
    <definedName name="__wrn3" localSheetId="3" hidden="1">{"comps",#N/A,FALSE,"comps";"notes",#N/A,FALSE,"comps"}</definedName>
    <definedName name="__wrn3" hidden="1">{"comps",#N/A,FALSE,"comps";"notes",#N/A,FALSE,"comps"}</definedName>
    <definedName name="__wrn4" localSheetId="4" hidden="1">{"general",#N/A,FALSE,"Assumptions"}</definedName>
    <definedName name="__wrn4" localSheetId="5" hidden="1">{"general",#N/A,FALSE,"Assumptions"}</definedName>
    <definedName name="__wrn4" localSheetId="3" hidden="1">{"general",#N/A,FALSE,"Assumptions"}</definedName>
    <definedName name="__wrn4" hidden="1">{"general",#N/A,FALSE,"Assumptions"}</definedName>
    <definedName name="__www1" localSheetId="4" hidden="1">{#N/A,#N/A,FALSE,"Calculator"}</definedName>
    <definedName name="__www1" localSheetId="5" hidden="1">{#N/A,#N/A,FALSE,"Calculator"}</definedName>
    <definedName name="__www1" localSheetId="3" hidden="1">{#N/A,#N/A,FALSE,"Calculator"}</definedName>
    <definedName name="__www1" hidden="1">{#N/A,#N/A,FALSE,"Calculator"}</definedName>
    <definedName name="__www2" localSheetId="4" hidden="1">{#N/A,#N/A,FALSE,"Calculator"}</definedName>
    <definedName name="__www2" localSheetId="5" hidden="1">{#N/A,#N/A,FALSE,"Calculator"}</definedName>
    <definedName name="__www2" localSheetId="3" hidden="1">{#N/A,#N/A,FALSE,"Calculator"}</definedName>
    <definedName name="__www2" hidden="1">{#N/A,#N/A,FALSE,"Calculator"}</definedName>
    <definedName name="__xlfn.BAHTTEXT" hidden="1">#NAME?</definedName>
    <definedName name="__xlfn.RTD" hidden="1">#NAME?</definedName>
    <definedName name="__xlfn.SUMIFS" hidden="1">#NAME?</definedName>
    <definedName name="_1__FDSAUDITLINK__" localSheetId="4" hidden="1">{"fdsup://directions/FAT Viewer?action=UPDATE&amp;creator=factset&amp;DYN_ARGS=TRUE&amp;DOC_NAME=FAT:FQL_AUDITING_CLIENT_TEMPLATE.FAT&amp;display_string=Audit&amp;VAR:KEY=QXCRMBCHSB&amp;VAR:QUERY=RkZfRUJJVERBX09QRVIoTFRNLDAsLCxSRik=&amp;WINDOW=FIRST_POPUP&amp;HEIGHT=450&amp;WIDTH=450&amp;START_MA","XIMIZED=FALSE&amp;VAR:CALENDAR=US&amp;VAR:SYMBOL=HCP&amp;VAR:INDEX=0"}</definedName>
    <definedName name="_1__FDSAUDITLINK__" localSheetId="5" hidden="1">{"fdsup://directions/FAT Viewer?action=UPDATE&amp;creator=factset&amp;DYN_ARGS=TRUE&amp;DOC_NAME=FAT:FQL_AUDITING_CLIENT_TEMPLATE.FAT&amp;display_string=Audit&amp;VAR:KEY=QXCRMBCHSB&amp;VAR:QUERY=RkZfRUJJVERBX09QRVIoTFRNLDAsLCxSRik=&amp;WINDOW=FIRST_POPUP&amp;HEIGHT=450&amp;WIDTH=450&amp;START_MA","XIMIZED=FALSE&amp;VAR:CALENDAR=US&amp;VAR:SYMBOL=HCP&amp;VAR:INDEX=0"}</definedName>
    <definedName name="_1__FDSAUDITLINK__" localSheetId="3" hidden="1">{"fdsup://directions/FAT Viewer?action=UPDATE&amp;creator=factset&amp;DYN_ARGS=TRUE&amp;DOC_NAME=FAT:FQL_AUDITING_CLIENT_TEMPLATE.FAT&amp;display_string=Audit&amp;VAR:KEY=QXCRMBCHSB&amp;VAR:QUERY=RkZfRUJJVERBX09QRVIoTFRNLDAsLCxSRik=&amp;WINDOW=FIRST_POPUP&amp;HEIGHT=450&amp;WIDTH=450&amp;START_MA","XIMIZED=FALSE&amp;VAR:CALENDAR=US&amp;VAR:SYMBOL=HCP&amp;VAR:INDEX=0"}</definedName>
    <definedName name="_1__FDSAUDITLINK__" hidden="1">{"fdsup://directions/FAT Viewer?action=UPDATE&amp;creator=factset&amp;DYN_ARGS=TRUE&amp;DOC_NAME=FAT:FQL_AUDITING_CLIENT_TEMPLATE.FAT&amp;display_string=Audit&amp;VAR:KEY=QXCRMBCHSB&amp;VAR:QUERY=RkZfRUJJVERBX09QRVIoTFRNLDAsLCxSRik=&amp;WINDOW=FIRST_POPUP&amp;HEIGHT=450&amp;WIDTH=450&amp;START_MA","XIMIZED=FALSE&amp;VAR:CALENDAR=US&amp;VAR:SYMBOL=HCP&amp;VAR:INDEX=0"}</definedName>
    <definedName name="_1_0_K" hidden="1">#N/A</definedName>
    <definedName name="_10__FDSAUDITLINK__" localSheetId="4" hidden="1">{"fdsup://directions/FAT Viewer?action=UPDATE&amp;creator=factset&amp;DYN_ARGS=TRUE&amp;DOC_NAME=FAT:FQL_AUDITING_CLIENT_TEMPLATE.FAT&amp;display_string=Audit&amp;VAR:KEY=STQPEVWROR&amp;VAR:QUERY=RkZfRUJJVERBX09QRVIoTFRNLDAsLCxSRik=&amp;WINDOW=FIRST_POPUP&amp;HEIGHT=450&amp;WIDTH=450&amp;START_MA","XIMIZED=FALSE&amp;VAR:CALENDAR=US&amp;VAR:SYMBOL=RWT&amp;VAR:INDEX=0"}</definedName>
    <definedName name="_10__FDSAUDITLINK__" localSheetId="5" hidden="1">{"fdsup://directions/FAT Viewer?action=UPDATE&amp;creator=factset&amp;DYN_ARGS=TRUE&amp;DOC_NAME=FAT:FQL_AUDITING_CLIENT_TEMPLATE.FAT&amp;display_string=Audit&amp;VAR:KEY=STQPEVWROR&amp;VAR:QUERY=RkZfRUJJVERBX09QRVIoTFRNLDAsLCxSRik=&amp;WINDOW=FIRST_POPUP&amp;HEIGHT=450&amp;WIDTH=450&amp;START_MA","XIMIZED=FALSE&amp;VAR:CALENDAR=US&amp;VAR:SYMBOL=RWT&amp;VAR:INDEX=0"}</definedName>
    <definedName name="_10__FDSAUDITLINK__" localSheetId="3" hidden="1">{"fdsup://directions/FAT Viewer?action=UPDATE&amp;creator=factset&amp;DYN_ARGS=TRUE&amp;DOC_NAME=FAT:FQL_AUDITING_CLIENT_TEMPLATE.FAT&amp;display_string=Audit&amp;VAR:KEY=STQPEVWROR&amp;VAR:QUERY=RkZfRUJJVERBX09QRVIoTFRNLDAsLCxSRik=&amp;WINDOW=FIRST_POPUP&amp;HEIGHT=450&amp;WIDTH=450&amp;START_MA","XIMIZED=FALSE&amp;VAR:CALENDAR=US&amp;VAR:SYMBOL=RWT&amp;VAR:INDEX=0"}</definedName>
    <definedName name="_10__FDSAUDITLINK__" hidden="1">{"fdsup://directions/FAT Viewer?action=UPDATE&amp;creator=factset&amp;DYN_ARGS=TRUE&amp;DOC_NAME=FAT:FQL_AUDITING_CLIENT_TEMPLATE.FAT&amp;display_string=Audit&amp;VAR:KEY=STQPEVWROR&amp;VAR:QUERY=RkZfRUJJVERBX09QRVIoTFRNLDAsLCxSRik=&amp;WINDOW=FIRST_POPUP&amp;HEIGHT=450&amp;WIDTH=450&amp;START_MA","XIMIZED=FALSE&amp;VAR:CALENDAR=US&amp;VAR:SYMBOL=RWT&amp;VAR:INDEX=0"}</definedName>
    <definedName name="_10_8_0_S" hidden="1">#N/A</definedName>
    <definedName name="_100__FDSAUDITLINK__" localSheetId="4" hidden="1">{"fdsup://directions/FAT Viewer?action=UPDATE&amp;creator=factset&amp;DYN_ARGS=TRUE&amp;DOC_NAME=FAT:FQL_AUDITING_CLIENT_TEMPLATE.FAT&amp;display_string=Audit&amp;VAR:KEY=SXYRWPKTWH&amp;VAR:QUERY=RkZfRUJJVERBX09QRVIoTFRNLDAsLCxSRik=&amp;WINDOW=FIRST_POPUP&amp;HEIGHT=450&amp;WIDTH=450&amp;START_MA","XIMIZED=FALSE&amp;VAR:CALENDAR=US&amp;VAR:SYMBOL=ARE&amp;VAR:INDEX=0"}</definedName>
    <definedName name="_100__FDSAUDITLINK__" localSheetId="5" hidden="1">{"fdsup://directions/FAT Viewer?action=UPDATE&amp;creator=factset&amp;DYN_ARGS=TRUE&amp;DOC_NAME=FAT:FQL_AUDITING_CLIENT_TEMPLATE.FAT&amp;display_string=Audit&amp;VAR:KEY=SXYRWPKTWH&amp;VAR:QUERY=RkZfRUJJVERBX09QRVIoTFRNLDAsLCxSRik=&amp;WINDOW=FIRST_POPUP&amp;HEIGHT=450&amp;WIDTH=450&amp;START_MA","XIMIZED=FALSE&amp;VAR:CALENDAR=US&amp;VAR:SYMBOL=ARE&amp;VAR:INDEX=0"}</definedName>
    <definedName name="_100__FDSAUDITLINK__" localSheetId="3" hidden="1">{"fdsup://directions/FAT Viewer?action=UPDATE&amp;creator=factset&amp;DYN_ARGS=TRUE&amp;DOC_NAME=FAT:FQL_AUDITING_CLIENT_TEMPLATE.FAT&amp;display_string=Audit&amp;VAR:KEY=SXYRWPKTWH&amp;VAR:QUERY=RkZfRUJJVERBX09QRVIoTFRNLDAsLCxSRik=&amp;WINDOW=FIRST_POPUP&amp;HEIGHT=450&amp;WIDTH=450&amp;START_MA","XIMIZED=FALSE&amp;VAR:CALENDAR=US&amp;VAR:SYMBOL=ARE&amp;VAR:INDEX=0"}</definedName>
    <definedName name="_100__FDSAUDITLINK__" hidden="1">{"fdsup://directions/FAT Viewer?action=UPDATE&amp;creator=factset&amp;DYN_ARGS=TRUE&amp;DOC_NAME=FAT:FQL_AUDITING_CLIENT_TEMPLATE.FAT&amp;display_string=Audit&amp;VAR:KEY=SXYRWPKTWH&amp;VAR:QUERY=RkZfRUJJVERBX09QRVIoTFRNLDAsLCxSRik=&amp;WINDOW=FIRST_POPUP&amp;HEIGHT=450&amp;WIDTH=450&amp;START_MA","XIMIZED=FALSE&amp;VAR:CALENDAR=US&amp;VAR:SYMBOL=ARE&amp;VAR:INDEX=0"}</definedName>
    <definedName name="_10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1520"}</definedName>
    <definedName name="_10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1520"}</definedName>
    <definedName name="_10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1520"}</definedName>
    <definedName name="_10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1520"}</definedName>
    <definedName name="_10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1519"}</definedName>
    <definedName name="_10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1519"}</definedName>
    <definedName name="_10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1519"}</definedName>
    <definedName name="_10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1519"}</definedName>
    <definedName name="_10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1518"}</definedName>
    <definedName name="_10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1518"}</definedName>
    <definedName name="_10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1518"}</definedName>
    <definedName name="_10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1518"}</definedName>
    <definedName name="_10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1517"}</definedName>
    <definedName name="_10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1517"}</definedName>
    <definedName name="_10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1517"}</definedName>
    <definedName name="_10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1517"}</definedName>
    <definedName name="_10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1516"}</definedName>
    <definedName name="_10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1516"}</definedName>
    <definedName name="_10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1516"}</definedName>
    <definedName name="_10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1516"}</definedName>
    <definedName name="_10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1515"}</definedName>
    <definedName name="_10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1515"}</definedName>
    <definedName name="_10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1515"}</definedName>
    <definedName name="_10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1515"}</definedName>
    <definedName name="_10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1514"}</definedName>
    <definedName name="_10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1514"}</definedName>
    <definedName name="_10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1514"}</definedName>
    <definedName name="_10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1514"}</definedName>
    <definedName name="_10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1513"}</definedName>
    <definedName name="_10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1513"}</definedName>
    <definedName name="_10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1513"}</definedName>
    <definedName name="_10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1513"}</definedName>
    <definedName name="_10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1512"}</definedName>
    <definedName name="_10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1512"}</definedName>
    <definedName name="_10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1512"}</definedName>
    <definedName name="_10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1512"}</definedName>
    <definedName name="_10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1511"}</definedName>
    <definedName name="_10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1511"}</definedName>
    <definedName name="_10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1511"}</definedName>
    <definedName name="_10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1511"}</definedName>
    <definedName name="_101__FDSAUDITLINK__" localSheetId="4" hidden="1">{"fdsup://Directions/FactSet Auditing Viewer?action=AUDIT_VALUE&amp;DB=129&amp;ID1=51783410&amp;VALUEID=10010&amp;SDATE=2010&amp;PERIODTYPE=ANN_STD&amp;SCFT=3&amp;window=popup_no_bar&amp;width=385&amp;height=120&amp;START_MAXIMIZED=FALSE&amp;creator=factset&amp;display_string=Audit"}</definedName>
    <definedName name="_101__FDSAUDITLINK__" localSheetId="5" hidden="1">{"fdsup://Directions/FactSet Auditing Viewer?action=AUDIT_VALUE&amp;DB=129&amp;ID1=51783410&amp;VALUEID=10010&amp;SDATE=2010&amp;PERIODTYPE=ANN_STD&amp;SCFT=3&amp;window=popup_no_bar&amp;width=385&amp;height=120&amp;START_MAXIMIZED=FALSE&amp;creator=factset&amp;display_string=Audit"}</definedName>
    <definedName name="_101__FDSAUDITLINK__" localSheetId="3" hidden="1">{"fdsup://Directions/FactSet Auditing Viewer?action=AUDIT_VALUE&amp;DB=129&amp;ID1=51783410&amp;VALUEID=10010&amp;SDATE=2010&amp;PERIODTYPE=ANN_STD&amp;SCFT=3&amp;window=popup_no_bar&amp;width=385&amp;height=120&amp;START_MAXIMIZED=FALSE&amp;creator=factset&amp;display_string=Audit"}</definedName>
    <definedName name="_101__FDSAUDITLINK__" hidden="1">{"fdsup://Directions/FactSet Auditing Viewer?action=AUDIT_VALUE&amp;DB=129&amp;ID1=51783410&amp;VALUEID=10010&amp;SDATE=2010&amp;PERIODTYPE=ANN_STD&amp;SCFT=3&amp;window=popup_no_bar&amp;width=385&amp;height=120&amp;START_MAXIMIZED=FALSE&amp;creator=factset&amp;display_string=Audit"}</definedName>
    <definedName name="_10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1510"}</definedName>
    <definedName name="_10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1510"}</definedName>
    <definedName name="_10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1510"}</definedName>
    <definedName name="_10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1510"}</definedName>
    <definedName name="_10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1509"}</definedName>
    <definedName name="_10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1509"}</definedName>
    <definedName name="_10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1509"}</definedName>
    <definedName name="_10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1509"}</definedName>
    <definedName name="_10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1508"}</definedName>
    <definedName name="_10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1508"}</definedName>
    <definedName name="_10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1508"}</definedName>
    <definedName name="_10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1508"}</definedName>
    <definedName name="_10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1507"}</definedName>
    <definedName name="_10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1507"}</definedName>
    <definedName name="_10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1507"}</definedName>
    <definedName name="_10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1507"}</definedName>
    <definedName name="_10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1506"}</definedName>
    <definedName name="_10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1506"}</definedName>
    <definedName name="_10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1506"}</definedName>
    <definedName name="_10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1506"}</definedName>
    <definedName name="_10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1505"}</definedName>
    <definedName name="_10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1505"}</definedName>
    <definedName name="_10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1505"}</definedName>
    <definedName name="_10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1505"}</definedName>
    <definedName name="_10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1504"}</definedName>
    <definedName name="_10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1504"}</definedName>
    <definedName name="_10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1504"}</definedName>
    <definedName name="_10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1504"}</definedName>
    <definedName name="_10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1503"}</definedName>
    <definedName name="_10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1503"}</definedName>
    <definedName name="_10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1503"}</definedName>
    <definedName name="_10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1503"}</definedName>
    <definedName name="_10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1502"}</definedName>
    <definedName name="_10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1502"}</definedName>
    <definedName name="_10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1502"}</definedName>
    <definedName name="_10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1502"}</definedName>
    <definedName name="_10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1501"}</definedName>
    <definedName name="_10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1501"}</definedName>
    <definedName name="_10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1501"}</definedName>
    <definedName name="_10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1501"}</definedName>
    <definedName name="_102__FDSAUDITLINK__" localSheetId="4"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102__FDSAUDITLINK__" localSheetId="5"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102__FDSAUDITLINK__" localSheetId="3"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102__FDSAUDITLINK__"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10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1500"}</definedName>
    <definedName name="_10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1500"}</definedName>
    <definedName name="_10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1500"}</definedName>
    <definedName name="_10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1500"}</definedName>
    <definedName name="_10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1499"}</definedName>
    <definedName name="_10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1499"}</definedName>
    <definedName name="_10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1499"}</definedName>
    <definedName name="_10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1499"}</definedName>
    <definedName name="_10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1498"}</definedName>
    <definedName name="_10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1498"}</definedName>
    <definedName name="_10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1498"}</definedName>
    <definedName name="_10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1498"}</definedName>
    <definedName name="_10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1497"}</definedName>
    <definedName name="_10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1497"}</definedName>
    <definedName name="_10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1497"}</definedName>
    <definedName name="_10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1497"}</definedName>
    <definedName name="_10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1496"}</definedName>
    <definedName name="_10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1496"}</definedName>
    <definedName name="_10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1496"}</definedName>
    <definedName name="_10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1496"}</definedName>
    <definedName name="_10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1495"}</definedName>
    <definedName name="_10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1495"}</definedName>
    <definedName name="_10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1495"}</definedName>
    <definedName name="_10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1495"}</definedName>
    <definedName name="_10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1494"}</definedName>
    <definedName name="_10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1494"}</definedName>
    <definedName name="_10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1494"}</definedName>
    <definedName name="_10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1494"}</definedName>
    <definedName name="_10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1493"}</definedName>
    <definedName name="_10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1493"}</definedName>
    <definedName name="_10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1493"}</definedName>
    <definedName name="_10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1493"}</definedName>
    <definedName name="_10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1492"}</definedName>
    <definedName name="_10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1492"}</definedName>
    <definedName name="_10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1492"}</definedName>
    <definedName name="_10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1492"}</definedName>
    <definedName name="_10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1491"}</definedName>
    <definedName name="_10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1491"}</definedName>
    <definedName name="_10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1491"}</definedName>
    <definedName name="_10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1491"}</definedName>
    <definedName name="_103__FDSAUDITLINK__" localSheetId="4"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103__FDSAUDITLINK__" localSheetId="5"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103__FDSAUDITLINK__" localSheetId="3"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103__FDSAUDITLINK__"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10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1490"}</definedName>
    <definedName name="_10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1490"}</definedName>
    <definedName name="_10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1490"}</definedName>
    <definedName name="_10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1490"}</definedName>
    <definedName name="_10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1489"}</definedName>
    <definedName name="_10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1489"}</definedName>
    <definedName name="_10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1489"}</definedName>
    <definedName name="_10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1489"}</definedName>
    <definedName name="_10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1488"}</definedName>
    <definedName name="_10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1488"}</definedName>
    <definedName name="_10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1488"}</definedName>
    <definedName name="_10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1488"}</definedName>
    <definedName name="_10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1487"}</definedName>
    <definedName name="_10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1487"}</definedName>
    <definedName name="_10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1487"}</definedName>
    <definedName name="_10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1487"}</definedName>
    <definedName name="_10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1486"}</definedName>
    <definedName name="_10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1486"}</definedName>
    <definedName name="_10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1486"}</definedName>
    <definedName name="_10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1486"}</definedName>
    <definedName name="_10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1485"}</definedName>
    <definedName name="_10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1485"}</definedName>
    <definedName name="_10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1485"}</definedName>
    <definedName name="_10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1485"}</definedName>
    <definedName name="_10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1484"}</definedName>
    <definedName name="_10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1484"}</definedName>
    <definedName name="_10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1484"}</definedName>
    <definedName name="_10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1484"}</definedName>
    <definedName name="_10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1483"}</definedName>
    <definedName name="_10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1483"}</definedName>
    <definedName name="_10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1483"}</definedName>
    <definedName name="_10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1483"}</definedName>
    <definedName name="_10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1482"}</definedName>
    <definedName name="_10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1482"}</definedName>
    <definedName name="_10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1482"}</definedName>
    <definedName name="_10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1482"}</definedName>
    <definedName name="_10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1481"}</definedName>
    <definedName name="_10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1481"}</definedName>
    <definedName name="_10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1481"}</definedName>
    <definedName name="_10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1481"}</definedName>
    <definedName name="_104__FDSAUDITLINK__" localSheetId="4"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4__FDSAUDITLINK__" localSheetId="5"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4__FDSAUDITLINK__" localSheetId="3"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4__FDSAUDITLINK__"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1480"}</definedName>
    <definedName name="_10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1480"}</definedName>
    <definedName name="_10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1480"}</definedName>
    <definedName name="_10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1480"}</definedName>
    <definedName name="_10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1479"}</definedName>
    <definedName name="_10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1479"}</definedName>
    <definedName name="_10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1479"}</definedName>
    <definedName name="_10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1479"}</definedName>
    <definedName name="_10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1478"}</definedName>
    <definedName name="_10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1478"}</definedName>
    <definedName name="_10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1478"}</definedName>
    <definedName name="_10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1478"}</definedName>
    <definedName name="_10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1477"}</definedName>
    <definedName name="_10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1477"}</definedName>
    <definedName name="_10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1477"}</definedName>
    <definedName name="_10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1477"}</definedName>
    <definedName name="_10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1476"}</definedName>
    <definedName name="_10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1476"}</definedName>
    <definedName name="_10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1476"}</definedName>
    <definedName name="_10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1476"}</definedName>
    <definedName name="_10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1475"}</definedName>
    <definedName name="_10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1475"}</definedName>
    <definedName name="_10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1475"}</definedName>
    <definedName name="_10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1475"}</definedName>
    <definedName name="_10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1474"}</definedName>
    <definedName name="_10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1474"}</definedName>
    <definedName name="_10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1474"}</definedName>
    <definedName name="_10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1474"}</definedName>
    <definedName name="_10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1473"}</definedName>
    <definedName name="_10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1473"}</definedName>
    <definedName name="_10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1473"}</definedName>
    <definedName name="_10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1473"}</definedName>
    <definedName name="_10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1472"}</definedName>
    <definedName name="_10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1472"}</definedName>
    <definedName name="_10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1472"}</definedName>
    <definedName name="_10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1472"}</definedName>
    <definedName name="_10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1471"}</definedName>
    <definedName name="_10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1471"}</definedName>
    <definedName name="_10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1471"}</definedName>
    <definedName name="_10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1471"}</definedName>
    <definedName name="_105__FDSAUDITLINK__" localSheetId="4"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5__FDSAUDITLINK__" localSheetId="5"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5__FDSAUDITLINK__" localSheetId="3"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5__FDSAUDITLINK__"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1470"}</definedName>
    <definedName name="_10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1470"}</definedName>
    <definedName name="_10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1470"}</definedName>
    <definedName name="_10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1470"}</definedName>
    <definedName name="_10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1469"}</definedName>
    <definedName name="_10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1469"}</definedName>
    <definedName name="_10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1469"}</definedName>
    <definedName name="_10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1469"}</definedName>
    <definedName name="_10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1468"}</definedName>
    <definedName name="_10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1468"}</definedName>
    <definedName name="_10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1468"}</definedName>
    <definedName name="_10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1468"}</definedName>
    <definedName name="_10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1467"}</definedName>
    <definedName name="_10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1467"}</definedName>
    <definedName name="_10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1467"}</definedName>
    <definedName name="_10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1467"}</definedName>
    <definedName name="_10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1466"}</definedName>
    <definedName name="_10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1466"}</definedName>
    <definedName name="_10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1466"}</definedName>
    <definedName name="_10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1466"}</definedName>
    <definedName name="_10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1465"}</definedName>
    <definedName name="_10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1465"}</definedName>
    <definedName name="_10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1465"}</definedName>
    <definedName name="_10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1465"}</definedName>
    <definedName name="_10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1464"}</definedName>
    <definedName name="_10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1464"}</definedName>
    <definedName name="_10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1464"}</definedName>
    <definedName name="_10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1464"}</definedName>
    <definedName name="_10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1463"}</definedName>
    <definedName name="_10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1463"}</definedName>
    <definedName name="_10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1463"}</definedName>
    <definedName name="_10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1463"}</definedName>
    <definedName name="_10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1462"}</definedName>
    <definedName name="_10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1462"}</definedName>
    <definedName name="_10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1462"}</definedName>
    <definedName name="_10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1462"}</definedName>
    <definedName name="_10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1461"}</definedName>
    <definedName name="_10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1461"}</definedName>
    <definedName name="_10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1461"}</definedName>
    <definedName name="_10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1461"}</definedName>
    <definedName name="_106__FDSAUDITLINK__" localSheetId="4"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6__FDSAUDITLINK__" localSheetId="5"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6__FDSAUDITLINK__" localSheetId="3"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6__FDSAUDITLINK__" hidden="1">{"fdsup://directions/FAT Viewer?action=UPDATE&amp;creator=factset&amp;DYN_ARGS=TRUE&amp;DOC_NAME=FAT:FQL_AUDITING_CLIENT_TEMPLATE.FAT&amp;display_string=Audit&amp;VAR:KEY=FEFMDMTOLE&amp;VAR:QUERY=RkZfRUJJVERBX09QRVIoTFRNLCwsLCxVU0Qp&amp;WINDOW=FIRST_POPUP&amp;HEIGHT=450&amp;WIDTH=450&amp;START_MA","XIMIZED=FALSE&amp;VAR:CALENDAR=US&amp;VAR:SYMBOL=LGN&amp;VAR:INDEX=0"}</definedName>
    <definedName name="_10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1460"}</definedName>
    <definedName name="_10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1460"}</definedName>
    <definedName name="_10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1460"}</definedName>
    <definedName name="_10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1460"}</definedName>
    <definedName name="_10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1459"}</definedName>
    <definedName name="_10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1459"}</definedName>
    <definedName name="_10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1459"}</definedName>
    <definedName name="_10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1459"}</definedName>
    <definedName name="_10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1458"}</definedName>
    <definedName name="_10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1458"}</definedName>
    <definedName name="_10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1458"}</definedName>
    <definedName name="_10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1458"}</definedName>
    <definedName name="_10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1457"}</definedName>
    <definedName name="_10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1457"}</definedName>
    <definedName name="_10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1457"}</definedName>
    <definedName name="_10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1457"}</definedName>
    <definedName name="_10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1456"}</definedName>
    <definedName name="_10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1456"}</definedName>
    <definedName name="_10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1456"}</definedName>
    <definedName name="_10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1456"}</definedName>
    <definedName name="_10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1455"}</definedName>
    <definedName name="_10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1455"}</definedName>
    <definedName name="_10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1455"}</definedName>
    <definedName name="_10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1455"}</definedName>
    <definedName name="_10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1454"}</definedName>
    <definedName name="_10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1454"}</definedName>
    <definedName name="_10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1454"}</definedName>
    <definedName name="_10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1454"}</definedName>
    <definedName name="_10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1453"}</definedName>
    <definedName name="_10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1453"}</definedName>
    <definedName name="_10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1453"}</definedName>
    <definedName name="_10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1453"}</definedName>
    <definedName name="_10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1452"}</definedName>
    <definedName name="_10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1452"}</definedName>
    <definedName name="_10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1452"}</definedName>
    <definedName name="_10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1452"}</definedName>
    <definedName name="_10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1451"}</definedName>
    <definedName name="_10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1451"}</definedName>
    <definedName name="_10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1451"}</definedName>
    <definedName name="_10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1451"}</definedName>
    <definedName name="_107__FDSAUDITLINK__" localSheetId="4"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7__FDSAUDITLINK__" localSheetId="5"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7__FDSAUDITLINK__" localSheetId="3"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7__FDSAUDITLINK__"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1450"}</definedName>
    <definedName name="_10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1450"}</definedName>
    <definedName name="_10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1450"}</definedName>
    <definedName name="_10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1450"}</definedName>
    <definedName name="_10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1449"}</definedName>
    <definedName name="_10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1449"}</definedName>
    <definedName name="_10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1449"}</definedName>
    <definedName name="_10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1449"}</definedName>
    <definedName name="_10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1448"}</definedName>
    <definedName name="_10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1448"}</definedName>
    <definedName name="_10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1448"}</definedName>
    <definedName name="_10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1448"}</definedName>
    <definedName name="_10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1447"}</definedName>
    <definedName name="_10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1447"}</definedName>
    <definedName name="_10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1447"}</definedName>
    <definedName name="_10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1447"}</definedName>
    <definedName name="_10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1446"}</definedName>
    <definedName name="_10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1446"}</definedName>
    <definedName name="_10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1446"}</definedName>
    <definedName name="_10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1446"}</definedName>
    <definedName name="_10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1445"}</definedName>
    <definedName name="_10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1445"}</definedName>
    <definedName name="_10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1445"}</definedName>
    <definedName name="_10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1445"}</definedName>
    <definedName name="_10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1444"}</definedName>
    <definedName name="_10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1444"}</definedName>
    <definedName name="_10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1444"}</definedName>
    <definedName name="_10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1444"}</definedName>
    <definedName name="_10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1443"}</definedName>
    <definedName name="_10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1443"}</definedName>
    <definedName name="_10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1443"}</definedName>
    <definedName name="_10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1443"}</definedName>
    <definedName name="_10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1442"}</definedName>
    <definedName name="_10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1442"}</definedName>
    <definedName name="_10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1442"}</definedName>
    <definedName name="_10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1442"}</definedName>
    <definedName name="_10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1441"}</definedName>
    <definedName name="_10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1441"}</definedName>
    <definedName name="_10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1441"}</definedName>
    <definedName name="_10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1441"}</definedName>
    <definedName name="_108__FDSAUDITLINK__" localSheetId="4"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8__FDSAUDITLINK__" localSheetId="5"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8__FDSAUDITLINK__" localSheetId="3"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8__FDSAUDITLINK__"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1440"}</definedName>
    <definedName name="_10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1440"}</definedName>
    <definedName name="_10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1440"}</definedName>
    <definedName name="_10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1440"}</definedName>
    <definedName name="_10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1439"}</definedName>
    <definedName name="_10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1439"}</definedName>
    <definedName name="_10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1439"}</definedName>
    <definedName name="_10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1439"}</definedName>
    <definedName name="_10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1438"}</definedName>
    <definedName name="_10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1438"}</definedName>
    <definedName name="_10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1438"}</definedName>
    <definedName name="_10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1438"}</definedName>
    <definedName name="_10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1437"}</definedName>
    <definedName name="_10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1437"}</definedName>
    <definedName name="_10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1437"}</definedName>
    <definedName name="_10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1437"}</definedName>
    <definedName name="_10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1436"}</definedName>
    <definedName name="_10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1436"}</definedName>
    <definedName name="_10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1436"}</definedName>
    <definedName name="_10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1436"}</definedName>
    <definedName name="_10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1435"}</definedName>
    <definedName name="_10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1435"}</definedName>
    <definedName name="_10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1435"}</definedName>
    <definedName name="_10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1435"}</definedName>
    <definedName name="_10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1434"}</definedName>
    <definedName name="_10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1434"}</definedName>
    <definedName name="_10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1434"}</definedName>
    <definedName name="_10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1434"}</definedName>
    <definedName name="_10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1433"}</definedName>
    <definedName name="_10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1433"}</definedName>
    <definedName name="_10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1433"}</definedName>
    <definedName name="_10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1433"}</definedName>
    <definedName name="_10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1432"}</definedName>
    <definedName name="_10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1432"}</definedName>
    <definedName name="_10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1432"}</definedName>
    <definedName name="_10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1432"}</definedName>
    <definedName name="_10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1431"}</definedName>
    <definedName name="_10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1431"}</definedName>
    <definedName name="_10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1431"}</definedName>
    <definedName name="_10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1431"}</definedName>
    <definedName name="_109__FDSAUDITLINK__" localSheetId="4"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9__FDSAUDITLINK__" localSheetId="5"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9__FDSAUDITLINK__" localSheetId="3"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9__FDSAUDITLINK__" hidden="1">{"fdsup://directions/FAT Viewer?action=UPDATE&amp;creator=factset&amp;DYN_ARGS=TRUE&amp;DOC_NAME=FAT:FQL_AUDITING_CLIENT_TEMPLATE.FAT&amp;display_string=Audit&amp;VAR:KEY=UDGNYTMVMJ&amp;VAR:QUERY=RkZfRUJJVERBX09QRVIoTFRNLCwsLCxVU0Qp&amp;WINDOW=FIRST_POPUP&amp;HEIGHT=450&amp;WIDTH=450&amp;START_MA","XIMIZED=FALSE&amp;VAR:CALENDAR=US&amp;VAR:SYMBOL=IHR&amp;VAR:INDEX=0"}</definedName>
    <definedName name="_10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1430"}</definedName>
    <definedName name="_10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1430"}</definedName>
    <definedName name="_10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1430"}</definedName>
    <definedName name="_10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1430"}</definedName>
    <definedName name="_10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1429"}</definedName>
    <definedName name="_10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1429"}</definedName>
    <definedName name="_10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1429"}</definedName>
    <definedName name="_10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1429"}</definedName>
    <definedName name="_10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1428"}</definedName>
    <definedName name="_10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1428"}</definedName>
    <definedName name="_10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1428"}</definedName>
    <definedName name="_10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1428"}</definedName>
    <definedName name="_10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1427"}</definedName>
    <definedName name="_10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1427"}</definedName>
    <definedName name="_10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1427"}</definedName>
    <definedName name="_10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1427"}</definedName>
    <definedName name="_10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1426"}</definedName>
    <definedName name="_10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1426"}</definedName>
    <definedName name="_10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1426"}</definedName>
    <definedName name="_10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1426"}</definedName>
    <definedName name="_10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1425"}</definedName>
    <definedName name="_10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1425"}</definedName>
    <definedName name="_10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1425"}</definedName>
    <definedName name="_10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1425"}</definedName>
    <definedName name="_10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1424"}</definedName>
    <definedName name="_10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1424"}</definedName>
    <definedName name="_10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1424"}</definedName>
    <definedName name="_10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1424"}</definedName>
    <definedName name="_10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1423"}</definedName>
    <definedName name="_10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1423"}</definedName>
    <definedName name="_10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1423"}</definedName>
    <definedName name="_10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1423"}</definedName>
    <definedName name="_10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1422"}</definedName>
    <definedName name="_10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1422"}</definedName>
    <definedName name="_10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1422"}</definedName>
    <definedName name="_10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1422"}</definedName>
    <definedName name="_10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1421"}</definedName>
    <definedName name="_10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1421"}</definedName>
    <definedName name="_10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1421"}</definedName>
    <definedName name="_10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1421"}</definedName>
    <definedName name="_11__FDSAUDITLINK__" localSheetId="4" hidden="1">{"fdsup://directions/FAT Viewer?action=UPDATE&amp;creator=factset&amp;DYN_ARGS=TRUE&amp;DOC_NAME=FAT:FQL_AUDITING_CLIENT_TEMPLATE.FAT&amp;display_string=Audit&amp;VAR:KEY=STQJQXGJOL&amp;VAR:QUERY=RkZfRUJJVERBX09QRVIoTFRNLDAsLCxSRik=&amp;WINDOW=FIRST_POPUP&amp;HEIGHT=450&amp;WIDTH=450&amp;START_MA","XIMIZED=FALSE&amp;VAR:CALENDAR=US&amp;VAR:SYMBOL=NLY&amp;VAR:INDEX=0"}</definedName>
    <definedName name="_11__FDSAUDITLINK__" localSheetId="5" hidden="1">{"fdsup://directions/FAT Viewer?action=UPDATE&amp;creator=factset&amp;DYN_ARGS=TRUE&amp;DOC_NAME=FAT:FQL_AUDITING_CLIENT_TEMPLATE.FAT&amp;display_string=Audit&amp;VAR:KEY=STQJQXGJOL&amp;VAR:QUERY=RkZfRUJJVERBX09QRVIoTFRNLDAsLCxSRik=&amp;WINDOW=FIRST_POPUP&amp;HEIGHT=450&amp;WIDTH=450&amp;START_MA","XIMIZED=FALSE&amp;VAR:CALENDAR=US&amp;VAR:SYMBOL=NLY&amp;VAR:INDEX=0"}</definedName>
    <definedName name="_11__FDSAUDITLINK__" localSheetId="3" hidden="1">{"fdsup://directions/FAT Viewer?action=UPDATE&amp;creator=factset&amp;DYN_ARGS=TRUE&amp;DOC_NAME=FAT:FQL_AUDITING_CLIENT_TEMPLATE.FAT&amp;display_string=Audit&amp;VAR:KEY=STQJQXGJOL&amp;VAR:QUERY=RkZfRUJJVERBX09QRVIoTFRNLDAsLCxSRik=&amp;WINDOW=FIRST_POPUP&amp;HEIGHT=450&amp;WIDTH=450&amp;START_MA","XIMIZED=FALSE&amp;VAR:CALENDAR=US&amp;VAR:SYMBOL=NLY&amp;VAR:INDEX=0"}</definedName>
    <definedName name="_11__FDSAUDITLINK__" hidden="1">{"fdsup://directions/FAT Viewer?action=UPDATE&amp;creator=factset&amp;DYN_ARGS=TRUE&amp;DOC_NAME=FAT:FQL_AUDITING_CLIENT_TEMPLATE.FAT&amp;display_string=Audit&amp;VAR:KEY=STQJQXGJOL&amp;VAR:QUERY=RkZfRUJJVERBX09QRVIoTFRNLDAsLCxSRik=&amp;WINDOW=FIRST_POPUP&amp;HEIGHT=450&amp;WIDTH=450&amp;START_MA","XIMIZED=FALSE&amp;VAR:CALENDAR=US&amp;VAR:SYMBOL=NLY&amp;VAR:INDEX=0"}</definedName>
    <definedName name="_11_8_0_S" hidden="1">#N/A</definedName>
    <definedName name="_110__FDSAUDITLINK__" localSheetId="4" hidden="1">{"fdsup://directions/FAT Viewer?action=UPDATE&amp;creator=factset&amp;DYN_ARGS=TRUE&amp;DOC_NAME=FAT:FQL_AUDITING_CLIENT_TEMPLATE.FAT&amp;display_string=Audit&amp;VAR:KEY=KVUHSXITWB&amp;VAR:QUERY=RkZfRUJJVERBX09QRVIoTFRNLDIwMTAp&amp;WINDOW=FIRST_POPUP&amp;HEIGHT=450&amp;WIDTH=450&amp;START_MAXIMI","ZED=FALSE&amp;VAR:CALENDAR=US&amp;VAR:SYMBOL=CLUB&amp;VAR:INDEX=0"}</definedName>
    <definedName name="_110__FDSAUDITLINK__" localSheetId="5" hidden="1">{"fdsup://directions/FAT Viewer?action=UPDATE&amp;creator=factset&amp;DYN_ARGS=TRUE&amp;DOC_NAME=FAT:FQL_AUDITING_CLIENT_TEMPLATE.FAT&amp;display_string=Audit&amp;VAR:KEY=KVUHSXITWB&amp;VAR:QUERY=RkZfRUJJVERBX09QRVIoTFRNLDIwMTAp&amp;WINDOW=FIRST_POPUP&amp;HEIGHT=450&amp;WIDTH=450&amp;START_MAXIMI","ZED=FALSE&amp;VAR:CALENDAR=US&amp;VAR:SYMBOL=CLUB&amp;VAR:INDEX=0"}</definedName>
    <definedName name="_110__FDSAUDITLINK__" localSheetId="3" hidden="1">{"fdsup://directions/FAT Viewer?action=UPDATE&amp;creator=factset&amp;DYN_ARGS=TRUE&amp;DOC_NAME=FAT:FQL_AUDITING_CLIENT_TEMPLATE.FAT&amp;display_string=Audit&amp;VAR:KEY=KVUHSXITWB&amp;VAR:QUERY=RkZfRUJJVERBX09QRVIoTFRNLDIwMTAp&amp;WINDOW=FIRST_POPUP&amp;HEIGHT=450&amp;WIDTH=450&amp;START_MAXIMI","ZED=FALSE&amp;VAR:CALENDAR=US&amp;VAR:SYMBOL=CLUB&amp;VAR:INDEX=0"}</definedName>
    <definedName name="_110__FDSAUDITLINK__" hidden="1">{"fdsup://directions/FAT Viewer?action=UPDATE&amp;creator=factset&amp;DYN_ARGS=TRUE&amp;DOC_NAME=FAT:FQL_AUDITING_CLIENT_TEMPLATE.FAT&amp;display_string=Audit&amp;VAR:KEY=KVUHSXITWB&amp;VAR:QUERY=RkZfRUJJVERBX09QRVIoTFRNLDIwMTAp&amp;WINDOW=FIRST_POPUP&amp;HEIGHT=450&amp;WIDTH=450&amp;START_MAXIMI","ZED=FALSE&amp;VAR:CALENDAR=US&amp;VAR:SYMBOL=CLUB&amp;VAR:INDEX=0"}</definedName>
    <definedName name="_11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1420"}</definedName>
    <definedName name="_11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1420"}</definedName>
    <definedName name="_11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1420"}</definedName>
    <definedName name="_11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1420"}</definedName>
    <definedName name="_11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1419"}</definedName>
    <definedName name="_11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1419"}</definedName>
    <definedName name="_11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1419"}</definedName>
    <definedName name="_11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1419"}</definedName>
    <definedName name="_11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1418"}</definedName>
    <definedName name="_11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1418"}</definedName>
    <definedName name="_11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1418"}</definedName>
    <definedName name="_11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1418"}</definedName>
    <definedName name="_11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1417"}</definedName>
    <definedName name="_11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1417"}</definedName>
    <definedName name="_11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1417"}</definedName>
    <definedName name="_11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1417"}</definedName>
    <definedName name="_11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1416"}</definedName>
    <definedName name="_11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1416"}</definedName>
    <definedName name="_11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1416"}</definedName>
    <definedName name="_11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1416"}</definedName>
    <definedName name="_11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1415"}</definedName>
    <definedName name="_11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1415"}</definedName>
    <definedName name="_11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1415"}</definedName>
    <definedName name="_11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1415"}</definedName>
    <definedName name="_11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1414"}</definedName>
    <definedName name="_11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1414"}</definedName>
    <definedName name="_11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1414"}</definedName>
    <definedName name="_11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1414"}</definedName>
    <definedName name="_11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1413"}</definedName>
    <definedName name="_11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1413"}</definedName>
    <definedName name="_11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1413"}</definedName>
    <definedName name="_11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1413"}</definedName>
    <definedName name="_11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1412"}</definedName>
    <definedName name="_11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1412"}</definedName>
    <definedName name="_11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1412"}</definedName>
    <definedName name="_11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1412"}</definedName>
    <definedName name="_11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1411"}</definedName>
    <definedName name="_11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1411"}</definedName>
    <definedName name="_11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1411"}</definedName>
    <definedName name="_11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1411"}</definedName>
    <definedName name="_111__FDSAUDITLINK__" localSheetId="4" hidden="1">{"fdsup://directions/FAT Viewer?action=UPDATE&amp;creator=factset&amp;DYN_ARGS=TRUE&amp;DOC_NAME=FAT:FQL_AUDITING_CLIENT_TEMPLATE.FAT&amp;display_string=Audit&amp;VAR:KEY=CBOXKZURWL&amp;VAR:QUERY=RkZfRUJJVERBX09QRVIoTFRNLDIwMTAp&amp;WINDOW=FIRST_POPUP&amp;HEIGHT=450&amp;WIDTH=450&amp;START_MAXIMI","ZED=FALSE&amp;VAR:CALENDAR=US&amp;VAR:SYMBOL=STNR&amp;VAR:INDEX=0"}</definedName>
    <definedName name="_111__FDSAUDITLINK__" localSheetId="5" hidden="1">{"fdsup://directions/FAT Viewer?action=UPDATE&amp;creator=factset&amp;DYN_ARGS=TRUE&amp;DOC_NAME=FAT:FQL_AUDITING_CLIENT_TEMPLATE.FAT&amp;display_string=Audit&amp;VAR:KEY=CBOXKZURWL&amp;VAR:QUERY=RkZfRUJJVERBX09QRVIoTFRNLDIwMTAp&amp;WINDOW=FIRST_POPUP&amp;HEIGHT=450&amp;WIDTH=450&amp;START_MAXIMI","ZED=FALSE&amp;VAR:CALENDAR=US&amp;VAR:SYMBOL=STNR&amp;VAR:INDEX=0"}</definedName>
    <definedName name="_111__FDSAUDITLINK__" localSheetId="3" hidden="1">{"fdsup://directions/FAT Viewer?action=UPDATE&amp;creator=factset&amp;DYN_ARGS=TRUE&amp;DOC_NAME=FAT:FQL_AUDITING_CLIENT_TEMPLATE.FAT&amp;display_string=Audit&amp;VAR:KEY=CBOXKZURWL&amp;VAR:QUERY=RkZfRUJJVERBX09QRVIoTFRNLDIwMTAp&amp;WINDOW=FIRST_POPUP&amp;HEIGHT=450&amp;WIDTH=450&amp;START_MAXIMI","ZED=FALSE&amp;VAR:CALENDAR=US&amp;VAR:SYMBOL=STNR&amp;VAR:INDEX=0"}</definedName>
    <definedName name="_111__FDSAUDITLINK__" hidden="1">{"fdsup://directions/FAT Viewer?action=UPDATE&amp;creator=factset&amp;DYN_ARGS=TRUE&amp;DOC_NAME=FAT:FQL_AUDITING_CLIENT_TEMPLATE.FAT&amp;display_string=Audit&amp;VAR:KEY=CBOXKZURWL&amp;VAR:QUERY=RkZfRUJJVERBX09QRVIoTFRNLDIwMTAp&amp;WINDOW=FIRST_POPUP&amp;HEIGHT=450&amp;WIDTH=450&amp;START_MAXIMI","ZED=FALSE&amp;VAR:CALENDAR=US&amp;VAR:SYMBOL=STNR&amp;VAR:INDEX=0"}</definedName>
    <definedName name="_11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1410"}</definedName>
    <definedName name="_11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1410"}</definedName>
    <definedName name="_11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1410"}</definedName>
    <definedName name="_11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1410"}</definedName>
    <definedName name="_11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1409"}</definedName>
    <definedName name="_11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1409"}</definedName>
    <definedName name="_11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1409"}</definedName>
    <definedName name="_11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1409"}</definedName>
    <definedName name="_11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1408"}</definedName>
    <definedName name="_11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1408"}</definedName>
    <definedName name="_11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1408"}</definedName>
    <definedName name="_11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1408"}</definedName>
    <definedName name="_11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1407"}</definedName>
    <definedName name="_11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1407"}</definedName>
    <definedName name="_11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1407"}</definedName>
    <definedName name="_11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1407"}</definedName>
    <definedName name="_11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1406"}</definedName>
    <definedName name="_11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1406"}</definedName>
    <definedName name="_11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1406"}</definedName>
    <definedName name="_11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1406"}</definedName>
    <definedName name="_11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1405"}</definedName>
    <definedName name="_11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1405"}</definedName>
    <definedName name="_11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1405"}</definedName>
    <definedName name="_11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1405"}</definedName>
    <definedName name="_11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1404"}</definedName>
    <definedName name="_11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1404"}</definedName>
    <definedName name="_11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1404"}</definedName>
    <definedName name="_11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1404"}</definedName>
    <definedName name="_11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1403"}</definedName>
    <definedName name="_11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1403"}</definedName>
    <definedName name="_11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1403"}</definedName>
    <definedName name="_11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1403"}</definedName>
    <definedName name="_11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1402"}</definedName>
    <definedName name="_11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1402"}</definedName>
    <definedName name="_11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1402"}</definedName>
    <definedName name="_11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1402"}</definedName>
    <definedName name="_11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1401"}</definedName>
    <definedName name="_11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1401"}</definedName>
    <definedName name="_11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1401"}</definedName>
    <definedName name="_11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1401"}</definedName>
    <definedName name="_112__FDSAUDITLINK__" localSheetId="4" hidden="1">{"fdsup://directions/FAT Viewer?action=UPDATE&amp;creator=factset&amp;DYN_ARGS=TRUE&amp;DOC_NAME=FAT:FQL_AUDITING_CLIENT_TEMPLATE.FAT&amp;display_string=Audit&amp;VAR:KEY=WFUDCZMXMZ&amp;VAR:QUERY=RkZfRUJJVERBX09QRVIoTFRNLDIwMTAp&amp;WINDOW=FIRST_POPUP&amp;HEIGHT=450&amp;WIDTH=450&amp;START_MAXIMI","ZED=FALSE&amp;VAR:CALENDAR=US&amp;VAR:SYMBOL=TRK&amp;VAR:INDEX=0"}</definedName>
    <definedName name="_112__FDSAUDITLINK__" localSheetId="5" hidden="1">{"fdsup://directions/FAT Viewer?action=UPDATE&amp;creator=factset&amp;DYN_ARGS=TRUE&amp;DOC_NAME=FAT:FQL_AUDITING_CLIENT_TEMPLATE.FAT&amp;display_string=Audit&amp;VAR:KEY=WFUDCZMXMZ&amp;VAR:QUERY=RkZfRUJJVERBX09QRVIoTFRNLDIwMTAp&amp;WINDOW=FIRST_POPUP&amp;HEIGHT=450&amp;WIDTH=450&amp;START_MAXIMI","ZED=FALSE&amp;VAR:CALENDAR=US&amp;VAR:SYMBOL=TRK&amp;VAR:INDEX=0"}</definedName>
    <definedName name="_112__FDSAUDITLINK__" localSheetId="3" hidden="1">{"fdsup://directions/FAT Viewer?action=UPDATE&amp;creator=factset&amp;DYN_ARGS=TRUE&amp;DOC_NAME=FAT:FQL_AUDITING_CLIENT_TEMPLATE.FAT&amp;display_string=Audit&amp;VAR:KEY=WFUDCZMXMZ&amp;VAR:QUERY=RkZfRUJJVERBX09QRVIoTFRNLDIwMTAp&amp;WINDOW=FIRST_POPUP&amp;HEIGHT=450&amp;WIDTH=450&amp;START_MAXIMI","ZED=FALSE&amp;VAR:CALENDAR=US&amp;VAR:SYMBOL=TRK&amp;VAR:INDEX=0"}</definedName>
    <definedName name="_112__FDSAUDITLINK__" hidden="1">{"fdsup://directions/FAT Viewer?action=UPDATE&amp;creator=factset&amp;DYN_ARGS=TRUE&amp;DOC_NAME=FAT:FQL_AUDITING_CLIENT_TEMPLATE.FAT&amp;display_string=Audit&amp;VAR:KEY=WFUDCZMXMZ&amp;VAR:QUERY=RkZfRUJJVERBX09QRVIoTFRNLDIwMTAp&amp;WINDOW=FIRST_POPUP&amp;HEIGHT=450&amp;WIDTH=450&amp;START_MAXIMI","ZED=FALSE&amp;VAR:CALENDAR=US&amp;VAR:SYMBOL=TRK&amp;VAR:INDEX=0"}</definedName>
    <definedName name="_11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1400"}</definedName>
    <definedName name="_11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1400"}</definedName>
    <definedName name="_11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1400"}</definedName>
    <definedName name="_11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1400"}</definedName>
    <definedName name="_11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1399"}</definedName>
    <definedName name="_11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1399"}</definedName>
    <definedName name="_11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1399"}</definedName>
    <definedName name="_11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1399"}</definedName>
    <definedName name="_11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1398"}</definedName>
    <definedName name="_11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1398"}</definedName>
    <definedName name="_11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1398"}</definedName>
    <definedName name="_11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1398"}</definedName>
    <definedName name="_11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1397"}</definedName>
    <definedName name="_11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1397"}</definedName>
    <definedName name="_11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1397"}</definedName>
    <definedName name="_11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1397"}</definedName>
    <definedName name="_11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1396"}</definedName>
    <definedName name="_11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1396"}</definedName>
    <definedName name="_11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1396"}</definedName>
    <definedName name="_11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1396"}</definedName>
    <definedName name="_11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1395"}</definedName>
    <definedName name="_11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1395"}</definedName>
    <definedName name="_11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1395"}</definedName>
    <definedName name="_11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1395"}</definedName>
    <definedName name="_11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1394"}</definedName>
    <definedName name="_11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1394"}</definedName>
    <definedName name="_11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1394"}</definedName>
    <definedName name="_11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1394"}</definedName>
    <definedName name="_11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1393"}</definedName>
    <definedName name="_11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1393"}</definedName>
    <definedName name="_11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1393"}</definedName>
    <definedName name="_11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1393"}</definedName>
    <definedName name="_11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1392"}</definedName>
    <definedName name="_11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1392"}</definedName>
    <definedName name="_11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1392"}</definedName>
    <definedName name="_11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1392"}</definedName>
    <definedName name="_11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1391"}</definedName>
    <definedName name="_11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1391"}</definedName>
    <definedName name="_11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1391"}</definedName>
    <definedName name="_11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1391"}</definedName>
    <definedName name="_113__FDSAUDITLINK__" localSheetId="4" hidden="1">{"fdsup://directions/FAT Viewer?action=UPDATE&amp;creator=factset&amp;DYN_ARGS=TRUE&amp;DOC_NAME=FAT:FQL_AUDITING_CLIENT_TEMPLATE.FAT&amp;display_string=Audit&amp;VAR:KEY=MPGPYDQNKV&amp;VAR:QUERY=RkZfRUJJVERBX09QRVIoTFRNLDIwMTAp&amp;WINDOW=FIRST_POPUP&amp;HEIGHT=450&amp;WIDTH=450&amp;START_MAXIMI","ZED=FALSE&amp;VAR:CALENDAR=US&amp;VAR:SYMBOL=MTN&amp;VAR:INDEX=0"}</definedName>
    <definedName name="_113__FDSAUDITLINK__" localSheetId="5" hidden="1">{"fdsup://directions/FAT Viewer?action=UPDATE&amp;creator=factset&amp;DYN_ARGS=TRUE&amp;DOC_NAME=FAT:FQL_AUDITING_CLIENT_TEMPLATE.FAT&amp;display_string=Audit&amp;VAR:KEY=MPGPYDQNKV&amp;VAR:QUERY=RkZfRUJJVERBX09QRVIoTFRNLDIwMTAp&amp;WINDOW=FIRST_POPUP&amp;HEIGHT=450&amp;WIDTH=450&amp;START_MAXIMI","ZED=FALSE&amp;VAR:CALENDAR=US&amp;VAR:SYMBOL=MTN&amp;VAR:INDEX=0"}</definedName>
    <definedName name="_113__FDSAUDITLINK__" localSheetId="3" hidden="1">{"fdsup://directions/FAT Viewer?action=UPDATE&amp;creator=factset&amp;DYN_ARGS=TRUE&amp;DOC_NAME=FAT:FQL_AUDITING_CLIENT_TEMPLATE.FAT&amp;display_string=Audit&amp;VAR:KEY=MPGPYDQNKV&amp;VAR:QUERY=RkZfRUJJVERBX09QRVIoTFRNLDIwMTAp&amp;WINDOW=FIRST_POPUP&amp;HEIGHT=450&amp;WIDTH=450&amp;START_MAXIMI","ZED=FALSE&amp;VAR:CALENDAR=US&amp;VAR:SYMBOL=MTN&amp;VAR:INDEX=0"}</definedName>
    <definedName name="_113__FDSAUDITLINK__" hidden="1">{"fdsup://directions/FAT Viewer?action=UPDATE&amp;creator=factset&amp;DYN_ARGS=TRUE&amp;DOC_NAME=FAT:FQL_AUDITING_CLIENT_TEMPLATE.FAT&amp;display_string=Audit&amp;VAR:KEY=MPGPYDQNKV&amp;VAR:QUERY=RkZfRUJJVERBX09QRVIoTFRNLDIwMTAp&amp;WINDOW=FIRST_POPUP&amp;HEIGHT=450&amp;WIDTH=450&amp;START_MAXIMI","ZED=FALSE&amp;VAR:CALENDAR=US&amp;VAR:SYMBOL=MTN&amp;VAR:INDEX=0"}</definedName>
    <definedName name="_11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1390"}</definedName>
    <definedName name="_11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1390"}</definedName>
    <definedName name="_11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1390"}</definedName>
    <definedName name="_11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1390"}</definedName>
    <definedName name="_11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1389"}</definedName>
    <definedName name="_11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1389"}</definedName>
    <definedName name="_11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1389"}</definedName>
    <definedName name="_11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1389"}</definedName>
    <definedName name="_11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1388"}</definedName>
    <definedName name="_11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1388"}</definedName>
    <definedName name="_11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1388"}</definedName>
    <definedName name="_11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1388"}</definedName>
    <definedName name="_11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1387"}</definedName>
    <definedName name="_11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1387"}</definedName>
    <definedName name="_11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1387"}</definedName>
    <definedName name="_11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1387"}</definedName>
    <definedName name="_11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1386"}</definedName>
    <definedName name="_11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1386"}</definedName>
    <definedName name="_11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1386"}</definedName>
    <definedName name="_11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1386"}</definedName>
    <definedName name="_11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1385"}</definedName>
    <definedName name="_11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1385"}</definedName>
    <definedName name="_11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1385"}</definedName>
    <definedName name="_11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1385"}</definedName>
    <definedName name="_11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1384"}</definedName>
    <definedName name="_11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1384"}</definedName>
    <definedName name="_11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1384"}</definedName>
    <definedName name="_11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1384"}</definedName>
    <definedName name="_11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1383"}</definedName>
    <definedName name="_11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1383"}</definedName>
    <definedName name="_11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1383"}</definedName>
    <definedName name="_11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1383"}</definedName>
    <definedName name="_11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1382"}</definedName>
    <definedName name="_11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1382"}</definedName>
    <definedName name="_11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1382"}</definedName>
    <definedName name="_11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1382"}</definedName>
    <definedName name="_11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1381"}</definedName>
    <definedName name="_11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1381"}</definedName>
    <definedName name="_11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1381"}</definedName>
    <definedName name="_11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1381"}</definedName>
    <definedName name="_114__FDSAUDITLINK__" localSheetId="4" hidden="1">{"fdsup://directions/FAT Viewer?action=UPDATE&amp;creator=factset&amp;DYN_ARGS=TRUE&amp;DOC_NAME=FAT:FQL_AUDITING_CLIENT_TEMPLATE.FAT&amp;display_string=Audit&amp;VAR:KEY=MPWTALSRCH&amp;VAR:QUERY=RkZfRUJJVERBX09QRVIoTFRNLDIwMTAp&amp;WINDOW=FIRST_POPUP&amp;HEIGHT=450&amp;WIDTH=450&amp;START_MAXIMI","ZED=FALSE&amp;VAR:CALENDAR=US&amp;VAR:SYMBOL=LTM&amp;VAR:INDEX=0"}</definedName>
    <definedName name="_114__FDSAUDITLINK__" localSheetId="5" hidden="1">{"fdsup://directions/FAT Viewer?action=UPDATE&amp;creator=factset&amp;DYN_ARGS=TRUE&amp;DOC_NAME=FAT:FQL_AUDITING_CLIENT_TEMPLATE.FAT&amp;display_string=Audit&amp;VAR:KEY=MPWTALSRCH&amp;VAR:QUERY=RkZfRUJJVERBX09QRVIoTFRNLDIwMTAp&amp;WINDOW=FIRST_POPUP&amp;HEIGHT=450&amp;WIDTH=450&amp;START_MAXIMI","ZED=FALSE&amp;VAR:CALENDAR=US&amp;VAR:SYMBOL=LTM&amp;VAR:INDEX=0"}</definedName>
    <definedName name="_114__FDSAUDITLINK__" localSheetId="3" hidden="1">{"fdsup://directions/FAT Viewer?action=UPDATE&amp;creator=factset&amp;DYN_ARGS=TRUE&amp;DOC_NAME=FAT:FQL_AUDITING_CLIENT_TEMPLATE.FAT&amp;display_string=Audit&amp;VAR:KEY=MPWTALSRCH&amp;VAR:QUERY=RkZfRUJJVERBX09QRVIoTFRNLDIwMTAp&amp;WINDOW=FIRST_POPUP&amp;HEIGHT=450&amp;WIDTH=450&amp;START_MAXIMI","ZED=FALSE&amp;VAR:CALENDAR=US&amp;VAR:SYMBOL=LTM&amp;VAR:INDEX=0"}</definedName>
    <definedName name="_114__FDSAUDITLINK__" hidden="1">{"fdsup://directions/FAT Viewer?action=UPDATE&amp;creator=factset&amp;DYN_ARGS=TRUE&amp;DOC_NAME=FAT:FQL_AUDITING_CLIENT_TEMPLATE.FAT&amp;display_string=Audit&amp;VAR:KEY=MPWTALSRCH&amp;VAR:QUERY=RkZfRUJJVERBX09QRVIoTFRNLDIwMTAp&amp;WINDOW=FIRST_POPUP&amp;HEIGHT=450&amp;WIDTH=450&amp;START_MAXIMI","ZED=FALSE&amp;VAR:CALENDAR=US&amp;VAR:SYMBOL=LTM&amp;VAR:INDEX=0"}</definedName>
    <definedName name="_11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1380"}</definedName>
    <definedName name="_11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1380"}</definedName>
    <definedName name="_11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1380"}</definedName>
    <definedName name="_11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1380"}</definedName>
    <definedName name="_11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1379"}</definedName>
    <definedName name="_11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1379"}</definedName>
    <definedName name="_11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1379"}</definedName>
    <definedName name="_11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1379"}</definedName>
    <definedName name="_11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1378"}</definedName>
    <definedName name="_11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1378"}</definedName>
    <definedName name="_11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1378"}</definedName>
    <definedName name="_11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1378"}</definedName>
    <definedName name="_11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1377"}</definedName>
    <definedName name="_11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1377"}</definedName>
    <definedName name="_11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1377"}</definedName>
    <definedName name="_11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1377"}</definedName>
    <definedName name="_11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1376"}</definedName>
    <definedName name="_11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1376"}</definedName>
    <definedName name="_11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1376"}</definedName>
    <definedName name="_11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1376"}</definedName>
    <definedName name="_11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1375"}</definedName>
    <definedName name="_11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1375"}</definedName>
    <definedName name="_11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1375"}</definedName>
    <definedName name="_11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1375"}</definedName>
    <definedName name="_11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1374"}</definedName>
    <definedName name="_11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1374"}</definedName>
    <definedName name="_11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1374"}</definedName>
    <definedName name="_11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1374"}</definedName>
    <definedName name="_11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1373"}</definedName>
    <definedName name="_11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1373"}</definedName>
    <definedName name="_11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1373"}</definedName>
    <definedName name="_11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1373"}</definedName>
    <definedName name="_11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1372"}</definedName>
    <definedName name="_11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1372"}</definedName>
    <definedName name="_11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1372"}</definedName>
    <definedName name="_11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1372"}</definedName>
    <definedName name="_11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1371"}</definedName>
    <definedName name="_11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1371"}</definedName>
    <definedName name="_11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1371"}</definedName>
    <definedName name="_11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1371"}</definedName>
    <definedName name="_115__FDSAUDITLINK__" localSheetId="4" hidden="1">{"fdsup://directions/FAT Viewer?action=UPDATE&amp;creator=factset&amp;DYN_ARGS=TRUE&amp;DOC_NAME=FAT:FQL_AUDITING_CLIENT_TEMPLATE.FAT&amp;display_string=Audit&amp;VAR:KEY=YZGRKRSBAT&amp;VAR:QUERY=RkZfRUJJVERBX09QRVIoTFRNLDIwMTAp&amp;WINDOW=FIRST_POPUP&amp;HEIGHT=450&amp;WIDTH=450&amp;START_MAXIMI","ZED=FALSE&amp;VAR:CALENDAR=US&amp;VAR:SYMBOL=FUN&amp;VAR:INDEX=0"}</definedName>
    <definedName name="_115__FDSAUDITLINK__" localSheetId="5" hidden="1">{"fdsup://directions/FAT Viewer?action=UPDATE&amp;creator=factset&amp;DYN_ARGS=TRUE&amp;DOC_NAME=FAT:FQL_AUDITING_CLIENT_TEMPLATE.FAT&amp;display_string=Audit&amp;VAR:KEY=YZGRKRSBAT&amp;VAR:QUERY=RkZfRUJJVERBX09QRVIoTFRNLDIwMTAp&amp;WINDOW=FIRST_POPUP&amp;HEIGHT=450&amp;WIDTH=450&amp;START_MAXIMI","ZED=FALSE&amp;VAR:CALENDAR=US&amp;VAR:SYMBOL=FUN&amp;VAR:INDEX=0"}</definedName>
    <definedName name="_115__FDSAUDITLINK__" localSheetId="3" hidden="1">{"fdsup://directions/FAT Viewer?action=UPDATE&amp;creator=factset&amp;DYN_ARGS=TRUE&amp;DOC_NAME=FAT:FQL_AUDITING_CLIENT_TEMPLATE.FAT&amp;display_string=Audit&amp;VAR:KEY=YZGRKRSBAT&amp;VAR:QUERY=RkZfRUJJVERBX09QRVIoTFRNLDIwMTAp&amp;WINDOW=FIRST_POPUP&amp;HEIGHT=450&amp;WIDTH=450&amp;START_MAXIMI","ZED=FALSE&amp;VAR:CALENDAR=US&amp;VAR:SYMBOL=FUN&amp;VAR:INDEX=0"}</definedName>
    <definedName name="_115__FDSAUDITLINK__" hidden="1">{"fdsup://directions/FAT Viewer?action=UPDATE&amp;creator=factset&amp;DYN_ARGS=TRUE&amp;DOC_NAME=FAT:FQL_AUDITING_CLIENT_TEMPLATE.FAT&amp;display_string=Audit&amp;VAR:KEY=YZGRKRSBAT&amp;VAR:QUERY=RkZfRUJJVERBX09QRVIoTFRNLDIwMTAp&amp;WINDOW=FIRST_POPUP&amp;HEIGHT=450&amp;WIDTH=450&amp;START_MAXIMI","ZED=FALSE&amp;VAR:CALENDAR=US&amp;VAR:SYMBOL=FUN&amp;VAR:INDEX=0"}</definedName>
    <definedName name="_11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1370"}</definedName>
    <definedName name="_11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1370"}</definedName>
    <definedName name="_11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1370"}</definedName>
    <definedName name="_11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1370"}</definedName>
    <definedName name="_11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1369"}</definedName>
    <definedName name="_11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1369"}</definedName>
    <definedName name="_11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1369"}</definedName>
    <definedName name="_11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1369"}</definedName>
    <definedName name="_11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1368"}</definedName>
    <definedName name="_11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1368"}</definedName>
    <definedName name="_11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1368"}</definedName>
    <definedName name="_11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1368"}</definedName>
    <definedName name="_11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1367"}</definedName>
    <definedName name="_11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1367"}</definedName>
    <definedName name="_11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1367"}</definedName>
    <definedName name="_11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1367"}</definedName>
    <definedName name="_11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1366"}</definedName>
    <definedName name="_11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1366"}</definedName>
    <definedName name="_11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1366"}</definedName>
    <definedName name="_11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1366"}</definedName>
    <definedName name="_11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1365"}</definedName>
    <definedName name="_11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1365"}</definedName>
    <definedName name="_11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1365"}</definedName>
    <definedName name="_11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1365"}</definedName>
    <definedName name="_11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1364"}</definedName>
    <definedName name="_11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1364"}</definedName>
    <definedName name="_11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1364"}</definedName>
    <definedName name="_11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1364"}</definedName>
    <definedName name="_11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1363"}</definedName>
    <definedName name="_11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1363"}</definedName>
    <definedName name="_11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1363"}</definedName>
    <definedName name="_11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1363"}</definedName>
    <definedName name="_11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1362"}</definedName>
    <definedName name="_11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1362"}</definedName>
    <definedName name="_11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1362"}</definedName>
    <definedName name="_11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1362"}</definedName>
    <definedName name="_11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1361"}</definedName>
    <definedName name="_11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1361"}</definedName>
    <definedName name="_11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1361"}</definedName>
    <definedName name="_11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1361"}</definedName>
    <definedName name="_116__FDSAUDITLINK__" localSheetId="4" hidden="1">{"fdsup://directions/FAT Viewer?action=UPDATE&amp;creator=factset&amp;DYN_ARGS=TRUE&amp;DOC_NAME=FAT:FQL_AUDITING_CLIENT_TEMPLATE.FAT&amp;display_string=Audit&amp;VAR:KEY=CBKVOVMTQF&amp;VAR:QUERY=RkZfRUJJVERBX09QRVIoTFRNLDIwMTAp&amp;WINDOW=FIRST_POPUP&amp;HEIGHT=450&amp;WIDTH=450&amp;START_MAXIMI","ZED=FALSE&amp;VAR:CALENDAR=US&amp;VAR:SYMBOL=SIX&amp;VAR:INDEX=0"}</definedName>
    <definedName name="_116__FDSAUDITLINK__" localSheetId="5" hidden="1">{"fdsup://directions/FAT Viewer?action=UPDATE&amp;creator=factset&amp;DYN_ARGS=TRUE&amp;DOC_NAME=FAT:FQL_AUDITING_CLIENT_TEMPLATE.FAT&amp;display_string=Audit&amp;VAR:KEY=CBKVOVMTQF&amp;VAR:QUERY=RkZfRUJJVERBX09QRVIoTFRNLDIwMTAp&amp;WINDOW=FIRST_POPUP&amp;HEIGHT=450&amp;WIDTH=450&amp;START_MAXIMI","ZED=FALSE&amp;VAR:CALENDAR=US&amp;VAR:SYMBOL=SIX&amp;VAR:INDEX=0"}</definedName>
    <definedName name="_116__FDSAUDITLINK__" localSheetId="3" hidden="1">{"fdsup://directions/FAT Viewer?action=UPDATE&amp;creator=factset&amp;DYN_ARGS=TRUE&amp;DOC_NAME=FAT:FQL_AUDITING_CLIENT_TEMPLATE.FAT&amp;display_string=Audit&amp;VAR:KEY=CBKVOVMTQF&amp;VAR:QUERY=RkZfRUJJVERBX09QRVIoTFRNLDIwMTAp&amp;WINDOW=FIRST_POPUP&amp;HEIGHT=450&amp;WIDTH=450&amp;START_MAXIMI","ZED=FALSE&amp;VAR:CALENDAR=US&amp;VAR:SYMBOL=SIX&amp;VAR:INDEX=0"}</definedName>
    <definedName name="_116__FDSAUDITLINK__" hidden="1">{"fdsup://directions/FAT Viewer?action=UPDATE&amp;creator=factset&amp;DYN_ARGS=TRUE&amp;DOC_NAME=FAT:FQL_AUDITING_CLIENT_TEMPLATE.FAT&amp;display_string=Audit&amp;VAR:KEY=CBKVOVMTQF&amp;VAR:QUERY=RkZfRUJJVERBX09QRVIoTFRNLDIwMTAp&amp;WINDOW=FIRST_POPUP&amp;HEIGHT=450&amp;WIDTH=450&amp;START_MAXIMI","ZED=FALSE&amp;VAR:CALENDAR=US&amp;VAR:SYMBOL=SIX&amp;VAR:INDEX=0"}</definedName>
    <definedName name="_11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1360"}</definedName>
    <definedName name="_11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1360"}</definedName>
    <definedName name="_11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1360"}</definedName>
    <definedName name="_11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1360"}</definedName>
    <definedName name="_11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1359"}</definedName>
    <definedName name="_11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1359"}</definedName>
    <definedName name="_11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1359"}</definedName>
    <definedName name="_11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1359"}</definedName>
    <definedName name="_11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1358"}</definedName>
    <definedName name="_11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1358"}</definedName>
    <definedName name="_11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1358"}</definedName>
    <definedName name="_11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1358"}</definedName>
    <definedName name="_11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1357"}</definedName>
    <definedName name="_11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1357"}</definedName>
    <definedName name="_11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1357"}</definedName>
    <definedName name="_11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1357"}</definedName>
    <definedName name="_11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1356"}</definedName>
    <definedName name="_11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1356"}</definedName>
    <definedName name="_11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1356"}</definedName>
    <definedName name="_11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1356"}</definedName>
    <definedName name="_11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1355"}</definedName>
    <definedName name="_11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1355"}</definedName>
    <definedName name="_11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1355"}</definedName>
    <definedName name="_11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1355"}</definedName>
    <definedName name="_11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1354"}</definedName>
    <definedName name="_11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1354"}</definedName>
    <definedName name="_11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1354"}</definedName>
    <definedName name="_11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1354"}</definedName>
    <definedName name="_11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1353"}</definedName>
    <definedName name="_11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1353"}</definedName>
    <definedName name="_11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1353"}</definedName>
    <definedName name="_11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1353"}</definedName>
    <definedName name="_11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1352"}</definedName>
    <definedName name="_11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1352"}</definedName>
    <definedName name="_11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1352"}</definedName>
    <definedName name="_11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1352"}</definedName>
    <definedName name="_11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1351"}</definedName>
    <definedName name="_11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1351"}</definedName>
    <definedName name="_11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1351"}</definedName>
    <definedName name="_11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1351"}</definedName>
    <definedName name="_117__FDSAUDITLINK__" localSheetId="4" hidden="1">{"fdsup://directions/FAT Viewer?action=UPDATE&amp;creator=factset&amp;DYN_ARGS=TRUE&amp;DOC_NAME=FAT:FQL_AUDITING_CLIENT_TEMPLATE.FAT&amp;display_string=Audit&amp;VAR:KEY=YBGPAVAVKB&amp;VAR:QUERY=RkZfRUJJVERBX09QRVIoTFRNLDIwMTAp&amp;WINDOW=FIRST_POPUP&amp;HEIGHT=450&amp;WIDTH=450&amp;START_MAXIMI","ZED=FALSE&amp;VAR:CALENDAR=US&amp;VAR:SYMBOL=RCL&amp;VAR:INDEX=0"}</definedName>
    <definedName name="_117__FDSAUDITLINK__" localSheetId="5" hidden="1">{"fdsup://directions/FAT Viewer?action=UPDATE&amp;creator=factset&amp;DYN_ARGS=TRUE&amp;DOC_NAME=FAT:FQL_AUDITING_CLIENT_TEMPLATE.FAT&amp;display_string=Audit&amp;VAR:KEY=YBGPAVAVKB&amp;VAR:QUERY=RkZfRUJJVERBX09QRVIoTFRNLDIwMTAp&amp;WINDOW=FIRST_POPUP&amp;HEIGHT=450&amp;WIDTH=450&amp;START_MAXIMI","ZED=FALSE&amp;VAR:CALENDAR=US&amp;VAR:SYMBOL=RCL&amp;VAR:INDEX=0"}</definedName>
    <definedName name="_117__FDSAUDITLINK__" localSheetId="3" hidden="1">{"fdsup://directions/FAT Viewer?action=UPDATE&amp;creator=factset&amp;DYN_ARGS=TRUE&amp;DOC_NAME=FAT:FQL_AUDITING_CLIENT_TEMPLATE.FAT&amp;display_string=Audit&amp;VAR:KEY=YBGPAVAVKB&amp;VAR:QUERY=RkZfRUJJVERBX09QRVIoTFRNLDIwMTAp&amp;WINDOW=FIRST_POPUP&amp;HEIGHT=450&amp;WIDTH=450&amp;START_MAXIMI","ZED=FALSE&amp;VAR:CALENDAR=US&amp;VAR:SYMBOL=RCL&amp;VAR:INDEX=0"}</definedName>
    <definedName name="_117__FDSAUDITLINK__" hidden="1">{"fdsup://directions/FAT Viewer?action=UPDATE&amp;creator=factset&amp;DYN_ARGS=TRUE&amp;DOC_NAME=FAT:FQL_AUDITING_CLIENT_TEMPLATE.FAT&amp;display_string=Audit&amp;VAR:KEY=YBGPAVAVKB&amp;VAR:QUERY=RkZfRUJJVERBX09QRVIoTFRNLDIwMTAp&amp;WINDOW=FIRST_POPUP&amp;HEIGHT=450&amp;WIDTH=450&amp;START_MAXIMI","ZED=FALSE&amp;VAR:CALENDAR=US&amp;VAR:SYMBOL=RCL&amp;VAR:INDEX=0"}</definedName>
    <definedName name="_11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1350"}</definedName>
    <definedName name="_11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1350"}</definedName>
    <definedName name="_11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1350"}</definedName>
    <definedName name="_11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1350"}</definedName>
    <definedName name="_11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1349"}</definedName>
    <definedName name="_11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1349"}</definedName>
    <definedName name="_11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1349"}</definedName>
    <definedName name="_11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1349"}</definedName>
    <definedName name="_11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1348"}</definedName>
    <definedName name="_11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1348"}</definedName>
    <definedName name="_11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1348"}</definedName>
    <definedName name="_11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1348"}</definedName>
    <definedName name="_11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1347"}</definedName>
    <definedName name="_11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1347"}</definedName>
    <definedName name="_11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1347"}</definedName>
    <definedName name="_11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1347"}</definedName>
    <definedName name="_11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1346"}</definedName>
    <definedName name="_11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1346"}</definedName>
    <definedName name="_11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1346"}</definedName>
    <definedName name="_11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1346"}</definedName>
    <definedName name="_11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1345"}</definedName>
    <definedName name="_11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1345"}</definedName>
    <definedName name="_11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1345"}</definedName>
    <definedName name="_11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1345"}</definedName>
    <definedName name="_11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1344"}</definedName>
    <definedName name="_11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1344"}</definedName>
    <definedName name="_11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1344"}</definedName>
    <definedName name="_11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1344"}</definedName>
    <definedName name="_11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1343"}</definedName>
    <definedName name="_11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1343"}</definedName>
    <definedName name="_11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1343"}</definedName>
    <definedName name="_11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1343"}</definedName>
    <definedName name="_11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1342"}</definedName>
    <definedName name="_11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1342"}</definedName>
    <definedName name="_11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1342"}</definedName>
    <definedName name="_11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1342"}</definedName>
    <definedName name="_11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1341"}</definedName>
    <definedName name="_11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1341"}</definedName>
    <definedName name="_11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1341"}</definedName>
    <definedName name="_11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1341"}</definedName>
    <definedName name="_118__FDSAUDITLINK__" localSheetId="4" hidden="1">{"fdsup://directions/FAT Viewer?action=UPDATE&amp;creator=factset&amp;DYN_ARGS=TRUE&amp;DOC_NAME=FAT:FQL_AUDITING_CLIENT_TEMPLATE.FAT&amp;display_string=Audit&amp;VAR:KEY=IXIHSNGNAF&amp;VAR:QUERY=RkZfRVBTX0JBU0lDKExUTSwyMDEwKQ==&amp;WINDOW=FIRST_POPUP&amp;HEIGHT=450&amp;WIDTH=450&amp;START_MAXIMI","ZED=FALSE&amp;VAR:CALENDAR=US&amp;VAR:SYMBOL=VAC&amp;VAR:INDEX=0"}</definedName>
    <definedName name="_118__FDSAUDITLINK__" localSheetId="5" hidden="1">{"fdsup://directions/FAT Viewer?action=UPDATE&amp;creator=factset&amp;DYN_ARGS=TRUE&amp;DOC_NAME=FAT:FQL_AUDITING_CLIENT_TEMPLATE.FAT&amp;display_string=Audit&amp;VAR:KEY=IXIHSNGNAF&amp;VAR:QUERY=RkZfRVBTX0JBU0lDKExUTSwyMDEwKQ==&amp;WINDOW=FIRST_POPUP&amp;HEIGHT=450&amp;WIDTH=450&amp;START_MAXIMI","ZED=FALSE&amp;VAR:CALENDAR=US&amp;VAR:SYMBOL=VAC&amp;VAR:INDEX=0"}</definedName>
    <definedName name="_118__FDSAUDITLINK__" localSheetId="3" hidden="1">{"fdsup://directions/FAT Viewer?action=UPDATE&amp;creator=factset&amp;DYN_ARGS=TRUE&amp;DOC_NAME=FAT:FQL_AUDITING_CLIENT_TEMPLATE.FAT&amp;display_string=Audit&amp;VAR:KEY=IXIHSNGNAF&amp;VAR:QUERY=RkZfRVBTX0JBU0lDKExUTSwyMDEwKQ==&amp;WINDOW=FIRST_POPUP&amp;HEIGHT=450&amp;WIDTH=450&amp;START_MAXIMI","ZED=FALSE&amp;VAR:CALENDAR=US&amp;VAR:SYMBOL=VAC&amp;VAR:INDEX=0"}</definedName>
    <definedName name="_118__FDSAUDITLINK__" hidden="1">{"fdsup://directions/FAT Viewer?action=UPDATE&amp;creator=factset&amp;DYN_ARGS=TRUE&amp;DOC_NAME=FAT:FQL_AUDITING_CLIENT_TEMPLATE.FAT&amp;display_string=Audit&amp;VAR:KEY=IXIHSNGNAF&amp;VAR:QUERY=RkZfRVBTX0JBU0lDKExUTSwyMDEwKQ==&amp;WINDOW=FIRST_POPUP&amp;HEIGHT=450&amp;WIDTH=450&amp;START_MAXIMI","ZED=FALSE&amp;VAR:CALENDAR=US&amp;VAR:SYMBOL=VAC&amp;VAR:INDEX=0"}</definedName>
    <definedName name="_11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1340"}</definedName>
    <definedName name="_11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1340"}</definedName>
    <definedName name="_11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1340"}</definedName>
    <definedName name="_11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1340"}</definedName>
    <definedName name="_11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1339"}</definedName>
    <definedName name="_11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1339"}</definedName>
    <definedName name="_11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1339"}</definedName>
    <definedName name="_11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1339"}</definedName>
    <definedName name="_11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1338"}</definedName>
    <definedName name="_11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1338"}</definedName>
    <definedName name="_11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1338"}</definedName>
    <definedName name="_11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1338"}</definedName>
    <definedName name="_11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1337"}</definedName>
    <definedName name="_11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1337"}</definedName>
    <definedName name="_11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1337"}</definedName>
    <definedName name="_11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1337"}</definedName>
    <definedName name="_11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1336"}</definedName>
    <definedName name="_11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1336"}</definedName>
    <definedName name="_11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1336"}</definedName>
    <definedName name="_11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1336"}</definedName>
    <definedName name="_11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1335"}</definedName>
    <definedName name="_11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1335"}</definedName>
    <definedName name="_11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1335"}</definedName>
    <definedName name="_11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1335"}</definedName>
    <definedName name="_11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1334"}</definedName>
    <definedName name="_11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1334"}</definedName>
    <definedName name="_11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1334"}</definedName>
    <definedName name="_11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1334"}</definedName>
    <definedName name="_11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1333"}</definedName>
    <definedName name="_11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1333"}</definedName>
    <definedName name="_11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1333"}</definedName>
    <definedName name="_11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1333"}</definedName>
    <definedName name="_11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1332"}</definedName>
    <definedName name="_11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1332"}</definedName>
    <definedName name="_11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1332"}</definedName>
    <definedName name="_11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1332"}</definedName>
    <definedName name="_11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1331"}</definedName>
    <definedName name="_11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1331"}</definedName>
    <definedName name="_11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1331"}</definedName>
    <definedName name="_11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1331"}</definedName>
    <definedName name="_119__FDSAUDITLINK__" localSheetId="4" hidden="1">{"fdsup://directions/FAT Viewer?action=UPDATE&amp;creator=factset&amp;DYN_ARGS=TRUE&amp;DOC_NAME=FAT:FQL_AUDITING_CLIENT_TEMPLATE.FAT&amp;display_string=Audit&amp;VAR:KEY=WHYPQHKBQN&amp;VAR:QUERY=RkZfRUJJVERBX09QRVIoTFRNLDIwMTAp&amp;WINDOW=FIRST_POPUP&amp;HEIGHT=450&amp;WIDTH=450&amp;START_MAXIMI","ZED=FALSE&amp;VAR:CALENDAR=US&amp;VAR:SYMBOL=VAC&amp;VAR:INDEX=0"}</definedName>
    <definedName name="_119__FDSAUDITLINK__" localSheetId="5" hidden="1">{"fdsup://directions/FAT Viewer?action=UPDATE&amp;creator=factset&amp;DYN_ARGS=TRUE&amp;DOC_NAME=FAT:FQL_AUDITING_CLIENT_TEMPLATE.FAT&amp;display_string=Audit&amp;VAR:KEY=WHYPQHKBQN&amp;VAR:QUERY=RkZfRUJJVERBX09QRVIoTFRNLDIwMTAp&amp;WINDOW=FIRST_POPUP&amp;HEIGHT=450&amp;WIDTH=450&amp;START_MAXIMI","ZED=FALSE&amp;VAR:CALENDAR=US&amp;VAR:SYMBOL=VAC&amp;VAR:INDEX=0"}</definedName>
    <definedName name="_119__FDSAUDITLINK__" localSheetId="3" hidden="1">{"fdsup://directions/FAT Viewer?action=UPDATE&amp;creator=factset&amp;DYN_ARGS=TRUE&amp;DOC_NAME=FAT:FQL_AUDITING_CLIENT_TEMPLATE.FAT&amp;display_string=Audit&amp;VAR:KEY=WHYPQHKBQN&amp;VAR:QUERY=RkZfRUJJVERBX09QRVIoTFRNLDIwMTAp&amp;WINDOW=FIRST_POPUP&amp;HEIGHT=450&amp;WIDTH=450&amp;START_MAXIMI","ZED=FALSE&amp;VAR:CALENDAR=US&amp;VAR:SYMBOL=VAC&amp;VAR:INDEX=0"}</definedName>
    <definedName name="_119__FDSAUDITLINK__" hidden="1">{"fdsup://directions/FAT Viewer?action=UPDATE&amp;creator=factset&amp;DYN_ARGS=TRUE&amp;DOC_NAME=FAT:FQL_AUDITING_CLIENT_TEMPLATE.FAT&amp;display_string=Audit&amp;VAR:KEY=WHYPQHKBQN&amp;VAR:QUERY=RkZfRUJJVERBX09QRVIoTFRNLDIwMTAp&amp;WINDOW=FIRST_POPUP&amp;HEIGHT=450&amp;WIDTH=450&amp;START_MAXIMI","ZED=FALSE&amp;VAR:CALENDAR=US&amp;VAR:SYMBOL=VAC&amp;VAR:INDEX=0"}</definedName>
    <definedName name="_11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1330"}</definedName>
    <definedName name="_11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1330"}</definedName>
    <definedName name="_11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1330"}</definedName>
    <definedName name="_11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1330"}</definedName>
    <definedName name="_11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1329"}</definedName>
    <definedName name="_11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1329"}</definedName>
    <definedName name="_11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1329"}</definedName>
    <definedName name="_11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1329"}</definedName>
    <definedName name="_11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1328"}</definedName>
    <definedName name="_11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1328"}</definedName>
    <definedName name="_11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1328"}</definedName>
    <definedName name="_11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1328"}</definedName>
    <definedName name="_11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1327"}</definedName>
    <definedName name="_11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1327"}</definedName>
    <definedName name="_11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1327"}</definedName>
    <definedName name="_11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1327"}</definedName>
    <definedName name="_11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1326"}</definedName>
    <definedName name="_11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1326"}</definedName>
    <definedName name="_11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1326"}</definedName>
    <definedName name="_11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1326"}</definedName>
    <definedName name="_11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1325"}</definedName>
    <definedName name="_11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1325"}</definedName>
    <definedName name="_11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1325"}</definedName>
    <definedName name="_11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1325"}</definedName>
    <definedName name="_11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1324"}</definedName>
    <definedName name="_11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1324"}</definedName>
    <definedName name="_11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1324"}</definedName>
    <definedName name="_11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1324"}</definedName>
    <definedName name="_11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1323"}</definedName>
    <definedName name="_11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1323"}</definedName>
    <definedName name="_11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1323"}</definedName>
    <definedName name="_11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1323"}</definedName>
    <definedName name="_11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1322"}</definedName>
    <definedName name="_11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1322"}</definedName>
    <definedName name="_11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1322"}</definedName>
    <definedName name="_11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1322"}</definedName>
    <definedName name="_11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1321"}</definedName>
    <definedName name="_11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1321"}</definedName>
    <definedName name="_11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1321"}</definedName>
    <definedName name="_11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1321"}</definedName>
    <definedName name="_12__FDSAUDITLINK__" localSheetId="4" hidden="1">{"fdsup://directions/FAT Viewer?action=UPDATE&amp;creator=factset&amp;DYN_ARGS=TRUE&amp;DOC_NAME=FAT:FQL_AUDITING_CLIENT_TEMPLATE.FAT&amp;display_string=Audit&amp;VAR:KEY=MTYNUHKNQP&amp;VAR:QUERY=RkdfUFJJQ0UoNDEwODApIC8gRkZfQlBTKE1PTiw0MTA4MCk=&amp;WINDOW=FIRST_POPUP&amp;HEIGHT=450&amp;WIDTH=","450&amp;START_MAXIMIZED=FALSE&amp;VAR:CALENDAR=US&amp;VAR:SYMBOL=RWT&amp;VAR:INDEX=0"}</definedName>
    <definedName name="_12__FDSAUDITLINK__" localSheetId="5" hidden="1">{"fdsup://directions/FAT Viewer?action=UPDATE&amp;creator=factset&amp;DYN_ARGS=TRUE&amp;DOC_NAME=FAT:FQL_AUDITING_CLIENT_TEMPLATE.FAT&amp;display_string=Audit&amp;VAR:KEY=MTYNUHKNQP&amp;VAR:QUERY=RkdfUFJJQ0UoNDEwODApIC8gRkZfQlBTKE1PTiw0MTA4MCk=&amp;WINDOW=FIRST_POPUP&amp;HEIGHT=450&amp;WIDTH=","450&amp;START_MAXIMIZED=FALSE&amp;VAR:CALENDAR=US&amp;VAR:SYMBOL=RWT&amp;VAR:INDEX=0"}</definedName>
    <definedName name="_12__FDSAUDITLINK__" localSheetId="3" hidden="1">{"fdsup://directions/FAT Viewer?action=UPDATE&amp;creator=factset&amp;DYN_ARGS=TRUE&amp;DOC_NAME=FAT:FQL_AUDITING_CLIENT_TEMPLATE.FAT&amp;display_string=Audit&amp;VAR:KEY=MTYNUHKNQP&amp;VAR:QUERY=RkdfUFJJQ0UoNDEwODApIC8gRkZfQlBTKE1PTiw0MTA4MCk=&amp;WINDOW=FIRST_POPUP&amp;HEIGHT=450&amp;WIDTH=","450&amp;START_MAXIMIZED=FALSE&amp;VAR:CALENDAR=US&amp;VAR:SYMBOL=RWT&amp;VAR:INDEX=0"}</definedName>
    <definedName name="_12__FDSAUDITLINK__" hidden="1">{"fdsup://directions/FAT Viewer?action=UPDATE&amp;creator=factset&amp;DYN_ARGS=TRUE&amp;DOC_NAME=FAT:FQL_AUDITING_CLIENT_TEMPLATE.FAT&amp;display_string=Audit&amp;VAR:KEY=MTYNUHKNQP&amp;VAR:QUERY=RkdfUFJJQ0UoNDEwODApIC8gRkZfQlBTKE1PTiw0MTA4MCk=&amp;WINDOW=FIRST_POPUP&amp;HEIGHT=450&amp;WIDTH=","450&amp;START_MAXIMIZED=FALSE&amp;VAR:CALENDAR=US&amp;VAR:SYMBOL=RWT&amp;VAR:INDEX=0"}</definedName>
    <definedName name="_12_8_0_S" hidden="1">#N/A</definedName>
    <definedName name="_120__FDSAUDITLINK__" localSheetId="4" hidden="1">{"fdsup://directions/FAT Viewer?action=UPDATE&amp;creator=factset&amp;DYN_ARGS=TRUE&amp;DOC_NAME=FAT:FQL_AUDITING_CLIENT_TEMPLATE.FAT&amp;display_string=Audit&amp;VAR:KEY=MXMFCDCVOF&amp;VAR:QUERY=RkZfRUJJVERBX09QRVIoTFRNLDIwMTAp&amp;WINDOW=FIRST_POPUP&amp;HEIGHT=450&amp;WIDTH=450&amp;START_MAXIMI","ZED=FALSE&amp;VAR:CALENDAR=US&amp;VAR:SYMBOL=RLH&amp;VAR:INDEX=0"}</definedName>
    <definedName name="_120__FDSAUDITLINK__" localSheetId="5" hidden="1">{"fdsup://directions/FAT Viewer?action=UPDATE&amp;creator=factset&amp;DYN_ARGS=TRUE&amp;DOC_NAME=FAT:FQL_AUDITING_CLIENT_TEMPLATE.FAT&amp;display_string=Audit&amp;VAR:KEY=MXMFCDCVOF&amp;VAR:QUERY=RkZfRUJJVERBX09QRVIoTFRNLDIwMTAp&amp;WINDOW=FIRST_POPUP&amp;HEIGHT=450&amp;WIDTH=450&amp;START_MAXIMI","ZED=FALSE&amp;VAR:CALENDAR=US&amp;VAR:SYMBOL=RLH&amp;VAR:INDEX=0"}</definedName>
    <definedName name="_120__FDSAUDITLINK__" localSheetId="3" hidden="1">{"fdsup://directions/FAT Viewer?action=UPDATE&amp;creator=factset&amp;DYN_ARGS=TRUE&amp;DOC_NAME=FAT:FQL_AUDITING_CLIENT_TEMPLATE.FAT&amp;display_string=Audit&amp;VAR:KEY=MXMFCDCVOF&amp;VAR:QUERY=RkZfRUJJVERBX09QRVIoTFRNLDIwMTAp&amp;WINDOW=FIRST_POPUP&amp;HEIGHT=450&amp;WIDTH=450&amp;START_MAXIMI","ZED=FALSE&amp;VAR:CALENDAR=US&amp;VAR:SYMBOL=RLH&amp;VAR:INDEX=0"}</definedName>
    <definedName name="_120__FDSAUDITLINK__" hidden="1">{"fdsup://directions/FAT Viewer?action=UPDATE&amp;creator=factset&amp;DYN_ARGS=TRUE&amp;DOC_NAME=FAT:FQL_AUDITING_CLIENT_TEMPLATE.FAT&amp;display_string=Audit&amp;VAR:KEY=MXMFCDCVOF&amp;VAR:QUERY=RkZfRUJJVERBX09QRVIoTFRNLDIwMTAp&amp;WINDOW=FIRST_POPUP&amp;HEIGHT=450&amp;WIDTH=450&amp;START_MAXIMI","ZED=FALSE&amp;VAR:CALENDAR=US&amp;VAR:SYMBOL=RLH&amp;VAR:INDEX=0"}</definedName>
    <definedName name="_12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1320"}</definedName>
    <definedName name="_12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1320"}</definedName>
    <definedName name="_12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1320"}</definedName>
    <definedName name="_12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1320"}</definedName>
    <definedName name="_12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1319"}</definedName>
    <definedName name="_12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1319"}</definedName>
    <definedName name="_12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1319"}</definedName>
    <definedName name="_12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1319"}</definedName>
    <definedName name="_12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1318"}</definedName>
    <definedName name="_12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1318"}</definedName>
    <definedName name="_12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1318"}</definedName>
    <definedName name="_12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1318"}</definedName>
    <definedName name="_12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1317"}</definedName>
    <definedName name="_12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1317"}</definedName>
    <definedName name="_12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1317"}</definedName>
    <definedName name="_12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1317"}</definedName>
    <definedName name="_12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1316"}</definedName>
    <definedName name="_12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1316"}</definedName>
    <definedName name="_12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1316"}</definedName>
    <definedName name="_12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1316"}</definedName>
    <definedName name="_12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1315"}</definedName>
    <definedName name="_12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1315"}</definedName>
    <definedName name="_12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1315"}</definedName>
    <definedName name="_12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1315"}</definedName>
    <definedName name="_12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1314"}</definedName>
    <definedName name="_12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1314"}</definedName>
    <definedName name="_12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1314"}</definedName>
    <definedName name="_12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1314"}</definedName>
    <definedName name="_12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1313"}</definedName>
    <definedName name="_12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1313"}</definedName>
    <definedName name="_12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1313"}</definedName>
    <definedName name="_12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1313"}</definedName>
    <definedName name="_12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1312"}</definedName>
    <definedName name="_12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1312"}</definedName>
    <definedName name="_12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1312"}</definedName>
    <definedName name="_12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1312"}</definedName>
    <definedName name="_12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1311"}</definedName>
    <definedName name="_12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1311"}</definedName>
    <definedName name="_12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1311"}</definedName>
    <definedName name="_12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1311"}</definedName>
    <definedName name="_121__FDSAUDITLINK__" localSheetId="4" hidden="1">{"fdsup://directions/FAT Viewer?action=UPDATE&amp;creator=factset&amp;DYN_ARGS=TRUE&amp;DOC_NAME=FAT:FQL_AUDITING_CLIENT_TEMPLATE.FAT&amp;display_string=Audit&amp;VAR:KEY=UVYFWNSHQZ&amp;VAR:QUERY=RkZfRUJJVERBX09QRVIoTFRNLDIwMTAp&amp;WINDOW=FIRST_POPUP&amp;HEIGHT=450&amp;WIDTH=450&amp;START_MAXIMI","ZED=FALSE&amp;VAR:CALENDAR=US&amp;VAR:SYMBOL=MHGC&amp;VAR:INDEX=0"}</definedName>
    <definedName name="_121__FDSAUDITLINK__" localSheetId="5" hidden="1">{"fdsup://directions/FAT Viewer?action=UPDATE&amp;creator=factset&amp;DYN_ARGS=TRUE&amp;DOC_NAME=FAT:FQL_AUDITING_CLIENT_TEMPLATE.FAT&amp;display_string=Audit&amp;VAR:KEY=UVYFWNSHQZ&amp;VAR:QUERY=RkZfRUJJVERBX09QRVIoTFRNLDIwMTAp&amp;WINDOW=FIRST_POPUP&amp;HEIGHT=450&amp;WIDTH=450&amp;START_MAXIMI","ZED=FALSE&amp;VAR:CALENDAR=US&amp;VAR:SYMBOL=MHGC&amp;VAR:INDEX=0"}</definedName>
    <definedName name="_121__FDSAUDITLINK__" localSheetId="3" hidden="1">{"fdsup://directions/FAT Viewer?action=UPDATE&amp;creator=factset&amp;DYN_ARGS=TRUE&amp;DOC_NAME=FAT:FQL_AUDITING_CLIENT_TEMPLATE.FAT&amp;display_string=Audit&amp;VAR:KEY=UVYFWNSHQZ&amp;VAR:QUERY=RkZfRUJJVERBX09QRVIoTFRNLDIwMTAp&amp;WINDOW=FIRST_POPUP&amp;HEIGHT=450&amp;WIDTH=450&amp;START_MAXIMI","ZED=FALSE&amp;VAR:CALENDAR=US&amp;VAR:SYMBOL=MHGC&amp;VAR:INDEX=0"}</definedName>
    <definedName name="_121__FDSAUDITLINK__" hidden="1">{"fdsup://directions/FAT Viewer?action=UPDATE&amp;creator=factset&amp;DYN_ARGS=TRUE&amp;DOC_NAME=FAT:FQL_AUDITING_CLIENT_TEMPLATE.FAT&amp;display_string=Audit&amp;VAR:KEY=UVYFWNSHQZ&amp;VAR:QUERY=RkZfRUJJVERBX09QRVIoTFRNLDIwMTAp&amp;WINDOW=FIRST_POPUP&amp;HEIGHT=450&amp;WIDTH=450&amp;START_MAXIMI","ZED=FALSE&amp;VAR:CALENDAR=US&amp;VAR:SYMBOL=MHGC&amp;VAR:INDEX=0"}</definedName>
    <definedName name="_12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1310"}</definedName>
    <definedName name="_12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1310"}</definedName>
    <definedName name="_12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1310"}</definedName>
    <definedName name="_12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1310"}</definedName>
    <definedName name="_12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1309"}</definedName>
    <definedName name="_12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1309"}</definedName>
    <definedName name="_12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1309"}</definedName>
    <definedName name="_12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1309"}</definedName>
    <definedName name="_12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1308"}</definedName>
    <definedName name="_12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1308"}</definedName>
    <definedName name="_12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1308"}</definedName>
    <definedName name="_12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1308"}</definedName>
    <definedName name="_12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1307"}</definedName>
    <definedName name="_12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1307"}</definedName>
    <definedName name="_12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1307"}</definedName>
    <definedName name="_12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1307"}</definedName>
    <definedName name="_12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1306"}</definedName>
    <definedName name="_12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1306"}</definedName>
    <definedName name="_12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1306"}</definedName>
    <definedName name="_12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1306"}</definedName>
    <definedName name="_12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1305"}</definedName>
    <definedName name="_12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1305"}</definedName>
    <definedName name="_12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1305"}</definedName>
    <definedName name="_12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1305"}</definedName>
    <definedName name="_12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1304"}</definedName>
    <definedName name="_12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1304"}</definedName>
    <definedName name="_12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1304"}</definedName>
    <definedName name="_12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1304"}</definedName>
    <definedName name="_12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1303"}</definedName>
    <definedName name="_12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1303"}</definedName>
    <definedName name="_12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1303"}</definedName>
    <definedName name="_12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1303"}</definedName>
    <definedName name="_12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1302"}</definedName>
    <definedName name="_12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1302"}</definedName>
    <definedName name="_12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1302"}</definedName>
    <definedName name="_12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1302"}</definedName>
    <definedName name="_12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1301"}</definedName>
    <definedName name="_12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1301"}</definedName>
    <definedName name="_12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1301"}</definedName>
    <definedName name="_12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1301"}</definedName>
    <definedName name="_122__FDSAUDITLINK__" localSheetId="4" hidden="1">{"fdsup://directions/FAT Viewer?action=UPDATE&amp;creator=factset&amp;DYN_ARGS=TRUE&amp;DOC_NAME=FAT:FQL_AUDITING_CLIENT_TEMPLATE.FAT&amp;display_string=Audit&amp;VAR:KEY=GVIDUDKNSV&amp;VAR:QUERY=RkZfRUJJVERBX09QRVIoTFRNLDIwMTAp&amp;WINDOW=FIRST_POPUP&amp;HEIGHT=450&amp;WIDTH=450&amp;START_MAXIMI","ZED=FALSE&amp;VAR:CALENDAR=US&amp;VAR:SYMBOL=OEH&amp;VAR:INDEX=0"}</definedName>
    <definedName name="_122__FDSAUDITLINK__" localSheetId="5" hidden="1">{"fdsup://directions/FAT Viewer?action=UPDATE&amp;creator=factset&amp;DYN_ARGS=TRUE&amp;DOC_NAME=FAT:FQL_AUDITING_CLIENT_TEMPLATE.FAT&amp;display_string=Audit&amp;VAR:KEY=GVIDUDKNSV&amp;VAR:QUERY=RkZfRUJJVERBX09QRVIoTFRNLDIwMTAp&amp;WINDOW=FIRST_POPUP&amp;HEIGHT=450&amp;WIDTH=450&amp;START_MAXIMI","ZED=FALSE&amp;VAR:CALENDAR=US&amp;VAR:SYMBOL=OEH&amp;VAR:INDEX=0"}</definedName>
    <definedName name="_122__FDSAUDITLINK__" localSheetId="3" hidden="1">{"fdsup://directions/FAT Viewer?action=UPDATE&amp;creator=factset&amp;DYN_ARGS=TRUE&amp;DOC_NAME=FAT:FQL_AUDITING_CLIENT_TEMPLATE.FAT&amp;display_string=Audit&amp;VAR:KEY=GVIDUDKNSV&amp;VAR:QUERY=RkZfRUJJVERBX09QRVIoTFRNLDIwMTAp&amp;WINDOW=FIRST_POPUP&amp;HEIGHT=450&amp;WIDTH=450&amp;START_MAXIMI","ZED=FALSE&amp;VAR:CALENDAR=US&amp;VAR:SYMBOL=OEH&amp;VAR:INDEX=0"}</definedName>
    <definedName name="_122__FDSAUDITLINK__" hidden="1">{"fdsup://directions/FAT Viewer?action=UPDATE&amp;creator=factset&amp;DYN_ARGS=TRUE&amp;DOC_NAME=FAT:FQL_AUDITING_CLIENT_TEMPLATE.FAT&amp;display_string=Audit&amp;VAR:KEY=GVIDUDKNSV&amp;VAR:QUERY=RkZfRUJJVERBX09QRVIoTFRNLDIwMTAp&amp;WINDOW=FIRST_POPUP&amp;HEIGHT=450&amp;WIDTH=450&amp;START_MAXIMI","ZED=FALSE&amp;VAR:CALENDAR=US&amp;VAR:SYMBOL=OEH&amp;VAR:INDEX=0"}</definedName>
    <definedName name="_12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1300"}</definedName>
    <definedName name="_12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1300"}</definedName>
    <definedName name="_12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1300"}</definedName>
    <definedName name="_12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1300"}</definedName>
    <definedName name="_12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1299"}</definedName>
    <definedName name="_12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1299"}</definedName>
    <definedName name="_12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1299"}</definedName>
    <definedName name="_12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1299"}</definedName>
    <definedName name="_12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1298"}</definedName>
    <definedName name="_12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1298"}</definedName>
    <definedName name="_12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1298"}</definedName>
    <definedName name="_12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1298"}</definedName>
    <definedName name="_12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1297"}</definedName>
    <definedName name="_12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1297"}</definedName>
    <definedName name="_12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1297"}</definedName>
    <definedName name="_12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1297"}</definedName>
    <definedName name="_12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1296"}</definedName>
    <definedName name="_12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1296"}</definedName>
    <definedName name="_12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1296"}</definedName>
    <definedName name="_12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1296"}</definedName>
    <definedName name="_12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1295"}</definedName>
    <definedName name="_12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1295"}</definedName>
    <definedName name="_12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1295"}</definedName>
    <definedName name="_12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1295"}</definedName>
    <definedName name="_12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1294"}</definedName>
    <definedName name="_12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1294"}</definedName>
    <definedName name="_12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1294"}</definedName>
    <definedName name="_12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1294"}</definedName>
    <definedName name="_12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1293"}</definedName>
    <definedName name="_12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1293"}</definedName>
    <definedName name="_12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1293"}</definedName>
    <definedName name="_12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1293"}</definedName>
    <definedName name="_12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1292"}</definedName>
    <definedName name="_12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1292"}</definedName>
    <definedName name="_12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1292"}</definedName>
    <definedName name="_12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1292"}</definedName>
    <definedName name="_12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1291"}</definedName>
    <definedName name="_12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1291"}</definedName>
    <definedName name="_12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1291"}</definedName>
    <definedName name="_12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1291"}</definedName>
    <definedName name="_123__FDSAUDITLINK__" localSheetId="4" hidden="1">{"fdsup://directions/FAT Viewer?action=UPDATE&amp;creator=factset&amp;DYN_ARGS=TRUE&amp;DOC_NAME=FAT:FQL_AUDITING_CLIENT_TEMPLATE.FAT&amp;display_string=Audit&amp;VAR:KEY=ABYPEXQNYV&amp;VAR:QUERY=RkZfRUJJVERBX09QRVIoTFRNLDIwMTAp&amp;WINDOW=FIRST_POPUP&amp;HEIGHT=450&amp;WIDTH=450&amp;START_MAXIMI","ZED=FALSE&amp;VAR:CALENDAR=US&amp;VAR:SYMBOL=CHH&amp;VAR:INDEX=0"}</definedName>
    <definedName name="_123__FDSAUDITLINK__" localSheetId="5" hidden="1">{"fdsup://directions/FAT Viewer?action=UPDATE&amp;creator=factset&amp;DYN_ARGS=TRUE&amp;DOC_NAME=FAT:FQL_AUDITING_CLIENT_TEMPLATE.FAT&amp;display_string=Audit&amp;VAR:KEY=ABYPEXQNYV&amp;VAR:QUERY=RkZfRUJJVERBX09QRVIoTFRNLDIwMTAp&amp;WINDOW=FIRST_POPUP&amp;HEIGHT=450&amp;WIDTH=450&amp;START_MAXIMI","ZED=FALSE&amp;VAR:CALENDAR=US&amp;VAR:SYMBOL=CHH&amp;VAR:INDEX=0"}</definedName>
    <definedName name="_123__FDSAUDITLINK__" localSheetId="3" hidden="1">{"fdsup://directions/FAT Viewer?action=UPDATE&amp;creator=factset&amp;DYN_ARGS=TRUE&amp;DOC_NAME=FAT:FQL_AUDITING_CLIENT_TEMPLATE.FAT&amp;display_string=Audit&amp;VAR:KEY=ABYPEXQNYV&amp;VAR:QUERY=RkZfRUJJVERBX09QRVIoTFRNLDIwMTAp&amp;WINDOW=FIRST_POPUP&amp;HEIGHT=450&amp;WIDTH=450&amp;START_MAXIMI","ZED=FALSE&amp;VAR:CALENDAR=US&amp;VAR:SYMBOL=CHH&amp;VAR:INDEX=0"}</definedName>
    <definedName name="_123__FDSAUDITLINK__" hidden="1">{"fdsup://directions/FAT Viewer?action=UPDATE&amp;creator=factset&amp;DYN_ARGS=TRUE&amp;DOC_NAME=FAT:FQL_AUDITING_CLIENT_TEMPLATE.FAT&amp;display_string=Audit&amp;VAR:KEY=ABYPEXQNYV&amp;VAR:QUERY=RkZfRUJJVERBX09QRVIoTFRNLDIwMTAp&amp;WINDOW=FIRST_POPUP&amp;HEIGHT=450&amp;WIDTH=450&amp;START_MAXIMI","ZED=FALSE&amp;VAR:CALENDAR=US&amp;VAR:SYMBOL=CHH&amp;VAR:INDEX=0"}</definedName>
    <definedName name="_12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1290"}</definedName>
    <definedName name="_12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1290"}</definedName>
    <definedName name="_12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1290"}</definedName>
    <definedName name="_12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1290"}</definedName>
    <definedName name="_12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1289"}</definedName>
    <definedName name="_12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1289"}</definedName>
    <definedName name="_12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1289"}</definedName>
    <definedName name="_12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1289"}</definedName>
    <definedName name="_12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1288"}</definedName>
    <definedName name="_12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1288"}</definedName>
    <definedName name="_12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1288"}</definedName>
    <definedName name="_12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1288"}</definedName>
    <definedName name="_12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1287"}</definedName>
    <definedName name="_12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1287"}</definedName>
    <definedName name="_12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1287"}</definedName>
    <definedName name="_12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1287"}</definedName>
    <definedName name="_123345456098213074" localSheetId="4" hidden="1">{#N/A,#N/A,FALSE,"Title Page";#N/A,#N/A,FALSE,"Conclusions";#N/A,#N/A,FALSE,"Assum.";#N/A,#N/A,FALSE,"Sun  DCF-WC-Dep";#N/A,#N/A,FALSE,"MarketValue";#N/A,#N/A,FALSE,"BalSheet";#N/A,#N/A,FALSE,"WACC";#N/A,#N/A,FALSE,"PC+ Info.";#N/A,#N/A,FALSE,"PC+Info_2"}</definedName>
    <definedName name="_123345456098213074" localSheetId="5" hidden="1">{#N/A,#N/A,FALSE,"Title Page";#N/A,#N/A,FALSE,"Conclusions";#N/A,#N/A,FALSE,"Assum.";#N/A,#N/A,FALSE,"Sun  DCF-WC-Dep";#N/A,#N/A,FALSE,"MarketValue";#N/A,#N/A,FALSE,"BalSheet";#N/A,#N/A,FALSE,"WACC";#N/A,#N/A,FALSE,"PC+ Info.";#N/A,#N/A,FALSE,"PC+Info_2"}</definedName>
    <definedName name="_123345456098213074" localSheetId="3" hidden="1">{#N/A,#N/A,FALSE,"Title Page";#N/A,#N/A,FALSE,"Conclusions";#N/A,#N/A,FALSE,"Assum.";#N/A,#N/A,FALSE,"Sun  DCF-WC-Dep";#N/A,#N/A,FALSE,"MarketValue";#N/A,#N/A,FALSE,"BalSheet";#N/A,#N/A,FALSE,"WACC";#N/A,#N/A,FALSE,"PC+ Info.";#N/A,#N/A,FALSE,"PC+Info_2"}</definedName>
    <definedName name="_123345456098213074" hidden="1">{#N/A,#N/A,FALSE,"Title Page";#N/A,#N/A,FALSE,"Conclusions";#N/A,#N/A,FALSE,"Assum.";#N/A,#N/A,FALSE,"Sun  DCF-WC-Dep";#N/A,#N/A,FALSE,"MarketValue";#N/A,#N/A,FALSE,"BalSheet";#N/A,#N/A,FALSE,"WACC";#N/A,#N/A,FALSE,"PC+ Info.";#N/A,#N/A,FALSE,"PC+Info_2"}</definedName>
    <definedName name="_12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1286"}</definedName>
    <definedName name="_12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1286"}</definedName>
    <definedName name="_12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1286"}</definedName>
    <definedName name="_12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1286"}</definedName>
    <definedName name="_12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1285"}</definedName>
    <definedName name="_12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1285"}</definedName>
    <definedName name="_12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1285"}</definedName>
    <definedName name="_12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1285"}</definedName>
    <definedName name="_12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1284"}</definedName>
    <definedName name="_12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1284"}</definedName>
    <definedName name="_12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1284"}</definedName>
    <definedName name="_12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1284"}</definedName>
    <definedName name="_12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1283"}</definedName>
    <definedName name="_12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1283"}</definedName>
    <definedName name="_12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1283"}</definedName>
    <definedName name="_12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1283"}</definedName>
    <definedName name="_12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1282"}</definedName>
    <definedName name="_12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1282"}</definedName>
    <definedName name="_12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1282"}</definedName>
    <definedName name="_12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1282"}</definedName>
    <definedName name="_12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1281"}</definedName>
    <definedName name="_12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1281"}</definedName>
    <definedName name="_12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1281"}</definedName>
    <definedName name="_12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1281"}</definedName>
    <definedName name="_124__FDSAUDITLINK__" localSheetId="4" hidden="1">{"fdsup://directions/FAT Viewer?action=UPDATE&amp;creator=factset&amp;DYN_ARGS=TRUE&amp;DOC_NAME=FAT:FQL_AUDITING_CLIENT_TEMPLATE.FAT&amp;display_string=Audit&amp;VAR:KEY=AHOBGJUHMB&amp;VAR:QUERY=RkZfRUJJVERBX09QRVIoTFRNLDIwMTAp&amp;WINDOW=FIRST_POPUP&amp;HEIGHT=450&amp;WIDTH=450&amp;START_MAXIMI","ZED=FALSE&amp;VAR:CALENDAR=US&amp;VAR:SYMBOL=GET&amp;VAR:INDEX=0"}</definedName>
    <definedName name="_124__FDSAUDITLINK__" localSheetId="5" hidden="1">{"fdsup://directions/FAT Viewer?action=UPDATE&amp;creator=factset&amp;DYN_ARGS=TRUE&amp;DOC_NAME=FAT:FQL_AUDITING_CLIENT_TEMPLATE.FAT&amp;display_string=Audit&amp;VAR:KEY=AHOBGJUHMB&amp;VAR:QUERY=RkZfRUJJVERBX09QRVIoTFRNLDIwMTAp&amp;WINDOW=FIRST_POPUP&amp;HEIGHT=450&amp;WIDTH=450&amp;START_MAXIMI","ZED=FALSE&amp;VAR:CALENDAR=US&amp;VAR:SYMBOL=GET&amp;VAR:INDEX=0"}</definedName>
    <definedName name="_124__FDSAUDITLINK__" localSheetId="3" hidden="1">{"fdsup://directions/FAT Viewer?action=UPDATE&amp;creator=factset&amp;DYN_ARGS=TRUE&amp;DOC_NAME=FAT:FQL_AUDITING_CLIENT_TEMPLATE.FAT&amp;display_string=Audit&amp;VAR:KEY=AHOBGJUHMB&amp;VAR:QUERY=RkZfRUJJVERBX09QRVIoTFRNLDIwMTAp&amp;WINDOW=FIRST_POPUP&amp;HEIGHT=450&amp;WIDTH=450&amp;START_MAXIMI","ZED=FALSE&amp;VAR:CALENDAR=US&amp;VAR:SYMBOL=GET&amp;VAR:INDEX=0"}</definedName>
    <definedName name="_124__FDSAUDITLINK__" hidden="1">{"fdsup://directions/FAT Viewer?action=UPDATE&amp;creator=factset&amp;DYN_ARGS=TRUE&amp;DOC_NAME=FAT:FQL_AUDITING_CLIENT_TEMPLATE.FAT&amp;display_string=Audit&amp;VAR:KEY=AHOBGJUHMB&amp;VAR:QUERY=RkZfRUJJVERBX09QRVIoTFRNLDIwMTAp&amp;WINDOW=FIRST_POPUP&amp;HEIGHT=450&amp;WIDTH=450&amp;START_MAXIMI","ZED=FALSE&amp;VAR:CALENDAR=US&amp;VAR:SYMBOL=GET&amp;VAR:INDEX=0"}</definedName>
    <definedName name="_12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1280"}</definedName>
    <definedName name="_12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1280"}</definedName>
    <definedName name="_12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1280"}</definedName>
    <definedName name="_12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1280"}</definedName>
    <definedName name="_12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1279"}</definedName>
    <definedName name="_12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1279"}</definedName>
    <definedName name="_12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1279"}</definedName>
    <definedName name="_12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1279"}</definedName>
    <definedName name="_12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1278"}</definedName>
    <definedName name="_12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1278"}</definedName>
    <definedName name="_12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1278"}</definedName>
    <definedName name="_12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1278"}</definedName>
    <definedName name="_12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1277"}</definedName>
    <definedName name="_12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1277"}</definedName>
    <definedName name="_12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1277"}</definedName>
    <definedName name="_12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1277"}</definedName>
    <definedName name="_12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1276"}</definedName>
    <definedName name="_12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1276"}</definedName>
    <definedName name="_12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1276"}</definedName>
    <definedName name="_12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1276"}</definedName>
    <definedName name="_12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1275"}</definedName>
    <definedName name="_12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1275"}</definedName>
    <definedName name="_12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1275"}</definedName>
    <definedName name="_12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1275"}</definedName>
    <definedName name="_12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1274"}</definedName>
    <definedName name="_12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1274"}</definedName>
    <definedName name="_12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1274"}</definedName>
    <definedName name="_12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1274"}</definedName>
    <definedName name="_12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1273"}</definedName>
    <definedName name="_12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1273"}</definedName>
    <definedName name="_12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1273"}</definedName>
    <definedName name="_12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1273"}</definedName>
    <definedName name="_12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1272"}</definedName>
    <definedName name="_12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1272"}</definedName>
    <definedName name="_12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1272"}</definedName>
    <definedName name="_12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1272"}</definedName>
    <definedName name="_12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1271"}</definedName>
    <definedName name="_12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1271"}</definedName>
    <definedName name="_12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1271"}</definedName>
    <definedName name="_12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1271"}</definedName>
    <definedName name="_125__FDSAUDITLINK__" localSheetId="4" hidden="1">{"fdsup://directions/FAT Viewer?action=UPDATE&amp;creator=factset&amp;DYN_ARGS=TRUE&amp;DOC_NAME=FAT:FQL_AUDITING_CLIENT_TEMPLATE.FAT&amp;display_string=Audit&amp;VAR:KEY=ABKNEDMTOH&amp;VAR:QUERY=RkZfRUJJVERBX09QRVIoTFRNLDIwMTAp&amp;WINDOW=FIRST_POPUP&amp;HEIGHT=450&amp;WIDTH=450&amp;START_MAXIMI","ZED=FALSE&amp;VAR:CALENDAR=US&amp;VAR:SYMBOL=B1WQCS&amp;VAR:INDEX=0"}</definedName>
    <definedName name="_125__FDSAUDITLINK__" localSheetId="5" hidden="1">{"fdsup://directions/FAT Viewer?action=UPDATE&amp;creator=factset&amp;DYN_ARGS=TRUE&amp;DOC_NAME=FAT:FQL_AUDITING_CLIENT_TEMPLATE.FAT&amp;display_string=Audit&amp;VAR:KEY=ABKNEDMTOH&amp;VAR:QUERY=RkZfRUJJVERBX09QRVIoTFRNLDIwMTAp&amp;WINDOW=FIRST_POPUP&amp;HEIGHT=450&amp;WIDTH=450&amp;START_MAXIMI","ZED=FALSE&amp;VAR:CALENDAR=US&amp;VAR:SYMBOL=B1WQCS&amp;VAR:INDEX=0"}</definedName>
    <definedName name="_125__FDSAUDITLINK__" localSheetId="3" hidden="1">{"fdsup://directions/FAT Viewer?action=UPDATE&amp;creator=factset&amp;DYN_ARGS=TRUE&amp;DOC_NAME=FAT:FQL_AUDITING_CLIENT_TEMPLATE.FAT&amp;display_string=Audit&amp;VAR:KEY=ABKNEDMTOH&amp;VAR:QUERY=RkZfRUJJVERBX09QRVIoTFRNLDIwMTAp&amp;WINDOW=FIRST_POPUP&amp;HEIGHT=450&amp;WIDTH=450&amp;START_MAXIMI","ZED=FALSE&amp;VAR:CALENDAR=US&amp;VAR:SYMBOL=B1WQCS&amp;VAR:INDEX=0"}</definedName>
    <definedName name="_125__FDSAUDITLINK__" hidden="1">{"fdsup://directions/FAT Viewer?action=UPDATE&amp;creator=factset&amp;DYN_ARGS=TRUE&amp;DOC_NAME=FAT:FQL_AUDITING_CLIENT_TEMPLATE.FAT&amp;display_string=Audit&amp;VAR:KEY=ABKNEDMTOH&amp;VAR:QUERY=RkZfRUJJVERBX09QRVIoTFRNLDIwMTAp&amp;WINDOW=FIRST_POPUP&amp;HEIGHT=450&amp;WIDTH=450&amp;START_MAXIMI","ZED=FALSE&amp;VAR:CALENDAR=US&amp;VAR:SYMBOL=B1WQCS&amp;VAR:INDEX=0"}</definedName>
    <definedName name="_12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1270"}</definedName>
    <definedName name="_12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1270"}</definedName>
    <definedName name="_12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1270"}</definedName>
    <definedName name="_12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1270"}</definedName>
    <definedName name="_12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1269"}</definedName>
    <definedName name="_12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1269"}</definedName>
    <definedName name="_12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1269"}</definedName>
    <definedName name="_12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1269"}</definedName>
    <definedName name="_12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1268"}</definedName>
    <definedName name="_12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1268"}</definedName>
    <definedName name="_12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1268"}</definedName>
    <definedName name="_12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1268"}</definedName>
    <definedName name="_12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1267"}</definedName>
    <definedName name="_12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1267"}</definedName>
    <definedName name="_12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1267"}</definedName>
    <definedName name="_12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1267"}</definedName>
    <definedName name="_12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1266"}</definedName>
    <definedName name="_12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1266"}</definedName>
    <definedName name="_12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1266"}</definedName>
    <definedName name="_12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1266"}</definedName>
    <definedName name="_12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1265"}</definedName>
    <definedName name="_12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1265"}</definedName>
    <definedName name="_12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1265"}</definedName>
    <definedName name="_12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1265"}</definedName>
    <definedName name="_12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1264"}</definedName>
    <definedName name="_12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1264"}</definedName>
    <definedName name="_12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1264"}</definedName>
    <definedName name="_12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1264"}</definedName>
    <definedName name="_12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1263"}</definedName>
    <definedName name="_12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1263"}</definedName>
    <definedName name="_12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1263"}</definedName>
    <definedName name="_12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1263"}</definedName>
    <definedName name="_12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1262"}</definedName>
    <definedName name="_12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1262"}</definedName>
    <definedName name="_12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1262"}</definedName>
    <definedName name="_12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1262"}</definedName>
    <definedName name="_12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1261"}</definedName>
    <definedName name="_12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1261"}</definedName>
    <definedName name="_12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1261"}</definedName>
    <definedName name="_12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1261"}</definedName>
    <definedName name="_126__FDSAUDITLINK__" localSheetId="4" hidden="1">{"fdsup://directions/FAT Viewer?action=UPDATE&amp;creator=factset&amp;DYN_ARGS=TRUE&amp;DOC_NAME=FAT:FQL_AUDITING_CLIENT_TEMPLATE.FAT&amp;display_string=Audit&amp;VAR:KEY=HCDAJYBGNM&amp;VAR:QUERY=RkZfRUJJVERBX09QRVIoTFRNLDIwMTAp&amp;WINDOW=FIRST_POPUP&amp;HEIGHT=450&amp;WIDTH=450&amp;START_MAXIMI","ZED=FALSE&amp;VAR:CALENDAR=US&amp;VAR:SYMBOL=WYN&amp;VAR:INDEX=0"}</definedName>
    <definedName name="_126__FDSAUDITLINK__" localSheetId="5" hidden="1">{"fdsup://directions/FAT Viewer?action=UPDATE&amp;creator=factset&amp;DYN_ARGS=TRUE&amp;DOC_NAME=FAT:FQL_AUDITING_CLIENT_TEMPLATE.FAT&amp;display_string=Audit&amp;VAR:KEY=HCDAJYBGNM&amp;VAR:QUERY=RkZfRUJJVERBX09QRVIoTFRNLDIwMTAp&amp;WINDOW=FIRST_POPUP&amp;HEIGHT=450&amp;WIDTH=450&amp;START_MAXIMI","ZED=FALSE&amp;VAR:CALENDAR=US&amp;VAR:SYMBOL=WYN&amp;VAR:INDEX=0"}</definedName>
    <definedName name="_126__FDSAUDITLINK__" localSheetId="3" hidden="1">{"fdsup://directions/FAT Viewer?action=UPDATE&amp;creator=factset&amp;DYN_ARGS=TRUE&amp;DOC_NAME=FAT:FQL_AUDITING_CLIENT_TEMPLATE.FAT&amp;display_string=Audit&amp;VAR:KEY=HCDAJYBGNM&amp;VAR:QUERY=RkZfRUJJVERBX09QRVIoTFRNLDIwMTAp&amp;WINDOW=FIRST_POPUP&amp;HEIGHT=450&amp;WIDTH=450&amp;START_MAXIMI","ZED=FALSE&amp;VAR:CALENDAR=US&amp;VAR:SYMBOL=WYN&amp;VAR:INDEX=0"}</definedName>
    <definedName name="_126__FDSAUDITLINK__" hidden="1">{"fdsup://directions/FAT Viewer?action=UPDATE&amp;creator=factset&amp;DYN_ARGS=TRUE&amp;DOC_NAME=FAT:FQL_AUDITING_CLIENT_TEMPLATE.FAT&amp;display_string=Audit&amp;VAR:KEY=HCDAJYBGNM&amp;VAR:QUERY=RkZfRUJJVERBX09QRVIoTFRNLDIwMTAp&amp;WINDOW=FIRST_POPUP&amp;HEIGHT=450&amp;WIDTH=450&amp;START_MAXIMI","ZED=FALSE&amp;VAR:CALENDAR=US&amp;VAR:SYMBOL=WYN&amp;VAR:INDEX=0"}</definedName>
    <definedName name="_12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1260"}</definedName>
    <definedName name="_12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1260"}</definedName>
    <definedName name="_12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1260"}</definedName>
    <definedName name="_12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1260"}</definedName>
    <definedName name="_12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1259"}</definedName>
    <definedName name="_12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1259"}</definedName>
    <definedName name="_12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1259"}</definedName>
    <definedName name="_12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1259"}</definedName>
    <definedName name="_12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1258"}</definedName>
    <definedName name="_12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1258"}</definedName>
    <definedName name="_12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1258"}</definedName>
    <definedName name="_12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1258"}</definedName>
    <definedName name="_12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1257"}</definedName>
    <definedName name="_12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1257"}</definedName>
    <definedName name="_12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1257"}</definedName>
    <definedName name="_12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1257"}</definedName>
    <definedName name="_12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1256"}</definedName>
    <definedName name="_12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1256"}</definedName>
    <definedName name="_12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1256"}</definedName>
    <definedName name="_12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1256"}</definedName>
    <definedName name="_12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1255"}</definedName>
    <definedName name="_12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1255"}</definedName>
    <definedName name="_12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1255"}</definedName>
    <definedName name="_12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1255"}</definedName>
    <definedName name="_12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1254"}</definedName>
    <definedName name="_12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1254"}</definedName>
    <definedName name="_12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1254"}</definedName>
    <definedName name="_12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1254"}</definedName>
    <definedName name="_12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1253"}</definedName>
    <definedName name="_12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1253"}</definedName>
    <definedName name="_12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1253"}</definedName>
    <definedName name="_12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1253"}</definedName>
    <definedName name="_12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1252"}</definedName>
    <definedName name="_12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1252"}</definedName>
    <definedName name="_12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1252"}</definedName>
    <definedName name="_12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1252"}</definedName>
    <definedName name="_12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1251"}</definedName>
    <definedName name="_12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1251"}</definedName>
    <definedName name="_12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1251"}</definedName>
    <definedName name="_12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1251"}</definedName>
    <definedName name="_127__FDSAUDITLINK__" localSheetId="4" hidden="1">{"fdsup://directions/FAT Viewer?action=UPDATE&amp;creator=factset&amp;DYN_ARGS=TRUE&amp;DOC_NAME=FAT:FQL_AUDITING_CLIENT_TEMPLATE.FAT&amp;display_string=Audit&amp;VAR:KEY=JYXYVODQXK&amp;VAR:QUERY=RkZfRUJJVERBX09QRVIoTFRNLDIwMTAp&amp;WINDOW=FIRST_POPUP&amp;HEIGHT=450&amp;WIDTH=450&amp;START_MAXIMI","ZED=FALSE&amp;VAR:CALENDAR=US&amp;VAR:SYMBOL=H&amp;VAR:INDEX=0"}</definedName>
    <definedName name="_127__FDSAUDITLINK__" localSheetId="5" hidden="1">{"fdsup://directions/FAT Viewer?action=UPDATE&amp;creator=factset&amp;DYN_ARGS=TRUE&amp;DOC_NAME=FAT:FQL_AUDITING_CLIENT_TEMPLATE.FAT&amp;display_string=Audit&amp;VAR:KEY=JYXYVODQXK&amp;VAR:QUERY=RkZfRUJJVERBX09QRVIoTFRNLDIwMTAp&amp;WINDOW=FIRST_POPUP&amp;HEIGHT=450&amp;WIDTH=450&amp;START_MAXIMI","ZED=FALSE&amp;VAR:CALENDAR=US&amp;VAR:SYMBOL=H&amp;VAR:INDEX=0"}</definedName>
    <definedName name="_127__FDSAUDITLINK__" localSheetId="3" hidden="1">{"fdsup://directions/FAT Viewer?action=UPDATE&amp;creator=factset&amp;DYN_ARGS=TRUE&amp;DOC_NAME=FAT:FQL_AUDITING_CLIENT_TEMPLATE.FAT&amp;display_string=Audit&amp;VAR:KEY=JYXYVODQXK&amp;VAR:QUERY=RkZfRUJJVERBX09QRVIoTFRNLDIwMTAp&amp;WINDOW=FIRST_POPUP&amp;HEIGHT=450&amp;WIDTH=450&amp;START_MAXIMI","ZED=FALSE&amp;VAR:CALENDAR=US&amp;VAR:SYMBOL=H&amp;VAR:INDEX=0"}</definedName>
    <definedName name="_127__FDSAUDITLINK__" hidden="1">{"fdsup://directions/FAT Viewer?action=UPDATE&amp;creator=factset&amp;DYN_ARGS=TRUE&amp;DOC_NAME=FAT:FQL_AUDITING_CLIENT_TEMPLATE.FAT&amp;display_string=Audit&amp;VAR:KEY=JYXYVODQXK&amp;VAR:QUERY=RkZfRUJJVERBX09QRVIoTFRNLDIwMTAp&amp;WINDOW=FIRST_POPUP&amp;HEIGHT=450&amp;WIDTH=450&amp;START_MAXIMI","ZED=FALSE&amp;VAR:CALENDAR=US&amp;VAR:SYMBOL=H&amp;VAR:INDEX=0"}</definedName>
    <definedName name="_12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1250"}</definedName>
    <definedName name="_12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1250"}</definedName>
    <definedName name="_12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1250"}</definedName>
    <definedName name="_12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1250"}</definedName>
    <definedName name="_12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1249"}</definedName>
    <definedName name="_12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1249"}</definedName>
    <definedName name="_12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1249"}</definedName>
    <definedName name="_12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1249"}</definedName>
    <definedName name="_12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1248"}</definedName>
    <definedName name="_12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1248"}</definedName>
    <definedName name="_12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1248"}</definedName>
    <definedName name="_12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1248"}</definedName>
    <definedName name="_12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1247"}</definedName>
    <definedName name="_12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1247"}</definedName>
    <definedName name="_12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1247"}</definedName>
    <definedName name="_12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1247"}</definedName>
    <definedName name="_12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1246"}</definedName>
    <definedName name="_12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1246"}</definedName>
    <definedName name="_12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1246"}</definedName>
    <definedName name="_12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1246"}</definedName>
    <definedName name="_12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1245"}</definedName>
    <definedName name="_12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1245"}</definedName>
    <definedName name="_12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1245"}</definedName>
    <definedName name="_12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1245"}</definedName>
    <definedName name="_12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1244"}</definedName>
    <definedName name="_12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1244"}</definedName>
    <definedName name="_12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1244"}</definedName>
    <definedName name="_12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1244"}</definedName>
    <definedName name="_12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1243"}</definedName>
    <definedName name="_12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1243"}</definedName>
    <definedName name="_12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1243"}</definedName>
    <definedName name="_12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1243"}</definedName>
    <definedName name="_12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1242"}</definedName>
    <definedName name="_12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1242"}</definedName>
    <definedName name="_12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1242"}</definedName>
    <definedName name="_12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1242"}</definedName>
    <definedName name="_12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1241"}</definedName>
    <definedName name="_12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1241"}</definedName>
    <definedName name="_12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1241"}</definedName>
    <definedName name="_12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1241"}</definedName>
    <definedName name="_128__FDSAUDITLINK__" localSheetId="4" hidden="1">{"fdsup://directions/FAT Viewer?action=UPDATE&amp;creator=factset&amp;DYN_ARGS=TRUE&amp;DOC_NAME=FAT:FQL_AUDITING_CLIENT_TEMPLATE.FAT&amp;display_string=Audit&amp;VAR:KEY=ZGHUBUXOXG&amp;VAR:QUERY=RkZfRUJJVERBX09QRVIoTFRNLDIwMTAp&amp;WINDOW=FIRST_POPUP&amp;HEIGHT=450&amp;WIDTH=450&amp;START_MAXIMI","ZED=FALSE&amp;VAR:CALENDAR=US&amp;VAR:SYMBOL=HOT&amp;VAR:INDEX=0"}</definedName>
    <definedName name="_128__FDSAUDITLINK__" localSheetId="5" hidden="1">{"fdsup://directions/FAT Viewer?action=UPDATE&amp;creator=factset&amp;DYN_ARGS=TRUE&amp;DOC_NAME=FAT:FQL_AUDITING_CLIENT_TEMPLATE.FAT&amp;display_string=Audit&amp;VAR:KEY=ZGHUBUXOXG&amp;VAR:QUERY=RkZfRUJJVERBX09QRVIoTFRNLDIwMTAp&amp;WINDOW=FIRST_POPUP&amp;HEIGHT=450&amp;WIDTH=450&amp;START_MAXIMI","ZED=FALSE&amp;VAR:CALENDAR=US&amp;VAR:SYMBOL=HOT&amp;VAR:INDEX=0"}</definedName>
    <definedName name="_128__FDSAUDITLINK__" localSheetId="3" hidden="1">{"fdsup://directions/FAT Viewer?action=UPDATE&amp;creator=factset&amp;DYN_ARGS=TRUE&amp;DOC_NAME=FAT:FQL_AUDITING_CLIENT_TEMPLATE.FAT&amp;display_string=Audit&amp;VAR:KEY=ZGHUBUXOXG&amp;VAR:QUERY=RkZfRUJJVERBX09QRVIoTFRNLDIwMTAp&amp;WINDOW=FIRST_POPUP&amp;HEIGHT=450&amp;WIDTH=450&amp;START_MAXIMI","ZED=FALSE&amp;VAR:CALENDAR=US&amp;VAR:SYMBOL=HOT&amp;VAR:INDEX=0"}</definedName>
    <definedName name="_128__FDSAUDITLINK__" hidden="1">{"fdsup://directions/FAT Viewer?action=UPDATE&amp;creator=factset&amp;DYN_ARGS=TRUE&amp;DOC_NAME=FAT:FQL_AUDITING_CLIENT_TEMPLATE.FAT&amp;display_string=Audit&amp;VAR:KEY=ZGHUBUXOXG&amp;VAR:QUERY=RkZfRUJJVERBX09QRVIoTFRNLDIwMTAp&amp;WINDOW=FIRST_POPUP&amp;HEIGHT=450&amp;WIDTH=450&amp;START_MAXIMI","ZED=FALSE&amp;VAR:CALENDAR=US&amp;VAR:SYMBOL=HOT&amp;VAR:INDEX=0"}</definedName>
    <definedName name="_12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1240"}</definedName>
    <definedName name="_12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1240"}</definedName>
    <definedName name="_12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1240"}</definedName>
    <definedName name="_12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1240"}</definedName>
    <definedName name="_12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1239"}</definedName>
    <definedName name="_12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1239"}</definedName>
    <definedName name="_12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1239"}</definedName>
    <definedName name="_12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1239"}</definedName>
    <definedName name="_12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1238"}</definedName>
    <definedName name="_12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1238"}</definedName>
    <definedName name="_12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1238"}</definedName>
    <definedName name="_12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1238"}</definedName>
    <definedName name="_12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1237"}</definedName>
    <definedName name="_12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1237"}</definedName>
    <definedName name="_12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1237"}</definedName>
    <definedName name="_12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1237"}</definedName>
    <definedName name="_12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1236"}</definedName>
    <definedName name="_12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1236"}</definedName>
    <definedName name="_12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1236"}</definedName>
    <definedName name="_12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1236"}</definedName>
    <definedName name="_12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1235"}</definedName>
    <definedName name="_12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1235"}</definedName>
    <definedName name="_12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1235"}</definedName>
    <definedName name="_12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1235"}</definedName>
    <definedName name="_12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1234"}</definedName>
    <definedName name="_12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1234"}</definedName>
    <definedName name="_12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1234"}</definedName>
    <definedName name="_12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1234"}</definedName>
    <definedName name="_12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1233"}</definedName>
    <definedName name="_12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1233"}</definedName>
    <definedName name="_12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1233"}</definedName>
    <definedName name="_12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1233"}</definedName>
    <definedName name="_12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1232"}</definedName>
    <definedName name="_12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1232"}</definedName>
    <definedName name="_12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1232"}</definedName>
    <definedName name="_12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1232"}</definedName>
    <definedName name="_12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1231"}</definedName>
    <definedName name="_12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1231"}</definedName>
    <definedName name="_12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1231"}</definedName>
    <definedName name="_12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1231"}</definedName>
    <definedName name="_129__FDSAUDITLINK__" localSheetId="4" hidden="1">{"fdsup://directions/FAT Viewer?action=UPDATE&amp;creator=factset&amp;DYN_ARGS=TRUE&amp;DOC_NAME=FAT:FQL_AUDITING_CLIENT_TEMPLATE.FAT&amp;display_string=Audit&amp;VAR:KEY=PEFKPKNUHM&amp;VAR:QUERY=RkZfRUJJVERBX09QRVIoTFRNLDIwMTAp&amp;WINDOW=FIRST_POPUP&amp;HEIGHT=450&amp;WIDTH=450&amp;START_MAXIMI","ZED=FALSE&amp;VAR:CALENDAR=US&amp;VAR:SYMBOL=MAR&amp;VAR:INDEX=0"}</definedName>
    <definedName name="_129__FDSAUDITLINK__" localSheetId="5" hidden="1">{"fdsup://directions/FAT Viewer?action=UPDATE&amp;creator=factset&amp;DYN_ARGS=TRUE&amp;DOC_NAME=FAT:FQL_AUDITING_CLIENT_TEMPLATE.FAT&amp;display_string=Audit&amp;VAR:KEY=PEFKPKNUHM&amp;VAR:QUERY=RkZfRUJJVERBX09QRVIoTFRNLDIwMTAp&amp;WINDOW=FIRST_POPUP&amp;HEIGHT=450&amp;WIDTH=450&amp;START_MAXIMI","ZED=FALSE&amp;VAR:CALENDAR=US&amp;VAR:SYMBOL=MAR&amp;VAR:INDEX=0"}</definedName>
    <definedName name="_129__FDSAUDITLINK__" localSheetId="3" hidden="1">{"fdsup://directions/FAT Viewer?action=UPDATE&amp;creator=factset&amp;DYN_ARGS=TRUE&amp;DOC_NAME=FAT:FQL_AUDITING_CLIENT_TEMPLATE.FAT&amp;display_string=Audit&amp;VAR:KEY=PEFKPKNUHM&amp;VAR:QUERY=RkZfRUJJVERBX09QRVIoTFRNLDIwMTAp&amp;WINDOW=FIRST_POPUP&amp;HEIGHT=450&amp;WIDTH=450&amp;START_MAXIMI","ZED=FALSE&amp;VAR:CALENDAR=US&amp;VAR:SYMBOL=MAR&amp;VAR:INDEX=0"}</definedName>
    <definedName name="_129__FDSAUDITLINK__" hidden="1">{"fdsup://directions/FAT Viewer?action=UPDATE&amp;creator=factset&amp;DYN_ARGS=TRUE&amp;DOC_NAME=FAT:FQL_AUDITING_CLIENT_TEMPLATE.FAT&amp;display_string=Audit&amp;VAR:KEY=PEFKPKNUHM&amp;VAR:QUERY=RkZfRUJJVERBX09QRVIoTFRNLDIwMTAp&amp;WINDOW=FIRST_POPUP&amp;HEIGHT=450&amp;WIDTH=450&amp;START_MAXIMI","ZED=FALSE&amp;VAR:CALENDAR=US&amp;VAR:SYMBOL=MAR&amp;VAR:INDEX=0"}</definedName>
    <definedName name="_12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1230"}</definedName>
    <definedName name="_12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1230"}</definedName>
    <definedName name="_12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1230"}</definedName>
    <definedName name="_12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1230"}</definedName>
    <definedName name="_12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1229"}</definedName>
    <definedName name="_12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1229"}</definedName>
    <definedName name="_12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1229"}</definedName>
    <definedName name="_12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1229"}</definedName>
    <definedName name="_12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1228"}</definedName>
    <definedName name="_12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1228"}</definedName>
    <definedName name="_12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1228"}</definedName>
    <definedName name="_12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1228"}</definedName>
    <definedName name="_12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1227"}</definedName>
    <definedName name="_12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1227"}</definedName>
    <definedName name="_12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1227"}</definedName>
    <definedName name="_12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1227"}</definedName>
    <definedName name="_12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1226"}</definedName>
    <definedName name="_12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1226"}</definedName>
    <definedName name="_12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1226"}</definedName>
    <definedName name="_12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1226"}</definedName>
    <definedName name="_12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1225"}</definedName>
    <definedName name="_12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1225"}</definedName>
    <definedName name="_12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1225"}</definedName>
    <definedName name="_12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1225"}</definedName>
    <definedName name="_12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1224"}</definedName>
    <definedName name="_12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1224"}</definedName>
    <definedName name="_12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1224"}</definedName>
    <definedName name="_12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1224"}</definedName>
    <definedName name="_12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1223"}</definedName>
    <definedName name="_12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1223"}</definedName>
    <definedName name="_12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1223"}</definedName>
    <definedName name="_12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1223"}</definedName>
    <definedName name="_12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1222"}</definedName>
    <definedName name="_12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1222"}</definedName>
    <definedName name="_12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1222"}</definedName>
    <definedName name="_12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1222"}</definedName>
    <definedName name="_12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1221"}</definedName>
    <definedName name="_12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1221"}</definedName>
    <definedName name="_12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1221"}</definedName>
    <definedName name="_12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1221"}</definedName>
    <definedName name="_13__FDSAUDITLINK__" localSheetId="4" hidden="1">{"fdsup://directions/FAT Viewer?action=UPDATE&amp;creator=factset&amp;DYN_ARGS=TRUE&amp;DOC_NAME=FAT:FQL_AUDITING_CLIENT_TEMPLATE.FAT&amp;display_string=Audit&amp;VAR:KEY=KRONMLYNYD&amp;VAR:QUERY=RkdfUFJJQ0UoNDEwODApIC8gRkZfQlBTKE1PTiw0MTA4MCk=&amp;WINDOW=FIRST_POPUP&amp;HEIGHT=450&amp;WIDTH=","450&amp;START_MAXIMIZED=FALSE&amp;VAR:CALENDAR=US&amp;VAR:SYMBOL=NLY&amp;VAR:INDEX=0"}</definedName>
    <definedName name="_13__FDSAUDITLINK__" localSheetId="5" hidden="1">{"fdsup://directions/FAT Viewer?action=UPDATE&amp;creator=factset&amp;DYN_ARGS=TRUE&amp;DOC_NAME=FAT:FQL_AUDITING_CLIENT_TEMPLATE.FAT&amp;display_string=Audit&amp;VAR:KEY=KRONMLYNYD&amp;VAR:QUERY=RkdfUFJJQ0UoNDEwODApIC8gRkZfQlBTKE1PTiw0MTA4MCk=&amp;WINDOW=FIRST_POPUP&amp;HEIGHT=450&amp;WIDTH=","450&amp;START_MAXIMIZED=FALSE&amp;VAR:CALENDAR=US&amp;VAR:SYMBOL=NLY&amp;VAR:INDEX=0"}</definedName>
    <definedName name="_13__FDSAUDITLINK__" localSheetId="3" hidden="1">{"fdsup://directions/FAT Viewer?action=UPDATE&amp;creator=factset&amp;DYN_ARGS=TRUE&amp;DOC_NAME=FAT:FQL_AUDITING_CLIENT_TEMPLATE.FAT&amp;display_string=Audit&amp;VAR:KEY=KRONMLYNYD&amp;VAR:QUERY=RkdfUFJJQ0UoNDEwODApIC8gRkZfQlBTKE1PTiw0MTA4MCk=&amp;WINDOW=FIRST_POPUP&amp;HEIGHT=450&amp;WIDTH=","450&amp;START_MAXIMIZED=FALSE&amp;VAR:CALENDAR=US&amp;VAR:SYMBOL=NLY&amp;VAR:INDEX=0"}</definedName>
    <definedName name="_13__FDSAUDITLINK__" hidden="1">{"fdsup://directions/FAT Viewer?action=UPDATE&amp;creator=factset&amp;DYN_ARGS=TRUE&amp;DOC_NAME=FAT:FQL_AUDITING_CLIENT_TEMPLATE.FAT&amp;display_string=Audit&amp;VAR:KEY=KRONMLYNYD&amp;VAR:QUERY=RkdfUFJJQ0UoNDEwODApIC8gRkZfQlBTKE1PTiw0MTA4MCk=&amp;WINDOW=FIRST_POPUP&amp;HEIGHT=450&amp;WIDTH=","450&amp;START_MAXIMIZED=FALSE&amp;VAR:CALENDAR=US&amp;VAR:SYMBOL=NLY&amp;VAR:INDEX=0"}</definedName>
    <definedName name="_13_8_0_S" hidden="1">#N/A</definedName>
    <definedName name="_1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2390"}</definedName>
    <definedName name="_1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2390"}</definedName>
    <definedName name="_1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2390"}</definedName>
    <definedName name="_1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2390"}</definedName>
    <definedName name="_13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1220"}</definedName>
    <definedName name="_13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1220"}</definedName>
    <definedName name="_13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1220"}</definedName>
    <definedName name="_13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1220"}</definedName>
    <definedName name="_13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1219"}</definedName>
    <definedName name="_13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1219"}</definedName>
    <definedName name="_13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1219"}</definedName>
    <definedName name="_13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1219"}</definedName>
    <definedName name="_13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1218"}</definedName>
    <definedName name="_13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1218"}</definedName>
    <definedName name="_13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1218"}</definedName>
    <definedName name="_13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1218"}</definedName>
    <definedName name="_13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1217"}</definedName>
    <definedName name="_13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1217"}</definedName>
    <definedName name="_13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1217"}</definedName>
    <definedName name="_13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1217"}</definedName>
    <definedName name="_13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1216"}</definedName>
    <definedName name="_13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1216"}</definedName>
    <definedName name="_13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1216"}</definedName>
    <definedName name="_13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1216"}</definedName>
    <definedName name="_13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1215"}</definedName>
    <definedName name="_13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1215"}</definedName>
    <definedName name="_13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1215"}</definedName>
    <definedName name="_13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1215"}</definedName>
    <definedName name="_13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1214"}</definedName>
    <definedName name="_13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1214"}</definedName>
    <definedName name="_13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1214"}</definedName>
    <definedName name="_13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1214"}</definedName>
    <definedName name="_13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1213"}</definedName>
    <definedName name="_13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1213"}</definedName>
    <definedName name="_13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1213"}</definedName>
    <definedName name="_13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1213"}</definedName>
    <definedName name="_13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1212"}</definedName>
    <definedName name="_13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1212"}</definedName>
    <definedName name="_13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1212"}</definedName>
    <definedName name="_13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1212"}</definedName>
    <definedName name="_13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1211"}</definedName>
    <definedName name="_13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1211"}</definedName>
    <definedName name="_13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1211"}</definedName>
    <definedName name="_13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1211"}</definedName>
    <definedName name="_1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2389"}</definedName>
    <definedName name="_1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2389"}</definedName>
    <definedName name="_1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2389"}</definedName>
    <definedName name="_1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2389"}</definedName>
    <definedName name="_13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1210"}</definedName>
    <definedName name="_13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1210"}</definedName>
    <definedName name="_13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1210"}</definedName>
    <definedName name="_13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1210"}</definedName>
    <definedName name="_13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1209"}</definedName>
    <definedName name="_13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1209"}</definedName>
    <definedName name="_13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1209"}</definedName>
    <definedName name="_13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1209"}</definedName>
    <definedName name="_13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1208"}</definedName>
    <definedName name="_13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1208"}</definedName>
    <definedName name="_13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1208"}</definedName>
    <definedName name="_13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1208"}</definedName>
    <definedName name="_13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1207"}</definedName>
    <definedName name="_13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1207"}</definedName>
    <definedName name="_13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1207"}</definedName>
    <definedName name="_13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1207"}</definedName>
    <definedName name="_13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1206"}</definedName>
    <definedName name="_13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1206"}</definedName>
    <definedName name="_13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1206"}</definedName>
    <definedName name="_13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1206"}</definedName>
    <definedName name="_13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1205"}</definedName>
    <definedName name="_13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1205"}</definedName>
    <definedName name="_13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1205"}</definedName>
    <definedName name="_13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1205"}</definedName>
    <definedName name="_13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1204"}</definedName>
    <definedName name="_13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1204"}</definedName>
    <definedName name="_13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1204"}</definedName>
    <definedName name="_13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1204"}</definedName>
    <definedName name="_13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1203"}</definedName>
    <definedName name="_13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1203"}</definedName>
    <definedName name="_13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1203"}</definedName>
    <definedName name="_13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1203"}</definedName>
    <definedName name="_13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1202"}</definedName>
    <definedName name="_13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1202"}</definedName>
    <definedName name="_13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1202"}</definedName>
    <definedName name="_13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1202"}</definedName>
    <definedName name="_13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1201"}</definedName>
    <definedName name="_13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1201"}</definedName>
    <definedName name="_13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1201"}</definedName>
    <definedName name="_13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1201"}</definedName>
    <definedName name="_1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2388"}</definedName>
    <definedName name="_1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2388"}</definedName>
    <definedName name="_1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2388"}</definedName>
    <definedName name="_1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2388"}</definedName>
    <definedName name="_13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1200"}</definedName>
    <definedName name="_13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1200"}</definedName>
    <definedName name="_13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1200"}</definedName>
    <definedName name="_13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1200"}</definedName>
    <definedName name="_13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1199"}</definedName>
    <definedName name="_13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1199"}</definedName>
    <definedName name="_13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1199"}</definedName>
    <definedName name="_13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1199"}</definedName>
    <definedName name="_13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1198"}</definedName>
    <definedName name="_13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1198"}</definedName>
    <definedName name="_13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1198"}</definedName>
    <definedName name="_13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1198"}</definedName>
    <definedName name="_13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1197"}</definedName>
    <definedName name="_13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1197"}</definedName>
    <definedName name="_13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1197"}</definedName>
    <definedName name="_13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1197"}</definedName>
    <definedName name="_13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1196"}</definedName>
    <definedName name="_13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1196"}</definedName>
    <definedName name="_13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1196"}</definedName>
    <definedName name="_13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1196"}</definedName>
    <definedName name="_13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1195"}</definedName>
    <definedName name="_13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1195"}</definedName>
    <definedName name="_13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1195"}</definedName>
    <definedName name="_13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1195"}</definedName>
    <definedName name="_13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1194"}</definedName>
    <definedName name="_13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1194"}</definedName>
    <definedName name="_13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1194"}</definedName>
    <definedName name="_13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1194"}</definedName>
    <definedName name="_13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1193"}</definedName>
    <definedName name="_13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1193"}</definedName>
    <definedName name="_13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1193"}</definedName>
    <definedName name="_13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1193"}</definedName>
    <definedName name="_13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1192"}</definedName>
    <definedName name="_13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1192"}</definedName>
    <definedName name="_13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1192"}</definedName>
    <definedName name="_13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1192"}</definedName>
    <definedName name="_13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1191"}</definedName>
    <definedName name="_13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1191"}</definedName>
    <definedName name="_13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1191"}</definedName>
    <definedName name="_13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1191"}</definedName>
    <definedName name="_1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2387"}</definedName>
    <definedName name="_1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2387"}</definedName>
    <definedName name="_1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2387"}</definedName>
    <definedName name="_1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2387"}</definedName>
    <definedName name="_13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1190"}</definedName>
    <definedName name="_13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1190"}</definedName>
    <definedName name="_13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1190"}</definedName>
    <definedName name="_13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1190"}</definedName>
    <definedName name="_13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1189"}</definedName>
    <definedName name="_13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1189"}</definedName>
    <definedName name="_13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1189"}</definedName>
    <definedName name="_13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1189"}</definedName>
    <definedName name="_13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1188"}</definedName>
    <definedName name="_13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1188"}</definedName>
    <definedName name="_13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1188"}</definedName>
    <definedName name="_13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1188"}</definedName>
    <definedName name="_13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1187"}</definedName>
    <definedName name="_13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1187"}</definedName>
    <definedName name="_13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1187"}</definedName>
    <definedName name="_13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1187"}</definedName>
    <definedName name="_13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1186"}</definedName>
    <definedName name="_13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1186"}</definedName>
    <definedName name="_13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1186"}</definedName>
    <definedName name="_13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1186"}</definedName>
    <definedName name="_13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1185"}</definedName>
    <definedName name="_13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1185"}</definedName>
    <definedName name="_13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1185"}</definedName>
    <definedName name="_13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1185"}</definedName>
    <definedName name="_13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1184"}</definedName>
    <definedName name="_13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1184"}</definedName>
    <definedName name="_13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1184"}</definedName>
    <definedName name="_13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1184"}</definedName>
    <definedName name="_13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1183"}</definedName>
    <definedName name="_13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1183"}</definedName>
    <definedName name="_13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1183"}</definedName>
    <definedName name="_13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1183"}</definedName>
    <definedName name="_13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1182"}</definedName>
    <definedName name="_13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1182"}</definedName>
    <definedName name="_13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1182"}</definedName>
    <definedName name="_13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1182"}</definedName>
    <definedName name="_13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1181"}</definedName>
    <definedName name="_13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1181"}</definedName>
    <definedName name="_13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1181"}</definedName>
    <definedName name="_13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1181"}</definedName>
    <definedName name="_1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2386"}</definedName>
    <definedName name="_1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2386"}</definedName>
    <definedName name="_1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2386"}</definedName>
    <definedName name="_1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2386"}</definedName>
    <definedName name="_13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1180"}</definedName>
    <definedName name="_13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1180"}</definedName>
    <definedName name="_13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1180"}</definedName>
    <definedName name="_13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1180"}</definedName>
    <definedName name="_13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1179"}</definedName>
    <definedName name="_13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1179"}</definedName>
    <definedName name="_13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1179"}</definedName>
    <definedName name="_13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1179"}</definedName>
    <definedName name="_13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1178"}</definedName>
    <definedName name="_13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1178"}</definedName>
    <definedName name="_13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1178"}</definedName>
    <definedName name="_13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1178"}</definedName>
    <definedName name="_13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1177"}</definedName>
    <definedName name="_13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1177"}</definedName>
    <definedName name="_13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1177"}</definedName>
    <definedName name="_13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1177"}</definedName>
    <definedName name="_13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1176"}</definedName>
    <definedName name="_13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1176"}</definedName>
    <definedName name="_13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1176"}</definedName>
    <definedName name="_13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1176"}</definedName>
    <definedName name="_13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1175"}</definedName>
    <definedName name="_13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1175"}</definedName>
    <definedName name="_13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1175"}</definedName>
    <definedName name="_13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1175"}</definedName>
    <definedName name="_13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1174"}</definedName>
    <definedName name="_13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1174"}</definedName>
    <definedName name="_13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1174"}</definedName>
    <definedName name="_13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1174"}</definedName>
    <definedName name="_13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1173"}</definedName>
    <definedName name="_13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1173"}</definedName>
    <definedName name="_13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1173"}</definedName>
    <definedName name="_13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1173"}</definedName>
    <definedName name="_13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1172"}</definedName>
    <definedName name="_13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1172"}</definedName>
    <definedName name="_13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1172"}</definedName>
    <definedName name="_13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1172"}</definedName>
    <definedName name="_13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1171"}</definedName>
    <definedName name="_13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1171"}</definedName>
    <definedName name="_13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1171"}</definedName>
    <definedName name="_13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1171"}</definedName>
    <definedName name="_1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2385"}</definedName>
    <definedName name="_1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2385"}</definedName>
    <definedName name="_1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2385"}</definedName>
    <definedName name="_1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2385"}</definedName>
    <definedName name="_13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1170"}</definedName>
    <definedName name="_13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1170"}</definedName>
    <definedName name="_13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1170"}</definedName>
    <definedName name="_13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1170"}</definedName>
    <definedName name="_13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1169"}</definedName>
    <definedName name="_13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1169"}</definedName>
    <definedName name="_13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1169"}</definedName>
    <definedName name="_13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1169"}</definedName>
    <definedName name="_13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1168"}</definedName>
    <definedName name="_13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1168"}</definedName>
    <definedName name="_13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1168"}</definedName>
    <definedName name="_13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1168"}</definedName>
    <definedName name="_13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1167"}</definedName>
    <definedName name="_13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1167"}</definedName>
    <definedName name="_13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1167"}</definedName>
    <definedName name="_13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1167"}</definedName>
    <definedName name="_13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1166"}</definedName>
    <definedName name="_13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1166"}</definedName>
    <definedName name="_13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1166"}</definedName>
    <definedName name="_13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1166"}</definedName>
    <definedName name="_13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1165"}</definedName>
    <definedName name="_13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1165"}</definedName>
    <definedName name="_13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1165"}</definedName>
    <definedName name="_13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1165"}</definedName>
    <definedName name="_13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1164"}</definedName>
    <definedName name="_13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1164"}</definedName>
    <definedName name="_13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1164"}</definedName>
    <definedName name="_13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1164"}</definedName>
    <definedName name="_13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1163"}</definedName>
    <definedName name="_13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1163"}</definedName>
    <definedName name="_13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1163"}</definedName>
    <definedName name="_13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1163"}</definedName>
    <definedName name="_13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1162"}</definedName>
    <definedName name="_13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1162"}</definedName>
    <definedName name="_13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1162"}</definedName>
    <definedName name="_13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1162"}</definedName>
    <definedName name="_13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1161"}</definedName>
    <definedName name="_13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1161"}</definedName>
    <definedName name="_13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1161"}</definedName>
    <definedName name="_13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1161"}</definedName>
    <definedName name="_1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2384"}</definedName>
    <definedName name="_1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2384"}</definedName>
    <definedName name="_1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2384"}</definedName>
    <definedName name="_1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2384"}</definedName>
    <definedName name="_13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1160"}</definedName>
    <definedName name="_13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1160"}</definedName>
    <definedName name="_13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1160"}</definedName>
    <definedName name="_13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1160"}</definedName>
    <definedName name="_13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1159"}</definedName>
    <definedName name="_13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1159"}</definedName>
    <definedName name="_13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1159"}</definedName>
    <definedName name="_13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1159"}</definedName>
    <definedName name="_13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1158"}</definedName>
    <definedName name="_13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1158"}</definedName>
    <definedName name="_13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1158"}</definedName>
    <definedName name="_13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1158"}</definedName>
    <definedName name="_13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1157"}</definedName>
    <definedName name="_13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1157"}</definedName>
    <definedName name="_13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1157"}</definedName>
    <definedName name="_13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1157"}</definedName>
    <definedName name="_13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1156"}</definedName>
    <definedName name="_13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1156"}</definedName>
    <definedName name="_13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1156"}</definedName>
    <definedName name="_13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1156"}</definedName>
    <definedName name="_13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1155"}</definedName>
    <definedName name="_13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1155"}</definedName>
    <definedName name="_13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1155"}</definedName>
    <definedName name="_13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1155"}</definedName>
    <definedName name="_13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1154"}</definedName>
    <definedName name="_13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1154"}</definedName>
    <definedName name="_13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1154"}</definedName>
    <definedName name="_13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1154"}</definedName>
    <definedName name="_13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1153"}</definedName>
    <definedName name="_13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1153"}</definedName>
    <definedName name="_13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1153"}</definedName>
    <definedName name="_13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1153"}</definedName>
    <definedName name="_13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1152"}</definedName>
    <definedName name="_13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1152"}</definedName>
    <definedName name="_13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1152"}</definedName>
    <definedName name="_13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1152"}</definedName>
    <definedName name="_13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1151"}</definedName>
    <definedName name="_13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1151"}</definedName>
    <definedName name="_13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1151"}</definedName>
    <definedName name="_13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1151"}</definedName>
    <definedName name="_137__FDSAUDITLINK__" localSheetId="4" hidden="1">{"fdsup://Directions/FactSet Auditing Viewer?action=AUDIT_VALUE&amp;DB=129&amp;ID1=89214A10&amp;VALUEID=10010&amp;SDATE=2010&amp;PERIODTYPE=ANN_STD&amp;SCFT=3&amp;window=popup_no_bar&amp;width=385&amp;height=120&amp;START_MAXIMIZED=FALSE&amp;creator=factset&amp;display_string=Audit"}</definedName>
    <definedName name="_137__FDSAUDITLINK__" localSheetId="5" hidden="1">{"fdsup://Directions/FactSet Auditing Viewer?action=AUDIT_VALUE&amp;DB=129&amp;ID1=89214A10&amp;VALUEID=10010&amp;SDATE=2010&amp;PERIODTYPE=ANN_STD&amp;SCFT=3&amp;window=popup_no_bar&amp;width=385&amp;height=120&amp;START_MAXIMIZED=FALSE&amp;creator=factset&amp;display_string=Audit"}</definedName>
    <definedName name="_137__FDSAUDITLINK__" localSheetId="3" hidden="1">{"fdsup://Directions/FactSet Auditing Viewer?action=AUDIT_VALUE&amp;DB=129&amp;ID1=89214A10&amp;VALUEID=10010&amp;SDATE=2010&amp;PERIODTYPE=ANN_STD&amp;SCFT=3&amp;window=popup_no_bar&amp;width=385&amp;height=120&amp;START_MAXIMIZED=FALSE&amp;creator=factset&amp;display_string=Audit"}</definedName>
    <definedName name="_137__FDSAUDITLINK__" hidden="1">{"fdsup://Directions/FactSet Auditing Viewer?action=AUDIT_VALUE&amp;DB=129&amp;ID1=89214A10&amp;VALUEID=10010&amp;SDATE=2010&amp;PERIODTYPE=ANN_STD&amp;SCFT=3&amp;window=popup_no_bar&amp;width=385&amp;height=120&amp;START_MAXIMIZED=FALSE&amp;creator=factset&amp;display_string=Audit"}</definedName>
    <definedName name="_13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1150"}</definedName>
    <definedName name="_13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1150"}</definedName>
    <definedName name="_13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1150"}</definedName>
    <definedName name="_13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1150"}</definedName>
    <definedName name="_13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1149"}</definedName>
    <definedName name="_13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1149"}</definedName>
    <definedName name="_13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1149"}</definedName>
    <definedName name="_13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1149"}</definedName>
    <definedName name="_13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1148"}</definedName>
    <definedName name="_13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1148"}</definedName>
    <definedName name="_13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1148"}</definedName>
    <definedName name="_13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1148"}</definedName>
    <definedName name="_13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1147"}</definedName>
    <definedName name="_13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1147"}</definedName>
    <definedName name="_13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1147"}</definedName>
    <definedName name="_13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1147"}</definedName>
    <definedName name="_13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1146"}</definedName>
    <definedName name="_13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1146"}</definedName>
    <definedName name="_13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1146"}</definedName>
    <definedName name="_13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1146"}</definedName>
    <definedName name="_13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1145"}</definedName>
    <definedName name="_13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1145"}</definedName>
    <definedName name="_13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1145"}</definedName>
    <definedName name="_13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1145"}</definedName>
    <definedName name="_13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1144"}</definedName>
    <definedName name="_13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1144"}</definedName>
    <definedName name="_13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1144"}</definedName>
    <definedName name="_13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1144"}</definedName>
    <definedName name="_13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1143"}</definedName>
    <definedName name="_13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1143"}</definedName>
    <definedName name="_13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1143"}</definedName>
    <definedName name="_13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1143"}</definedName>
    <definedName name="_13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1142"}</definedName>
    <definedName name="_13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1142"}</definedName>
    <definedName name="_13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1142"}</definedName>
    <definedName name="_13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1142"}</definedName>
    <definedName name="_13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1141"}</definedName>
    <definedName name="_13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1141"}</definedName>
    <definedName name="_13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1141"}</definedName>
    <definedName name="_13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1141"}</definedName>
    <definedName name="_138__FDSAUDITLINK__" localSheetId="4" hidden="1">{"fdsup://Directions/FactSet Auditing Viewer?action=AUDIT_VALUE&amp;DB=129&amp;ID1=P8744Y10&amp;VALUEID=10010&amp;SDATE=2010&amp;PERIODTYPE=ANN_STD&amp;SCFT=3&amp;window=popup_no_bar&amp;width=385&amp;height=120&amp;START_MAXIMIZED=FALSE&amp;creator=factset&amp;display_string=Audit"}</definedName>
    <definedName name="_138__FDSAUDITLINK__" localSheetId="5" hidden="1">{"fdsup://Directions/FactSet Auditing Viewer?action=AUDIT_VALUE&amp;DB=129&amp;ID1=P8744Y10&amp;VALUEID=10010&amp;SDATE=2010&amp;PERIODTYPE=ANN_STD&amp;SCFT=3&amp;window=popup_no_bar&amp;width=385&amp;height=120&amp;START_MAXIMIZED=FALSE&amp;creator=factset&amp;display_string=Audit"}</definedName>
    <definedName name="_138__FDSAUDITLINK__" localSheetId="3" hidden="1">{"fdsup://Directions/FactSet Auditing Viewer?action=AUDIT_VALUE&amp;DB=129&amp;ID1=P8744Y10&amp;VALUEID=10010&amp;SDATE=2010&amp;PERIODTYPE=ANN_STD&amp;SCFT=3&amp;window=popup_no_bar&amp;width=385&amp;height=120&amp;START_MAXIMIZED=FALSE&amp;creator=factset&amp;display_string=Audit"}</definedName>
    <definedName name="_138__FDSAUDITLINK__" hidden="1">{"fdsup://Directions/FactSet Auditing Viewer?action=AUDIT_VALUE&amp;DB=129&amp;ID1=P8744Y10&amp;VALUEID=10010&amp;SDATE=2010&amp;PERIODTYPE=ANN_STD&amp;SCFT=3&amp;window=popup_no_bar&amp;width=385&amp;height=120&amp;START_MAXIMIZED=FALSE&amp;creator=factset&amp;display_string=Audit"}</definedName>
    <definedName name="_13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1140"}</definedName>
    <definedName name="_13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1140"}</definedName>
    <definedName name="_13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1140"}</definedName>
    <definedName name="_13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1140"}</definedName>
    <definedName name="_13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1139"}</definedName>
    <definedName name="_13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1139"}</definedName>
    <definedName name="_13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1139"}</definedName>
    <definedName name="_13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1139"}</definedName>
    <definedName name="_13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1138"}</definedName>
    <definedName name="_13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1138"}</definedName>
    <definedName name="_13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1138"}</definedName>
    <definedName name="_13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1138"}</definedName>
    <definedName name="_13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1137"}</definedName>
    <definedName name="_13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1137"}</definedName>
    <definedName name="_13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1137"}</definedName>
    <definedName name="_13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1137"}</definedName>
    <definedName name="_13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1136"}</definedName>
    <definedName name="_13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1136"}</definedName>
    <definedName name="_13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1136"}</definedName>
    <definedName name="_13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1136"}</definedName>
    <definedName name="_13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1135"}</definedName>
    <definedName name="_13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1135"}</definedName>
    <definedName name="_13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1135"}</definedName>
    <definedName name="_13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1135"}</definedName>
    <definedName name="_13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1134"}</definedName>
    <definedName name="_13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1134"}</definedName>
    <definedName name="_13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1134"}</definedName>
    <definedName name="_13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1134"}</definedName>
    <definedName name="_13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1133"}</definedName>
    <definedName name="_13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1133"}</definedName>
    <definedName name="_13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1133"}</definedName>
    <definedName name="_13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1133"}</definedName>
    <definedName name="_13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1132"}</definedName>
    <definedName name="_13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1132"}</definedName>
    <definedName name="_13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1132"}</definedName>
    <definedName name="_13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1132"}</definedName>
    <definedName name="_13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1131"}</definedName>
    <definedName name="_13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1131"}</definedName>
    <definedName name="_13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1131"}</definedName>
    <definedName name="_13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1131"}</definedName>
    <definedName name="_139__FDSAUDITLINK__" localSheetId="4" hidden="1">{"fdsup://directions/FAT Viewer?action=UPDATE&amp;creator=factset&amp;DYN_ARGS=TRUE&amp;DOC_NAME=FAT:FQL_AUDITING_CLIENT_TEMPLATE.FAT&amp;display_string=Audit&amp;VAR:KEY=QNQLWNYLKL&amp;VAR:QUERY=RkZfRUJJVERBX09QRVIoTFRNLDIwMTAp&amp;WINDOW=FIRST_POPUP&amp;HEIGHT=450&amp;WIDTH=450&amp;START_MAXIMI","ZED=FALSE&amp;VAR:CALENDAR=US&amp;VAR:SYMBOL=ISCA&amp;VAR:INDEX=0"}</definedName>
    <definedName name="_139__FDSAUDITLINK__" localSheetId="5" hidden="1">{"fdsup://directions/FAT Viewer?action=UPDATE&amp;creator=factset&amp;DYN_ARGS=TRUE&amp;DOC_NAME=FAT:FQL_AUDITING_CLIENT_TEMPLATE.FAT&amp;display_string=Audit&amp;VAR:KEY=QNQLWNYLKL&amp;VAR:QUERY=RkZfRUJJVERBX09QRVIoTFRNLDIwMTAp&amp;WINDOW=FIRST_POPUP&amp;HEIGHT=450&amp;WIDTH=450&amp;START_MAXIMI","ZED=FALSE&amp;VAR:CALENDAR=US&amp;VAR:SYMBOL=ISCA&amp;VAR:INDEX=0"}</definedName>
    <definedName name="_139__FDSAUDITLINK__" localSheetId="3" hidden="1">{"fdsup://directions/FAT Viewer?action=UPDATE&amp;creator=factset&amp;DYN_ARGS=TRUE&amp;DOC_NAME=FAT:FQL_AUDITING_CLIENT_TEMPLATE.FAT&amp;display_string=Audit&amp;VAR:KEY=QNQLWNYLKL&amp;VAR:QUERY=RkZfRUJJVERBX09QRVIoTFRNLDIwMTAp&amp;WINDOW=FIRST_POPUP&amp;HEIGHT=450&amp;WIDTH=450&amp;START_MAXIMI","ZED=FALSE&amp;VAR:CALENDAR=US&amp;VAR:SYMBOL=ISCA&amp;VAR:INDEX=0"}</definedName>
    <definedName name="_139__FDSAUDITLINK__" hidden="1">{"fdsup://directions/FAT Viewer?action=UPDATE&amp;creator=factset&amp;DYN_ARGS=TRUE&amp;DOC_NAME=FAT:FQL_AUDITING_CLIENT_TEMPLATE.FAT&amp;display_string=Audit&amp;VAR:KEY=QNQLWNYLKL&amp;VAR:QUERY=RkZfRUJJVERBX09QRVIoTFRNLDIwMTAp&amp;WINDOW=FIRST_POPUP&amp;HEIGHT=450&amp;WIDTH=450&amp;START_MAXIMI","ZED=FALSE&amp;VAR:CALENDAR=US&amp;VAR:SYMBOL=ISCA&amp;VAR:INDEX=0"}</definedName>
    <definedName name="_13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1130"}</definedName>
    <definedName name="_13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1130"}</definedName>
    <definedName name="_13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1130"}</definedName>
    <definedName name="_13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1130"}</definedName>
    <definedName name="_13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1129"}</definedName>
    <definedName name="_13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1129"}</definedName>
    <definedName name="_13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1129"}</definedName>
    <definedName name="_13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1129"}</definedName>
    <definedName name="_13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1128"}</definedName>
    <definedName name="_13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1128"}</definedName>
    <definedName name="_13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1128"}</definedName>
    <definedName name="_13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1128"}</definedName>
    <definedName name="_13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1127"}</definedName>
    <definedName name="_13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1127"}</definedName>
    <definedName name="_13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1127"}</definedName>
    <definedName name="_13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1127"}</definedName>
    <definedName name="_13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1126"}</definedName>
    <definedName name="_13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1126"}</definedName>
    <definedName name="_13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1126"}</definedName>
    <definedName name="_13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1126"}</definedName>
    <definedName name="_13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1125"}</definedName>
    <definedName name="_13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1125"}</definedName>
    <definedName name="_13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1125"}</definedName>
    <definedName name="_13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1125"}</definedName>
    <definedName name="_13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1124"}</definedName>
    <definedName name="_13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1124"}</definedName>
    <definedName name="_13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1124"}</definedName>
    <definedName name="_13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1124"}</definedName>
    <definedName name="_13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1123"}</definedName>
    <definedName name="_13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1123"}</definedName>
    <definedName name="_13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1123"}</definedName>
    <definedName name="_13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1123"}</definedName>
    <definedName name="_13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1122"}</definedName>
    <definedName name="_13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1122"}</definedName>
    <definedName name="_13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1122"}</definedName>
    <definedName name="_13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1122"}</definedName>
    <definedName name="_13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1121"}</definedName>
    <definedName name="_13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1121"}</definedName>
    <definedName name="_13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1121"}</definedName>
    <definedName name="_13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1121"}</definedName>
    <definedName name="_14__FDSAUDITLINK__" localSheetId="4" hidden="1">{"fdsup://directions/FAT Viewer?action=UPDATE&amp;creator=factset&amp;DYN_ARGS=TRUE&amp;DOC_NAME=FAT:FQL_AUDITING_CLIENT_TEMPLATE.FAT&amp;display_string=Audit&amp;VAR:KEY=GTKXMBGBIX&amp;VAR:QUERY=RkZfRUJJVERBX09QRVIoTFRNLDAsLCxSRik=&amp;WINDOW=FIRST_POPUP&amp;HEIGHT=450&amp;WIDTH=450&amp;START_MA","XIMIZED=FALSE&amp;VAR:CALENDAR=US&amp;VAR:SYMBOL=LSE&amp;VAR:INDEX=0"}</definedName>
    <definedName name="_14__FDSAUDITLINK__" localSheetId="5" hidden="1">{"fdsup://directions/FAT Viewer?action=UPDATE&amp;creator=factset&amp;DYN_ARGS=TRUE&amp;DOC_NAME=FAT:FQL_AUDITING_CLIENT_TEMPLATE.FAT&amp;display_string=Audit&amp;VAR:KEY=GTKXMBGBIX&amp;VAR:QUERY=RkZfRUJJVERBX09QRVIoTFRNLDAsLCxSRik=&amp;WINDOW=FIRST_POPUP&amp;HEIGHT=450&amp;WIDTH=450&amp;START_MA","XIMIZED=FALSE&amp;VAR:CALENDAR=US&amp;VAR:SYMBOL=LSE&amp;VAR:INDEX=0"}</definedName>
    <definedName name="_14__FDSAUDITLINK__" localSheetId="3" hidden="1">{"fdsup://directions/FAT Viewer?action=UPDATE&amp;creator=factset&amp;DYN_ARGS=TRUE&amp;DOC_NAME=FAT:FQL_AUDITING_CLIENT_TEMPLATE.FAT&amp;display_string=Audit&amp;VAR:KEY=GTKXMBGBIX&amp;VAR:QUERY=RkZfRUJJVERBX09QRVIoTFRNLDAsLCxSRik=&amp;WINDOW=FIRST_POPUP&amp;HEIGHT=450&amp;WIDTH=450&amp;START_MA","XIMIZED=FALSE&amp;VAR:CALENDAR=US&amp;VAR:SYMBOL=LSE&amp;VAR:INDEX=0"}</definedName>
    <definedName name="_14__FDSAUDITLINK__" hidden="1">{"fdsup://directions/FAT Viewer?action=UPDATE&amp;creator=factset&amp;DYN_ARGS=TRUE&amp;DOC_NAME=FAT:FQL_AUDITING_CLIENT_TEMPLATE.FAT&amp;display_string=Audit&amp;VAR:KEY=GTKXMBGBIX&amp;VAR:QUERY=RkZfRUJJVERBX09QRVIoTFRNLDAsLCxSRik=&amp;WINDOW=FIRST_POPUP&amp;HEIGHT=450&amp;WIDTH=450&amp;START_MA","XIMIZED=FALSE&amp;VAR:CALENDAR=US&amp;VAR:SYMBOL=LSE&amp;VAR:INDEX=0"}</definedName>
    <definedName name="_14_8_0_S" hidden="1">#N/A</definedName>
    <definedName name="_140__FDSAUDITLINK__" localSheetId="4" hidden="1">{"fdsup://Directions/FactSet Auditing Viewer?action=AUDIT_VALUE&amp;DB=129&amp;ID1=91879Q10&amp;VALUEID=10010&amp;SDATE=2010&amp;PERIODTYPE=ANN_STD&amp;SCFT=3&amp;window=popup_no_bar&amp;width=385&amp;height=120&amp;START_MAXIMIZED=FALSE&amp;creator=factset&amp;display_string=Audit"}</definedName>
    <definedName name="_140__FDSAUDITLINK__" localSheetId="5" hidden="1">{"fdsup://Directions/FactSet Auditing Viewer?action=AUDIT_VALUE&amp;DB=129&amp;ID1=91879Q10&amp;VALUEID=10010&amp;SDATE=2010&amp;PERIODTYPE=ANN_STD&amp;SCFT=3&amp;window=popup_no_bar&amp;width=385&amp;height=120&amp;START_MAXIMIZED=FALSE&amp;creator=factset&amp;display_string=Audit"}</definedName>
    <definedName name="_140__FDSAUDITLINK__" localSheetId="3" hidden="1">{"fdsup://Directions/FactSet Auditing Viewer?action=AUDIT_VALUE&amp;DB=129&amp;ID1=91879Q10&amp;VALUEID=10010&amp;SDATE=2010&amp;PERIODTYPE=ANN_STD&amp;SCFT=3&amp;window=popup_no_bar&amp;width=385&amp;height=120&amp;START_MAXIMIZED=FALSE&amp;creator=factset&amp;display_string=Audit"}</definedName>
    <definedName name="_140__FDSAUDITLINK__" hidden="1">{"fdsup://Directions/FactSet Auditing Viewer?action=AUDIT_VALUE&amp;DB=129&amp;ID1=91879Q10&amp;VALUEID=10010&amp;SDATE=2010&amp;PERIODTYPE=ANN_STD&amp;SCFT=3&amp;window=popup_no_bar&amp;width=385&amp;height=120&amp;START_MAXIMIZED=FALSE&amp;creator=factset&amp;display_string=Audit"}</definedName>
    <definedName name="_14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1120"}</definedName>
    <definedName name="_14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1120"}</definedName>
    <definedName name="_14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1120"}</definedName>
    <definedName name="_14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1120"}</definedName>
    <definedName name="_14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1119"}</definedName>
    <definedName name="_14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1119"}</definedName>
    <definedName name="_14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1119"}</definedName>
    <definedName name="_14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1119"}</definedName>
    <definedName name="_14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1118"}</definedName>
    <definedName name="_14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1118"}</definedName>
    <definedName name="_14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1118"}</definedName>
    <definedName name="_14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1118"}</definedName>
    <definedName name="_14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1117"}</definedName>
    <definedName name="_14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1117"}</definedName>
    <definedName name="_14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1117"}</definedName>
    <definedName name="_14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1117"}</definedName>
    <definedName name="_14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1116"}</definedName>
    <definedName name="_14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1116"}</definedName>
    <definedName name="_14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1116"}</definedName>
    <definedName name="_14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1116"}</definedName>
    <definedName name="_14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1115"}</definedName>
    <definedName name="_14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1115"}</definedName>
    <definedName name="_14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1115"}</definedName>
    <definedName name="_14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1115"}</definedName>
    <definedName name="_14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1114"}</definedName>
    <definedName name="_14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1114"}</definedName>
    <definedName name="_14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1114"}</definedName>
    <definedName name="_14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1114"}</definedName>
    <definedName name="_14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1113"}</definedName>
    <definedName name="_14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1113"}</definedName>
    <definedName name="_14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1113"}</definedName>
    <definedName name="_14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1113"}</definedName>
    <definedName name="_14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1112"}</definedName>
    <definedName name="_14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1112"}</definedName>
    <definedName name="_14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1112"}</definedName>
    <definedName name="_14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1112"}</definedName>
    <definedName name="_14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1111"}</definedName>
    <definedName name="_14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1111"}</definedName>
    <definedName name="_14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1111"}</definedName>
    <definedName name="_14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1111"}</definedName>
    <definedName name="_1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2379"}</definedName>
    <definedName name="_1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2379"}</definedName>
    <definedName name="_1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2379"}</definedName>
    <definedName name="_1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2379"}</definedName>
    <definedName name="_14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1110"}</definedName>
    <definedName name="_14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1110"}</definedName>
    <definedName name="_14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1110"}</definedName>
    <definedName name="_14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1110"}</definedName>
    <definedName name="_14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1109"}</definedName>
    <definedName name="_14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1109"}</definedName>
    <definedName name="_14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1109"}</definedName>
    <definedName name="_14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1109"}</definedName>
    <definedName name="_14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1108"}</definedName>
    <definedName name="_14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1108"}</definedName>
    <definedName name="_14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1108"}</definedName>
    <definedName name="_14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1108"}</definedName>
    <definedName name="_14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1107"}</definedName>
    <definedName name="_14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1107"}</definedName>
    <definedName name="_14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1107"}</definedName>
    <definedName name="_14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1107"}</definedName>
    <definedName name="_14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1106"}</definedName>
    <definedName name="_14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1106"}</definedName>
    <definedName name="_14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1106"}</definedName>
    <definedName name="_14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1106"}</definedName>
    <definedName name="_14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1105"}</definedName>
    <definedName name="_14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1105"}</definedName>
    <definedName name="_14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1105"}</definedName>
    <definedName name="_14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1105"}</definedName>
    <definedName name="_14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1104"}</definedName>
    <definedName name="_14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1104"}</definedName>
    <definedName name="_14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1104"}</definedName>
    <definedName name="_14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1104"}</definedName>
    <definedName name="_14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1103"}</definedName>
    <definedName name="_14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1103"}</definedName>
    <definedName name="_14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1103"}</definedName>
    <definedName name="_14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1103"}</definedName>
    <definedName name="_14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1102"}</definedName>
    <definedName name="_14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1102"}</definedName>
    <definedName name="_14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1102"}</definedName>
    <definedName name="_14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1102"}</definedName>
    <definedName name="_14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1101"}</definedName>
    <definedName name="_14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1101"}</definedName>
    <definedName name="_14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1101"}</definedName>
    <definedName name="_14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1101"}</definedName>
    <definedName name="_1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2378"}</definedName>
    <definedName name="_1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2378"}</definedName>
    <definedName name="_1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2378"}</definedName>
    <definedName name="_1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2378"}</definedName>
    <definedName name="_14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1100"}</definedName>
    <definedName name="_14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1100"}</definedName>
    <definedName name="_14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1100"}</definedName>
    <definedName name="_14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1100"}</definedName>
    <definedName name="_14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1099"}</definedName>
    <definedName name="_14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1099"}</definedName>
    <definedName name="_14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1099"}</definedName>
    <definedName name="_14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1099"}</definedName>
    <definedName name="_14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1098"}</definedName>
    <definedName name="_14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1098"}</definedName>
    <definedName name="_14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1098"}</definedName>
    <definedName name="_14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1098"}</definedName>
    <definedName name="_14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1097"}</definedName>
    <definedName name="_14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1097"}</definedName>
    <definedName name="_14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1097"}</definedName>
    <definedName name="_14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1097"}</definedName>
    <definedName name="_14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1096"}</definedName>
    <definedName name="_14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1096"}</definedName>
    <definedName name="_14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1096"}</definedName>
    <definedName name="_14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1096"}</definedName>
    <definedName name="_14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1095"}</definedName>
    <definedName name="_14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1095"}</definedName>
    <definedName name="_14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1095"}</definedName>
    <definedName name="_14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1095"}</definedName>
    <definedName name="_14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1094"}</definedName>
    <definedName name="_14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1094"}</definedName>
    <definedName name="_14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1094"}</definedName>
    <definedName name="_14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1094"}</definedName>
    <definedName name="_14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1093"}</definedName>
    <definedName name="_14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1093"}</definedName>
    <definedName name="_14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1093"}</definedName>
    <definedName name="_14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1093"}</definedName>
    <definedName name="_14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1092"}</definedName>
    <definedName name="_14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1092"}</definedName>
    <definedName name="_14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1092"}</definedName>
    <definedName name="_14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1092"}</definedName>
    <definedName name="_14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1091"}</definedName>
    <definedName name="_14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1091"}</definedName>
    <definedName name="_14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1091"}</definedName>
    <definedName name="_14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1091"}</definedName>
    <definedName name="_1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2377"}</definedName>
    <definedName name="_1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2377"}</definedName>
    <definedName name="_1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2377"}</definedName>
    <definedName name="_1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2377"}</definedName>
    <definedName name="_14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1090"}</definedName>
    <definedName name="_14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1090"}</definedName>
    <definedName name="_14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1090"}</definedName>
    <definedName name="_14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1090"}</definedName>
    <definedName name="_14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1089"}</definedName>
    <definedName name="_14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1089"}</definedName>
    <definedName name="_14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1089"}</definedName>
    <definedName name="_14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1089"}</definedName>
    <definedName name="_14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1088"}</definedName>
    <definedName name="_14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1088"}</definedName>
    <definedName name="_14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1088"}</definedName>
    <definedName name="_14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1088"}</definedName>
    <definedName name="_14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1087"}</definedName>
    <definedName name="_14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1087"}</definedName>
    <definedName name="_14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1087"}</definedName>
    <definedName name="_14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1087"}</definedName>
    <definedName name="_14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1086"}</definedName>
    <definedName name="_14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1086"}</definedName>
    <definedName name="_14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1086"}</definedName>
    <definedName name="_14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1086"}</definedName>
    <definedName name="_14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1085"}</definedName>
    <definedName name="_14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1085"}</definedName>
    <definedName name="_14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1085"}</definedName>
    <definedName name="_14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1085"}</definedName>
    <definedName name="_14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1084"}</definedName>
    <definedName name="_14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1084"}</definedName>
    <definedName name="_14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1084"}</definedName>
    <definedName name="_14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1084"}</definedName>
    <definedName name="_14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1083"}</definedName>
    <definedName name="_14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1083"}</definedName>
    <definedName name="_14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1083"}</definedName>
    <definedName name="_14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1083"}</definedName>
    <definedName name="_14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1082"}</definedName>
    <definedName name="_14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1082"}</definedName>
    <definedName name="_14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1082"}</definedName>
    <definedName name="_14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1082"}</definedName>
    <definedName name="_14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1081"}</definedName>
    <definedName name="_14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1081"}</definedName>
    <definedName name="_14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1081"}</definedName>
    <definedName name="_14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1081"}</definedName>
    <definedName name="_1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2376"}</definedName>
    <definedName name="_1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2376"}</definedName>
    <definedName name="_1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2376"}</definedName>
    <definedName name="_1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2376"}</definedName>
    <definedName name="_14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1080"}</definedName>
    <definedName name="_14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1080"}</definedName>
    <definedName name="_14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1080"}</definedName>
    <definedName name="_14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1080"}</definedName>
    <definedName name="_14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1079"}</definedName>
    <definedName name="_14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1079"}</definedName>
    <definedName name="_14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1079"}</definedName>
    <definedName name="_14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1079"}</definedName>
    <definedName name="_14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1078"}</definedName>
    <definedName name="_14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1078"}</definedName>
    <definedName name="_14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1078"}</definedName>
    <definedName name="_14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1078"}</definedName>
    <definedName name="_14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1077"}</definedName>
    <definedName name="_14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1077"}</definedName>
    <definedName name="_14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1077"}</definedName>
    <definedName name="_14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1077"}</definedName>
    <definedName name="_14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1076"}</definedName>
    <definedName name="_14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1076"}</definedName>
    <definedName name="_14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1076"}</definedName>
    <definedName name="_14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1076"}</definedName>
    <definedName name="_14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1075"}</definedName>
    <definedName name="_14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1075"}</definedName>
    <definedName name="_14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1075"}</definedName>
    <definedName name="_14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1075"}</definedName>
    <definedName name="_14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1074"}</definedName>
    <definedName name="_14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1074"}</definedName>
    <definedName name="_14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1074"}</definedName>
    <definedName name="_14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1074"}</definedName>
    <definedName name="_14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1073"}</definedName>
    <definedName name="_14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1073"}</definedName>
    <definedName name="_14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1073"}</definedName>
    <definedName name="_14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1073"}</definedName>
    <definedName name="_14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1072"}</definedName>
    <definedName name="_14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1072"}</definedName>
    <definedName name="_14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1072"}</definedName>
    <definedName name="_14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1072"}</definedName>
    <definedName name="_14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1071"}</definedName>
    <definedName name="_14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1071"}</definedName>
    <definedName name="_14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1071"}</definedName>
    <definedName name="_14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1071"}</definedName>
    <definedName name="_1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2375"}</definedName>
    <definedName name="_1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2375"}</definedName>
    <definedName name="_1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2375"}</definedName>
    <definedName name="_1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2375"}</definedName>
    <definedName name="_14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1070"}</definedName>
    <definedName name="_14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1070"}</definedName>
    <definedName name="_14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1070"}</definedName>
    <definedName name="_14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1070"}</definedName>
    <definedName name="_14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1069"}</definedName>
    <definedName name="_14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1069"}</definedName>
    <definedName name="_14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1069"}</definedName>
    <definedName name="_14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1069"}</definedName>
    <definedName name="_14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1068"}</definedName>
    <definedName name="_14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1068"}</definedName>
    <definedName name="_14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1068"}</definedName>
    <definedName name="_14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1068"}</definedName>
    <definedName name="_14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1067"}</definedName>
    <definedName name="_14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1067"}</definedName>
    <definedName name="_14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1067"}</definedName>
    <definedName name="_14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1067"}</definedName>
    <definedName name="_14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1066"}</definedName>
    <definedName name="_14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1066"}</definedName>
    <definedName name="_14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1066"}</definedName>
    <definedName name="_14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1066"}</definedName>
    <definedName name="_14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1065"}</definedName>
    <definedName name="_14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1065"}</definedName>
    <definedName name="_14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1065"}</definedName>
    <definedName name="_14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1065"}</definedName>
    <definedName name="_14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1064"}</definedName>
    <definedName name="_14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1064"}</definedName>
    <definedName name="_14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1064"}</definedName>
    <definedName name="_14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1064"}</definedName>
    <definedName name="_14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1063"}</definedName>
    <definedName name="_14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1063"}</definedName>
    <definedName name="_14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1063"}</definedName>
    <definedName name="_14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1063"}</definedName>
    <definedName name="_14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1062"}</definedName>
    <definedName name="_14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1062"}</definedName>
    <definedName name="_14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1062"}</definedName>
    <definedName name="_14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1062"}</definedName>
    <definedName name="_14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1061"}</definedName>
    <definedName name="_14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1061"}</definedName>
    <definedName name="_14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1061"}</definedName>
    <definedName name="_14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1061"}</definedName>
    <definedName name="_1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2374"}</definedName>
    <definedName name="_1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2374"}</definedName>
    <definedName name="_1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2374"}</definedName>
    <definedName name="_1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2374"}</definedName>
    <definedName name="_14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1060"}</definedName>
    <definedName name="_14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1060"}</definedName>
    <definedName name="_14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1060"}</definedName>
    <definedName name="_14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1060"}</definedName>
    <definedName name="_14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1059"}</definedName>
    <definedName name="_14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1059"}</definedName>
    <definedName name="_14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1059"}</definedName>
    <definedName name="_14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1059"}</definedName>
    <definedName name="_14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1058"}</definedName>
    <definedName name="_14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1058"}</definedName>
    <definedName name="_14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1058"}</definedName>
    <definedName name="_14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1058"}</definedName>
    <definedName name="_14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1057"}</definedName>
    <definedName name="_14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1057"}</definedName>
    <definedName name="_14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1057"}</definedName>
    <definedName name="_14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1057"}</definedName>
    <definedName name="_14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1056"}</definedName>
    <definedName name="_14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1056"}</definedName>
    <definedName name="_14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1056"}</definedName>
    <definedName name="_14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1056"}</definedName>
    <definedName name="_14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1055"}</definedName>
    <definedName name="_14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1055"}</definedName>
    <definedName name="_14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1055"}</definedName>
    <definedName name="_14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1055"}</definedName>
    <definedName name="_14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1054"}</definedName>
    <definedName name="_14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1054"}</definedName>
    <definedName name="_14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1054"}</definedName>
    <definedName name="_14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1054"}</definedName>
    <definedName name="_14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1053"}</definedName>
    <definedName name="_14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1053"}</definedName>
    <definedName name="_14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1053"}</definedName>
    <definedName name="_14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1053"}</definedName>
    <definedName name="_14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1052"}</definedName>
    <definedName name="_14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1052"}</definedName>
    <definedName name="_14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1052"}</definedName>
    <definedName name="_14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1052"}</definedName>
    <definedName name="_14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1051"}</definedName>
    <definedName name="_14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1051"}</definedName>
    <definedName name="_14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1051"}</definedName>
    <definedName name="_14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1051"}</definedName>
    <definedName name="_1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2373"}</definedName>
    <definedName name="_1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2373"}</definedName>
    <definedName name="_1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2373"}</definedName>
    <definedName name="_1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2373"}</definedName>
    <definedName name="_14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1050"}</definedName>
    <definedName name="_14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1050"}</definedName>
    <definedName name="_14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1050"}</definedName>
    <definedName name="_14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1050"}</definedName>
    <definedName name="_14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1049"}</definedName>
    <definedName name="_14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1049"}</definedName>
    <definedName name="_14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1049"}</definedName>
    <definedName name="_14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1049"}</definedName>
    <definedName name="_14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1048"}</definedName>
    <definedName name="_14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1048"}</definedName>
    <definedName name="_14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1048"}</definedName>
    <definedName name="_14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1048"}</definedName>
    <definedName name="_14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1047"}</definedName>
    <definedName name="_14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1047"}</definedName>
    <definedName name="_14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1047"}</definedName>
    <definedName name="_14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1047"}</definedName>
    <definedName name="_14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1046"}</definedName>
    <definedName name="_14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1046"}</definedName>
    <definedName name="_14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1046"}</definedName>
    <definedName name="_14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1046"}</definedName>
    <definedName name="_14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1045"}</definedName>
    <definedName name="_14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1045"}</definedName>
    <definedName name="_14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1045"}</definedName>
    <definedName name="_14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1045"}</definedName>
    <definedName name="_14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1044"}</definedName>
    <definedName name="_14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1044"}</definedName>
    <definedName name="_14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1044"}</definedName>
    <definedName name="_14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1044"}</definedName>
    <definedName name="_14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1043"}</definedName>
    <definedName name="_14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1043"}</definedName>
    <definedName name="_14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1043"}</definedName>
    <definedName name="_14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1043"}</definedName>
    <definedName name="_14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1042"}</definedName>
    <definedName name="_14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1042"}</definedName>
    <definedName name="_14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1042"}</definedName>
    <definedName name="_14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1042"}</definedName>
    <definedName name="_14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1041"}</definedName>
    <definedName name="_14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1041"}</definedName>
    <definedName name="_14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1041"}</definedName>
    <definedName name="_14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1041"}</definedName>
    <definedName name="_148__FDSAUDITLINK__" localSheetId="4" hidden="1">{"fdsup://directions/FAT Viewer?action=UPDATE&amp;creator=factset&amp;DYN_ARGS=TRUE&amp;DOC_NAME=FAT:FQL_AUDITING_CLIENT_TEMPLATE.FAT&amp;display_string=Audit&amp;VAR:KEY=KBAJONULQX&amp;VAR:QUERY=RkZfRUJJVERBX09QRVIoTFRNLDIwMDkp&amp;WINDOW=FIRST_POPUP&amp;HEIGHT=450&amp;WIDTH=450&amp;START_MAXIMI","ZED=FALSE&amp;VAR:CALENDAR=US&amp;VAR:SYMBOL=NHP&amp;VAR:INDEX=0"}</definedName>
    <definedName name="_148__FDSAUDITLINK__" localSheetId="5" hidden="1">{"fdsup://directions/FAT Viewer?action=UPDATE&amp;creator=factset&amp;DYN_ARGS=TRUE&amp;DOC_NAME=FAT:FQL_AUDITING_CLIENT_TEMPLATE.FAT&amp;display_string=Audit&amp;VAR:KEY=KBAJONULQX&amp;VAR:QUERY=RkZfRUJJVERBX09QRVIoTFRNLDIwMDkp&amp;WINDOW=FIRST_POPUP&amp;HEIGHT=450&amp;WIDTH=450&amp;START_MAXIMI","ZED=FALSE&amp;VAR:CALENDAR=US&amp;VAR:SYMBOL=NHP&amp;VAR:INDEX=0"}</definedName>
    <definedName name="_148__FDSAUDITLINK__" localSheetId="3" hidden="1">{"fdsup://directions/FAT Viewer?action=UPDATE&amp;creator=factset&amp;DYN_ARGS=TRUE&amp;DOC_NAME=FAT:FQL_AUDITING_CLIENT_TEMPLATE.FAT&amp;display_string=Audit&amp;VAR:KEY=KBAJONULQX&amp;VAR:QUERY=RkZfRUJJVERBX09QRVIoTFRNLDIwMDkp&amp;WINDOW=FIRST_POPUP&amp;HEIGHT=450&amp;WIDTH=450&amp;START_MAXIMI","ZED=FALSE&amp;VAR:CALENDAR=US&amp;VAR:SYMBOL=NHP&amp;VAR:INDEX=0"}</definedName>
    <definedName name="_148__FDSAUDITLINK__" hidden="1">{"fdsup://directions/FAT Viewer?action=UPDATE&amp;creator=factset&amp;DYN_ARGS=TRUE&amp;DOC_NAME=FAT:FQL_AUDITING_CLIENT_TEMPLATE.FAT&amp;display_string=Audit&amp;VAR:KEY=KBAJONULQX&amp;VAR:QUERY=RkZfRUJJVERBX09QRVIoTFRNLDIwMDkp&amp;WINDOW=FIRST_POPUP&amp;HEIGHT=450&amp;WIDTH=450&amp;START_MAXIMI","ZED=FALSE&amp;VAR:CALENDAR=US&amp;VAR:SYMBOL=NHP&amp;VAR:INDEX=0"}</definedName>
    <definedName name="_14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1040"}</definedName>
    <definedName name="_14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1040"}</definedName>
    <definedName name="_14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1040"}</definedName>
    <definedName name="_14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1040"}</definedName>
    <definedName name="_14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1039"}</definedName>
    <definedName name="_14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1039"}</definedName>
    <definedName name="_14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1039"}</definedName>
    <definedName name="_14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1039"}</definedName>
    <definedName name="_14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1038"}</definedName>
    <definedName name="_14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1038"}</definedName>
    <definedName name="_14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1038"}</definedName>
    <definedName name="_14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1038"}</definedName>
    <definedName name="_14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1037"}</definedName>
    <definedName name="_14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1037"}</definedName>
    <definedName name="_14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1037"}</definedName>
    <definedName name="_14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1037"}</definedName>
    <definedName name="_14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1036"}</definedName>
    <definedName name="_14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1036"}</definedName>
    <definedName name="_14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1036"}</definedName>
    <definedName name="_14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1036"}</definedName>
    <definedName name="_14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1035"}</definedName>
    <definedName name="_14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1035"}</definedName>
    <definedName name="_14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1035"}</definedName>
    <definedName name="_14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1035"}</definedName>
    <definedName name="_14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1034"}</definedName>
    <definedName name="_14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1034"}</definedName>
    <definedName name="_14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1034"}</definedName>
    <definedName name="_14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1034"}</definedName>
    <definedName name="_14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1033"}</definedName>
    <definedName name="_14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1033"}</definedName>
    <definedName name="_14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1033"}</definedName>
    <definedName name="_14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1033"}</definedName>
    <definedName name="_14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1032"}</definedName>
    <definedName name="_14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1032"}</definedName>
    <definedName name="_14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1032"}</definedName>
    <definedName name="_14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1032"}</definedName>
    <definedName name="_14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1031"}</definedName>
    <definedName name="_14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1031"}</definedName>
    <definedName name="_14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1031"}</definedName>
    <definedName name="_14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1031"}</definedName>
    <definedName name="_149__FDSAUDITLINK__" localSheetId="4" hidden="1">{"fdsup://directions/FAT Viewer?action=UPDATE&amp;creator=factset&amp;DYN_ARGS=TRUE&amp;DOC_NAME=FAT:FQL_AUDITING_CLIENT_TEMPLATE.FAT&amp;display_string=Audit&amp;VAR:KEY=IHOLOVQZMV&amp;VAR:QUERY=RkZfRUJJVERBX09QRVIoTFRNLDAsLCxSRik=&amp;WINDOW=FIRST_POPUP&amp;HEIGHT=450&amp;WIDTH=450&amp;START_MA","XIMIZED=FALSE&amp;VAR:CALENDAR=US&amp;VAR:SYMBOL=NHP&amp;VAR:INDEX=0"}</definedName>
    <definedName name="_149__FDSAUDITLINK__" localSheetId="5" hidden="1">{"fdsup://directions/FAT Viewer?action=UPDATE&amp;creator=factset&amp;DYN_ARGS=TRUE&amp;DOC_NAME=FAT:FQL_AUDITING_CLIENT_TEMPLATE.FAT&amp;display_string=Audit&amp;VAR:KEY=IHOLOVQZMV&amp;VAR:QUERY=RkZfRUJJVERBX09QRVIoTFRNLDAsLCxSRik=&amp;WINDOW=FIRST_POPUP&amp;HEIGHT=450&amp;WIDTH=450&amp;START_MA","XIMIZED=FALSE&amp;VAR:CALENDAR=US&amp;VAR:SYMBOL=NHP&amp;VAR:INDEX=0"}</definedName>
    <definedName name="_149__FDSAUDITLINK__" localSheetId="3" hidden="1">{"fdsup://directions/FAT Viewer?action=UPDATE&amp;creator=factset&amp;DYN_ARGS=TRUE&amp;DOC_NAME=FAT:FQL_AUDITING_CLIENT_TEMPLATE.FAT&amp;display_string=Audit&amp;VAR:KEY=IHOLOVQZMV&amp;VAR:QUERY=RkZfRUJJVERBX09QRVIoTFRNLDAsLCxSRik=&amp;WINDOW=FIRST_POPUP&amp;HEIGHT=450&amp;WIDTH=450&amp;START_MA","XIMIZED=FALSE&amp;VAR:CALENDAR=US&amp;VAR:SYMBOL=NHP&amp;VAR:INDEX=0"}</definedName>
    <definedName name="_149__FDSAUDITLINK__" hidden="1">{"fdsup://directions/FAT Viewer?action=UPDATE&amp;creator=factset&amp;DYN_ARGS=TRUE&amp;DOC_NAME=FAT:FQL_AUDITING_CLIENT_TEMPLATE.FAT&amp;display_string=Audit&amp;VAR:KEY=IHOLOVQZMV&amp;VAR:QUERY=RkZfRUJJVERBX09QRVIoTFRNLDAsLCxSRik=&amp;WINDOW=FIRST_POPUP&amp;HEIGHT=450&amp;WIDTH=450&amp;START_MA","XIMIZED=FALSE&amp;VAR:CALENDAR=US&amp;VAR:SYMBOL=NHP&amp;VAR:INDEX=0"}</definedName>
    <definedName name="_14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1030"}</definedName>
    <definedName name="_14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1030"}</definedName>
    <definedName name="_14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1030"}</definedName>
    <definedName name="_14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1030"}</definedName>
    <definedName name="_14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1029"}</definedName>
    <definedName name="_14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1029"}</definedName>
    <definedName name="_14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1029"}</definedName>
    <definedName name="_14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1029"}</definedName>
    <definedName name="_14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1028"}</definedName>
    <definedName name="_14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1028"}</definedName>
    <definedName name="_14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1028"}</definedName>
    <definedName name="_14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1028"}</definedName>
    <definedName name="_14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1027"}</definedName>
    <definedName name="_14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1027"}</definedName>
    <definedName name="_14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1027"}</definedName>
    <definedName name="_14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1027"}</definedName>
    <definedName name="_14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1026"}</definedName>
    <definedName name="_14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1026"}</definedName>
    <definedName name="_14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1026"}</definedName>
    <definedName name="_14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1026"}</definedName>
    <definedName name="_14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1025"}</definedName>
    <definedName name="_14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1025"}</definedName>
    <definedName name="_14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1025"}</definedName>
    <definedName name="_14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1025"}</definedName>
    <definedName name="_14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1024"}</definedName>
    <definedName name="_14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1024"}</definedName>
    <definedName name="_14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1024"}</definedName>
    <definedName name="_14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1024"}</definedName>
    <definedName name="_14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1023"}</definedName>
    <definedName name="_14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1023"}</definedName>
    <definedName name="_14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1023"}</definedName>
    <definedName name="_14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1023"}</definedName>
    <definedName name="_14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1022"}</definedName>
    <definedName name="_14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1022"}</definedName>
    <definedName name="_14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1022"}</definedName>
    <definedName name="_14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1022"}</definedName>
    <definedName name="_14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1021"}</definedName>
    <definedName name="_14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1021"}</definedName>
    <definedName name="_14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1021"}</definedName>
    <definedName name="_14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1021"}</definedName>
    <definedName name="_15__FDSAUDITLINK__" localSheetId="4" hidden="1">{"fdsup://directions/FAT Viewer?action=UPDATE&amp;creator=factset&amp;DYN_ARGS=TRUE&amp;DOC_NAME=FAT:FQL_AUDITING_CLIENT_TEMPLATE.FAT&amp;display_string=Audit&amp;VAR:KEY=MTOPIHQXED&amp;VAR:QUERY=RkZfRUJJVERBX09QRVIoTFRNLDAsLCxSRik=&amp;WINDOW=FIRST_POPUP&amp;HEIGHT=450&amp;WIDTH=450&amp;START_MA","XIMIZED=FALSE&amp;VAR:CALENDAR=US&amp;VAR:SYMBOL=RSO&amp;VAR:INDEX=0"}</definedName>
    <definedName name="_15__FDSAUDITLINK__" localSheetId="5" hidden="1">{"fdsup://directions/FAT Viewer?action=UPDATE&amp;creator=factset&amp;DYN_ARGS=TRUE&amp;DOC_NAME=FAT:FQL_AUDITING_CLIENT_TEMPLATE.FAT&amp;display_string=Audit&amp;VAR:KEY=MTOPIHQXED&amp;VAR:QUERY=RkZfRUJJVERBX09QRVIoTFRNLDAsLCxSRik=&amp;WINDOW=FIRST_POPUP&amp;HEIGHT=450&amp;WIDTH=450&amp;START_MA","XIMIZED=FALSE&amp;VAR:CALENDAR=US&amp;VAR:SYMBOL=RSO&amp;VAR:INDEX=0"}</definedName>
    <definedName name="_15__FDSAUDITLINK__" localSheetId="3" hidden="1">{"fdsup://directions/FAT Viewer?action=UPDATE&amp;creator=factset&amp;DYN_ARGS=TRUE&amp;DOC_NAME=FAT:FQL_AUDITING_CLIENT_TEMPLATE.FAT&amp;display_string=Audit&amp;VAR:KEY=MTOPIHQXED&amp;VAR:QUERY=RkZfRUJJVERBX09QRVIoTFRNLDAsLCxSRik=&amp;WINDOW=FIRST_POPUP&amp;HEIGHT=450&amp;WIDTH=450&amp;START_MA","XIMIZED=FALSE&amp;VAR:CALENDAR=US&amp;VAR:SYMBOL=RSO&amp;VAR:INDEX=0"}</definedName>
    <definedName name="_15__FDSAUDITLINK__" hidden="1">{"fdsup://directions/FAT Viewer?action=UPDATE&amp;creator=factset&amp;DYN_ARGS=TRUE&amp;DOC_NAME=FAT:FQL_AUDITING_CLIENT_TEMPLATE.FAT&amp;display_string=Audit&amp;VAR:KEY=MTOPIHQXED&amp;VAR:QUERY=RkZfRUJJVERBX09QRVIoTFRNLDAsLCxSRik=&amp;WINDOW=FIRST_POPUP&amp;HEIGHT=450&amp;WIDTH=450&amp;START_MA","XIMIZED=FALSE&amp;VAR:CALENDAR=US&amp;VAR:SYMBOL=RSO&amp;VAR:INDEX=0"}</definedName>
    <definedName name="_150__FDSAUDITLINK__" localSheetId="4" hidden="1">{"fdsup://Directions/FactSet Auditing Viewer?action=AUDIT_VALUE&amp;DB=129&amp;ID1=53217R20&amp;VALUEID=10010&amp;SDATE=2010&amp;PERIODTYPE=ANN_STD&amp;SCFT=3&amp;window=popup_no_bar&amp;width=385&amp;height=120&amp;START_MAXIMIZED=FALSE&amp;creator=factset&amp;display_string=Audit"}</definedName>
    <definedName name="_150__FDSAUDITLINK__" localSheetId="5" hidden="1">{"fdsup://Directions/FactSet Auditing Viewer?action=AUDIT_VALUE&amp;DB=129&amp;ID1=53217R20&amp;VALUEID=10010&amp;SDATE=2010&amp;PERIODTYPE=ANN_STD&amp;SCFT=3&amp;window=popup_no_bar&amp;width=385&amp;height=120&amp;START_MAXIMIZED=FALSE&amp;creator=factset&amp;display_string=Audit"}</definedName>
    <definedName name="_150__FDSAUDITLINK__" localSheetId="3" hidden="1">{"fdsup://Directions/FactSet Auditing Viewer?action=AUDIT_VALUE&amp;DB=129&amp;ID1=53217R20&amp;VALUEID=10010&amp;SDATE=2010&amp;PERIODTYPE=ANN_STD&amp;SCFT=3&amp;window=popup_no_bar&amp;width=385&amp;height=120&amp;START_MAXIMIZED=FALSE&amp;creator=factset&amp;display_string=Audit"}</definedName>
    <definedName name="_150__FDSAUDITLINK__" hidden="1">{"fdsup://Directions/FactSet Auditing Viewer?action=AUDIT_VALUE&amp;DB=129&amp;ID1=53217R20&amp;VALUEID=10010&amp;SDATE=2010&amp;PERIODTYPE=ANN_STD&amp;SCFT=3&amp;window=popup_no_bar&amp;width=385&amp;height=120&amp;START_MAXIMIZED=FALSE&amp;creator=factset&amp;display_string=Audit"}</definedName>
    <definedName name="_15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1020"}</definedName>
    <definedName name="_15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1020"}</definedName>
    <definedName name="_15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1020"}</definedName>
    <definedName name="_15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1020"}</definedName>
    <definedName name="_15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1019"}</definedName>
    <definedName name="_15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1019"}</definedName>
    <definedName name="_15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1019"}</definedName>
    <definedName name="_15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1019"}</definedName>
    <definedName name="_15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1018"}</definedName>
    <definedName name="_15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1018"}</definedName>
    <definedName name="_15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1018"}</definedName>
    <definedName name="_15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1018"}</definedName>
    <definedName name="_15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1017"}</definedName>
    <definedName name="_15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1017"}</definedName>
    <definedName name="_15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1017"}</definedName>
    <definedName name="_15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1017"}</definedName>
    <definedName name="_15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1016"}</definedName>
    <definedName name="_15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1016"}</definedName>
    <definedName name="_15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1016"}</definedName>
    <definedName name="_15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1016"}</definedName>
    <definedName name="_15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1015"}</definedName>
    <definedName name="_15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1015"}</definedName>
    <definedName name="_15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1015"}</definedName>
    <definedName name="_15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1015"}</definedName>
    <definedName name="_15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1014"}</definedName>
    <definedName name="_15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1014"}</definedName>
    <definedName name="_15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1014"}</definedName>
    <definedName name="_15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1014"}</definedName>
    <definedName name="_15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1013"}</definedName>
    <definedName name="_15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1013"}</definedName>
    <definedName name="_15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1013"}</definedName>
    <definedName name="_15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1013"}</definedName>
    <definedName name="_15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1012"}</definedName>
    <definedName name="_15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1012"}</definedName>
    <definedName name="_15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1012"}</definedName>
    <definedName name="_15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1012"}</definedName>
    <definedName name="_15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1011"}</definedName>
    <definedName name="_15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1011"}</definedName>
    <definedName name="_15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1011"}</definedName>
    <definedName name="_15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1011"}</definedName>
    <definedName name="_151__FDSAUDITLINK__" localSheetId="4" hidden="1">{"fdsup://Directions/FactSet Auditing Viewer?action=AUDIT_VALUE&amp;DB=129&amp;ID1=15018510&amp;VALUEID=10010&amp;SDATE=2010&amp;PERIODTYPE=ANN_STD&amp;SCFT=3&amp;window=popup_no_bar&amp;width=385&amp;height=120&amp;START_MAXIMIZED=FALSE&amp;creator=factset&amp;display_string=Audit"}</definedName>
    <definedName name="_151__FDSAUDITLINK__" localSheetId="5" hidden="1">{"fdsup://Directions/FactSet Auditing Viewer?action=AUDIT_VALUE&amp;DB=129&amp;ID1=15018510&amp;VALUEID=10010&amp;SDATE=2010&amp;PERIODTYPE=ANN_STD&amp;SCFT=3&amp;window=popup_no_bar&amp;width=385&amp;height=120&amp;START_MAXIMIZED=FALSE&amp;creator=factset&amp;display_string=Audit"}</definedName>
    <definedName name="_151__FDSAUDITLINK__" localSheetId="3" hidden="1">{"fdsup://Directions/FactSet Auditing Viewer?action=AUDIT_VALUE&amp;DB=129&amp;ID1=15018510&amp;VALUEID=10010&amp;SDATE=2010&amp;PERIODTYPE=ANN_STD&amp;SCFT=3&amp;window=popup_no_bar&amp;width=385&amp;height=120&amp;START_MAXIMIZED=FALSE&amp;creator=factset&amp;display_string=Audit"}</definedName>
    <definedName name="_151__FDSAUDITLINK__" hidden="1">{"fdsup://Directions/FactSet Auditing Viewer?action=AUDIT_VALUE&amp;DB=129&amp;ID1=15018510&amp;VALUEID=10010&amp;SDATE=2010&amp;PERIODTYPE=ANN_STD&amp;SCFT=3&amp;window=popup_no_bar&amp;width=385&amp;height=120&amp;START_MAXIMIZED=FALSE&amp;creator=factset&amp;display_string=Audit"}</definedName>
    <definedName name="_15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1010"}</definedName>
    <definedName name="_15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1010"}</definedName>
    <definedName name="_15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1010"}</definedName>
    <definedName name="_15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1010"}</definedName>
    <definedName name="_15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1009"}</definedName>
    <definedName name="_15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1009"}</definedName>
    <definedName name="_15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1009"}</definedName>
    <definedName name="_15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1009"}</definedName>
    <definedName name="_15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1008"}</definedName>
    <definedName name="_15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1008"}</definedName>
    <definedName name="_15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1008"}</definedName>
    <definedName name="_15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1008"}</definedName>
    <definedName name="_15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1007"}</definedName>
    <definedName name="_15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1007"}</definedName>
    <definedName name="_15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1007"}</definedName>
    <definedName name="_15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1007"}</definedName>
    <definedName name="_15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1006"}</definedName>
    <definedName name="_15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1006"}</definedName>
    <definedName name="_15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1006"}</definedName>
    <definedName name="_15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1006"}</definedName>
    <definedName name="_15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1005"}</definedName>
    <definedName name="_15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1005"}</definedName>
    <definedName name="_15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1005"}</definedName>
    <definedName name="_15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1005"}</definedName>
    <definedName name="_15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1004"}</definedName>
    <definedName name="_15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1004"}</definedName>
    <definedName name="_15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1004"}</definedName>
    <definedName name="_15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1004"}</definedName>
    <definedName name="_15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1003"}</definedName>
    <definedName name="_15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1003"}</definedName>
    <definedName name="_15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1003"}</definedName>
    <definedName name="_15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1003"}</definedName>
    <definedName name="_15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1002"}</definedName>
    <definedName name="_15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1002"}</definedName>
    <definedName name="_15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1002"}</definedName>
    <definedName name="_15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1002"}</definedName>
    <definedName name="_15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1001"}</definedName>
    <definedName name="_15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1001"}</definedName>
    <definedName name="_15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1001"}</definedName>
    <definedName name="_15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1001"}</definedName>
    <definedName name="_152__FDSAUDITLINK__" localSheetId="4" hidden="1">{"fdsup://directions/FAT Viewer?action=UPDATE&amp;creator=factset&amp;DYN_ARGS=TRUE&amp;DOC_NAME=FAT:FQL_AUDITING_CLIENT_TEMPLATE.FAT&amp;display_string=Audit&amp;VAR:KEY=KRURKPYLEH&amp;VAR:QUERY=RkZfRUJJVERBX09QRVIoTFRNLDIwMTAp&amp;WINDOW=FIRST_POPUP&amp;HEIGHT=450&amp;WIDTH=450&amp;START_MAXIMI","ZED=FALSE&amp;VAR:CALENDAR=US&amp;VAR:SYMBOL=OHI&amp;VAR:INDEX=0"}</definedName>
    <definedName name="_152__FDSAUDITLINK__" localSheetId="5" hidden="1">{"fdsup://directions/FAT Viewer?action=UPDATE&amp;creator=factset&amp;DYN_ARGS=TRUE&amp;DOC_NAME=FAT:FQL_AUDITING_CLIENT_TEMPLATE.FAT&amp;display_string=Audit&amp;VAR:KEY=KRURKPYLEH&amp;VAR:QUERY=RkZfRUJJVERBX09QRVIoTFRNLDIwMTAp&amp;WINDOW=FIRST_POPUP&amp;HEIGHT=450&amp;WIDTH=450&amp;START_MAXIMI","ZED=FALSE&amp;VAR:CALENDAR=US&amp;VAR:SYMBOL=OHI&amp;VAR:INDEX=0"}</definedName>
    <definedName name="_152__FDSAUDITLINK__" localSheetId="3" hidden="1">{"fdsup://directions/FAT Viewer?action=UPDATE&amp;creator=factset&amp;DYN_ARGS=TRUE&amp;DOC_NAME=FAT:FQL_AUDITING_CLIENT_TEMPLATE.FAT&amp;display_string=Audit&amp;VAR:KEY=KRURKPYLEH&amp;VAR:QUERY=RkZfRUJJVERBX09QRVIoTFRNLDIwMTAp&amp;WINDOW=FIRST_POPUP&amp;HEIGHT=450&amp;WIDTH=450&amp;START_MAXIMI","ZED=FALSE&amp;VAR:CALENDAR=US&amp;VAR:SYMBOL=OHI&amp;VAR:INDEX=0"}</definedName>
    <definedName name="_152__FDSAUDITLINK__" hidden="1">{"fdsup://directions/FAT Viewer?action=UPDATE&amp;creator=factset&amp;DYN_ARGS=TRUE&amp;DOC_NAME=FAT:FQL_AUDITING_CLIENT_TEMPLATE.FAT&amp;display_string=Audit&amp;VAR:KEY=KRURKPYLEH&amp;VAR:QUERY=RkZfRUJJVERBX09QRVIoTFRNLDIwMTAp&amp;WINDOW=FIRST_POPUP&amp;HEIGHT=450&amp;WIDTH=450&amp;START_MAXIMI","ZED=FALSE&amp;VAR:CALENDAR=US&amp;VAR:SYMBOL=OHI&amp;VAR:INDEX=0"}</definedName>
    <definedName name="_15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1000"}</definedName>
    <definedName name="_15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1000"}</definedName>
    <definedName name="_15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1000"}</definedName>
    <definedName name="_15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1000"}</definedName>
    <definedName name="_15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999"}</definedName>
    <definedName name="_15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999"}</definedName>
    <definedName name="_15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999"}</definedName>
    <definedName name="_15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999"}</definedName>
    <definedName name="_15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998"}</definedName>
    <definedName name="_15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998"}</definedName>
    <definedName name="_15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998"}</definedName>
    <definedName name="_15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998"}</definedName>
    <definedName name="_15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997"}</definedName>
    <definedName name="_15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997"}</definedName>
    <definedName name="_15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997"}</definedName>
    <definedName name="_15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997"}</definedName>
    <definedName name="_15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996"}</definedName>
    <definedName name="_15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996"}</definedName>
    <definedName name="_15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996"}</definedName>
    <definedName name="_15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996"}</definedName>
    <definedName name="_15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995"}</definedName>
    <definedName name="_15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995"}</definedName>
    <definedName name="_15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995"}</definedName>
    <definedName name="_15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995"}</definedName>
    <definedName name="_15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994"}</definedName>
    <definedName name="_15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994"}</definedName>
    <definedName name="_15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994"}</definedName>
    <definedName name="_15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994"}</definedName>
    <definedName name="_15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993"}</definedName>
    <definedName name="_15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993"}</definedName>
    <definedName name="_15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993"}</definedName>
    <definedName name="_15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993"}</definedName>
    <definedName name="_15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992"}</definedName>
    <definedName name="_15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992"}</definedName>
    <definedName name="_15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992"}</definedName>
    <definedName name="_15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992"}</definedName>
    <definedName name="_15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991"}</definedName>
    <definedName name="_15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991"}</definedName>
    <definedName name="_15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991"}</definedName>
    <definedName name="_15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991"}</definedName>
    <definedName name="_153__FDSAUDITLINK__" localSheetId="4" hidden="1">{"fdsup://Directions/FactSet Auditing Viewer?action=AUDIT_VALUE&amp;DB=129&amp;ID1=V7780T10&amp;VALUEID=10010&amp;SDATE=2010&amp;PERIODTYPE=ANN_STD&amp;SCFT=3&amp;window=popup_no_bar&amp;width=385&amp;height=120&amp;START_MAXIMIZED=FALSE&amp;creator=factset&amp;display_string=Audit"}</definedName>
    <definedName name="_153__FDSAUDITLINK__" localSheetId="5" hidden="1">{"fdsup://Directions/FactSet Auditing Viewer?action=AUDIT_VALUE&amp;DB=129&amp;ID1=V7780T10&amp;VALUEID=10010&amp;SDATE=2010&amp;PERIODTYPE=ANN_STD&amp;SCFT=3&amp;window=popup_no_bar&amp;width=385&amp;height=120&amp;START_MAXIMIZED=FALSE&amp;creator=factset&amp;display_string=Audit"}</definedName>
    <definedName name="_153__FDSAUDITLINK__" localSheetId="3" hidden="1">{"fdsup://Directions/FactSet Auditing Viewer?action=AUDIT_VALUE&amp;DB=129&amp;ID1=V7780T10&amp;VALUEID=10010&amp;SDATE=2010&amp;PERIODTYPE=ANN_STD&amp;SCFT=3&amp;window=popup_no_bar&amp;width=385&amp;height=120&amp;START_MAXIMIZED=FALSE&amp;creator=factset&amp;display_string=Audit"}</definedName>
    <definedName name="_153__FDSAUDITLINK__" hidden="1">{"fdsup://Directions/FactSet Auditing Viewer?action=AUDIT_VALUE&amp;DB=129&amp;ID1=V7780T10&amp;VALUEID=10010&amp;SDATE=2010&amp;PERIODTYPE=ANN_STD&amp;SCFT=3&amp;window=popup_no_bar&amp;width=385&amp;height=120&amp;START_MAXIMIZED=FALSE&amp;creator=factset&amp;display_string=Audit"}</definedName>
    <definedName name="_15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990"}</definedName>
    <definedName name="_15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990"}</definedName>
    <definedName name="_15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990"}</definedName>
    <definedName name="_15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990"}</definedName>
    <definedName name="_15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989"}</definedName>
    <definedName name="_15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989"}</definedName>
    <definedName name="_15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989"}</definedName>
    <definedName name="_15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989"}</definedName>
    <definedName name="_15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988"}</definedName>
    <definedName name="_15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988"}</definedName>
    <definedName name="_15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988"}</definedName>
    <definedName name="_15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988"}</definedName>
    <definedName name="_15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987"}</definedName>
    <definedName name="_15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987"}</definedName>
    <definedName name="_15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987"}</definedName>
    <definedName name="_15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987"}</definedName>
    <definedName name="_15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986"}</definedName>
    <definedName name="_15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986"}</definedName>
    <definedName name="_15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986"}</definedName>
    <definedName name="_15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986"}</definedName>
    <definedName name="_15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985"}</definedName>
    <definedName name="_15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985"}</definedName>
    <definedName name="_15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985"}</definedName>
    <definedName name="_15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985"}</definedName>
    <definedName name="_15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984"}</definedName>
    <definedName name="_15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984"}</definedName>
    <definedName name="_15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984"}</definedName>
    <definedName name="_15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984"}</definedName>
    <definedName name="_15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983"}</definedName>
    <definedName name="_15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983"}</definedName>
    <definedName name="_15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983"}</definedName>
    <definedName name="_15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983"}</definedName>
    <definedName name="_15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982"}</definedName>
    <definedName name="_15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982"}</definedName>
    <definedName name="_15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982"}</definedName>
    <definedName name="_15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982"}</definedName>
    <definedName name="_15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981"}</definedName>
    <definedName name="_15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981"}</definedName>
    <definedName name="_15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981"}</definedName>
    <definedName name="_15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981"}</definedName>
    <definedName name="_154__FDSAUDITLINK__" localSheetId="4" hidden="1">{"fdsup://directions/FAT Viewer?action=UPDATE&amp;creator=factset&amp;DYN_ARGS=TRUE&amp;DOC_NAME=FAT:FQL_AUDITING_CLIENT_TEMPLATE.FAT&amp;display_string=Audit&amp;VAR:KEY=SRCPYBQFMZ&amp;VAR:QUERY=RkZfRUJJVERBX09QRVIoTFRNLDIwMTAp&amp;WINDOW=FIRST_POPUP&amp;HEIGHT=450&amp;WIDTH=450&amp;START_MAXIMI","ZED=FALSE&amp;VAR:CALENDAR=US&amp;VAR:SYMBOL=SBRA&amp;VAR:INDEX=0"}</definedName>
    <definedName name="_154__FDSAUDITLINK__" localSheetId="5" hidden="1">{"fdsup://directions/FAT Viewer?action=UPDATE&amp;creator=factset&amp;DYN_ARGS=TRUE&amp;DOC_NAME=FAT:FQL_AUDITING_CLIENT_TEMPLATE.FAT&amp;display_string=Audit&amp;VAR:KEY=SRCPYBQFMZ&amp;VAR:QUERY=RkZfRUJJVERBX09QRVIoTFRNLDIwMTAp&amp;WINDOW=FIRST_POPUP&amp;HEIGHT=450&amp;WIDTH=450&amp;START_MAXIMI","ZED=FALSE&amp;VAR:CALENDAR=US&amp;VAR:SYMBOL=SBRA&amp;VAR:INDEX=0"}</definedName>
    <definedName name="_154__FDSAUDITLINK__" localSheetId="3" hidden="1">{"fdsup://directions/FAT Viewer?action=UPDATE&amp;creator=factset&amp;DYN_ARGS=TRUE&amp;DOC_NAME=FAT:FQL_AUDITING_CLIENT_TEMPLATE.FAT&amp;display_string=Audit&amp;VAR:KEY=SRCPYBQFMZ&amp;VAR:QUERY=RkZfRUJJVERBX09QRVIoTFRNLDIwMTAp&amp;WINDOW=FIRST_POPUP&amp;HEIGHT=450&amp;WIDTH=450&amp;START_MAXIMI","ZED=FALSE&amp;VAR:CALENDAR=US&amp;VAR:SYMBOL=SBRA&amp;VAR:INDEX=0"}</definedName>
    <definedName name="_154__FDSAUDITLINK__" hidden="1">{"fdsup://directions/FAT Viewer?action=UPDATE&amp;creator=factset&amp;DYN_ARGS=TRUE&amp;DOC_NAME=FAT:FQL_AUDITING_CLIENT_TEMPLATE.FAT&amp;display_string=Audit&amp;VAR:KEY=SRCPYBQFMZ&amp;VAR:QUERY=RkZfRUJJVERBX09QRVIoTFRNLDIwMTAp&amp;WINDOW=FIRST_POPUP&amp;HEIGHT=450&amp;WIDTH=450&amp;START_MAXIMI","ZED=FALSE&amp;VAR:CALENDAR=US&amp;VAR:SYMBOL=SBRA&amp;VAR:INDEX=0"}</definedName>
    <definedName name="_15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980"}</definedName>
    <definedName name="_15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980"}</definedName>
    <definedName name="_15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980"}</definedName>
    <definedName name="_15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980"}</definedName>
    <definedName name="_15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979"}</definedName>
    <definedName name="_15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979"}</definedName>
    <definedName name="_15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979"}</definedName>
    <definedName name="_15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979"}</definedName>
    <definedName name="_15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978"}</definedName>
    <definedName name="_15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978"}</definedName>
    <definedName name="_15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978"}</definedName>
    <definedName name="_15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978"}</definedName>
    <definedName name="_15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977"}</definedName>
    <definedName name="_15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977"}</definedName>
    <definedName name="_15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977"}</definedName>
    <definedName name="_15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977"}</definedName>
    <definedName name="_15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976"}</definedName>
    <definedName name="_15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976"}</definedName>
    <definedName name="_15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976"}</definedName>
    <definedName name="_15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976"}</definedName>
    <definedName name="_15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975"}</definedName>
    <definedName name="_15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975"}</definedName>
    <definedName name="_15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975"}</definedName>
    <definedName name="_15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975"}</definedName>
    <definedName name="_15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974"}</definedName>
    <definedName name="_15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974"}</definedName>
    <definedName name="_15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974"}</definedName>
    <definedName name="_15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974"}</definedName>
    <definedName name="_15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973"}</definedName>
    <definedName name="_15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973"}</definedName>
    <definedName name="_15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973"}</definedName>
    <definedName name="_15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973"}</definedName>
    <definedName name="_15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972"}</definedName>
    <definedName name="_15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972"}</definedName>
    <definedName name="_15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972"}</definedName>
    <definedName name="_15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972"}</definedName>
    <definedName name="_15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971"}</definedName>
    <definedName name="_15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971"}</definedName>
    <definedName name="_15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971"}</definedName>
    <definedName name="_15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971"}</definedName>
    <definedName name="_155__FDSAUDITLINK__" localSheetId="4" hidden="1">{"fdsup://Directions/FactSet Auditing Viewer?action=AUDIT_VALUE&amp;DB=129&amp;ID1=75676410&amp;VALUEID=10010&amp;SDATE=2010&amp;PERIODTYPE=ANN_STD&amp;SCFT=3&amp;window=popup_no_bar&amp;width=385&amp;height=120&amp;START_MAXIMIZED=FALSE&amp;creator=factset&amp;display_string=Audit"}</definedName>
    <definedName name="_155__FDSAUDITLINK__" localSheetId="5" hidden="1">{"fdsup://Directions/FactSet Auditing Viewer?action=AUDIT_VALUE&amp;DB=129&amp;ID1=75676410&amp;VALUEID=10010&amp;SDATE=2010&amp;PERIODTYPE=ANN_STD&amp;SCFT=3&amp;window=popup_no_bar&amp;width=385&amp;height=120&amp;START_MAXIMIZED=FALSE&amp;creator=factset&amp;display_string=Audit"}</definedName>
    <definedName name="_155__FDSAUDITLINK__" localSheetId="3" hidden="1">{"fdsup://Directions/FactSet Auditing Viewer?action=AUDIT_VALUE&amp;DB=129&amp;ID1=75676410&amp;VALUEID=10010&amp;SDATE=2010&amp;PERIODTYPE=ANN_STD&amp;SCFT=3&amp;window=popup_no_bar&amp;width=385&amp;height=120&amp;START_MAXIMIZED=FALSE&amp;creator=factset&amp;display_string=Audit"}</definedName>
    <definedName name="_155__FDSAUDITLINK__" hidden="1">{"fdsup://Directions/FactSet Auditing Viewer?action=AUDIT_VALUE&amp;DB=129&amp;ID1=75676410&amp;VALUEID=10010&amp;SDATE=2010&amp;PERIODTYPE=ANN_STD&amp;SCFT=3&amp;window=popup_no_bar&amp;width=385&amp;height=120&amp;START_MAXIMIZED=FALSE&amp;creator=factset&amp;display_string=Audit"}</definedName>
    <definedName name="_15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970"}</definedName>
    <definedName name="_15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970"}</definedName>
    <definedName name="_15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970"}</definedName>
    <definedName name="_15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970"}</definedName>
    <definedName name="_15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969"}</definedName>
    <definedName name="_15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969"}</definedName>
    <definedName name="_15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969"}</definedName>
    <definedName name="_15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969"}</definedName>
    <definedName name="_15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968"}</definedName>
    <definedName name="_15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968"}</definedName>
    <definedName name="_15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968"}</definedName>
    <definedName name="_15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968"}</definedName>
    <definedName name="_15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967"}</definedName>
    <definedName name="_15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967"}</definedName>
    <definedName name="_15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967"}</definedName>
    <definedName name="_15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967"}</definedName>
    <definedName name="_15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966"}</definedName>
    <definedName name="_15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966"}</definedName>
    <definedName name="_15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966"}</definedName>
    <definedName name="_15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966"}</definedName>
    <definedName name="_15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965"}</definedName>
    <definedName name="_15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965"}</definedName>
    <definedName name="_15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965"}</definedName>
    <definedName name="_15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965"}</definedName>
    <definedName name="_15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964"}</definedName>
    <definedName name="_15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964"}</definedName>
    <definedName name="_15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964"}</definedName>
    <definedName name="_15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964"}</definedName>
    <definedName name="_15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963"}</definedName>
    <definedName name="_15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963"}</definedName>
    <definedName name="_15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963"}</definedName>
    <definedName name="_15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963"}</definedName>
    <definedName name="_15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962"}</definedName>
    <definedName name="_15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962"}</definedName>
    <definedName name="_15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962"}</definedName>
    <definedName name="_15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962"}</definedName>
    <definedName name="_15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961"}</definedName>
    <definedName name="_15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961"}</definedName>
    <definedName name="_15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961"}</definedName>
    <definedName name="_15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961"}</definedName>
    <definedName name="_156__FDSAUDITLINK__" localSheetId="4" hidden="1">{"fdsup://directions/FAT Viewer?action=UPDATE&amp;creator=factset&amp;DYN_ARGS=TRUE&amp;DOC_NAME=FAT:FQL_AUDITING_CLIENT_TEMPLATE.FAT&amp;display_string=Audit&amp;VAR:KEY=WNGZWPSVUF&amp;VAR:QUERY=RkZfRUJJVERBX09QRVIoTFRNLDAsLCxSRik=&amp;WINDOW=FIRST_POPUP&amp;HEIGHT=450&amp;WIDTH=450&amp;START_MA","XIMIZED=FALSE&amp;VAR:CALENDAR=US&amp;VAR:SYMBOL=OHI&amp;VAR:INDEX=0"}</definedName>
    <definedName name="_156__FDSAUDITLINK__" localSheetId="5" hidden="1">{"fdsup://directions/FAT Viewer?action=UPDATE&amp;creator=factset&amp;DYN_ARGS=TRUE&amp;DOC_NAME=FAT:FQL_AUDITING_CLIENT_TEMPLATE.FAT&amp;display_string=Audit&amp;VAR:KEY=WNGZWPSVUF&amp;VAR:QUERY=RkZfRUJJVERBX09QRVIoTFRNLDAsLCxSRik=&amp;WINDOW=FIRST_POPUP&amp;HEIGHT=450&amp;WIDTH=450&amp;START_MA","XIMIZED=FALSE&amp;VAR:CALENDAR=US&amp;VAR:SYMBOL=OHI&amp;VAR:INDEX=0"}</definedName>
    <definedName name="_156__FDSAUDITLINK__" localSheetId="3" hidden="1">{"fdsup://directions/FAT Viewer?action=UPDATE&amp;creator=factset&amp;DYN_ARGS=TRUE&amp;DOC_NAME=FAT:FQL_AUDITING_CLIENT_TEMPLATE.FAT&amp;display_string=Audit&amp;VAR:KEY=WNGZWPSVUF&amp;VAR:QUERY=RkZfRUJJVERBX09QRVIoTFRNLDAsLCxSRik=&amp;WINDOW=FIRST_POPUP&amp;HEIGHT=450&amp;WIDTH=450&amp;START_MA","XIMIZED=FALSE&amp;VAR:CALENDAR=US&amp;VAR:SYMBOL=OHI&amp;VAR:INDEX=0"}</definedName>
    <definedName name="_156__FDSAUDITLINK__" hidden="1">{"fdsup://directions/FAT Viewer?action=UPDATE&amp;creator=factset&amp;DYN_ARGS=TRUE&amp;DOC_NAME=FAT:FQL_AUDITING_CLIENT_TEMPLATE.FAT&amp;display_string=Audit&amp;VAR:KEY=WNGZWPSVUF&amp;VAR:QUERY=RkZfRUJJVERBX09QRVIoTFRNLDAsLCxSRik=&amp;WINDOW=FIRST_POPUP&amp;HEIGHT=450&amp;WIDTH=450&amp;START_MA","XIMIZED=FALSE&amp;VAR:CALENDAR=US&amp;VAR:SYMBOL=OHI&amp;VAR:INDEX=0"}</definedName>
    <definedName name="_15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960"}</definedName>
    <definedName name="_15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960"}</definedName>
    <definedName name="_15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960"}</definedName>
    <definedName name="_15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960"}</definedName>
    <definedName name="_15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959"}</definedName>
    <definedName name="_15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959"}</definedName>
    <definedName name="_15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959"}</definedName>
    <definedName name="_15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959"}</definedName>
    <definedName name="_15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958"}</definedName>
    <definedName name="_15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958"}</definedName>
    <definedName name="_15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958"}</definedName>
    <definedName name="_15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958"}</definedName>
    <definedName name="_15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957"}</definedName>
    <definedName name="_15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957"}</definedName>
    <definedName name="_15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957"}</definedName>
    <definedName name="_15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957"}</definedName>
    <definedName name="_15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956"}</definedName>
    <definedName name="_15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956"}</definedName>
    <definedName name="_15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956"}</definedName>
    <definedName name="_15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956"}</definedName>
    <definedName name="_15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955"}</definedName>
    <definedName name="_15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955"}</definedName>
    <definedName name="_15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955"}</definedName>
    <definedName name="_15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955"}</definedName>
    <definedName name="_15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954"}</definedName>
    <definedName name="_15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954"}</definedName>
    <definedName name="_15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954"}</definedName>
    <definedName name="_15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954"}</definedName>
    <definedName name="_15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953"}</definedName>
    <definedName name="_15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953"}</definedName>
    <definedName name="_15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953"}</definedName>
    <definedName name="_15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953"}</definedName>
    <definedName name="_15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952"}</definedName>
    <definedName name="_15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952"}</definedName>
    <definedName name="_15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952"}</definedName>
    <definedName name="_15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952"}</definedName>
    <definedName name="_15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951"}</definedName>
    <definedName name="_15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951"}</definedName>
    <definedName name="_15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951"}</definedName>
    <definedName name="_15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951"}</definedName>
    <definedName name="_157__FDSAUDITLINK__" localSheetId="4" hidden="1">{"fdsup://directions/FAT Viewer?action=UPDATE&amp;creator=factset&amp;DYN_ARGS=TRUE&amp;DOC_NAME=FAT:FQL_AUDITING_CLIENT_TEMPLATE.FAT&amp;display_string=Audit&amp;VAR:KEY=SLEVETENAV&amp;VAR:QUERY=RkZfRUJJVERBX09QRVIoTFRNLDIwMTAp&amp;WINDOW=FIRST_POPUP&amp;HEIGHT=450&amp;WIDTH=450&amp;START_MAXIMI","ZED=FALSE&amp;VAR:CALENDAR=US&amp;VAR:SYMBOL=BMR&amp;VAR:INDEX=0"}</definedName>
    <definedName name="_157__FDSAUDITLINK__" localSheetId="5" hidden="1">{"fdsup://directions/FAT Viewer?action=UPDATE&amp;creator=factset&amp;DYN_ARGS=TRUE&amp;DOC_NAME=FAT:FQL_AUDITING_CLIENT_TEMPLATE.FAT&amp;display_string=Audit&amp;VAR:KEY=SLEVETENAV&amp;VAR:QUERY=RkZfRUJJVERBX09QRVIoTFRNLDIwMTAp&amp;WINDOW=FIRST_POPUP&amp;HEIGHT=450&amp;WIDTH=450&amp;START_MAXIMI","ZED=FALSE&amp;VAR:CALENDAR=US&amp;VAR:SYMBOL=BMR&amp;VAR:INDEX=0"}</definedName>
    <definedName name="_157__FDSAUDITLINK__" localSheetId="3" hidden="1">{"fdsup://directions/FAT Viewer?action=UPDATE&amp;creator=factset&amp;DYN_ARGS=TRUE&amp;DOC_NAME=FAT:FQL_AUDITING_CLIENT_TEMPLATE.FAT&amp;display_string=Audit&amp;VAR:KEY=SLEVETENAV&amp;VAR:QUERY=RkZfRUJJVERBX09QRVIoTFRNLDIwMTAp&amp;WINDOW=FIRST_POPUP&amp;HEIGHT=450&amp;WIDTH=450&amp;START_MAXIMI","ZED=FALSE&amp;VAR:CALENDAR=US&amp;VAR:SYMBOL=BMR&amp;VAR:INDEX=0"}</definedName>
    <definedName name="_157__FDSAUDITLINK__" hidden="1">{"fdsup://directions/FAT Viewer?action=UPDATE&amp;creator=factset&amp;DYN_ARGS=TRUE&amp;DOC_NAME=FAT:FQL_AUDITING_CLIENT_TEMPLATE.FAT&amp;display_string=Audit&amp;VAR:KEY=SLEVETENAV&amp;VAR:QUERY=RkZfRUJJVERBX09QRVIoTFRNLDIwMTAp&amp;WINDOW=FIRST_POPUP&amp;HEIGHT=450&amp;WIDTH=450&amp;START_MAXIMI","ZED=FALSE&amp;VAR:CALENDAR=US&amp;VAR:SYMBOL=BMR&amp;VAR:INDEX=0"}</definedName>
    <definedName name="_15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950"}</definedName>
    <definedName name="_15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950"}</definedName>
    <definedName name="_15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950"}</definedName>
    <definedName name="_15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950"}</definedName>
    <definedName name="_15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949"}</definedName>
    <definedName name="_15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949"}</definedName>
    <definedName name="_15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949"}</definedName>
    <definedName name="_15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949"}</definedName>
    <definedName name="_15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948"}</definedName>
    <definedName name="_15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948"}</definedName>
    <definedName name="_15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948"}</definedName>
    <definedName name="_15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948"}</definedName>
    <definedName name="_15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947"}</definedName>
    <definedName name="_15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947"}</definedName>
    <definedName name="_15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947"}</definedName>
    <definedName name="_15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947"}</definedName>
    <definedName name="_15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946"}</definedName>
    <definedName name="_15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946"}</definedName>
    <definedName name="_15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946"}</definedName>
    <definedName name="_15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946"}</definedName>
    <definedName name="_15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945"}</definedName>
    <definedName name="_15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945"}</definedName>
    <definedName name="_15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945"}</definedName>
    <definedName name="_15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945"}</definedName>
    <definedName name="_15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944"}</definedName>
    <definedName name="_15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944"}</definedName>
    <definedName name="_15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944"}</definedName>
    <definedName name="_15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944"}</definedName>
    <definedName name="_15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943"}</definedName>
    <definedName name="_15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943"}</definedName>
    <definedName name="_15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943"}</definedName>
    <definedName name="_15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943"}</definedName>
    <definedName name="_15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942"}</definedName>
    <definedName name="_15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942"}</definedName>
    <definedName name="_15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942"}</definedName>
    <definedName name="_15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942"}</definedName>
    <definedName name="_15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941"}</definedName>
    <definedName name="_15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941"}</definedName>
    <definedName name="_15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941"}</definedName>
    <definedName name="_15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941"}</definedName>
    <definedName name="_158__FDSAUDITLINK__" localSheetId="4" hidden="1">{"fdsup://directions/FAT Viewer?action=UPDATE&amp;creator=factset&amp;DYN_ARGS=TRUE&amp;DOC_NAME=FAT:FQL_AUDITING_CLIENT_TEMPLATE.FAT&amp;display_string=Audit&amp;VAR:KEY=UZQLYRMVOR&amp;VAR:QUERY=RkZfRUJJVERBX09QRVIoTFRNLDAsLCxSRik=&amp;WINDOW=FIRST_POPUP&amp;HEIGHT=450&amp;WIDTH=450&amp;START_MA","XIMIZED=FALSE&amp;VAR:CALENDAR=US&amp;VAR:SYMBOL=BMR&amp;VAR:INDEX=0"}</definedName>
    <definedName name="_158__FDSAUDITLINK__" localSheetId="5" hidden="1">{"fdsup://directions/FAT Viewer?action=UPDATE&amp;creator=factset&amp;DYN_ARGS=TRUE&amp;DOC_NAME=FAT:FQL_AUDITING_CLIENT_TEMPLATE.FAT&amp;display_string=Audit&amp;VAR:KEY=UZQLYRMVOR&amp;VAR:QUERY=RkZfRUJJVERBX09QRVIoTFRNLDAsLCxSRik=&amp;WINDOW=FIRST_POPUP&amp;HEIGHT=450&amp;WIDTH=450&amp;START_MA","XIMIZED=FALSE&amp;VAR:CALENDAR=US&amp;VAR:SYMBOL=BMR&amp;VAR:INDEX=0"}</definedName>
    <definedName name="_158__FDSAUDITLINK__" localSheetId="3" hidden="1">{"fdsup://directions/FAT Viewer?action=UPDATE&amp;creator=factset&amp;DYN_ARGS=TRUE&amp;DOC_NAME=FAT:FQL_AUDITING_CLIENT_TEMPLATE.FAT&amp;display_string=Audit&amp;VAR:KEY=UZQLYRMVOR&amp;VAR:QUERY=RkZfRUJJVERBX09QRVIoTFRNLDAsLCxSRik=&amp;WINDOW=FIRST_POPUP&amp;HEIGHT=450&amp;WIDTH=450&amp;START_MA","XIMIZED=FALSE&amp;VAR:CALENDAR=US&amp;VAR:SYMBOL=BMR&amp;VAR:INDEX=0"}</definedName>
    <definedName name="_158__FDSAUDITLINK__" hidden="1">{"fdsup://directions/FAT Viewer?action=UPDATE&amp;creator=factset&amp;DYN_ARGS=TRUE&amp;DOC_NAME=FAT:FQL_AUDITING_CLIENT_TEMPLATE.FAT&amp;display_string=Audit&amp;VAR:KEY=UZQLYRMVOR&amp;VAR:QUERY=RkZfRUJJVERBX09QRVIoTFRNLDAsLCxSRik=&amp;WINDOW=FIRST_POPUP&amp;HEIGHT=450&amp;WIDTH=450&amp;START_MA","XIMIZED=FALSE&amp;VAR:CALENDAR=US&amp;VAR:SYMBOL=BMR&amp;VAR:INDEX=0"}</definedName>
    <definedName name="_15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940"}</definedName>
    <definedName name="_15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940"}</definedName>
    <definedName name="_15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940"}</definedName>
    <definedName name="_15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940"}</definedName>
    <definedName name="_15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939"}</definedName>
    <definedName name="_15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939"}</definedName>
    <definedName name="_15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939"}</definedName>
    <definedName name="_15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939"}</definedName>
    <definedName name="_15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938"}</definedName>
    <definedName name="_15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938"}</definedName>
    <definedName name="_15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938"}</definedName>
    <definedName name="_15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938"}</definedName>
    <definedName name="_15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937"}</definedName>
    <definedName name="_15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937"}</definedName>
    <definedName name="_15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937"}</definedName>
    <definedName name="_15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937"}</definedName>
    <definedName name="_15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936"}</definedName>
    <definedName name="_15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936"}</definedName>
    <definedName name="_15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936"}</definedName>
    <definedName name="_15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936"}</definedName>
    <definedName name="_15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935"}</definedName>
    <definedName name="_15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935"}</definedName>
    <definedName name="_15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935"}</definedName>
    <definedName name="_15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935"}</definedName>
    <definedName name="_15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934"}</definedName>
    <definedName name="_15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934"}</definedName>
    <definedName name="_15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934"}</definedName>
    <definedName name="_15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934"}</definedName>
    <definedName name="_15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933"}</definedName>
    <definedName name="_15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933"}</definedName>
    <definedName name="_15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933"}</definedName>
    <definedName name="_15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933"}</definedName>
    <definedName name="_15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932"}</definedName>
    <definedName name="_15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932"}</definedName>
    <definedName name="_15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932"}</definedName>
    <definedName name="_15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932"}</definedName>
    <definedName name="_15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931"}</definedName>
    <definedName name="_15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931"}</definedName>
    <definedName name="_15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931"}</definedName>
    <definedName name="_15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931"}</definedName>
    <definedName name="_159__FDSAUDITLINK__" localSheetId="4" hidden="1">{"fdsup://directions/FAT Viewer?action=UPDATE&amp;creator=factset&amp;DYN_ARGS=TRUE&amp;DOC_NAME=FAT:FQL_AUDITING_CLIENT_TEMPLATE.FAT&amp;display_string=Audit&amp;VAR:KEY=WDKTENKXAX&amp;VAR:QUERY=RkZfRUJJVERBX09QRVIoTFRNLDAsLCxSRik=&amp;WINDOW=FIRST_POPUP&amp;HEIGHT=450&amp;WIDTH=450&amp;START_MA","XIMIZED=FALSE&amp;VAR:CALENDAR=US&amp;VAR:SYMBOL=SBRA&amp;VAR:INDEX=0"}</definedName>
    <definedName name="_159__FDSAUDITLINK__" localSheetId="5" hidden="1">{"fdsup://directions/FAT Viewer?action=UPDATE&amp;creator=factset&amp;DYN_ARGS=TRUE&amp;DOC_NAME=FAT:FQL_AUDITING_CLIENT_TEMPLATE.FAT&amp;display_string=Audit&amp;VAR:KEY=WDKTENKXAX&amp;VAR:QUERY=RkZfRUJJVERBX09QRVIoTFRNLDAsLCxSRik=&amp;WINDOW=FIRST_POPUP&amp;HEIGHT=450&amp;WIDTH=450&amp;START_MA","XIMIZED=FALSE&amp;VAR:CALENDAR=US&amp;VAR:SYMBOL=SBRA&amp;VAR:INDEX=0"}</definedName>
    <definedName name="_159__FDSAUDITLINK__" localSheetId="3" hidden="1">{"fdsup://directions/FAT Viewer?action=UPDATE&amp;creator=factset&amp;DYN_ARGS=TRUE&amp;DOC_NAME=FAT:FQL_AUDITING_CLIENT_TEMPLATE.FAT&amp;display_string=Audit&amp;VAR:KEY=WDKTENKXAX&amp;VAR:QUERY=RkZfRUJJVERBX09QRVIoTFRNLDAsLCxSRik=&amp;WINDOW=FIRST_POPUP&amp;HEIGHT=450&amp;WIDTH=450&amp;START_MA","XIMIZED=FALSE&amp;VAR:CALENDAR=US&amp;VAR:SYMBOL=SBRA&amp;VAR:INDEX=0"}</definedName>
    <definedName name="_159__FDSAUDITLINK__" hidden="1">{"fdsup://directions/FAT Viewer?action=UPDATE&amp;creator=factset&amp;DYN_ARGS=TRUE&amp;DOC_NAME=FAT:FQL_AUDITING_CLIENT_TEMPLATE.FAT&amp;display_string=Audit&amp;VAR:KEY=WDKTENKXAX&amp;VAR:QUERY=RkZfRUJJVERBX09QRVIoTFRNLDAsLCxSRik=&amp;WINDOW=FIRST_POPUP&amp;HEIGHT=450&amp;WIDTH=450&amp;START_MA","XIMIZED=FALSE&amp;VAR:CALENDAR=US&amp;VAR:SYMBOL=SBRA&amp;VAR:INDEX=0"}</definedName>
    <definedName name="_15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930"}</definedName>
    <definedName name="_15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930"}</definedName>
    <definedName name="_15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930"}</definedName>
    <definedName name="_15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930"}</definedName>
    <definedName name="_15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929"}</definedName>
    <definedName name="_15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929"}</definedName>
    <definedName name="_15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929"}</definedName>
    <definedName name="_15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929"}</definedName>
    <definedName name="_15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928"}</definedName>
    <definedName name="_15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928"}</definedName>
    <definedName name="_15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928"}</definedName>
    <definedName name="_15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928"}</definedName>
    <definedName name="_15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927"}</definedName>
    <definedName name="_15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927"}</definedName>
    <definedName name="_15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927"}</definedName>
    <definedName name="_15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927"}</definedName>
    <definedName name="_15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926"}</definedName>
    <definedName name="_15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926"}</definedName>
    <definedName name="_15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926"}</definedName>
    <definedName name="_15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926"}</definedName>
    <definedName name="_15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925"}</definedName>
    <definedName name="_15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925"}</definedName>
    <definedName name="_15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925"}</definedName>
    <definedName name="_15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925"}</definedName>
    <definedName name="_15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924"}</definedName>
    <definedName name="_15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924"}</definedName>
    <definedName name="_15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924"}</definedName>
    <definedName name="_15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924"}</definedName>
    <definedName name="_15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923"}</definedName>
    <definedName name="_15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923"}</definedName>
    <definedName name="_15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923"}</definedName>
    <definedName name="_15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923"}</definedName>
    <definedName name="_15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922"}</definedName>
    <definedName name="_15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922"}</definedName>
    <definedName name="_15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922"}</definedName>
    <definedName name="_15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922"}</definedName>
    <definedName name="_15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921"}</definedName>
    <definedName name="_15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921"}</definedName>
    <definedName name="_15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921"}</definedName>
    <definedName name="_15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921"}</definedName>
    <definedName name="_16__FDSAUDITLINK__" localSheetId="4" hidden="1">{"fdsup://directions/FAT Viewer?action=UPDATE&amp;creator=factset&amp;DYN_ARGS=TRUE&amp;DOC_NAME=FAT:FQL_AUDITING_CLIENT_TEMPLATE.FAT&amp;display_string=Audit&amp;VAR:KEY=CTEVENCPQT&amp;VAR:QUERY=RkZfRUJJVERBX09QRVIoTFRNLDAsLCxSRik=&amp;WINDOW=FIRST_POPUP&amp;HEIGHT=450&amp;WIDTH=450&amp;START_MA","XIMIZED=FALSE&amp;VAR:CALENDAR=US&amp;VAR:SYMBOL=CSE&amp;VAR:INDEX=0"}</definedName>
    <definedName name="_16__FDSAUDITLINK__" localSheetId="5" hidden="1">{"fdsup://directions/FAT Viewer?action=UPDATE&amp;creator=factset&amp;DYN_ARGS=TRUE&amp;DOC_NAME=FAT:FQL_AUDITING_CLIENT_TEMPLATE.FAT&amp;display_string=Audit&amp;VAR:KEY=CTEVENCPQT&amp;VAR:QUERY=RkZfRUJJVERBX09QRVIoTFRNLDAsLCxSRik=&amp;WINDOW=FIRST_POPUP&amp;HEIGHT=450&amp;WIDTH=450&amp;START_MA","XIMIZED=FALSE&amp;VAR:CALENDAR=US&amp;VAR:SYMBOL=CSE&amp;VAR:INDEX=0"}</definedName>
    <definedName name="_16__FDSAUDITLINK__" localSheetId="3" hidden="1">{"fdsup://directions/FAT Viewer?action=UPDATE&amp;creator=factset&amp;DYN_ARGS=TRUE&amp;DOC_NAME=FAT:FQL_AUDITING_CLIENT_TEMPLATE.FAT&amp;display_string=Audit&amp;VAR:KEY=CTEVENCPQT&amp;VAR:QUERY=RkZfRUJJVERBX09QRVIoTFRNLDAsLCxSRik=&amp;WINDOW=FIRST_POPUP&amp;HEIGHT=450&amp;WIDTH=450&amp;START_MA","XIMIZED=FALSE&amp;VAR:CALENDAR=US&amp;VAR:SYMBOL=CSE&amp;VAR:INDEX=0"}</definedName>
    <definedName name="_16__FDSAUDITLINK__" hidden="1">{"fdsup://directions/FAT Viewer?action=UPDATE&amp;creator=factset&amp;DYN_ARGS=TRUE&amp;DOC_NAME=FAT:FQL_AUDITING_CLIENT_TEMPLATE.FAT&amp;display_string=Audit&amp;VAR:KEY=CTEVENCPQT&amp;VAR:QUERY=RkZfRUJJVERBX09QRVIoTFRNLDAsLCxSRik=&amp;WINDOW=FIRST_POPUP&amp;HEIGHT=450&amp;WIDTH=450&amp;START_MA","XIMIZED=FALSE&amp;VAR:CALENDAR=US&amp;VAR:SYMBOL=CSE&amp;VAR:INDEX=0"}</definedName>
    <definedName name="_16_8_0_S" hidden="1">#N/A</definedName>
    <definedName name="_160__FDSAUDITLINK__" localSheetId="4" hidden="1">{"fdsup://directions/FAT Viewer?action=UPDATE&amp;creator=factset&amp;DYN_ARGS=TRUE&amp;DOC_NAME=FAT:FQL_AUDITING_CLIENT_TEMPLATE.FAT&amp;display_string=Audit&amp;VAR:KEY=CPGRSDCHSP&amp;VAR:QUERY=RkZfRUJJVERBX09QRVIoTFRNLDIwMTAp&amp;WINDOW=FIRST_POPUP&amp;HEIGHT=450&amp;WIDTH=450&amp;START_MAXIMI","ZED=FALSE&amp;VAR:CALENDAR=US&amp;VAR:SYMBOL=UHT&amp;VAR:INDEX=0"}</definedName>
    <definedName name="_160__FDSAUDITLINK__" localSheetId="5" hidden="1">{"fdsup://directions/FAT Viewer?action=UPDATE&amp;creator=factset&amp;DYN_ARGS=TRUE&amp;DOC_NAME=FAT:FQL_AUDITING_CLIENT_TEMPLATE.FAT&amp;display_string=Audit&amp;VAR:KEY=CPGRSDCHSP&amp;VAR:QUERY=RkZfRUJJVERBX09QRVIoTFRNLDIwMTAp&amp;WINDOW=FIRST_POPUP&amp;HEIGHT=450&amp;WIDTH=450&amp;START_MAXIMI","ZED=FALSE&amp;VAR:CALENDAR=US&amp;VAR:SYMBOL=UHT&amp;VAR:INDEX=0"}</definedName>
    <definedName name="_160__FDSAUDITLINK__" localSheetId="3" hidden="1">{"fdsup://directions/FAT Viewer?action=UPDATE&amp;creator=factset&amp;DYN_ARGS=TRUE&amp;DOC_NAME=FAT:FQL_AUDITING_CLIENT_TEMPLATE.FAT&amp;display_string=Audit&amp;VAR:KEY=CPGRSDCHSP&amp;VAR:QUERY=RkZfRUJJVERBX09QRVIoTFRNLDIwMTAp&amp;WINDOW=FIRST_POPUP&amp;HEIGHT=450&amp;WIDTH=450&amp;START_MAXIMI","ZED=FALSE&amp;VAR:CALENDAR=US&amp;VAR:SYMBOL=UHT&amp;VAR:INDEX=0"}</definedName>
    <definedName name="_160__FDSAUDITLINK__" hidden="1">{"fdsup://directions/FAT Viewer?action=UPDATE&amp;creator=factset&amp;DYN_ARGS=TRUE&amp;DOC_NAME=FAT:FQL_AUDITING_CLIENT_TEMPLATE.FAT&amp;display_string=Audit&amp;VAR:KEY=CPGRSDCHSP&amp;VAR:QUERY=RkZfRUJJVERBX09QRVIoTFRNLDIwMTAp&amp;WINDOW=FIRST_POPUP&amp;HEIGHT=450&amp;WIDTH=450&amp;START_MAXIMI","ZED=FALSE&amp;VAR:CALENDAR=US&amp;VAR:SYMBOL=UHT&amp;VAR:INDEX=0"}</definedName>
    <definedName name="_16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920"}</definedName>
    <definedName name="_16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920"}</definedName>
    <definedName name="_16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920"}</definedName>
    <definedName name="_16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920"}</definedName>
    <definedName name="_16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919"}</definedName>
    <definedName name="_16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919"}</definedName>
    <definedName name="_16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919"}</definedName>
    <definedName name="_16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919"}</definedName>
    <definedName name="_16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918"}</definedName>
    <definedName name="_16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918"}</definedName>
    <definedName name="_16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918"}</definedName>
    <definedName name="_16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918"}</definedName>
    <definedName name="_16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917"}</definedName>
    <definedName name="_16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917"}</definedName>
    <definedName name="_16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917"}</definedName>
    <definedName name="_16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917"}</definedName>
    <definedName name="_16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916"}</definedName>
    <definedName name="_16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916"}</definedName>
    <definedName name="_16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916"}</definedName>
    <definedName name="_16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916"}</definedName>
    <definedName name="_16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915"}</definedName>
    <definedName name="_16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915"}</definedName>
    <definedName name="_16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915"}</definedName>
    <definedName name="_16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915"}</definedName>
    <definedName name="_16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914"}</definedName>
    <definedName name="_16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914"}</definedName>
    <definedName name="_16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914"}</definedName>
    <definedName name="_16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914"}</definedName>
    <definedName name="_16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913"}</definedName>
    <definedName name="_16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913"}</definedName>
    <definedName name="_16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913"}</definedName>
    <definedName name="_16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913"}</definedName>
    <definedName name="_16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912"}</definedName>
    <definedName name="_16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912"}</definedName>
    <definedName name="_16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912"}</definedName>
    <definedName name="_16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912"}</definedName>
    <definedName name="_16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911"}</definedName>
    <definedName name="_16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911"}</definedName>
    <definedName name="_16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911"}</definedName>
    <definedName name="_16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911"}</definedName>
    <definedName name="_161__FDSAUDITLINK__" localSheetId="4" hidden="1">{"fdsup://directions/FAT Viewer?action=UPDATE&amp;creator=factset&amp;DYN_ARGS=TRUE&amp;DOC_NAME=FAT:FQL_AUDITING_CLIENT_TEMPLATE.FAT&amp;display_string=Audit&amp;VAR:KEY=GDINMXULON&amp;VAR:QUERY=RkZfRUJJVERBX09QRVIoTFRNLDAsLCxSRik=&amp;WINDOW=FIRST_POPUP&amp;HEIGHT=450&amp;WIDTH=450&amp;START_MA","XIMIZED=FALSE&amp;VAR:CALENDAR=US&amp;VAR:SYMBOL=UHT&amp;VAR:INDEX=0"}</definedName>
    <definedName name="_161__FDSAUDITLINK__" localSheetId="5" hidden="1">{"fdsup://directions/FAT Viewer?action=UPDATE&amp;creator=factset&amp;DYN_ARGS=TRUE&amp;DOC_NAME=FAT:FQL_AUDITING_CLIENT_TEMPLATE.FAT&amp;display_string=Audit&amp;VAR:KEY=GDINMXULON&amp;VAR:QUERY=RkZfRUJJVERBX09QRVIoTFRNLDAsLCxSRik=&amp;WINDOW=FIRST_POPUP&amp;HEIGHT=450&amp;WIDTH=450&amp;START_MA","XIMIZED=FALSE&amp;VAR:CALENDAR=US&amp;VAR:SYMBOL=UHT&amp;VAR:INDEX=0"}</definedName>
    <definedName name="_161__FDSAUDITLINK__" localSheetId="3" hidden="1">{"fdsup://directions/FAT Viewer?action=UPDATE&amp;creator=factset&amp;DYN_ARGS=TRUE&amp;DOC_NAME=FAT:FQL_AUDITING_CLIENT_TEMPLATE.FAT&amp;display_string=Audit&amp;VAR:KEY=GDINMXULON&amp;VAR:QUERY=RkZfRUJJVERBX09QRVIoTFRNLDAsLCxSRik=&amp;WINDOW=FIRST_POPUP&amp;HEIGHT=450&amp;WIDTH=450&amp;START_MA","XIMIZED=FALSE&amp;VAR:CALENDAR=US&amp;VAR:SYMBOL=UHT&amp;VAR:INDEX=0"}</definedName>
    <definedName name="_161__FDSAUDITLINK__" hidden="1">{"fdsup://directions/FAT Viewer?action=UPDATE&amp;creator=factset&amp;DYN_ARGS=TRUE&amp;DOC_NAME=FAT:FQL_AUDITING_CLIENT_TEMPLATE.FAT&amp;display_string=Audit&amp;VAR:KEY=GDINMXULON&amp;VAR:QUERY=RkZfRUJJVERBX09QRVIoTFRNLDAsLCxSRik=&amp;WINDOW=FIRST_POPUP&amp;HEIGHT=450&amp;WIDTH=450&amp;START_MA","XIMIZED=FALSE&amp;VAR:CALENDAR=US&amp;VAR:SYMBOL=UHT&amp;VAR:INDEX=0"}</definedName>
    <definedName name="_16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910"}</definedName>
    <definedName name="_16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910"}</definedName>
    <definedName name="_16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910"}</definedName>
    <definedName name="_16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910"}</definedName>
    <definedName name="_16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909"}</definedName>
    <definedName name="_16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909"}</definedName>
    <definedName name="_16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909"}</definedName>
    <definedName name="_16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909"}</definedName>
    <definedName name="_16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908"}</definedName>
    <definedName name="_16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908"}</definedName>
    <definedName name="_16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908"}</definedName>
    <definedName name="_16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908"}</definedName>
    <definedName name="_16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907"}</definedName>
    <definedName name="_16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907"}</definedName>
    <definedName name="_16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907"}</definedName>
    <definedName name="_16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907"}</definedName>
    <definedName name="_16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906"}</definedName>
    <definedName name="_16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906"}</definedName>
    <definedName name="_16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906"}</definedName>
    <definedName name="_16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906"}</definedName>
    <definedName name="_16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905"}</definedName>
    <definedName name="_16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905"}</definedName>
    <definedName name="_16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905"}</definedName>
    <definedName name="_16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905"}</definedName>
    <definedName name="_16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904"}</definedName>
    <definedName name="_16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904"}</definedName>
    <definedName name="_16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904"}</definedName>
    <definedName name="_16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904"}</definedName>
    <definedName name="_16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903"}</definedName>
    <definedName name="_16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903"}</definedName>
    <definedName name="_16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903"}</definedName>
    <definedName name="_16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903"}</definedName>
    <definedName name="_16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902"}</definedName>
    <definedName name="_16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902"}</definedName>
    <definedName name="_16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902"}</definedName>
    <definedName name="_16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902"}</definedName>
    <definedName name="_16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901"}</definedName>
    <definedName name="_16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901"}</definedName>
    <definedName name="_16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901"}</definedName>
    <definedName name="_16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901"}</definedName>
    <definedName name="_162__FDSAUDITLINK__" localSheetId="4" hidden="1">{"fdsup://directions/FAT Viewer?action=UPDATE&amp;creator=factset&amp;DYN_ARGS=TRUE&amp;DOC_NAME=FAT:FQL_AUDITING_CLIENT_TEMPLATE.FAT&amp;display_string=Audit&amp;VAR:KEY=ONKXGLIVIP&amp;VAR:QUERY=RkZfRUJJVERBX09QRVIoTFRNLDIwMTAp&amp;WINDOW=FIRST_POPUP&amp;HEIGHT=450&amp;WIDTH=450&amp;START_MAXIMI","ZED=FALSE&amp;VAR:CALENDAR=US&amp;VAR:SYMBOL=LTC&amp;VAR:INDEX=0"}</definedName>
    <definedName name="_162__FDSAUDITLINK__" localSheetId="5" hidden="1">{"fdsup://directions/FAT Viewer?action=UPDATE&amp;creator=factset&amp;DYN_ARGS=TRUE&amp;DOC_NAME=FAT:FQL_AUDITING_CLIENT_TEMPLATE.FAT&amp;display_string=Audit&amp;VAR:KEY=ONKXGLIVIP&amp;VAR:QUERY=RkZfRUJJVERBX09QRVIoTFRNLDIwMTAp&amp;WINDOW=FIRST_POPUP&amp;HEIGHT=450&amp;WIDTH=450&amp;START_MAXIMI","ZED=FALSE&amp;VAR:CALENDAR=US&amp;VAR:SYMBOL=LTC&amp;VAR:INDEX=0"}</definedName>
    <definedName name="_162__FDSAUDITLINK__" localSheetId="3" hidden="1">{"fdsup://directions/FAT Viewer?action=UPDATE&amp;creator=factset&amp;DYN_ARGS=TRUE&amp;DOC_NAME=FAT:FQL_AUDITING_CLIENT_TEMPLATE.FAT&amp;display_string=Audit&amp;VAR:KEY=ONKXGLIVIP&amp;VAR:QUERY=RkZfRUJJVERBX09QRVIoTFRNLDIwMTAp&amp;WINDOW=FIRST_POPUP&amp;HEIGHT=450&amp;WIDTH=450&amp;START_MAXIMI","ZED=FALSE&amp;VAR:CALENDAR=US&amp;VAR:SYMBOL=LTC&amp;VAR:INDEX=0"}</definedName>
    <definedName name="_162__FDSAUDITLINK__" hidden="1">{"fdsup://directions/FAT Viewer?action=UPDATE&amp;creator=factset&amp;DYN_ARGS=TRUE&amp;DOC_NAME=FAT:FQL_AUDITING_CLIENT_TEMPLATE.FAT&amp;display_string=Audit&amp;VAR:KEY=ONKXGLIVIP&amp;VAR:QUERY=RkZfRUJJVERBX09QRVIoTFRNLDIwMTAp&amp;WINDOW=FIRST_POPUP&amp;HEIGHT=450&amp;WIDTH=450&amp;START_MAXIMI","ZED=FALSE&amp;VAR:CALENDAR=US&amp;VAR:SYMBOL=LTC&amp;VAR:INDEX=0"}</definedName>
    <definedName name="_16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900"}</definedName>
    <definedName name="_16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900"}</definedName>
    <definedName name="_16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900"}</definedName>
    <definedName name="_16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900"}</definedName>
    <definedName name="_16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899"}</definedName>
    <definedName name="_16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899"}</definedName>
    <definedName name="_16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899"}</definedName>
    <definedName name="_16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899"}</definedName>
    <definedName name="_16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898"}</definedName>
    <definedName name="_16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898"}</definedName>
    <definedName name="_16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898"}</definedName>
    <definedName name="_16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898"}</definedName>
    <definedName name="_16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897"}</definedName>
    <definedName name="_16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897"}</definedName>
    <definedName name="_16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897"}</definedName>
    <definedName name="_16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897"}</definedName>
    <definedName name="_16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896"}</definedName>
    <definedName name="_16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896"}</definedName>
    <definedName name="_16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896"}</definedName>
    <definedName name="_16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896"}</definedName>
    <definedName name="_16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895"}</definedName>
    <definedName name="_16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895"}</definedName>
    <definedName name="_16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895"}</definedName>
    <definedName name="_16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895"}</definedName>
    <definedName name="_16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894"}</definedName>
    <definedName name="_16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894"}</definedName>
    <definedName name="_16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894"}</definedName>
    <definedName name="_16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894"}</definedName>
    <definedName name="_16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893"}</definedName>
    <definedName name="_16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893"}</definedName>
    <definedName name="_16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893"}</definedName>
    <definedName name="_16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893"}</definedName>
    <definedName name="_16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892"}</definedName>
    <definedName name="_16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892"}</definedName>
    <definedName name="_16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892"}</definedName>
    <definedName name="_16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892"}</definedName>
    <definedName name="_16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891"}</definedName>
    <definedName name="_16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891"}</definedName>
    <definedName name="_16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891"}</definedName>
    <definedName name="_16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891"}</definedName>
    <definedName name="_163__FDSAUDITLINK__" localSheetId="4" hidden="1">{"fdsup://directions/FAT Viewer?action=UPDATE&amp;creator=factset&amp;DYN_ARGS=TRUE&amp;DOC_NAME=FAT:FQL_AUDITING_CLIENT_TEMPLATE.FAT&amp;display_string=Audit&amp;VAR:KEY=YHOFKFGREB&amp;VAR:QUERY=RkZfRUJJVERBX09QRVIoTFRNLDAsLCxSRik=&amp;WINDOW=FIRST_POPUP&amp;HEIGHT=450&amp;WIDTH=450&amp;START_MA","XIMIZED=FALSE&amp;VAR:CALENDAR=US&amp;VAR:SYMBOL=LTC&amp;VAR:INDEX=0"}</definedName>
    <definedName name="_163__FDSAUDITLINK__" localSheetId="5" hidden="1">{"fdsup://directions/FAT Viewer?action=UPDATE&amp;creator=factset&amp;DYN_ARGS=TRUE&amp;DOC_NAME=FAT:FQL_AUDITING_CLIENT_TEMPLATE.FAT&amp;display_string=Audit&amp;VAR:KEY=YHOFKFGREB&amp;VAR:QUERY=RkZfRUJJVERBX09QRVIoTFRNLDAsLCxSRik=&amp;WINDOW=FIRST_POPUP&amp;HEIGHT=450&amp;WIDTH=450&amp;START_MA","XIMIZED=FALSE&amp;VAR:CALENDAR=US&amp;VAR:SYMBOL=LTC&amp;VAR:INDEX=0"}</definedName>
    <definedName name="_163__FDSAUDITLINK__" localSheetId="3" hidden="1">{"fdsup://directions/FAT Viewer?action=UPDATE&amp;creator=factset&amp;DYN_ARGS=TRUE&amp;DOC_NAME=FAT:FQL_AUDITING_CLIENT_TEMPLATE.FAT&amp;display_string=Audit&amp;VAR:KEY=YHOFKFGREB&amp;VAR:QUERY=RkZfRUJJVERBX09QRVIoTFRNLDAsLCxSRik=&amp;WINDOW=FIRST_POPUP&amp;HEIGHT=450&amp;WIDTH=450&amp;START_MA","XIMIZED=FALSE&amp;VAR:CALENDAR=US&amp;VAR:SYMBOL=LTC&amp;VAR:INDEX=0"}</definedName>
    <definedName name="_163__FDSAUDITLINK__" hidden="1">{"fdsup://directions/FAT Viewer?action=UPDATE&amp;creator=factset&amp;DYN_ARGS=TRUE&amp;DOC_NAME=FAT:FQL_AUDITING_CLIENT_TEMPLATE.FAT&amp;display_string=Audit&amp;VAR:KEY=YHOFKFGREB&amp;VAR:QUERY=RkZfRUJJVERBX09QRVIoTFRNLDAsLCxSRik=&amp;WINDOW=FIRST_POPUP&amp;HEIGHT=450&amp;WIDTH=450&amp;START_MA","XIMIZED=FALSE&amp;VAR:CALENDAR=US&amp;VAR:SYMBOL=LTC&amp;VAR:INDEX=0"}</definedName>
    <definedName name="_16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890"}</definedName>
    <definedName name="_16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890"}</definedName>
    <definedName name="_16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890"}</definedName>
    <definedName name="_16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890"}</definedName>
    <definedName name="_16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889"}</definedName>
    <definedName name="_16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889"}</definedName>
    <definedName name="_16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889"}</definedName>
    <definedName name="_16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889"}</definedName>
    <definedName name="_16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888"}</definedName>
    <definedName name="_16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888"}</definedName>
    <definedName name="_16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888"}</definedName>
    <definedName name="_16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888"}</definedName>
    <definedName name="_16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887"}</definedName>
    <definedName name="_16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887"}</definedName>
    <definedName name="_16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887"}</definedName>
    <definedName name="_16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887"}</definedName>
    <definedName name="_16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886"}</definedName>
    <definedName name="_16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886"}</definedName>
    <definedName name="_16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886"}</definedName>
    <definedName name="_16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886"}</definedName>
    <definedName name="_16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885"}</definedName>
    <definedName name="_16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885"}</definedName>
    <definedName name="_16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885"}</definedName>
    <definedName name="_16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885"}</definedName>
    <definedName name="_16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884"}</definedName>
    <definedName name="_16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884"}</definedName>
    <definedName name="_16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884"}</definedName>
    <definedName name="_16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884"}</definedName>
    <definedName name="_16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883"}</definedName>
    <definedName name="_16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883"}</definedName>
    <definedName name="_16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883"}</definedName>
    <definedName name="_16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883"}</definedName>
    <definedName name="_16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882"}</definedName>
    <definedName name="_16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882"}</definedName>
    <definedName name="_16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882"}</definedName>
    <definedName name="_16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882"}</definedName>
    <definedName name="_16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881"}</definedName>
    <definedName name="_16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881"}</definedName>
    <definedName name="_16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881"}</definedName>
    <definedName name="_16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881"}</definedName>
    <definedName name="_164__FDSAUDITLINK__" localSheetId="4" hidden="1">{"fdsup://directions/FAT Viewer?action=UPDATE&amp;creator=factset&amp;DYN_ARGS=TRUE&amp;DOC_NAME=FAT:FQL_AUDITING_CLIENT_TEMPLATE.FAT&amp;display_string=Audit&amp;VAR:KEY=IBWVCZEHQB&amp;VAR:QUERY=RkZfRUJJVERBX09QRVIoTFRNLDIwMTAp&amp;WINDOW=FIRST_POPUP&amp;HEIGHT=450&amp;WIDTH=450&amp;START_MAXIMI","ZED=FALSE&amp;VAR:CALENDAR=US&amp;VAR:SYMBOL=NHI&amp;VAR:INDEX=0"}</definedName>
    <definedName name="_164__FDSAUDITLINK__" localSheetId="5" hidden="1">{"fdsup://directions/FAT Viewer?action=UPDATE&amp;creator=factset&amp;DYN_ARGS=TRUE&amp;DOC_NAME=FAT:FQL_AUDITING_CLIENT_TEMPLATE.FAT&amp;display_string=Audit&amp;VAR:KEY=IBWVCZEHQB&amp;VAR:QUERY=RkZfRUJJVERBX09QRVIoTFRNLDIwMTAp&amp;WINDOW=FIRST_POPUP&amp;HEIGHT=450&amp;WIDTH=450&amp;START_MAXIMI","ZED=FALSE&amp;VAR:CALENDAR=US&amp;VAR:SYMBOL=NHI&amp;VAR:INDEX=0"}</definedName>
    <definedName name="_164__FDSAUDITLINK__" localSheetId="3" hidden="1">{"fdsup://directions/FAT Viewer?action=UPDATE&amp;creator=factset&amp;DYN_ARGS=TRUE&amp;DOC_NAME=FAT:FQL_AUDITING_CLIENT_TEMPLATE.FAT&amp;display_string=Audit&amp;VAR:KEY=IBWVCZEHQB&amp;VAR:QUERY=RkZfRUJJVERBX09QRVIoTFRNLDIwMTAp&amp;WINDOW=FIRST_POPUP&amp;HEIGHT=450&amp;WIDTH=450&amp;START_MAXIMI","ZED=FALSE&amp;VAR:CALENDAR=US&amp;VAR:SYMBOL=NHI&amp;VAR:INDEX=0"}</definedName>
    <definedName name="_164__FDSAUDITLINK__" hidden="1">{"fdsup://directions/FAT Viewer?action=UPDATE&amp;creator=factset&amp;DYN_ARGS=TRUE&amp;DOC_NAME=FAT:FQL_AUDITING_CLIENT_TEMPLATE.FAT&amp;display_string=Audit&amp;VAR:KEY=IBWVCZEHQB&amp;VAR:QUERY=RkZfRUJJVERBX09QRVIoTFRNLDIwMTAp&amp;WINDOW=FIRST_POPUP&amp;HEIGHT=450&amp;WIDTH=450&amp;START_MAXIMI","ZED=FALSE&amp;VAR:CALENDAR=US&amp;VAR:SYMBOL=NHI&amp;VAR:INDEX=0"}</definedName>
    <definedName name="_16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880"}</definedName>
    <definedName name="_16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880"}</definedName>
    <definedName name="_16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880"}</definedName>
    <definedName name="_16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880"}</definedName>
    <definedName name="_16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879"}</definedName>
    <definedName name="_16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879"}</definedName>
    <definedName name="_16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879"}</definedName>
    <definedName name="_16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879"}</definedName>
    <definedName name="_16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878"}</definedName>
    <definedName name="_16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878"}</definedName>
    <definedName name="_16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878"}</definedName>
    <definedName name="_16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878"}</definedName>
    <definedName name="_16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877"}</definedName>
    <definedName name="_16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877"}</definedName>
    <definedName name="_16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877"}</definedName>
    <definedName name="_16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877"}</definedName>
    <definedName name="_16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876"}</definedName>
    <definedName name="_16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876"}</definedName>
    <definedName name="_16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876"}</definedName>
    <definedName name="_16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876"}</definedName>
    <definedName name="_16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875"}</definedName>
    <definedName name="_16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875"}</definedName>
    <definedName name="_16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875"}</definedName>
    <definedName name="_16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875"}</definedName>
    <definedName name="_16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874"}</definedName>
    <definedName name="_16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874"}</definedName>
    <definedName name="_16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874"}</definedName>
    <definedName name="_16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874"}</definedName>
    <definedName name="_16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873"}</definedName>
    <definedName name="_16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873"}</definedName>
    <definedName name="_16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873"}</definedName>
    <definedName name="_16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873"}</definedName>
    <definedName name="_16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872"}</definedName>
    <definedName name="_16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872"}</definedName>
    <definedName name="_16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872"}</definedName>
    <definedName name="_16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872"}</definedName>
    <definedName name="_16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871"}</definedName>
    <definedName name="_16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871"}</definedName>
    <definedName name="_16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871"}</definedName>
    <definedName name="_16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871"}</definedName>
    <definedName name="_165__FDSAUDITLINK__" localSheetId="4" hidden="1">{"fdsup://Directions/FactSet Auditing Viewer?action=AUDIT_VALUE&amp;DB=129&amp;ID1=98310W10&amp;VALUEID=10010&amp;SDATE=2010&amp;PERIODTYPE=ANN_STD&amp;SCFT=3&amp;window=popup_no_bar&amp;width=385&amp;height=120&amp;START_MAXIMIZED=FALSE&amp;creator=factset&amp;display_string=Audit"}</definedName>
    <definedName name="_165__FDSAUDITLINK__" localSheetId="5" hidden="1">{"fdsup://Directions/FactSet Auditing Viewer?action=AUDIT_VALUE&amp;DB=129&amp;ID1=98310W10&amp;VALUEID=10010&amp;SDATE=2010&amp;PERIODTYPE=ANN_STD&amp;SCFT=3&amp;window=popup_no_bar&amp;width=385&amp;height=120&amp;START_MAXIMIZED=FALSE&amp;creator=factset&amp;display_string=Audit"}</definedName>
    <definedName name="_165__FDSAUDITLINK__" localSheetId="3" hidden="1">{"fdsup://Directions/FactSet Auditing Viewer?action=AUDIT_VALUE&amp;DB=129&amp;ID1=98310W10&amp;VALUEID=10010&amp;SDATE=2010&amp;PERIODTYPE=ANN_STD&amp;SCFT=3&amp;window=popup_no_bar&amp;width=385&amp;height=120&amp;START_MAXIMIZED=FALSE&amp;creator=factset&amp;display_string=Audit"}</definedName>
    <definedName name="_165__FDSAUDITLINK__" hidden="1">{"fdsup://Directions/FactSet Auditing Viewer?action=AUDIT_VALUE&amp;DB=129&amp;ID1=98310W10&amp;VALUEID=10010&amp;SDATE=2010&amp;PERIODTYPE=ANN_STD&amp;SCFT=3&amp;window=popup_no_bar&amp;width=385&amp;height=120&amp;START_MAXIMIZED=FALSE&amp;creator=factset&amp;display_string=Audit"}</definedName>
    <definedName name="_16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870"}</definedName>
    <definedName name="_16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870"}</definedName>
    <definedName name="_16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870"}</definedName>
    <definedName name="_16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870"}</definedName>
    <definedName name="_16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869"}</definedName>
    <definedName name="_16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869"}</definedName>
    <definedName name="_16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869"}</definedName>
    <definedName name="_16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869"}</definedName>
    <definedName name="_16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868"}</definedName>
    <definedName name="_16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868"}</definedName>
    <definedName name="_16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868"}</definedName>
    <definedName name="_16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868"}</definedName>
    <definedName name="_16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867"}</definedName>
    <definedName name="_16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867"}</definedName>
    <definedName name="_16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867"}</definedName>
    <definedName name="_16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867"}</definedName>
    <definedName name="_16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866"}</definedName>
    <definedName name="_16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866"}</definedName>
    <definedName name="_16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866"}</definedName>
    <definedName name="_16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866"}</definedName>
    <definedName name="_16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865"}</definedName>
    <definedName name="_16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865"}</definedName>
    <definedName name="_16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865"}</definedName>
    <definedName name="_16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865"}</definedName>
    <definedName name="_16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864"}</definedName>
    <definedName name="_16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864"}</definedName>
    <definedName name="_16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864"}</definedName>
    <definedName name="_16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864"}</definedName>
    <definedName name="_16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863"}</definedName>
    <definedName name="_16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863"}</definedName>
    <definedName name="_16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863"}</definedName>
    <definedName name="_16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863"}</definedName>
    <definedName name="_16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862"}</definedName>
    <definedName name="_16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862"}</definedName>
    <definedName name="_16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862"}</definedName>
    <definedName name="_16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862"}</definedName>
    <definedName name="_16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861"}</definedName>
    <definedName name="_16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861"}</definedName>
    <definedName name="_16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861"}</definedName>
    <definedName name="_16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861"}</definedName>
    <definedName name="_166__FDSAUDITLINK__" localSheetId="4" hidden="1">{"fdsup://Directions/FactSet Auditing Viewer?action=AUDIT_VALUE&amp;DB=129&amp;ID1=85590A40&amp;VALUEID=10010&amp;SDATE=2010&amp;PERIODTYPE=ANN_STD&amp;SCFT=3&amp;window=popup_no_bar&amp;width=385&amp;height=120&amp;START_MAXIMIZED=FALSE&amp;creator=factset&amp;display_string=Audit"}</definedName>
    <definedName name="_166__FDSAUDITLINK__" localSheetId="5" hidden="1">{"fdsup://Directions/FactSet Auditing Viewer?action=AUDIT_VALUE&amp;DB=129&amp;ID1=85590A40&amp;VALUEID=10010&amp;SDATE=2010&amp;PERIODTYPE=ANN_STD&amp;SCFT=3&amp;window=popup_no_bar&amp;width=385&amp;height=120&amp;START_MAXIMIZED=FALSE&amp;creator=factset&amp;display_string=Audit"}</definedName>
    <definedName name="_166__FDSAUDITLINK__" localSheetId="3" hidden="1">{"fdsup://Directions/FactSet Auditing Viewer?action=AUDIT_VALUE&amp;DB=129&amp;ID1=85590A40&amp;VALUEID=10010&amp;SDATE=2010&amp;PERIODTYPE=ANN_STD&amp;SCFT=3&amp;window=popup_no_bar&amp;width=385&amp;height=120&amp;START_MAXIMIZED=FALSE&amp;creator=factset&amp;display_string=Audit"}</definedName>
    <definedName name="_166__FDSAUDITLINK__" hidden="1">{"fdsup://Directions/FactSet Auditing Viewer?action=AUDIT_VALUE&amp;DB=129&amp;ID1=85590A40&amp;VALUEID=10010&amp;SDATE=2010&amp;PERIODTYPE=ANN_STD&amp;SCFT=3&amp;window=popup_no_bar&amp;width=385&amp;height=120&amp;START_MAXIMIZED=FALSE&amp;creator=factset&amp;display_string=Audit"}</definedName>
    <definedName name="_16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860"}</definedName>
    <definedName name="_16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860"}</definedName>
    <definedName name="_16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860"}</definedName>
    <definedName name="_16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860"}</definedName>
    <definedName name="_16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859"}</definedName>
    <definedName name="_16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859"}</definedName>
    <definedName name="_16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859"}</definedName>
    <definedName name="_16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859"}</definedName>
    <definedName name="_16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858"}</definedName>
    <definedName name="_16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858"}</definedName>
    <definedName name="_16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858"}</definedName>
    <definedName name="_16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858"}</definedName>
    <definedName name="_16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857"}</definedName>
    <definedName name="_16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857"}</definedName>
    <definedName name="_16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857"}</definedName>
    <definedName name="_16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857"}</definedName>
    <definedName name="_16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856"}</definedName>
    <definedName name="_16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856"}</definedName>
    <definedName name="_16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856"}</definedName>
    <definedName name="_16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856"}</definedName>
    <definedName name="_16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855"}</definedName>
    <definedName name="_16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855"}</definedName>
    <definedName name="_16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855"}</definedName>
    <definedName name="_16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855"}</definedName>
    <definedName name="_16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854"}</definedName>
    <definedName name="_16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854"}</definedName>
    <definedName name="_16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854"}</definedName>
    <definedName name="_16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854"}</definedName>
    <definedName name="_16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853"}</definedName>
    <definedName name="_16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853"}</definedName>
    <definedName name="_16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853"}</definedName>
    <definedName name="_16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853"}</definedName>
    <definedName name="_16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852"}</definedName>
    <definedName name="_16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852"}</definedName>
    <definedName name="_16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852"}</definedName>
    <definedName name="_16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852"}</definedName>
    <definedName name="_16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851"}</definedName>
    <definedName name="_16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851"}</definedName>
    <definedName name="_16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851"}</definedName>
    <definedName name="_16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851"}</definedName>
    <definedName name="_167__FDSAUDITLINK__" localSheetId="4" hidden="1">{"fdsup://directions/FAT Viewer?action=UPDATE&amp;creator=factset&amp;DYN_ARGS=TRUE&amp;DOC_NAME=FAT:FQL_AUDITING_CLIENT_TEMPLATE.FAT&amp;display_string=Audit&amp;VAR:KEY=GTCNWLWRUF&amp;VAR:QUERY=RkZfRUJJVERBX09QRVIoTFRNLDAsLCxSRik=&amp;WINDOW=FIRST_POPUP&amp;HEIGHT=450&amp;WIDTH=450&amp;START_MA","XIMIZED=FALSE&amp;VAR:CALENDAR=US&amp;VAR:SYMBOL=NHI&amp;VAR:INDEX=0"}</definedName>
    <definedName name="_167__FDSAUDITLINK__" localSheetId="5" hidden="1">{"fdsup://directions/FAT Viewer?action=UPDATE&amp;creator=factset&amp;DYN_ARGS=TRUE&amp;DOC_NAME=FAT:FQL_AUDITING_CLIENT_TEMPLATE.FAT&amp;display_string=Audit&amp;VAR:KEY=GTCNWLWRUF&amp;VAR:QUERY=RkZfRUJJVERBX09QRVIoTFRNLDAsLCxSRik=&amp;WINDOW=FIRST_POPUP&amp;HEIGHT=450&amp;WIDTH=450&amp;START_MA","XIMIZED=FALSE&amp;VAR:CALENDAR=US&amp;VAR:SYMBOL=NHI&amp;VAR:INDEX=0"}</definedName>
    <definedName name="_167__FDSAUDITLINK__" localSheetId="3" hidden="1">{"fdsup://directions/FAT Viewer?action=UPDATE&amp;creator=factset&amp;DYN_ARGS=TRUE&amp;DOC_NAME=FAT:FQL_AUDITING_CLIENT_TEMPLATE.FAT&amp;display_string=Audit&amp;VAR:KEY=GTCNWLWRUF&amp;VAR:QUERY=RkZfRUJJVERBX09QRVIoTFRNLDAsLCxSRik=&amp;WINDOW=FIRST_POPUP&amp;HEIGHT=450&amp;WIDTH=450&amp;START_MA","XIMIZED=FALSE&amp;VAR:CALENDAR=US&amp;VAR:SYMBOL=NHI&amp;VAR:INDEX=0"}</definedName>
    <definedName name="_167__FDSAUDITLINK__" hidden="1">{"fdsup://directions/FAT Viewer?action=UPDATE&amp;creator=factset&amp;DYN_ARGS=TRUE&amp;DOC_NAME=FAT:FQL_AUDITING_CLIENT_TEMPLATE.FAT&amp;display_string=Audit&amp;VAR:KEY=GTCNWLWRUF&amp;VAR:QUERY=RkZfRUJJVERBX09QRVIoTFRNLDAsLCxSRik=&amp;WINDOW=FIRST_POPUP&amp;HEIGHT=450&amp;WIDTH=450&amp;START_MA","XIMIZED=FALSE&amp;VAR:CALENDAR=US&amp;VAR:SYMBOL=NHI&amp;VAR:INDEX=0"}</definedName>
    <definedName name="_16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850"}</definedName>
    <definedName name="_16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850"}</definedName>
    <definedName name="_16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850"}</definedName>
    <definedName name="_16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850"}</definedName>
    <definedName name="_16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849"}</definedName>
    <definedName name="_16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849"}</definedName>
    <definedName name="_16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849"}</definedName>
    <definedName name="_16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849"}</definedName>
    <definedName name="_16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848"}</definedName>
    <definedName name="_16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848"}</definedName>
    <definedName name="_16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848"}</definedName>
    <definedName name="_16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848"}</definedName>
    <definedName name="_16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847"}</definedName>
    <definedName name="_16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847"}</definedName>
    <definedName name="_16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847"}</definedName>
    <definedName name="_16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847"}</definedName>
    <definedName name="_16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846"}</definedName>
    <definedName name="_16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846"}</definedName>
    <definedName name="_16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846"}</definedName>
    <definedName name="_16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846"}</definedName>
    <definedName name="_16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845"}</definedName>
    <definedName name="_16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845"}</definedName>
    <definedName name="_16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845"}</definedName>
    <definedName name="_16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845"}</definedName>
    <definedName name="_16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844"}</definedName>
    <definedName name="_16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844"}</definedName>
    <definedName name="_16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844"}</definedName>
    <definedName name="_16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844"}</definedName>
    <definedName name="_16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843"}</definedName>
    <definedName name="_16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843"}</definedName>
    <definedName name="_16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843"}</definedName>
    <definedName name="_16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843"}</definedName>
    <definedName name="_16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842"}</definedName>
    <definedName name="_16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842"}</definedName>
    <definedName name="_16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842"}</definedName>
    <definedName name="_16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842"}</definedName>
    <definedName name="_16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841"}</definedName>
    <definedName name="_16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841"}</definedName>
    <definedName name="_16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841"}</definedName>
    <definedName name="_16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841"}</definedName>
    <definedName name="_168__FDSAUDITLINK__" localSheetId="4" hidden="1">{"fdsup://directions/FAT Viewer?action=UPDATE&amp;creator=factset&amp;DYN_ARGS=TRUE&amp;DOC_NAME=FAT:FQL_AUDITING_CLIENT_TEMPLATE.FAT&amp;display_string=Audit&amp;VAR:KEY=OFSTUTWFEN&amp;VAR:QUERY=RkZfRUJJVERBX09QRVIoTFRNLDIwMTAp&amp;WINDOW=FIRST_POPUP&amp;HEIGHT=450&amp;WIDTH=450&amp;START_MAXIMI","ZED=FALSE&amp;VAR:CALENDAR=US&amp;VAR:SYMBOL=MPW&amp;VAR:INDEX=0"}</definedName>
    <definedName name="_168__FDSAUDITLINK__" localSheetId="5" hidden="1">{"fdsup://directions/FAT Viewer?action=UPDATE&amp;creator=factset&amp;DYN_ARGS=TRUE&amp;DOC_NAME=FAT:FQL_AUDITING_CLIENT_TEMPLATE.FAT&amp;display_string=Audit&amp;VAR:KEY=OFSTUTWFEN&amp;VAR:QUERY=RkZfRUJJVERBX09QRVIoTFRNLDIwMTAp&amp;WINDOW=FIRST_POPUP&amp;HEIGHT=450&amp;WIDTH=450&amp;START_MAXIMI","ZED=FALSE&amp;VAR:CALENDAR=US&amp;VAR:SYMBOL=MPW&amp;VAR:INDEX=0"}</definedName>
    <definedName name="_168__FDSAUDITLINK__" localSheetId="3" hidden="1">{"fdsup://directions/FAT Viewer?action=UPDATE&amp;creator=factset&amp;DYN_ARGS=TRUE&amp;DOC_NAME=FAT:FQL_AUDITING_CLIENT_TEMPLATE.FAT&amp;display_string=Audit&amp;VAR:KEY=OFSTUTWFEN&amp;VAR:QUERY=RkZfRUJJVERBX09QRVIoTFRNLDIwMTAp&amp;WINDOW=FIRST_POPUP&amp;HEIGHT=450&amp;WIDTH=450&amp;START_MAXIMI","ZED=FALSE&amp;VAR:CALENDAR=US&amp;VAR:SYMBOL=MPW&amp;VAR:INDEX=0"}</definedName>
    <definedName name="_168__FDSAUDITLINK__" hidden="1">{"fdsup://directions/FAT Viewer?action=UPDATE&amp;creator=factset&amp;DYN_ARGS=TRUE&amp;DOC_NAME=FAT:FQL_AUDITING_CLIENT_TEMPLATE.FAT&amp;display_string=Audit&amp;VAR:KEY=OFSTUTWFEN&amp;VAR:QUERY=RkZfRUJJVERBX09QRVIoTFRNLDIwMTAp&amp;WINDOW=FIRST_POPUP&amp;HEIGHT=450&amp;WIDTH=450&amp;START_MAXIMI","ZED=FALSE&amp;VAR:CALENDAR=US&amp;VAR:SYMBOL=MPW&amp;VAR:INDEX=0"}</definedName>
    <definedName name="_16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840"}</definedName>
    <definedName name="_16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840"}</definedName>
    <definedName name="_16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840"}</definedName>
    <definedName name="_16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840"}</definedName>
    <definedName name="_16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839"}</definedName>
    <definedName name="_16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839"}</definedName>
    <definedName name="_16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839"}</definedName>
    <definedName name="_16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839"}</definedName>
    <definedName name="_16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838"}</definedName>
    <definedName name="_16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838"}</definedName>
    <definedName name="_16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838"}</definedName>
    <definedName name="_16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838"}</definedName>
    <definedName name="_16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837"}</definedName>
    <definedName name="_16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837"}</definedName>
    <definedName name="_16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837"}</definedName>
    <definedName name="_16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837"}</definedName>
    <definedName name="_16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836"}</definedName>
    <definedName name="_16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836"}</definedName>
    <definedName name="_16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836"}</definedName>
    <definedName name="_16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836"}</definedName>
    <definedName name="_16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835"}</definedName>
    <definedName name="_16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835"}</definedName>
    <definedName name="_16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835"}</definedName>
    <definedName name="_16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835"}</definedName>
    <definedName name="_16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834"}</definedName>
    <definedName name="_16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834"}</definedName>
    <definedName name="_16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834"}</definedName>
    <definedName name="_16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834"}</definedName>
    <definedName name="_16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833"}</definedName>
    <definedName name="_16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833"}</definedName>
    <definedName name="_16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833"}</definedName>
    <definedName name="_16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833"}</definedName>
    <definedName name="_16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832"}</definedName>
    <definedName name="_16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832"}</definedName>
    <definedName name="_16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832"}</definedName>
    <definedName name="_16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832"}</definedName>
    <definedName name="_16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831"}</definedName>
    <definedName name="_16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831"}</definedName>
    <definedName name="_16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831"}</definedName>
    <definedName name="_16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831"}</definedName>
    <definedName name="_169__FDSAUDITLINK__" localSheetId="4" hidden="1">{"fdsup://directions/FAT Viewer?action=UPDATE&amp;creator=factset&amp;DYN_ARGS=TRUE&amp;DOC_NAME=FAT:FQL_AUDITING_CLIENT_TEMPLATE.FAT&amp;display_string=Audit&amp;VAR:KEY=KVYPCFMJAN&amp;VAR:QUERY=RkZfRUJJVERBX09QRVIoTFRNLDAsLCxSRik=&amp;WINDOW=FIRST_POPUP&amp;HEIGHT=450&amp;WIDTH=450&amp;START_MA","XIMIZED=FALSE&amp;VAR:CALENDAR=US&amp;VAR:SYMBOL=MPW&amp;VAR:INDEX=0"}</definedName>
    <definedName name="_169__FDSAUDITLINK__" localSheetId="5" hidden="1">{"fdsup://directions/FAT Viewer?action=UPDATE&amp;creator=factset&amp;DYN_ARGS=TRUE&amp;DOC_NAME=FAT:FQL_AUDITING_CLIENT_TEMPLATE.FAT&amp;display_string=Audit&amp;VAR:KEY=KVYPCFMJAN&amp;VAR:QUERY=RkZfRUJJVERBX09QRVIoTFRNLDAsLCxSRik=&amp;WINDOW=FIRST_POPUP&amp;HEIGHT=450&amp;WIDTH=450&amp;START_MA","XIMIZED=FALSE&amp;VAR:CALENDAR=US&amp;VAR:SYMBOL=MPW&amp;VAR:INDEX=0"}</definedName>
    <definedName name="_169__FDSAUDITLINK__" localSheetId="3" hidden="1">{"fdsup://directions/FAT Viewer?action=UPDATE&amp;creator=factset&amp;DYN_ARGS=TRUE&amp;DOC_NAME=FAT:FQL_AUDITING_CLIENT_TEMPLATE.FAT&amp;display_string=Audit&amp;VAR:KEY=KVYPCFMJAN&amp;VAR:QUERY=RkZfRUJJVERBX09QRVIoTFRNLDAsLCxSRik=&amp;WINDOW=FIRST_POPUP&amp;HEIGHT=450&amp;WIDTH=450&amp;START_MA","XIMIZED=FALSE&amp;VAR:CALENDAR=US&amp;VAR:SYMBOL=MPW&amp;VAR:INDEX=0"}</definedName>
    <definedName name="_169__FDSAUDITLINK__" hidden="1">{"fdsup://directions/FAT Viewer?action=UPDATE&amp;creator=factset&amp;DYN_ARGS=TRUE&amp;DOC_NAME=FAT:FQL_AUDITING_CLIENT_TEMPLATE.FAT&amp;display_string=Audit&amp;VAR:KEY=KVYPCFMJAN&amp;VAR:QUERY=RkZfRUJJVERBX09QRVIoTFRNLDAsLCxSRik=&amp;WINDOW=FIRST_POPUP&amp;HEIGHT=450&amp;WIDTH=450&amp;START_MA","XIMIZED=FALSE&amp;VAR:CALENDAR=US&amp;VAR:SYMBOL=MPW&amp;VAR:INDEX=0"}</definedName>
    <definedName name="_16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830"}</definedName>
    <definedName name="_16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830"}</definedName>
    <definedName name="_16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830"}</definedName>
    <definedName name="_16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830"}</definedName>
    <definedName name="_16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829"}</definedName>
    <definedName name="_16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829"}</definedName>
    <definedName name="_16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829"}</definedName>
    <definedName name="_16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829"}</definedName>
    <definedName name="_16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828"}</definedName>
    <definedName name="_16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828"}</definedName>
    <definedName name="_16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828"}</definedName>
    <definedName name="_16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828"}</definedName>
    <definedName name="_16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827"}</definedName>
    <definedName name="_16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827"}</definedName>
    <definedName name="_16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827"}</definedName>
    <definedName name="_16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827"}</definedName>
    <definedName name="_16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826"}</definedName>
    <definedName name="_16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826"}</definedName>
    <definedName name="_16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826"}</definedName>
    <definedName name="_16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826"}</definedName>
    <definedName name="_16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825"}</definedName>
    <definedName name="_16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825"}</definedName>
    <definedName name="_16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825"}</definedName>
    <definedName name="_16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825"}</definedName>
    <definedName name="_16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824"}</definedName>
    <definedName name="_16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824"}</definedName>
    <definedName name="_16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824"}</definedName>
    <definedName name="_16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824"}</definedName>
    <definedName name="_16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823"}</definedName>
    <definedName name="_16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823"}</definedName>
    <definedName name="_16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823"}</definedName>
    <definedName name="_16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823"}</definedName>
    <definedName name="_16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822"}</definedName>
    <definedName name="_16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822"}</definedName>
    <definedName name="_16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822"}</definedName>
    <definedName name="_16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822"}</definedName>
    <definedName name="_16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821"}</definedName>
    <definedName name="_16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821"}</definedName>
    <definedName name="_16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821"}</definedName>
    <definedName name="_16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821"}</definedName>
    <definedName name="_17__FDSAUDITLINK__" localSheetId="4" hidden="1">{"fdsup://directions/FAT Viewer?action=UPDATE&amp;creator=factset&amp;DYN_ARGS=TRUE&amp;DOC_NAME=FAT:FQL_AUDITING_CLIENT_TEMPLATE.FAT&amp;display_string=Audit&amp;VAR:KEY=EDGHSTMFOL&amp;VAR:QUERY=RkZfRUJJVERBX09QRVIoTFRNLDAsLCxSRik=&amp;WINDOW=FIRST_POPUP&amp;HEIGHT=450&amp;WIDTH=450&amp;START_MA","XIMIZED=FALSE&amp;VAR:CALENDAR=US&amp;VAR:SYMBOL=DFR&amp;VAR:INDEX=0"}</definedName>
    <definedName name="_17__FDSAUDITLINK__" localSheetId="5" hidden="1">{"fdsup://directions/FAT Viewer?action=UPDATE&amp;creator=factset&amp;DYN_ARGS=TRUE&amp;DOC_NAME=FAT:FQL_AUDITING_CLIENT_TEMPLATE.FAT&amp;display_string=Audit&amp;VAR:KEY=EDGHSTMFOL&amp;VAR:QUERY=RkZfRUJJVERBX09QRVIoTFRNLDAsLCxSRik=&amp;WINDOW=FIRST_POPUP&amp;HEIGHT=450&amp;WIDTH=450&amp;START_MA","XIMIZED=FALSE&amp;VAR:CALENDAR=US&amp;VAR:SYMBOL=DFR&amp;VAR:INDEX=0"}</definedName>
    <definedName name="_17__FDSAUDITLINK__" localSheetId="3" hidden="1">{"fdsup://directions/FAT Viewer?action=UPDATE&amp;creator=factset&amp;DYN_ARGS=TRUE&amp;DOC_NAME=FAT:FQL_AUDITING_CLIENT_TEMPLATE.FAT&amp;display_string=Audit&amp;VAR:KEY=EDGHSTMFOL&amp;VAR:QUERY=RkZfRUJJVERBX09QRVIoTFRNLDAsLCxSRik=&amp;WINDOW=FIRST_POPUP&amp;HEIGHT=450&amp;WIDTH=450&amp;START_MA","XIMIZED=FALSE&amp;VAR:CALENDAR=US&amp;VAR:SYMBOL=DFR&amp;VAR:INDEX=0"}</definedName>
    <definedName name="_17__FDSAUDITLINK__" hidden="1">{"fdsup://directions/FAT Viewer?action=UPDATE&amp;creator=factset&amp;DYN_ARGS=TRUE&amp;DOC_NAME=FAT:FQL_AUDITING_CLIENT_TEMPLATE.FAT&amp;display_string=Audit&amp;VAR:KEY=EDGHSTMFOL&amp;VAR:QUERY=RkZfRUJJVERBX09QRVIoTFRNLDAsLCxSRik=&amp;WINDOW=FIRST_POPUP&amp;HEIGHT=450&amp;WIDTH=450&amp;START_MA","XIMIZED=FALSE&amp;VAR:CALENDAR=US&amp;VAR:SYMBOL=DFR&amp;VAR:INDEX=0"}</definedName>
    <definedName name="_17_8_0_S" hidden="1">#N/A</definedName>
    <definedName name="_170__FDSAUDITLINK__" localSheetId="4" hidden="1">{"fdsup://directions/FAT Viewer?action=UPDATE&amp;creator=factset&amp;DYN_ARGS=TRUE&amp;DOC_NAME=FAT:FQL_AUDITING_CLIENT_TEMPLATE.FAT&amp;display_string=Audit&amp;VAR:KEY=QJWHINGXMT&amp;VAR:QUERY=RkZfRUJJVERBX09QRVIoTFRNLDIwMTAp&amp;WINDOW=FIRST_POPUP&amp;HEIGHT=450&amp;WIDTH=450&amp;START_MAXIMI","ZED=FALSE&amp;VAR:CALENDAR=US&amp;VAR:SYMBOL=HR&amp;VAR:INDEX=0"}</definedName>
    <definedName name="_170__FDSAUDITLINK__" localSheetId="5" hidden="1">{"fdsup://directions/FAT Viewer?action=UPDATE&amp;creator=factset&amp;DYN_ARGS=TRUE&amp;DOC_NAME=FAT:FQL_AUDITING_CLIENT_TEMPLATE.FAT&amp;display_string=Audit&amp;VAR:KEY=QJWHINGXMT&amp;VAR:QUERY=RkZfRUJJVERBX09QRVIoTFRNLDIwMTAp&amp;WINDOW=FIRST_POPUP&amp;HEIGHT=450&amp;WIDTH=450&amp;START_MAXIMI","ZED=FALSE&amp;VAR:CALENDAR=US&amp;VAR:SYMBOL=HR&amp;VAR:INDEX=0"}</definedName>
    <definedName name="_170__FDSAUDITLINK__" localSheetId="3" hidden="1">{"fdsup://directions/FAT Viewer?action=UPDATE&amp;creator=factset&amp;DYN_ARGS=TRUE&amp;DOC_NAME=FAT:FQL_AUDITING_CLIENT_TEMPLATE.FAT&amp;display_string=Audit&amp;VAR:KEY=QJWHINGXMT&amp;VAR:QUERY=RkZfRUJJVERBX09QRVIoTFRNLDIwMTAp&amp;WINDOW=FIRST_POPUP&amp;HEIGHT=450&amp;WIDTH=450&amp;START_MAXIMI","ZED=FALSE&amp;VAR:CALENDAR=US&amp;VAR:SYMBOL=HR&amp;VAR:INDEX=0"}</definedName>
    <definedName name="_170__FDSAUDITLINK__" hidden="1">{"fdsup://directions/FAT Viewer?action=UPDATE&amp;creator=factset&amp;DYN_ARGS=TRUE&amp;DOC_NAME=FAT:FQL_AUDITING_CLIENT_TEMPLATE.FAT&amp;display_string=Audit&amp;VAR:KEY=QJWHINGXMT&amp;VAR:QUERY=RkZfRUJJVERBX09QRVIoTFRNLDIwMTAp&amp;WINDOW=FIRST_POPUP&amp;HEIGHT=450&amp;WIDTH=450&amp;START_MAXIMI","ZED=FALSE&amp;VAR:CALENDAR=US&amp;VAR:SYMBOL=HR&amp;VAR:INDEX=0"}</definedName>
    <definedName name="_17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820"}</definedName>
    <definedName name="_17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820"}</definedName>
    <definedName name="_17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820"}</definedName>
    <definedName name="_17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820"}</definedName>
    <definedName name="_17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819"}</definedName>
    <definedName name="_17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819"}</definedName>
    <definedName name="_17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819"}</definedName>
    <definedName name="_17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819"}</definedName>
    <definedName name="_17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818"}</definedName>
    <definedName name="_17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818"}</definedName>
    <definedName name="_17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818"}</definedName>
    <definedName name="_17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818"}</definedName>
    <definedName name="_17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817"}</definedName>
    <definedName name="_17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817"}</definedName>
    <definedName name="_17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817"}</definedName>
    <definedName name="_17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817"}</definedName>
    <definedName name="_17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816"}</definedName>
    <definedName name="_17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816"}</definedName>
    <definedName name="_17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816"}</definedName>
    <definedName name="_17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816"}</definedName>
    <definedName name="_17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815"}</definedName>
    <definedName name="_17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815"}</definedName>
    <definedName name="_17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815"}</definedName>
    <definedName name="_17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815"}</definedName>
    <definedName name="_17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814"}</definedName>
    <definedName name="_17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814"}</definedName>
    <definedName name="_17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814"}</definedName>
    <definedName name="_17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814"}</definedName>
    <definedName name="_17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813"}</definedName>
    <definedName name="_17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813"}</definedName>
    <definedName name="_17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813"}</definedName>
    <definedName name="_17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813"}</definedName>
    <definedName name="_17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812"}</definedName>
    <definedName name="_17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812"}</definedName>
    <definedName name="_17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812"}</definedName>
    <definedName name="_17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812"}</definedName>
    <definedName name="_17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811"}</definedName>
    <definedName name="_17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811"}</definedName>
    <definedName name="_17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811"}</definedName>
    <definedName name="_17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811"}</definedName>
    <definedName name="_171__FDSAUDITLINK__" localSheetId="4" hidden="1">{"fdsup://directions/FAT Viewer?action=UPDATE&amp;creator=factset&amp;DYN_ARGS=TRUE&amp;DOC_NAME=FAT:FQL_AUDITING_CLIENT_TEMPLATE.FAT&amp;display_string=Audit&amp;VAR:KEY=EDQPIBGTEF&amp;VAR:QUERY=RkZfRUJJVERBX09QRVIoTFRNLDAsLCxSRik=&amp;WINDOW=FIRST_POPUP&amp;HEIGHT=450&amp;WIDTH=450&amp;START_MA","XIMIZED=FALSE&amp;VAR:CALENDAR=US&amp;VAR:SYMBOL=HR&amp;VAR:INDEX=0"}</definedName>
    <definedName name="_171__FDSAUDITLINK__" localSheetId="5" hidden="1">{"fdsup://directions/FAT Viewer?action=UPDATE&amp;creator=factset&amp;DYN_ARGS=TRUE&amp;DOC_NAME=FAT:FQL_AUDITING_CLIENT_TEMPLATE.FAT&amp;display_string=Audit&amp;VAR:KEY=EDQPIBGTEF&amp;VAR:QUERY=RkZfRUJJVERBX09QRVIoTFRNLDAsLCxSRik=&amp;WINDOW=FIRST_POPUP&amp;HEIGHT=450&amp;WIDTH=450&amp;START_MA","XIMIZED=FALSE&amp;VAR:CALENDAR=US&amp;VAR:SYMBOL=HR&amp;VAR:INDEX=0"}</definedName>
    <definedName name="_171__FDSAUDITLINK__" localSheetId="3" hidden="1">{"fdsup://directions/FAT Viewer?action=UPDATE&amp;creator=factset&amp;DYN_ARGS=TRUE&amp;DOC_NAME=FAT:FQL_AUDITING_CLIENT_TEMPLATE.FAT&amp;display_string=Audit&amp;VAR:KEY=EDQPIBGTEF&amp;VAR:QUERY=RkZfRUJJVERBX09QRVIoTFRNLDAsLCxSRik=&amp;WINDOW=FIRST_POPUP&amp;HEIGHT=450&amp;WIDTH=450&amp;START_MA","XIMIZED=FALSE&amp;VAR:CALENDAR=US&amp;VAR:SYMBOL=HR&amp;VAR:INDEX=0"}</definedName>
    <definedName name="_171__FDSAUDITLINK__" hidden="1">{"fdsup://directions/FAT Viewer?action=UPDATE&amp;creator=factset&amp;DYN_ARGS=TRUE&amp;DOC_NAME=FAT:FQL_AUDITING_CLIENT_TEMPLATE.FAT&amp;display_string=Audit&amp;VAR:KEY=EDQPIBGTEF&amp;VAR:QUERY=RkZfRUJJVERBX09QRVIoTFRNLDAsLCxSRik=&amp;WINDOW=FIRST_POPUP&amp;HEIGHT=450&amp;WIDTH=450&amp;START_MA","XIMIZED=FALSE&amp;VAR:CALENDAR=US&amp;VAR:SYMBOL=HR&amp;VAR:INDEX=0"}</definedName>
    <definedName name="_17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810"}</definedName>
    <definedName name="_17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810"}</definedName>
    <definedName name="_17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810"}</definedName>
    <definedName name="_17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810"}</definedName>
    <definedName name="_17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809"}</definedName>
    <definedName name="_17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809"}</definedName>
    <definedName name="_17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809"}</definedName>
    <definedName name="_17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809"}</definedName>
    <definedName name="_17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808"}</definedName>
    <definedName name="_17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808"}</definedName>
    <definedName name="_17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808"}</definedName>
    <definedName name="_17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808"}</definedName>
    <definedName name="_17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807"}</definedName>
    <definedName name="_17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807"}</definedName>
    <definedName name="_17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807"}</definedName>
    <definedName name="_17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807"}</definedName>
    <definedName name="_17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806"}</definedName>
    <definedName name="_17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806"}</definedName>
    <definedName name="_17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806"}</definedName>
    <definedName name="_17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806"}</definedName>
    <definedName name="_17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805"}</definedName>
    <definedName name="_17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805"}</definedName>
    <definedName name="_17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805"}</definedName>
    <definedName name="_17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805"}</definedName>
    <definedName name="_17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804"}</definedName>
    <definedName name="_17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804"}</definedName>
    <definedName name="_17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804"}</definedName>
    <definedName name="_17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804"}</definedName>
    <definedName name="_17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803"}</definedName>
    <definedName name="_17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803"}</definedName>
    <definedName name="_17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803"}</definedName>
    <definedName name="_17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803"}</definedName>
    <definedName name="_17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802"}</definedName>
    <definedName name="_17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802"}</definedName>
    <definedName name="_17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802"}</definedName>
    <definedName name="_17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802"}</definedName>
    <definedName name="_17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801"}</definedName>
    <definedName name="_17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801"}</definedName>
    <definedName name="_17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801"}</definedName>
    <definedName name="_17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801"}</definedName>
    <definedName name="_172__FDSAUDITLINK__" localSheetId="4" hidden="1">{"fdsup://Directions/FactSet Auditing Viewer?action=AUDIT_VALUE&amp;DB=129&amp;ID1=57190320&amp;VALUEID=10010&amp;SDATE=2010&amp;PERIODTYPE=ANN_STD&amp;SCFT=3&amp;window=popup_no_bar&amp;width=385&amp;height=120&amp;START_MAXIMIZED=FALSE&amp;creator=factset&amp;display_string=Audit"}</definedName>
    <definedName name="_172__FDSAUDITLINK__" localSheetId="5" hidden="1">{"fdsup://Directions/FactSet Auditing Viewer?action=AUDIT_VALUE&amp;DB=129&amp;ID1=57190320&amp;VALUEID=10010&amp;SDATE=2010&amp;PERIODTYPE=ANN_STD&amp;SCFT=3&amp;window=popup_no_bar&amp;width=385&amp;height=120&amp;START_MAXIMIZED=FALSE&amp;creator=factset&amp;display_string=Audit"}</definedName>
    <definedName name="_172__FDSAUDITLINK__" localSheetId="3" hidden="1">{"fdsup://Directions/FactSet Auditing Viewer?action=AUDIT_VALUE&amp;DB=129&amp;ID1=57190320&amp;VALUEID=10010&amp;SDATE=2010&amp;PERIODTYPE=ANN_STD&amp;SCFT=3&amp;window=popup_no_bar&amp;width=385&amp;height=120&amp;START_MAXIMIZED=FALSE&amp;creator=factset&amp;display_string=Audit"}</definedName>
    <definedName name="_172__FDSAUDITLINK__" hidden="1">{"fdsup://Directions/FactSet Auditing Viewer?action=AUDIT_VALUE&amp;DB=129&amp;ID1=57190320&amp;VALUEID=10010&amp;SDATE=2010&amp;PERIODTYPE=ANN_STD&amp;SCFT=3&amp;window=popup_no_bar&amp;width=385&amp;height=120&amp;START_MAXIMIZED=FALSE&amp;creator=factset&amp;display_string=Audit"}</definedName>
    <definedName name="_17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800"}</definedName>
    <definedName name="_17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800"}</definedName>
    <definedName name="_17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800"}</definedName>
    <definedName name="_17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800"}</definedName>
    <definedName name="_17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799"}</definedName>
    <definedName name="_17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799"}</definedName>
    <definedName name="_17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799"}</definedName>
    <definedName name="_17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799"}</definedName>
    <definedName name="_17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798"}</definedName>
    <definedName name="_17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798"}</definedName>
    <definedName name="_17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798"}</definedName>
    <definedName name="_17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798"}</definedName>
    <definedName name="_17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797"}</definedName>
    <definedName name="_17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797"}</definedName>
    <definedName name="_17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797"}</definedName>
    <definedName name="_17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797"}</definedName>
    <definedName name="_17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796"}</definedName>
    <definedName name="_17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796"}</definedName>
    <definedName name="_17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796"}</definedName>
    <definedName name="_17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796"}</definedName>
    <definedName name="_17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795"}</definedName>
    <definedName name="_17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795"}</definedName>
    <definedName name="_17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795"}</definedName>
    <definedName name="_17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795"}</definedName>
    <definedName name="_17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794"}</definedName>
    <definedName name="_17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794"}</definedName>
    <definedName name="_17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794"}</definedName>
    <definedName name="_17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794"}</definedName>
    <definedName name="_17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793"}</definedName>
    <definedName name="_17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793"}</definedName>
    <definedName name="_17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793"}</definedName>
    <definedName name="_17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793"}</definedName>
    <definedName name="_17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792"}</definedName>
    <definedName name="_17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792"}</definedName>
    <definedName name="_17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792"}</definedName>
    <definedName name="_17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792"}</definedName>
    <definedName name="_17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791"}</definedName>
    <definedName name="_17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791"}</definedName>
    <definedName name="_17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791"}</definedName>
    <definedName name="_17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791"}</definedName>
    <definedName name="_173__FDSAUDITLINK__" localSheetId="4" hidden="1">{"fdsup://Directions/FactSet Auditing Viewer?action=AUDIT_VALUE&amp;DB=129&amp;ID1=03762U10&amp;VALUEID=10010&amp;SDATE=2010&amp;PERIODTYPE=ANN_STD&amp;SCFT=3&amp;window=popup_no_bar&amp;width=385&amp;height=120&amp;START_MAXIMIZED=FALSE&amp;creator=factset&amp;display_string=Audit"}</definedName>
    <definedName name="_173__FDSAUDITLINK__" localSheetId="5" hidden="1">{"fdsup://Directions/FactSet Auditing Viewer?action=AUDIT_VALUE&amp;DB=129&amp;ID1=03762U10&amp;VALUEID=10010&amp;SDATE=2010&amp;PERIODTYPE=ANN_STD&amp;SCFT=3&amp;window=popup_no_bar&amp;width=385&amp;height=120&amp;START_MAXIMIZED=FALSE&amp;creator=factset&amp;display_string=Audit"}</definedName>
    <definedName name="_173__FDSAUDITLINK__" localSheetId="3" hidden="1">{"fdsup://Directions/FactSet Auditing Viewer?action=AUDIT_VALUE&amp;DB=129&amp;ID1=03762U10&amp;VALUEID=10010&amp;SDATE=2010&amp;PERIODTYPE=ANN_STD&amp;SCFT=3&amp;window=popup_no_bar&amp;width=385&amp;height=120&amp;START_MAXIMIZED=FALSE&amp;creator=factset&amp;display_string=Audit"}</definedName>
    <definedName name="_173__FDSAUDITLINK__" hidden="1">{"fdsup://Directions/FactSet Auditing Viewer?action=AUDIT_VALUE&amp;DB=129&amp;ID1=03762U10&amp;VALUEID=10010&amp;SDATE=2010&amp;PERIODTYPE=ANN_STD&amp;SCFT=3&amp;window=popup_no_bar&amp;width=385&amp;height=120&amp;START_MAXIMIZED=FALSE&amp;creator=factset&amp;display_string=Audit"}</definedName>
    <definedName name="_17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790"}</definedName>
    <definedName name="_17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790"}</definedName>
    <definedName name="_17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790"}</definedName>
    <definedName name="_17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790"}</definedName>
    <definedName name="_17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789"}</definedName>
    <definedName name="_17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789"}</definedName>
    <definedName name="_17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789"}</definedName>
    <definedName name="_17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789"}</definedName>
    <definedName name="_17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788"}</definedName>
    <definedName name="_17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788"}</definedName>
    <definedName name="_17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788"}</definedName>
    <definedName name="_17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788"}</definedName>
    <definedName name="_17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787"}</definedName>
    <definedName name="_17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787"}</definedName>
    <definedName name="_17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787"}</definedName>
    <definedName name="_17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787"}</definedName>
    <definedName name="_17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786"}</definedName>
    <definedName name="_17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786"}</definedName>
    <definedName name="_17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786"}</definedName>
    <definedName name="_17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786"}</definedName>
    <definedName name="_17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785"}</definedName>
    <definedName name="_17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785"}</definedName>
    <definedName name="_17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785"}</definedName>
    <definedName name="_17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785"}</definedName>
    <definedName name="_17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784"}</definedName>
    <definedName name="_17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784"}</definedName>
    <definedName name="_17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784"}</definedName>
    <definedName name="_17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784"}</definedName>
    <definedName name="_17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783"}</definedName>
    <definedName name="_17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783"}</definedName>
    <definedName name="_17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783"}</definedName>
    <definedName name="_17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783"}</definedName>
    <definedName name="_17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782"}</definedName>
    <definedName name="_17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782"}</definedName>
    <definedName name="_17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782"}</definedName>
    <definedName name="_17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782"}</definedName>
    <definedName name="_17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781"}</definedName>
    <definedName name="_17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781"}</definedName>
    <definedName name="_17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781"}</definedName>
    <definedName name="_17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781"}</definedName>
    <definedName name="_174__FDSAUDITLINK__" localSheetId="4" hidden="1">{"fdsup://Directions/FactSet Auditing Viewer?action=AUDIT_VALUE&amp;DB=129&amp;ID1=65105M10&amp;VALUEID=10010&amp;SDATE=2010&amp;PERIODTYPE=ANN_STD&amp;SCFT=3&amp;window=popup_no_bar&amp;width=385&amp;height=120&amp;START_MAXIMIZED=FALSE&amp;creator=factset&amp;display_string=Audit"}</definedName>
    <definedName name="_174__FDSAUDITLINK__" localSheetId="5" hidden="1">{"fdsup://Directions/FactSet Auditing Viewer?action=AUDIT_VALUE&amp;DB=129&amp;ID1=65105M10&amp;VALUEID=10010&amp;SDATE=2010&amp;PERIODTYPE=ANN_STD&amp;SCFT=3&amp;window=popup_no_bar&amp;width=385&amp;height=120&amp;START_MAXIMIZED=FALSE&amp;creator=factset&amp;display_string=Audit"}</definedName>
    <definedName name="_174__FDSAUDITLINK__" localSheetId="3" hidden="1">{"fdsup://Directions/FactSet Auditing Viewer?action=AUDIT_VALUE&amp;DB=129&amp;ID1=65105M10&amp;VALUEID=10010&amp;SDATE=2010&amp;PERIODTYPE=ANN_STD&amp;SCFT=3&amp;window=popup_no_bar&amp;width=385&amp;height=120&amp;START_MAXIMIZED=FALSE&amp;creator=factset&amp;display_string=Audit"}</definedName>
    <definedName name="_174__FDSAUDITLINK__" hidden="1">{"fdsup://Directions/FactSet Auditing Viewer?action=AUDIT_VALUE&amp;DB=129&amp;ID1=65105M10&amp;VALUEID=10010&amp;SDATE=2010&amp;PERIODTYPE=ANN_STD&amp;SCFT=3&amp;window=popup_no_bar&amp;width=385&amp;height=120&amp;START_MAXIMIZED=FALSE&amp;creator=factset&amp;display_string=Audit"}</definedName>
    <definedName name="_17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780"}</definedName>
    <definedName name="_17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780"}</definedName>
    <definedName name="_17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780"}</definedName>
    <definedName name="_17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780"}</definedName>
    <definedName name="_17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779"}</definedName>
    <definedName name="_17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779"}</definedName>
    <definedName name="_17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779"}</definedName>
    <definedName name="_17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779"}</definedName>
    <definedName name="_17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778"}</definedName>
    <definedName name="_17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778"}</definedName>
    <definedName name="_17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778"}</definedName>
    <definedName name="_17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778"}</definedName>
    <definedName name="_17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777"}</definedName>
    <definedName name="_17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777"}</definedName>
    <definedName name="_17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777"}</definedName>
    <definedName name="_17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777"}</definedName>
    <definedName name="_17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776"}</definedName>
    <definedName name="_17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776"}</definedName>
    <definedName name="_17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776"}</definedName>
    <definedName name="_17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776"}</definedName>
    <definedName name="_17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775"}</definedName>
    <definedName name="_17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775"}</definedName>
    <definedName name="_17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775"}</definedName>
    <definedName name="_17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775"}</definedName>
    <definedName name="_17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774"}</definedName>
    <definedName name="_17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774"}</definedName>
    <definedName name="_17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774"}</definedName>
    <definedName name="_17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774"}</definedName>
    <definedName name="_17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773"}</definedName>
    <definedName name="_17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773"}</definedName>
    <definedName name="_17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773"}</definedName>
    <definedName name="_17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773"}</definedName>
    <definedName name="_17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772"}</definedName>
    <definedName name="_17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772"}</definedName>
    <definedName name="_17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772"}</definedName>
    <definedName name="_17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772"}</definedName>
    <definedName name="_17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771"}</definedName>
    <definedName name="_17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771"}</definedName>
    <definedName name="_17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771"}</definedName>
    <definedName name="_17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771"}</definedName>
    <definedName name="_175__FDSAUDITLINK__" localSheetId="4" hidden="1">{"fdsup://Directions/FactSet Auditing Viewer?action=AUDIT_VALUE&amp;DB=129&amp;ID1=14052H50&amp;VALUEID=10010&amp;SDATE=2010&amp;PERIODTYPE=ANN_STD&amp;SCFT=3&amp;window=popup_no_bar&amp;width=385&amp;height=120&amp;START_MAXIMIZED=FALSE&amp;creator=factset&amp;display_string=Audit"}</definedName>
    <definedName name="_175__FDSAUDITLINK__" localSheetId="5" hidden="1">{"fdsup://Directions/FactSet Auditing Viewer?action=AUDIT_VALUE&amp;DB=129&amp;ID1=14052H50&amp;VALUEID=10010&amp;SDATE=2010&amp;PERIODTYPE=ANN_STD&amp;SCFT=3&amp;window=popup_no_bar&amp;width=385&amp;height=120&amp;START_MAXIMIZED=FALSE&amp;creator=factset&amp;display_string=Audit"}</definedName>
    <definedName name="_175__FDSAUDITLINK__" localSheetId="3" hidden="1">{"fdsup://Directions/FactSet Auditing Viewer?action=AUDIT_VALUE&amp;DB=129&amp;ID1=14052H50&amp;VALUEID=10010&amp;SDATE=2010&amp;PERIODTYPE=ANN_STD&amp;SCFT=3&amp;window=popup_no_bar&amp;width=385&amp;height=120&amp;START_MAXIMIZED=FALSE&amp;creator=factset&amp;display_string=Audit"}</definedName>
    <definedName name="_175__FDSAUDITLINK__" hidden="1">{"fdsup://Directions/FactSet Auditing Viewer?action=AUDIT_VALUE&amp;DB=129&amp;ID1=14052H50&amp;VALUEID=10010&amp;SDATE=2010&amp;PERIODTYPE=ANN_STD&amp;SCFT=3&amp;window=popup_no_bar&amp;width=385&amp;height=120&amp;START_MAXIMIZED=FALSE&amp;creator=factset&amp;display_string=Audit"}</definedName>
    <definedName name="_17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770"}</definedName>
    <definedName name="_17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770"}</definedName>
    <definedName name="_17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770"}</definedName>
    <definedName name="_17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770"}</definedName>
    <definedName name="_17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769"}</definedName>
    <definedName name="_17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769"}</definedName>
    <definedName name="_17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769"}</definedName>
    <definedName name="_17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769"}</definedName>
    <definedName name="_17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768"}</definedName>
    <definedName name="_17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768"}</definedName>
    <definedName name="_17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768"}</definedName>
    <definedName name="_17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768"}</definedName>
    <definedName name="_17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767"}</definedName>
    <definedName name="_17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767"}</definedName>
    <definedName name="_17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767"}</definedName>
    <definedName name="_17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767"}</definedName>
    <definedName name="_17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766"}</definedName>
    <definedName name="_17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766"}</definedName>
    <definedName name="_17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766"}</definedName>
    <definedName name="_17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766"}</definedName>
    <definedName name="_17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765"}</definedName>
    <definedName name="_17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765"}</definedName>
    <definedName name="_17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765"}</definedName>
    <definedName name="_17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765"}</definedName>
    <definedName name="_17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764"}</definedName>
    <definedName name="_17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764"}</definedName>
    <definedName name="_17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764"}</definedName>
    <definedName name="_17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764"}</definedName>
    <definedName name="_17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763"}</definedName>
    <definedName name="_17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763"}</definedName>
    <definedName name="_17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763"}</definedName>
    <definedName name="_17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763"}</definedName>
    <definedName name="_17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762"}</definedName>
    <definedName name="_17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762"}</definedName>
    <definedName name="_17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762"}</definedName>
    <definedName name="_17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762"}</definedName>
    <definedName name="_17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761"}</definedName>
    <definedName name="_17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761"}</definedName>
    <definedName name="_17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761"}</definedName>
    <definedName name="_17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761"}</definedName>
    <definedName name="_176__FDSAUDITLINK__" localSheetId="4" hidden="1">{"fdsup://Directions/FactSet Auditing Viewer?action=AUDIT_VALUE&amp;DB=129&amp;ID1=38487110&amp;VALUEID=10010&amp;SDATE=2010&amp;PERIODTYPE=ANN_STD&amp;SCFT=3&amp;window=popup_no_bar&amp;width=385&amp;height=120&amp;START_MAXIMIZED=FALSE&amp;creator=factset&amp;display_string=Audit"}</definedName>
    <definedName name="_176__FDSAUDITLINK__" localSheetId="5" hidden="1">{"fdsup://Directions/FactSet Auditing Viewer?action=AUDIT_VALUE&amp;DB=129&amp;ID1=38487110&amp;VALUEID=10010&amp;SDATE=2010&amp;PERIODTYPE=ANN_STD&amp;SCFT=3&amp;window=popup_no_bar&amp;width=385&amp;height=120&amp;START_MAXIMIZED=FALSE&amp;creator=factset&amp;display_string=Audit"}</definedName>
    <definedName name="_176__FDSAUDITLINK__" localSheetId="3" hidden="1">{"fdsup://Directions/FactSet Auditing Viewer?action=AUDIT_VALUE&amp;DB=129&amp;ID1=38487110&amp;VALUEID=10010&amp;SDATE=2010&amp;PERIODTYPE=ANN_STD&amp;SCFT=3&amp;window=popup_no_bar&amp;width=385&amp;height=120&amp;START_MAXIMIZED=FALSE&amp;creator=factset&amp;display_string=Audit"}</definedName>
    <definedName name="_176__FDSAUDITLINK__" hidden="1">{"fdsup://Directions/FactSet Auditing Viewer?action=AUDIT_VALUE&amp;DB=129&amp;ID1=38487110&amp;VALUEID=10010&amp;SDATE=2010&amp;PERIODTYPE=ANN_STD&amp;SCFT=3&amp;window=popup_no_bar&amp;width=385&amp;height=120&amp;START_MAXIMIZED=FALSE&amp;creator=factset&amp;display_string=Audit"}</definedName>
    <definedName name="_17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760"}</definedName>
    <definedName name="_17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760"}</definedName>
    <definedName name="_17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760"}</definedName>
    <definedName name="_17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760"}</definedName>
    <definedName name="_17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759"}</definedName>
    <definedName name="_17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759"}</definedName>
    <definedName name="_17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759"}</definedName>
    <definedName name="_17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759"}</definedName>
    <definedName name="_17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758"}</definedName>
    <definedName name="_17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758"}</definedName>
    <definedName name="_17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758"}</definedName>
    <definedName name="_17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758"}</definedName>
    <definedName name="_17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757"}</definedName>
    <definedName name="_17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757"}</definedName>
    <definedName name="_17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757"}</definedName>
    <definedName name="_17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757"}</definedName>
    <definedName name="_17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756"}</definedName>
    <definedName name="_17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756"}</definedName>
    <definedName name="_17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756"}</definedName>
    <definedName name="_17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756"}</definedName>
    <definedName name="_17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755"}</definedName>
    <definedName name="_17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755"}</definedName>
    <definedName name="_17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755"}</definedName>
    <definedName name="_17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755"}</definedName>
    <definedName name="_17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754"}</definedName>
    <definedName name="_17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754"}</definedName>
    <definedName name="_17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754"}</definedName>
    <definedName name="_17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754"}</definedName>
    <definedName name="_17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753"}</definedName>
    <definedName name="_17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753"}</definedName>
    <definedName name="_17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753"}</definedName>
    <definedName name="_17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753"}</definedName>
    <definedName name="_17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752"}</definedName>
    <definedName name="_17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752"}</definedName>
    <definedName name="_17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752"}</definedName>
    <definedName name="_17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752"}</definedName>
    <definedName name="_17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751"}</definedName>
    <definedName name="_17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751"}</definedName>
    <definedName name="_17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751"}</definedName>
    <definedName name="_17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751"}</definedName>
    <definedName name="_177__FDSAUDITLINK__" localSheetId="4" hidden="1">{"fdsup://Directions/FactSet Auditing Viewer?action=AUDIT_VALUE&amp;DB=129&amp;ID1=45031U10&amp;VALUEID=10010&amp;SDATE=2010&amp;PERIODTYPE=ANN_STD&amp;SCFT=3&amp;window=popup_no_bar&amp;width=385&amp;height=120&amp;START_MAXIMIZED=FALSE&amp;creator=factset&amp;display_string=Audit"}</definedName>
    <definedName name="_177__FDSAUDITLINK__" localSheetId="5" hidden="1">{"fdsup://Directions/FactSet Auditing Viewer?action=AUDIT_VALUE&amp;DB=129&amp;ID1=45031U10&amp;VALUEID=10010&amp;SDATE=2010&amp;PERIODTYPE=ANN_STD&amp;SCFT=3&amp;window=popup_no_bar&amp;width=385&amp;height=120&amp;START_MAXIMIZED=FALSE&amp;creator=factset&amp;display_string=Audit"}</definedName>
    <definedName name="_177__FDSAUDITLINK__" localSheetId="3" hidden="1">{"fdsup://Directions/FactSet Auditing Viewer?action=AUDIT_VALUE&amp;DB=129&amp;ID1=45031U10&amp;VALUEID=10010&amp;SDATE=2010&amp;PERIODTYPE=ANN_STD&amp;SCFT=3&amp;window=popup_no_bar&amp;width=385&amp;height=120&amp;START_MAXIMIZED=FALSE&amp;creator=factset&amp;display_string=Audit"}</definedName>
    <definedName name="_177__FDSAUDITLINK__" hidden="1">{"fdsup://Directions/FactSet Auditing Viewer?action=AUDIT_VALUE&amp;DB=129&amp;ID1=45031U10&amp;VALUEID=10010&amp;SDATE=2010&amp;PERIODTYPE=ANN_STD&amp;SCFT=3&amp;window=popup_no_bar&amp;width=385&amp;height=120&amp;START_MAXIMIZED=FALSE&amp;creator=factset&amp;display_string=Audit"}</definedName>
    <definedName name="_17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750"}</definedName>
    <definedName name="_17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750"}</definedName>
    <definedName name="_17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750"}</definedName>
    <definedName name="_17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750"}</definedName>
    <definedName name="_17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749"}</definedName>
    <definedName name="_17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749"}</definedName>
    <definedName name="_17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749"}</definedName>
    <definedName name="_17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749"}</definedName>
    <definedName name="_17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748"}</definedName>
    <definedName name="_17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748"}</definedName>
    <definedName name="_17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748"}</definedName>
    <definedName name="_17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748"}</definedName>
    <definedName name="_17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747"}</definedName>
    <definedName name="_17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747"}</definedName>
    <definedName name="_17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747"}</definedName>
    <definedName name="_17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747"}</definedName>
    <definedName name="_17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746"}</definedName>
    <definedName name="_17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746"}</definedName>
    <definedName name="_17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746"}</definedName>
    <definedName name="_17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746"}</definedName>
    <definedName name="_17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745"}</definedName>
    <definedName name="_17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745"}</definedName>
    <definedName name="_17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745"}</definedName>
    <definedName name="_17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745"}</definedName>
    <definedName name="_17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744"}</definedName>
    <definedName name="_17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744"}</definedName>
    <definedName name="_17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744"}</definedName>
    <definedName name="_17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744"}</definedName>
    <definedName name="_17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743"}</definedName>
    <definedName name="_17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743"}</definedName>
    <definedName name="_17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743"}</definedName>
    <definedName name="_17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743"}</definedName>
    <definedName name="_17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742"}</definedName>
    <definedName name="_17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742"}</definedName>
    <definedName name="_17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742"}</definedName>
    <definedName name="_17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742"}</definedName>
    <definedName name="_17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741"}</definedName>
    <definedName name="_17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741"}</definedName>
    <definedName name="_17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741"}</definedName>
    <definedName name="_17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741"}</definedName>
    <definedName name="_178__FDSAUDITLINK__" localSheetId="4" hidden="1">{"fdsup://Directions/FactSet Auditing Viewer?action=AUDIT_VALUE&amp;DB=129&amp;ID1=10330410&amp;VALUEID=10010&amp;SDATE=2010&amp;PERIODTYPE=ANN_STD&amp;SCFT=3&amp;window=popup_no_bar&amp;width=385&amp;height=120&amp;START_MAXIMIZED=FALSE&amp;creator=factset&amp;display_string=Audit"}</definedName>
    <definedName name="_178__FDSAUDITLINK__" localSheetId="5" hidden="1">{"fdsup://Directions/FactSet Auditing Viewer?action=AUDIT_VALUE&amp;DB=129&amp;ID1=10330410&amp;VALUEID=10010&amp;SDATE=2010&amp;PERIODTYPE=ANN_STD&amp;SCFT=3&amp;window=popup_no_bar&amp;width=385&amp;height=120&amp;START_MAXIMIZED=FALSE&amp;creator=factset&amp;display_string=Audit"}</definedName>
    <definedName name="_178__FDSAUDITLINK__" localSheetId="3" hidden="1">{"fdsup://Directions/FactSet Auditing Viewer?action=AUDIT_VALUE&amp;DB=129&amp;ID1=10330410&amp;VALUEID=10010&amp;SDATE=2010&amp;PERIODTYPE=ANN_STD&amp;SCFT=3&amp;window=popup_no_bar&amp;width=385&amp;height=120&amp;START_MAXIMIZED=FALSE&amp;creator=factset&amp;display_string=Audit"}</definedName>
    <definedName name="_178__FDSAUDITLINK__" hidden="1">{"fdsup://Directions/FactSet Auditing Viewer?action=AUDIT_VALUE&amp;DB=129&amp;ID1=10330410&amp;VALUEID=10010&amp;SDATE=2010&amp;PERIODTYPE=ANN_STD&amp;SCFT=3&amp;window=popup_no_bar&amp;width=385&amp;height=120&amp;START_MAXIMIZED=FALSE&amp;creator=factset&amp;display_string=Audit"}</definedName>
    <definedName name="_17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740"}</definedName>
    <definedName name="_17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740"}</definedName>
    <definedName name="_17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740"}</definedName>
    <definedName name="_17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740"}</definedName>
    <definedName name="_17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739"}</definedName>
    <definedName name="_17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739"}</definedName>
    <definedName name="_17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739"}</definedName>
    <definedName name="_17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739"}</definedName>
    <definedName name="_17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738"}</definedName>
    <definedName name="_17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738"}</definedName>
    <definedName name="_17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738"}</definedName>
    <definedName name="_17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738"}</definedName>
    <definedName name="_17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737"}</definedName>
    <definedName name="_17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737"}</definedName>
    <definedName name="_17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737"}</definedName>
    <definedName name="_17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737"}</definedName>
    <definedName name="_17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736"}</definedName>
    <definedName name="_17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736"}</definedName>
    <definedName name="_17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736"}</definedName>
    <definedName name="_17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736"}</definedName>
    <definedName name="_17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735"}</definedName>
    <definedName name="_17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735"}</definedName>
    <definedName name="_17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735"}</definedName>
    <definedName name="_17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735"}</definedName>
    <definedName name="_17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734"}</definedName>
    <definedName name="_17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734"}</definedName>
    <definedName name="_17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734"}</definedName>
    <definedName name="_17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734"}</definedName>
    <definedName name="_17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733"}</definedName>
    <definedName name="_17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733"}</definedName>
    <definedName name="_17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733"}</definedName>
    <definedName name="_17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733"}</definedName>
    <definedName name="_17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732"}</definedName>
    <definedName name="_17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732"}</definedName>
    <definedName name="_17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732"}</definedName>
    <definedName name="_17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732"}</definedName>
    <definedName name="_17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731"}</definedName>
    <definedName name="_17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731"}</definedName>
    <definedName name="_17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731"}</definedName>
    <definedName name="_17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731"}</definedName>
    <definedName name="_179__FDSAUDITLINK__" localSheetId="4" hidden="1">{"fdsup://Directions/FactSet Auditing Viewer?action=AUDIT_VALUE&amp;DB=129&amp;ID1=70756910&amp;VALUEID=10010&amp;SDATE=2010&amp;PERIODTYPE=ANN_STD&amp;SCFT=3&amp;window=popup_no_bar&amp;width=385&amp;height=120&amp;START_MAXIMIZED=FALSE&amp;creator=factset&amp;display_string=Audit"}</definedName>
    <definedName name="_179__FDSAUDITLINK__" localSheetId="5" hidden="1">{"fdsup://Directions/FactSet Auditing Viewer?action=AUDIT_VALUE&amp;DB=129&amp;ID1=70756910&amp;VALUEID=10010&amp;SDATE=2010&amp;PERIODTYPE=ANN_STD&amp;SCFT=3&amp;window=popup_no_bar&amp;width=385&amp;height=120&amp;START_MAXIMIZED=FALSE&amp;creator=factset&amp;display_string=Audit"}</definedName>
    <definedName name="_179__FDSAUDITLINK__" localSheetId="3" hidden="1">{"fdsup://Directions/FactSet Auditing Viewer?action=AUDIT_VALUE&amp;DB=129&amp;ID1=70756910&amp;VALUEID=10010&amp;SDATE=2010&amp;PERIODTYPE=ANN_STD&amp;SCFT=3&amp;window=popup_no_bar&amp;width=385&amp;height=120&amp;START_MAXIMIZED=FALSE&amp;creator=factset&amp;display_string=Audit"}</definedName>
    <definedName name="_179__FDSAUDITLINK__" hidden="1">{"fdsup://Directions/FactSet Auditing Viewer?action=AUDIT_VALUE&amp;DB=129&amp;ID1=70756910&amp;VALUEID=10010&amp;SDATE=2010&amp;PERIODTYPE=ANN_STD&amp;SCFT=3&amp;window=popup_no_bar&amp;width=385&amp;height=120&amp;START_MAXIMIZED=FALSE&amp;creator=factset&amp;display_string=Audit"}</definedName>
    <definedName name="_17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730"}</definedName>
    <definedName name="_17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730"}</definedName>
    <definedName name="_17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730"}</definedName>
    <definedName name="_17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730"}</definedName>
    <definedName name="_17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729"}</definedName>
    <definedName name="_17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729"}</definedName>
    <definedName name="_17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729"}</definedName>
    <definedName name="_17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729"}</definedName>
    <definedName name="_17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728"}</definedName>
    <definedName name="_17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728"}</definedName>
    <definedName name="_17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728"}</definedName>
    <definedName name="_17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728"}</definedName>
    <definedName name="_17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727"}</definedName>
    <definedName name="_17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727"}</definedName>
    <definedName name="_17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727"}</definedName>
    <definedName name="_17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727"}</definedName>
    <definedName name="_17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726"}</definedName>
    <definedName name="_17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726"}</definedName>
    <definedName name="_17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726"}</definedName>
    <definedName name="_17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726"}</definedName>
    <definedName name="_17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725"}</definedName>
    <definedName name="_17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725"}</definedName>
    <definedName name="_17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725"}</definedName>
    <definedName name="_17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725"}</definedName>
    <definedName name="_17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724"}</definedName>
    <definedName name="_17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724"}</definedName>
    <definedName name="_17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724"}</definedName>
    <definedName name="_17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724"}</definedName>
    <definedName name="_17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723"}</definedName>
    <definedName name="_17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723"}</definedName>
    <definedName name="_17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723"}</definedName>
    <definedName name="_17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723"}</definedName>
    <definedName name="_17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722"}</definedName>
    <definedName name="_17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722"}</definedName>
    <definedName name="_17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722"}</definedName>
    <definedName name="_17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722"}</definedName>
    <definedName name="_17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721"}</definedName>
    <definedName name="_17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721"}</definedName>
    <definedName name="_17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721"}</definedName>
    <definedName name="_17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721"}</definedName>
    <definedName name="_18__FDSAUDITLINK__" localSheetId="4" hidden="1">{"fdsup://directions/FAT Viewer?action=UPDATE&amp;creator=factset&amp;DYN_ARGS=TRUE&amp;DOC_NAME=FAT:FQL_AUDITING_CLIENT_TEMPLATE.FAT&amp;display_string=Audit&amp;VAR:KEY=QLGFMPADIZ&amp;VAR:QUERY=RkZfRUJJVERBX09QRVIoTFRNLDAsLCxSRik=&amp;WINDOW=FIRST_POPUP&amp;HEIGHT=450&amp;WIDTH=450&amp;START_MA","XIMIZED=FALSE&amp;VAR:CALENDAR=US&amp;VAR:SYMBOL=KFN&amp;VAR:INDEX=0"}</definedName>
    <definedName name="_18__FDSAUDITLINK__" localSheetId="5" hidden="1">{"fdsup://directions/FAT Viewer?action=UPDATE&amp;creator=factset&amp;DYN_ARGS=TRUE&amp;DOC_NAME=FAT:FQL_AUDITING_CLIENT_TEMPLATE.FAT&amp;display_string=Audit&amp;VAR:KEY=QLGFMPADIZ&amp;VAR:QUERY=RkZfRUJJVERBX09QRVIoTFRNLDAsLCxSRik=&amp;WINDOW=FIRST_POPUP&amp;HEIGHT=450&amp;WIDTH=450&amp;START_MA","XIMIZED=FALSE&amp;VAR:CALENDAR=US&amp;VAR:SYMBOL=KFN&amp;VAR:INDEX=0"}</definedName>
    <definedName name="_18__FDSAUDITLINK__" localSheetId="3" hidden="1">{"fdsup://directions/FAT Viewer?action=UPDATE&amp;creator=factset&amp;DYN_ARGS=TRUE&amp;DOC_NAME=FAT:FQL_AUDITING_CLIENT_TEMPLATE.FAT&amp;display_string=Audit&amp;VAR:KEY=QLGFMPADIZ&amp;VAR:QUERY=RkZfRUJJVERBX09QRVIoTFRNLDAsLCxSRik=&amp;WINDOW=FIRST_POPUP&amp;HEIGHT=450&amp;WIDTH=450&amp;START_MA","XIMIZED=FALSE&amp;VAR:CALENDAR=US&amp;VAR:SYMBOL=KFN&amp;VAR:INDEX=0"}</definedName>
    <definedName name="_18__FDSAUDITLINK__" hidden="1">{"fdsup://directions/FAT Viewer?action=UPDATE&amp;creator=factset&amp;DYN_ARGS=TRUE&amp;DOC_NAME=FAT:FQL_AUDITING_CLIENT_TEMPLATE.FAT&amp;display_string=Audit&amp;VAR:KEY=QLGFMPADIZ&amp;VAR:QUERY=RkZfRUJJVERBX09QRVIoTFRNLDAsLCxSRik=&amp;WINDOW=FIRST_POPUP&amp;HEIGHT=450&amp;WIDTH=450&amp;START_MA","XIMIZED=FALSE&amp;VAR:CALENDAR=US&amp;VAR:SYMBOL=KFN&amp;VAR:INDEX=0"}</definedName>
    <definedName name="_18_8_0_S" hidden="1">#N/A</definedName>
    <definedName name="_180__FDSAUDITLINK__" localSheetId="4" hidden="1">{"fdsup://Directions/FactSet Auditing Viewer?action=AUDIT_VALUE&amp;DB=129&amp;ID1=12768610&amp;VALUEID=10010&amp;SDATE=2010&amp;PERIODTYPE=ANN_STD&amp;SCFT=3&amp;window=popup_no_bar&amp;width=385&amp;height=120&amp;START_MAXIMIZED=FALSE&amp;creator=factset&amp;display_string=Audit"}</definedName>
    <definedName name="_180__FDSAUDITLINK__" localSheetId="5" hidden="1">{"fdsup://Directions/FactSet Auditing Viewer?action=AUDIT_VALUE&amp;DB=129&amp;ID1=12768610&amp;VALUEID=10010&amp;SDATE=2010&amp;PERIODTYPE=ANN_STD&amp;SCFT=3&amp;window=popup_no_bar&amp;width=385&amp;height=120&amp;START_MAXIMIZED=FALSE&amp;creator=factset&amp;display_string=Audit"}</definedName>
    <definedName name="_180__FDSAUDITLINK__" localSheetId="3" hidden="1">{"fdsup://Directions/FactSet Auditing Viewer?action=AUDIT_VALUE&amp;DB=129&amp;ID1=12768610&amp;VALUEID=10010&amp;SDATE=2010&amp;PERIODTYPE=ANN_STD&amp;SCFT=3&amp;window=popup_no_bar&amp;width=385&amp;height=120&amp;START_MAXIMIZED=FALSE&amp;creator=factset&amp;display_string=Audit"}</definedName>
    <definedName name="_180__FDSAUDITLINK__" hidden="1">{"fdsup://Directions/FactSet Auditing Viewer?action=AUDIT_VALUE&amp;DB=129&amp;ID1=12768610&amp;VALUEID=10010&amp;SDATE=2010&amp;PERIODTYPE=ANN_STD&amp;SCFT=3&amp;window=popup_no_bar&amp;width=385&amp;height=120&amp;START_MAXIMIZED=FALSE&amp;creator=factset&amp;display_string=Audit"}</definedName>
    <definedName name="_18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720"}</definedName>
    <definedName name="_18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720"}</definedName>
    <definedName name="_18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720"}</definedName>
    <definedName name="_18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720"}</definedName>
    <definedName name="_18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719"}</definedName>
    <definedName name="_18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719"}</definedName>
    <definedName name="_18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719"}</definedName>
    <definedName name="_18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719"}</definedName>
    <definedName name="_18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718"}</definedName>
    <definedName name="_18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718"}</definedName>
    <definedName name="_18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718"}</definedName>
    <definedName name="_18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718"}</definedName>
    <definedName name="_18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717"}</definedName>
    <definedName name="_18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717"}</definedName>
    <definedName name="_18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717"}</definedName>
    <definedName name="_18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717"}</definedName>
    <definedName name="_18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716"}</definedName>
    <definedName name="_18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716"}</definedName>
    <definedName name="_18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716"}</definedName>
    <definedName name="_18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716"}</definedName>
    <definedName name="_18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715"}</definedName>
    <definedName name="_18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715"}</definedName>
    <definedName name="_18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715"}</definedName>
    <definedName name="_18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715"}</definedName>
    <definedName name="_18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714"}</definedName>
    <definedName name="_18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714"}</definedName>
    <definedName name="_18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714"}</definedName>
    <definedName name="_18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714"}</definedName>
    <definedName name="_18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713"}</definedName>
    <definedName name="_18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713"}</definedName>
    <definedName name="_18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713"}</definedName>
    <definedName name="_18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713"}</definedName>
    <definedName name="_18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712"}</definedName>
    <definedName name="_18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712"}</definedName>
    <definedName name="_18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712"}</definedName>
    <definedName name="_18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712"}</definedName>
    <definedName name="_18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711"}</definedName>
    <definedName name="_18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711"}</definedName>
    <definedName name="_18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711"}</definedName>
    <definedName name="_18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711"}</definedName>
    <definedName name="_181__FDSAUDITLINK__" localSheetId="4" hidden="1">{"fdsup://Directions/FactSet Auditing Viewer?action=AUDIT_VALUE&amp;DB=129&amp;ID1=55295310&amp;VALUEID=10010&amp;SDATE=2010&amp;PERIODTYPE=ANN_STD&amp;SCFT=3&amp;window=popup_no_bar&amp;width=385&amp;height=120&amp;START_MAXIMIZED=FALSE&amp;creator=factset&amp;display_string=Audit"}</definedName>
    <definedName name="_181__FDSAUDITLINK__" localSheetId="5" hidden="1">{"fdsup://Directions/FactSet Auditing Viewer?action=AUDIT_VALUE&amp;DB=129&amp;ID1=55295310&amp;VALUEID=10010&amp;SDATE=2010&amp;PERIODTYPE=ANN_STD&amp;SCFT=3&amp;window=popup_no_bar&amp;width=385&amp;height=120&amp;START_MAXIMIZED=FALSE&amp;creator=factset&amp;display_string=Audit"}</definedName>
    <definedName name="_181__FDSAUDITLINK__" localSheetId="3" hidden="1">{"fdsup://Directions/FactSet Auditing Viewer?action=AUDIT_VALUE&amp;DB=129&amp;ID1=55295310&amp;VALUEID=10010&amp;SDATE=2010&amp;PERIODTYPE=ANN_STD&amp;SCFT=3&amp;window=popup_no_bar&amp;width=385&amp;height=120&amp;START_MAXIMIZED=FALSE&amp;creator=factset&amp;display_string=Audit"}</definedName>
    <definedName name="_181__FDSAUDITLINK__" hidden="1">{"fdsup://Directions/FactSet Auditing Viewer?action=AUDIT_VALUE&amp;DB=129&amp;ID1=55295310&amp;VALUEID=10010&amp;SDATE=2010&amp;PERIODTYPE=ANN_STD&amp;SCFT=3&amp;window=popup_no_bar&amp;width=385&amp;height=120&amp;START_MAXIMIZED=FALSE&amp;creator=factset&amp;display_string=Audit"}</definedName>
    <definedName name="_18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710"}</definedName>
    <definedName name="_18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710"}</definedName>
    <definedName name="_18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710"}</definedName>
    <definedName name="_18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710"}</definedName>
    <definedName name="_18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709"}</definedName>
    <definedName name="_18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709"}</definedName>
    <definedName name="_18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709"}</definedName>
    <definedName name="_18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709"}</definedName>
    <definedName name="_18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708"}</definedName>
    <definedName name="_18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708"}</definedName>
    <definedName name="_18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708"}</definedName>
    <definedName name="_18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708"}</definedName>
    <definedName name="_18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707"}</definedName>
    <definedName name="_18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707"}</definedName>
    <definedName name="_18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707"}</definedName>
    <definedName name="_18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707"}</definedName>
    <definedName name="_18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706"}</definedName>
    <definedName name="_18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706"}</definedName>
    <definedName name="_18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706"}</definedName>
    <definedName name="_18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706"}</definedName>
    <definedName name="_18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705"}</definedName>
    <definedName name="_18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705"}</definedName>
    <definedName name="_18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705"}</definedName>
    <definedName name="_18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705"}</definedName>
    <definedName name="_18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704"}</definedName>
    <definedName name="_18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704"}</definedName>
    <definedName name="_18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704"}</definedName>
    <definedName name="_18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704"}</definedName>
    <definedName name="_18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703"}</definedName>
    <definedName name="_18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703"}</definedName>
    <definedName name="_18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703"}</definedName>
    <definedName name="_18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703"}</definedName>
    <definedName name="_18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702"}</definedName>
    <definedName name="_18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702"}</definedName>
    <definedName name="_18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702"}</definedName>
    <definedName name="_18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702"}</definedName>
    <definedName name="_18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701"}</definedName>
    <definedName name="_18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701"}</definedName>
    <definedName name="_18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701"}</definedName>
    <definedName name="_18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701"}</definedName>
    <definedName name="_182__FDSAUDITLINK__" localSheetId="4" hidden="1">{"fdsup://Directions/FactSet Auditing Viewer?action=AUDIT_VALUE&amp;DB=129&amp;ID1=84778810&amp;VALUEID=10010&amp;SDATE=2010&amp;PERIODTYPE=ANN_STD&amp;SCFT=3&amp;window=popup_no_bar&amp;width=385&amp;height=120&amp;START_MAXIMIZED=FALSE&amp;creator=factset&amp;display_string=Audit"}</definedName>
    <definedName name="_182__FDSAUDITLINK__" localSheetId="5" hidden="1">{"fdsup://Directions/FactSet Auditing Viewer?action=AUDIT_VALUE&amp;DB=129&amp;ID1=84778810&amp;VALUEID=10010&amp;SDATE=2010&amp;PERIODTYPE=ANN_STD&amp;SCFT=3&amp;window=popup_no_bar&amp;width=385&amp;height=120&amp;START_MAXIMIZED=FALSE&amp;creator=factset&amp;display_string=Audit"}</definedName>
    <definedName name="_182__FDSAUDITLINK__" localSheetId="3" hidden="1">{"fdsup://Directions/FactSet Auditing Viewer?action=AUDIT_VALUE&amp;DB=129&amp;ID1=84778810&amp;VALUEID=10010&amp;SDATE=2010&amp;PERIODTYPE=ANN_STD&amp;SCFT=3&amp;window=popup_no_bar&amp;width=385&amp;height=120&amp;START_MAXIMIZED=FALSE&amp;creator=factset&amp;display_string=Audit"}</definedName>
    <definedName name="_182__FDSAUDITLINK__" hidden="1">{"fdsup://Directions/FactSet Auditing Viewer?action=AUDIT_VALUE&amp;DB=129&amp;ID1=84778810&amp;VALUEID=10010&amp;SDATE=2010&amp;PERIODTYPE=ANN_STD&amp;SCFT=3&amp;window=popup_no_bar&amp;width=385&amp;height=120&amp;START_MAXIMIZED=FALSE&amp;creator=factset&amp;display_string=Audit"}</definedName>
    <definedName name="_18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700"}</definedName>
    <definedName name="_18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700"}</definedName>
    <definedName name="_18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700"}</definedName>
    <definedName name="_18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700"}</definedName>
    <definedName name="_18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699"}</definedName>
    <definedName name="_18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699"}</definedName>
    <definedName name="_18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699"}</definedName>
    <definedName name="_18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699"}</definedName>
    <definedName name="_18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698"}</definedName>
    <definedName name="_18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698"}</definedName>
    <definedName name="_18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698"}</definedName>
    <definedName name="_18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698"}</definedName>
    <definedName name="_18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697"}</definedName>
    <definedName name="_18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697"}</definedName>
    <definedName name="_18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697"}</definedName>
    <definedName name="_18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697"}</definedName>
    <definedName name="_18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696"}</definedName>
    <definedName name="_18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696"}</definedName>
    <definedName name="_18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696"}</definedName>
    <definedName name="_18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696"}</definedName>
    <definedName name="_18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695"}</definedName>
    <definedName name="_18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695"}</definedName>
    <definedName name="_18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695"}</definedName>
    <definedName name="_18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695"}</definedName>
    <definedName name="_18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694"}</definedName>
    <definedName name="_18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694"}</definedName>
    <definedName name="_18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694"}</definedName>
    <definedName name="_18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694"}</definedName>
    <definedName name="_18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693"}</definedName>
    <definedName name="_18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693"}</definedName>
    <definedName name="_18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693"}</definedName>
    <definedName name="_18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693"}</definedName>
    <definedName name="_18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692"}</definedName>
    <definedName name="_18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692"}</definedName>
    <definedName name="_18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692"}</definedName>
    <definedName name="_18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692"}</definedName>
    <definedName name="_18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691"}</definedName>
    <definedName name="_18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691"}</definedName>
    <definedName name="_18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691"}</definedName>
    <definedName name="_18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691"}</definedName>
    <definedName name="_183__FDSAUDITLINK__" localSheetId="4" hidden="1">{"fdsup://Directions/FactSet Auditing Viewer?action=AUDIT_VALUE&amp;DB=129&amp;ID1=83001A10&amp;VALUEID=10010&amp;SDATE=2010&amp;PERIODTYPE=ANN_STD&amp;SCFT=3&amp;window=popup_no_bar&amp;width=385&amp;height=120&amp;START_MAXIMIZED=FALSE&amp;creator=factset&amp;display_string=Audit"}</definedName>
    <definedName name="_183__FDSAUDITLINK__" localSheetId="5" hidden="1">{"fdsup://Directions/FactSet Auditing Viewer?action=AUDIT_VALUE&amp;DB=129&amp;ID1=83001A10&amp;VALUEID=10010&amp;SDATE=2010&amp;PERIODTYPE=ANN_STD&amp;SCFT=3&amp;window=popup_no_bar&amp;width=385&amp;height=120&amp;START_MAXIMIZED=FALSE&amp;creator=factset&amp;display_string=Audit"}</definedName>
    <definedName name="_183__FDSAUDITLINK__" localSheetId="3" hidden="1">{"fdsup://Directions/FactSet Auditing Viewer?action=AUDIT_VALUE&amp;DB=129&amp;ID1=83001A10&amp;VALUEID=10010&amp;SDATE=2010&amp;PERIODTYPE=ANN_STD&amp;SCFT=3&amp;window=popup_no_bar&amp;width=385&amp;height=120&amp;START_MAXIMIZED=FALSE&amp;creator=factset&amp;display_string=Audit"}</definedName>
    <definedName name="_183__FDSAUDITLINK__" hidden="1">{"fdsup://Directions/FactSet Auditing Viewer?action=AUDIT_VALUE&amp;DB=129&amp;ID1=83001A10&amp;VALUEID=10010&amp;SDATE=2010&amp;PERIODTYPE=ANN_STD&amp;SCFT=3&amp;window=popup_no_bar&amp;width=385&amp;height=120&amp;START_MAXIMIZED=FALSE&amp;creator=factset&amp;display_string=Audit"}</definedName>
    <definedName name="_18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690"}</definedName>
    <definedName name="_18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690"}</definedName>
    <definedName name="_18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690"}</definedName>
    <definedName name="_18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690"}</definedName>
    <definedName name="_18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689"}</definedName>
    <definedName name="_18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689"}</definedName>
    <definedName name="_18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689"}</definedName>
    <definedName name="_18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689"}</definedName>
    <definedName name="_18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688"}</definedName>
    <definedName name="_18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688"}</definedName>
    <definedName name="_18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688"}</definedName>
    <definedName name="_18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688"}</definedName>
    <definedName name="_18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687"}</definedName>
    <definedName name="_18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687"}</definedName>
    <definedName name="_18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687"}</definedName>
    <definedName name="_18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687"}</definedName>
    <definedName name="_18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686"}</definedName>
    <definedName name="_18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686"}</definedName>
    <definedName name="_18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686"}</definedName>
    <definedName name="_18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686"}</definedName>
    <definedName name="_18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685"}</definedName>
    <definedName name="_18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685"}</definedName>
    <definedName name="_18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685"}</definedName>
    <definedName name="_18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685"}</definedName>
    <definedName name="_18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684"}</definedName>
    <definedName name="_18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684"}</definedName>
    <definedName name="_18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684"}</definedName>
    <definedName name="_18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684"}</definedName>
    <definedName name="_18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683"}</definedName>
    <definedName name="_18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683"}</definedName>
    <definedName name="_18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683"}</definedName>
    <definedName name="_18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683"}</definedName>
    <definedName name="_18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682"}</definedName>
    <definedName name="_18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682"}</definedName>
    <definedName name="_18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682"}</definedName>
    <definedName name="_18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682"}</definedName>
    <definedName name="_18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681"}</definedName>
    <definedName name="_18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681"}</definedName>
    <definedName name="_18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681"}</definedName>
    <definedName name="_18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681"}</definedName>
    <definedName name="_184__FDSAUDITLINK__" localSheetId="4" hidden="1">{"fdsup://Directions/FactSet Auditing Viewer?action=AUDIT_VALUE&amp;DB=129&amp;ID1=61748W10&amp;VALUEID=10010&amp;SDATE=2010&amp;PERIODTYPE=ANN_STD&amp;SCFT=3&amp;window=popup_no_bar&amp;width=385&amp;height=120&amp;START_MAXIMIZED=FALSE&amp;creator=factset&amp;display_string=Audit"}</definedName>
    <definedName name="_184__FDSAUDITLINK__" localSheetId="5" hidden="1">{"fdsup://Directions/FactSet Auditing Viewer?action=AUDIT_VALUE&amp;DB=129&amp;ID1=61748W10&amp;VALUEID=10010&amp;SDATE=2010&amp;PERIODTYPE=ANN_STD&amp;SCFT=3&amp;window=popup_no_bar&amp;width=385&amp;height=120&amp;START_MAXIMIZED=FALSE&amp;creator=factset&amp;display_string=Audit"}</definedName>
    <definedName name="_184__FDSAUDITLINK__" localSheetId="3" hidden="1">{"fdsup://Directions/FactSet Auditing Viewer?action=AUDIT_VALUE&amp;DB=129&amp;ID1=61748W10&amp;VALUEID=10010&amp;SDATE=2010&amp;PERIODTYPE=ANN_STD&amp;SCFT=3&amp;window=popup_no_bar&amp;width=385&amp;height=120&amp;START_MAXIMIZED=FALSE&amp;creator=factset&amp;display_string=Audit"}</definedName>
    <definedName name="_184__FDSAUDITLINK__" hidden="1">{"fdsup://Directions/FactSet Auditing Viewer?action=AUDIT_VALUE&amp;DB=129&amp;ID1=61748W10&amp;VALUEID=10010&amp;SDATE=2010&amp;PERIODTYPE=ANN_STD&amp;SCFT=3&amp;window=popup_no_bar&amp;width=385&amp;height=120&amp;START_MAXIMIZED=FALSE&amp;creator=factset&amp;display_string=Audit"}</definedName>
    <definedName name="_18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680"}</definedName>
    <definedName name="_18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680"}</definedName>
    <definedName name="_18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680"}</definedName>
    <definedName name="_18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680"}</definedName>
    <definedName name="_18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679"}</definedName>
    <definedName name="_18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679"}</definedName>
    <definedName name="_18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679"}</definedName>
    <definedName name="_18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679"}</definedName>
    <definedName name="_18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678"}</definedName>
    <definedName name="_18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678"}</definedName>
    <definedName name="_18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678"}</definedName>
    <definedName name="_18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678"}</definedName>
    <definedName name="_18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677"}</definedName>
    <definedName name="_18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677"}</definedName>
    <definedName name="_18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677"}</definedName>
    <definedName name="_18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677"}</definedName>
    <definedName name="_18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676"}</definedName>
    <definedName name="_18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676"}</definedName>
    <definedName name="_18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676"}</definedName>
    <definedName name="_18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676"}</definedName>
    <definedName name="_18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675"}</definedName>
    <definedName name="_18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675"}</definedName>
    <definedName name="_18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675"}</definedName>
    <definedName name="_18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675"}</definedName>
    <definedName name="_18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674"}</definedName>
    <definedName name="_18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674"}</definedName>
    <definedName name="_18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674"}</definedName>
    <definedName name="_18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674"}</definedName>
    <definedName name="_18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673"}</definedName>
    <definedName name="_18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673"}</definedName>
    <definedName name="_18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673"}</definedName>
    <definedName name="_18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673"}</definedName>
    <definedName name="_18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672"}</definedName>
    <definedName name="_18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672"}</definedName>
    <definedName name="_18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672"}</definedName>
    <definedName name="_18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672"}</definedName>
    <definedName name="_18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671"}</definedName>
    <definedName name="_18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671"}</definedName>
    <definedName name="_18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671"}</definedName>
    <definedName name="_18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671"}</definedName>
    <definedName name="_185__FDSAUDITLINK__" localSheetId="4" hidden="1">{"fdsup://Directions/FactSet Auditing Viewer?action=AUDIT_VALUE&amp;DB=129&amp;ID1=16990510&amp;VALUEID=10010&amp;SDATE=2010&amp;PERIODTYPE=ANN_STD&amp;SCFT=3&amp;window=popup_no_bar&amp;width=385&amp;height=120&amp;START_MAXIMIZED=FALSE&amp;creator=factset&amp;display_string=Audit"}</definedName>
    <definedName name="_185__FDSAUDITLINK__" localSheetId="5" hidden="1">{"fdsup://Directions/FactSet Auditing Viewer?action=AUDIT_VALUE&amp;DB=129&amp;ID1=16990510&amp;VALUEID=10010&amp;SDATE=2010&amp;PERIODTYPE=ANN_STD&amp;SCFT=3&amp;window=popup_no_bar&amp;width=385&amp;height=120&amp;START_MAXIMIZED=FALSE&amp;creator=factset&amp;display_string=Audit"}</definedName>
    <definedName name="_185__FDSAUDITLINK__" localSheetId="3" hidden="1">{"fdsup://Directions/FactSet Auditing Viewer?action=AUDIT_VALUE&amp;DB=129&amp;ID1=16990510&amp;VALUEID=10010&amp;SDATE=2010&amp;PERIODTYPE=ANN_STD&amp;SCFT=3&amp;window=popup_no_bar&amp;width=385&amp;height=120&amp;START_MAXIMIZED=FALSE&amp;creator=factset&amp;display_string=Audit"}</definedName>
    <definedName name="_185__FDSAUDITLINK__" hidden="1">{"fdsup://Directions/FactSet Auditing Viewer?action=AUDIT_VALUE&amp;DB=129&amp;ID1=16990510&amp;VALUEID=10010&amp;SDATE=2010&amp;PERIODTYPE=ANN_STD&amp;SCFT=3&amp;window=popup_no_bar&amp;width=385&amp;height=120&amp;START_MAXIMIZED=FALSE&amp;creator=factset&amp;display_string=Audit"}</definedName>
    <definedName name="_18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670"}</definedName>
    <definedName name="_18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670"}</definedName>
    <definedName name="_18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670"}</definedName>
    <definedName name="_18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670"}</definedName>
    <definedName name="_18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669"}</definedName>
    <definedName name="_18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669"}</definedName>
    <definedName name="_18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669"}</definedName>
    <definedName name="_18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669"}</definedName>
    <definedName name="_18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668"}</definedName>
    <definedName name="_18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668"}</definedName>
    <definedName name="_18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668"}</definedName>
    <definedName name="_18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668"}</definedName>
    <definedName name="_18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667"}</definedName>
    <definedName name="_18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667"}</definedName>
    <definedName name="_18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667"}</definedName>
    <definedName name="_18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667"}</definedName>
    <definedName name="_18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666"}</definedName>
    <definedName name="_18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666"}</definedName>
    <definedName name="_18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666"}</definedName>
    <definedName name="_18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666"}</definedName>
    <definedName name="_18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665"}</definedName>
    <definedName name="_18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665"}</definedName>
    <definedName name="_18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665"}</definedName>
    <definedName name="_18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665"}</definedName>
    <definedName name="_18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664"}</definedName>
    <definedName name="_18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664"}</definedName>
    <definedName name="_18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664"}</definedName>
    <definedName name="_18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664"}</definedName>
    <definedName name="_18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663"}</definedName>
    <definedName name="_18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663"}</definedName>
    <definedName name="_18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663"}</definedName>
    <definedName name="_18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663"}</definedName>
    <definedName name="_18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662"}</definedName>
    <definedName name="_18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662"}</definedName>
    <definedName name="_18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662"}</definedName>
    <definedName name="_18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662"}</definedName>
    <definedName name="_18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661"}</definedName>
    <definedName name="_18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661"}</definedName>
    <definedName name="_18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661"}</definedName>
    <definedName name="_18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661"}</definedName>
    <definedName name="_186__FDSAUDITLINK__" localSheetId="4" hidden="1">{"fdsup://Directions/FactSet Auditing Viewer?action=AUDIT_VALUE&amp;DB=129&amp;ID1=36790510&amp;VALUEID=10010&amp;SDATE=2010&amp;PERIODTYPE=ANN_STD&amp;SCFT=3&amp;window=popup_no_bar&amp;width=385&amp;height=120&amp;START_MAXIMIZED=FALSE&amp;creator=factset&amp;display_string=Audit"}</definedName>
    <definedName name="_186__FDSAUDITLINK__" localSheetId="5" hidden="1">{"fdsup://Directions/FactSet Auditing Viewer?action=AUDIT_VALUE&amp;DB=129&amp;ID1=36790510&amp;VALUEID=10010&amp;SDATE=2010&amp;PERIODTYPE=ANN_STD&amp;SCFT=3&amp;window=popup_no_bar&amp;width=385&amp;height=120&amp;START_MAXIMIZED=FALSE&amp;creator=factset&amp;display_string=Audit"}</definedName>
    <definedName name="_186__FDSAUDITLINK__" localSheetId="3" hidden="1">{"fdsup://Directions/FactSet Auditing Viewer?action=AUDIT_VALUE&amp;DB=129&amp;ID1=36790510&amp;VALUEID=10010&amp;SDATE=2010&amp;PERIODTYPE=ANN_STD&amp;SCFT=3&amp;window=popup_no_bar&amp;width=385&amp;height=120&amp;START_MAXIMIZED=FALSE&amp;creator=factset&amp;display_string=Audit"}</definedName>
    <definedName name="_186__FDSAUDITLINK__" hidden="1">{"fdsup://Directions/FactSet Auditing Viewer?action=AUDIT_VALUE&amp;DB=129&amp;ID1=36790510&amp;VALUEID=10010&amp;SDATE=2010&amp;PERIODTYPE=ANN_STD&amp;SCFT=3&amp;window=popup_no_bar&amp;width=385&amp;height=120&amp;START_MAXIMIZED=FALSE&amp;creator=factset&amp;display_string=Audit"}</definedName>
    <definedName name="_18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660"}</definedName>
    <definedName name="_18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660"}</definedName>
    <definedName name="_18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660"}</definedName>
    <definedName name="_18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660"}</definedName>
    <definedName name="_18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659"}</definedName>
    <definedName name="_18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659"}</definedName>
    <definedName name="_18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659"}</definedName>
    <definedName name="_18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659"}</definedName>
    <definedName name="_18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658"}</definedName>
    <definedName name="_18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658"}</definedName>
    <definedName name="_18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658"}</definedName>
    <definedName name="_18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658"}</definedName>
    <definedName name="_18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657"}</definedName>
    <definedName name="_18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657"}</definedName>
    <definedName name="_18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657"}</definedName>
    <definedName name="_18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657"}</definedName>
    <definedName name="_18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656"}</definedName>
    <definedName name="_18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656"}</definedName>
    <definedName name="_18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656"}</definedName>
    <definedName name="_18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656"}</definedName>
    <definedName name="_18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655"}</definedName>
    <definedName name="_18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655"}</definedName>
    <definedName name="_18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655"}</definedName>
    <definedName name="_18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655"}</definedName>
    <definedName name="_18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654"}</definedName>
    <definedName name="_18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654"}</definedName>
    <definedName name="_18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654"}</definedName>
    <definedName name="_18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654"}</definedName>
    <definedName name="_18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653"}</definedName>
    <definedName name="_18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653"}</definedName>
    <definedName name="_18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653"}</definedName>
    <definedName name="_18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653"}</definedName>
    <definedName name="_18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652"}</definedName>
    <definedName name="_18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652"}</definedName>
    <definedName name="_18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652"}</definedName>
    <definedName name="_18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652"}</definedName>
    <definedName name="_18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651"}</definedName>
    <definedName name="_18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651"}</definedName>
    <definedName name="_18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651"}</definedName>
    <definedName name="_18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651"}</definedName>
    <definedName name="_187__FDSAUDITLINK__" localSheetId="4" hidden="1">{"fdsup://directions/FAT Viewer?action=UPDATE&amp;creator=factset&amp;DYN_ARGS=TRUE&amp;DOC_NAME=FAT:FQL_AUDITING_CLIENT_TEMPLATE.FAT&amp;display_string=Audit&amp;VAR:KEY=NUDAJQTOLW&amp;VAR:QUERY=RkdfUFJJQ0UoNDExODYpIC8gRkZfQlBTKE1PTiw0MTE4Nik=&amp;WINDOW=FIRST_POPUP&amp;HEIGHT=450&amp;WIDTH=","450&amp;START_MAXIMIZED=FALSE&amp;VAR:CALENDAR=US&amp;VAR:SYMBOL=CLNY&amp;VAR:INDEX=0"}</definedName>
    <definedName name="_187__FDSAUDITLINK__" localSheetId="5" hidden="1">{"fdsup://directions/FAT Viewer?action=UPDATE&amp;creator=factset&amp;DYN_ARGS=TRUE&amp;DOC_NAME=FAT:FQL_AUDITING_CLIENT_TEMPLATE.FAT&amp;display_string=Audit&amp;VAR:KEY=NUDAJQTOLW&amp;VAR:QUERY=RkdfUFJJQ0UoNDExODYpIC8gRkZfQlBTKE1PTiw0MTE4Nik=&amp;WINDOW=FIRST_POPUP&amp;HEIGHT=450&amp;WIDTH=","450&amp;START_MAXIMIZED=FALSE&amp;VAR:CALENDAR=US&amp;VAR:SYMBOL=CLNY&amp;VAR:INDEX=0"}</definedName>
    <definedName name="_187__FDSAUDITLINK__" localSheetId="3" hidden="1">{"fdsup://directions/FAT Viewer?action=UPDATE&amp;creator=factset&amp;DYN_ARGS=TRUE&amp;DOC_NAME=FAT:FQL_AUDITING_CLIENT_TEMPLATE.FAT&amp;display_string=Audit&amp;VAR:KEY=NUDAJQTOLW&amp;VAR:QUERY=RkdfUFJJQ0UoNDExODYpIC8gRkZfQlBTKE1PTiw0MTE4Nik=&amp;WINDOW=FIRST_POPUP&amp;HEIGHT=450&amp;WIDTH=","450&amp;START_MAXIMIZED=FALSE&amp;VAR:CALENDAR=US&amp;VAR:SYMBOL=CLNY&amp;VAR:INDEX=0"}</definedName>
    <definedName name="_187__FDSAUDITLINK__" hidden="1">{"fdsup://directions/FAT Viewer?action=UPDATE&amp;creator=factset&amp;DYN_ARGS=TRUE&amp;DOC_NAME=FAT:FQL_AUDITING_CLIENT_TEMPLATE.FAT&amp;display_string=Audit&amp;VAR:KEY=NUDAJQTOLW&amp;VAR:QUERY=RkdfUFJJQ0UoNDExODYpIC8gRkZfQlBTKE1PTiw0MTE4Nik=&amp;WINDOW=FIRST_POPUP&amp;HEIGHT=450&amp;WIDTH=","450&amp;START_MAXIMIZED=FALSE&amp;VAR:CALENDAR=US&amp;VAR:SYMBOL=CLNY&amp;VAR:INDEX=0"}</definedName>
    <definedName name="_18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650"}</definedName>
    <definedName name="_18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650"}</definedName>
    <definedName name="_18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650"}</definedName>
    <definedName name="_18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650"}</definedName>
    <definedName name="_18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649"}</definedName>
    <definedName name="_18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649"}</definedName>
    <definedName name="_18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649"}</definedName>
    <definedName name="_18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649"}</definedName>
    <definedName name="_18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648"}</definedName>
    <definedName name="_18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648"}</definedName>
    <definedName name="_18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648"}</definedName>
    <definedName name="_18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648"}</definedName>
    <definedName name="_18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647"}</definedName>
    <definedName name="_18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647"}</definedName>
    <definedName name="_18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647"}</definedName>
    <definedName name="_18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647"}</definedName>
    <definedName name="_18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646"}</definedName>
    <definedName name="_18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646"}</definedName>
    <definedName name="_18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646"}</definedName>
    <definedName name="_18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646"}</definedName>
    <definedName name="_18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645"}</definedName>
    <definedName name="_18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645"}</definedName>
    <definedName name="_18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645"}</definedName>
    <definedName name="_18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645"}</definedName>
    <definedName name="_18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644"}</definedName>
    <definedName name="_18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644"}</definedName>
    <definedName name="_18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644"}</definedName>
    <definedName name="_18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644"}</definedName>
    <definedName name="_18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643"}</definedName>
    <definedName name="_18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643"}</definedName>
    <definedName name="_18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643"}</definedName>
    <definedName name="_18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643"}</definedName>
    <definedName name="_18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642"}</definedName>
    <definedName name="_18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642"}</definedName>
    <definedName name="_18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642"}</definedName>
    <definedName name="_18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642"}</definedName>
    <definedName name="_18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641"}</definedName>
    <definedName name="_18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641"}</definedName>
    <definedName name="_18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641"}</definedName>
    <definedName name="_18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641"}</definedName>
    <definedName name="_188__FDSAUDITLINK__" localSheetId="4" hidden="1">{"fdsup://Directions/FactSet Auditing Viewer?action=AUDIT_VALUE&amp;DB=129&amp;ID1=51794210&amp;VALUEID=18440&amp;SDATE=201102&amp;PERIODTYPE=QTR_STD&amp;SCFT=3&amp;window=popup_no_bar&amp;width=385&amp;height=120&amp;START_MAXIMIZED=FALSE&amp;creator=factset&amp;display_string=Audit"}</definedName>
    <definedName name="_188__FDSAUDITLINK__" localSheetId="5" hidden="1">{"fdsup://Directions/FactSet Auditing Viewer?action=AUDIT_VALUE&amp;DB=129&amp;ID1=51794210&amp;VALUEID=18440&amp;SDATE=201102&amp;PERIODTYPE=QTR_STD&amp;SCFT=3&amp;window=popup_no_bar&amp;width=385&amp;height=120&amp;START_MAXIMIZED=FALSE&amp;creator=factset&amp;display_string=Audit"}</definedName>
    <definedName name="_188__FDSAUDITLINK__" localSheetId="3" hidden="1">{"fdsup://Directions/FactSet Auditing Viewer?action=AUDIT_VALUE&amp;DB=129&amp;ID1=51794210&amp;VALUEID=18440&amp;SDATE=201102&amp;PERIODTYPE=QTR_STD&amp;SCFT=3&amp;window=popup_no_bar&amp;width=385&amp;height=120&amp;START_MAXIMIZED=FALSE&amp;creator=factset&amp;display_string=Audit"}</definedName>
    <definedName name="_188__FDSAUDITLINK__" hidden="1">{"fdsup://Directions/FactSet Auditing Viewer?action=AUDIT_VALUE&amp;DB=129&amp;ID1=51794210&amp;VALUEID=18440&amp;SDATE=201102&amp;PERIODTYPE=QTR_STD&amp;SCFT=3&amp;window=popup_no_bar&amp;width=385&amp;height=120&amp;START_MAXIMIZED=FALSE&amp;creator=factset&amp;display_string=Audit"}</definedName>
    <definedName name="_18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640"}</definedName>
    <definedName name="_18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640"}</definedName>
    <definedName name="_18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640"}</definedName>
    <definedName name="_18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640"}</definedName>
    <definedName name="_18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639"}</definedName>
    <definedName name="_18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639"}</definedName>
    <definedName name="_18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639"}</definedName>
    <definedName name="_18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639"}</definedName>
    <definedName name="_18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638"}</definedName>
    <definedName name="_18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638"}</definedName>
    <definedName name="_18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638"}</definedName>
    <definedName name="_18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638"}</definedName>
    <definedName name="_18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637"}</definedName>
    <definedName name="_18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637"}</definedName>
    <definedName name="_18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637"}</definedName>
    <definedName name="_18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637"}</definedName>
    <definedName name="_18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636"}</definedName>
    <definedName name="_18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636"}</definedName>
    <definedName name="_18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636"}</definedName>
    <definedName name="_18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636"}</definedName>
    <definedName name="_18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635"}</definedName>
    <definedName name="_18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635"}</definedName>
    <definedName name="_18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635"}</definedName>
    <definedName name="_18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635"}</definedName>
    <definedName name="_18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634"}</definedName>
    <definedName name="_18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634"}</definedName>
    <definedName name="_18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634"}</definedName>
    <definedName name="_18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634"}</definedName>
    <definedName name="_18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633"}</definedName>
    <definedName name="_18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633"}</definedName>
    <definedName name="_18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633"}</definedName>
    <definedName name="_18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633"}</definedName>
    <definedName name="_18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632"}</definedName>
    <definedName name="_18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632"}</definedName>
    <definedName name="_18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632"}</definedName>
    <definedName name="_18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632"}</definedName>
    <definedName name="_18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631"}</definedName>
    <definedName name="_18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631"}</definedName>
    <definedName name="_18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631"}</definedName>
    <definedName name="_18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631"}</definedName>
    <definedName name="_189__FDSAUDITLINK__" localSheetId="4" hidden="1">{"fdsup://directions/FAT Viewer?action=UPDATE&amp;creator=factset&amp;DYN_ARGS=TRUE&amp;DOC_NAME=FAT:FQL_AUDITING_CLIENT_TEMPLATE.FAT&amp;display_string=Audit&amp;VAR:KEY=NMVAVWRANI&amp;VAR:QUERY=RkdfUFJJQ0UoNDExODYpIC8gRkZfQlBTKE1PTiw0MTE4Nik=&amp;WINDOW=FIRST_POPUP&amp;HEIGHT=450&amp;WIDTH=","450&amp;START_MAXIMIZED=FALSE&amp;VAR:CALENDAR=US&amp;VAR:SYMBOL=ARI&amp;VAR:INDEX=0"}</definedName>
    <definedName name="_189__FDSAUDITLINK__" localSheetId="5" hidden="1">{"fdsup://directions/FAT Viewer?action=UPDATE&amp;creator=factset&amp;DYN_ARGS=TRUE&amp;DOC_NAME=FAT:FQL_AUDITING_CLIENT_TEMPLATE.FAT&amp;display_string=Audit&amp;VAR:KEY=NMVAVWRANI&amp;VAR:QUERY=RkdfUFJJQ0UoNDExODYpIC8gRkZfQlBTKE1PTiw0MTE4Nik=&amp;WINDOW=FIRST_POPUP&amp;HEIGHT=450&amp;WIDTH=","450&amp;START_MAXIMIZED=FALSE&amp;VAR:CALENDAR=US&amp;VAR:SYMBOL=ARI&amp;VAR:INDEX=0"}</definedName>
    <definedName name="_189__FDSAUDITLINK__" localSheetId="3" hidden="1">{"fdsup://directions/FAT Viewer?action=UPDATE&amp;creator=factset&amp;DYN_ARGS=TRUE&amp;DOC_NAME=FAT:FQL_AUDITING_CLIENT_TEMPLATE.FAT&amp;display_string=Audit&amp;VAR:KEY=NMVAVWRANI&amp;VAR:QUERY=RkdfUFJJQ0UoNDExODYpIC8gRkZfQlBTKE1PTiw0MTE4Nik=&amp;WINDOW=FIRST_POPUP&amp;HEIGHT=450&amp;WIDTH=","450&amp;START_MAXIMIZED=FALSE&amp;VAR:CALENDAR=US&amp;VAR:SYMBOL=ARI&amp;VAR:INDEX=0"}</definedName>
    <definedName name="_189__FDSAUDITLINK__" hidden="1">{"fdsup://directions/FAT Viewer?action=UPDATE&amp;creator=factset&amp;DYN_ARGS=TRUE&amp;DOC_NAME=FAT:FQL_AUDITING_CLIENT_TEMPLATE.FAT&amp;display_string=Audit&amp;VAR:KEY=NMVAVWRANI&amp;VAR:QUERY=RkdfUFJJQ0UoNDExODYpIC8gRkZfQlBTKE1PTiw0MTE4Nik=&amp;WINDOW=FIRST_POPUP&amp;HEIGHT=450&amp;WIDTH=","450&amp;START_MAXIMIZED=FALSE&amp;VAR:CALENDAR=US&amp;VAR:SYMBOL=ARI&amp;VAR:INDEX=0"}</definedName>
    <definedName name="_18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630"}</definedName>
    <definedName name="_18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630"}</definedName>
    <definedName name="_18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630"}</definedName>
    <definedName name="_18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630"}</definedName>
    <definedName name="_18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629"}</definedName>
    <definedName name="_18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629"}</definedName>
    <definedName name="_18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629"}</definedName>
    <definedName name="_18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629"}</definedName>
    <definedName name="_18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628"}</definedName>
    <definedName name="_18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628"}</definedName>
    <definedName name="_18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628"}</definedName>
    <definedName name="_18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628"}</definedName>
    <definedName name="_18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627"}</definedName>
    <definedName name="_18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627"}</definedName>
    <definedName name="_18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627"}</definedName>
    <definedName name="_18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627"}</definedName>
    <definedName name="_18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626"}</definedName>
    <definedName name="_18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626"}</definedName>
    <definedName name="_18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626"}</definedName>
    <definedName name="_18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626"}</definedName>
    <definedName name="_18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625"}</definedName>
    <definedName name="_18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625"}</definedName>
    <definedName name="_18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625"}</definedName>
    <definedName name="_18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625"}</definedName>
    <definedName name="_18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624"}</definedName>
    <definedName name="_18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624"}</definedName>
    <definedName name="_18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624"}</definedName>
    <definedName name="_18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624"}</definedName>
    <definedName name="_18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623"}</definedName>
    <definedName name="_18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623"}</definedName>
    <definedName name="_18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623"}</definedName>
    <definedName name="_18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623"}</definedName>
    <definedName name="_18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622"}</definedName>
    <definedName name="_18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622"}</definedName>
    <definedName name="_18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622"}</definedName>
    <definedName name="_18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622"}</definedName>
    <definedName name="_18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621"}</definedName>
    <definedName name="_18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621"}</definedName>
    <definedName name="_18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621"}</definedName>
    <definedName name="_18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621"}</definedName>
    <definedName name="_19__FDSAUDITLINK__" localSheetId="4" hidden="1">{"fdsup://directions/FAT Viewer?action=UPDATE&amp;creator=factset&amp;DYN_ARGS=TRUE&amp;DOC_NAME=FAT:FQL_AUDITING_CLIENT_TEMPLATE.FAT&amp;display_string=Audit&amp;VAR:KEY=YNONARSXGJ&amp;VAR:QUERY=RkdfUFJJQ0UoNDEwODApIC8gRkZfQlBTKE1PTiw0MTA4MCk=&amp;WINDOW=FIRST_POPUP&amp;HEIGHT=450&amp;WIDTH=","450&amp;START_MAXIMIZED=FALSE&amp;VAR:CALENDAR=US&amp;VAR:SYMBOL=LSE&amp;VAR:INDEX=0"}</definedName>
    <definedName name="_19__FDSAUDITLINK__" localSheetId="5" hidden="1">{"fdsup://directions/FAT Viewer?action=UPDATE&amp;creator=factset&amp;DYN_ARGS=TRUE&amp;DOC_NAME=FAT:FQL_AUDITING_CLIENT_TEMPLATE.FAT&amp;display_string=Audit&amp;VAR:KEY=YNONARSXGJ&amp;VAR:QUERY=RkdfUFJJQ0UoNDEwODApIC8gRkZfQlBTKE1PTiw0MTA4MCk=&amp;WINDOW=FIRST_POPUP&amp;HEIGHT=450&amp;WIDTH=","450&amp;START_MAXIMIZED=FALSE&amp;VAR:CALENDAR=US&amp;VAR:SYMBOL=LSE&amp;VAR:INDEX=0"}</definedName>
    <definedName name="_19__FDSAUDITLINK__" localSheetId="3" hidden="1">{"fdsup://directions/FAT Viewer?action=UPDATE&amp;creator=factset&amp;DYN_ARGS=TRUE&amp;DOC_NAME=FAT:FQL_AUDITING_CLIENT_TEMPLATE.FAT&amp;display_string=Audit&amp;VAR:KEY=YNONARSXGJ&amp;VAR:QUERY=RkdfUFJJQ0UoNDEwODApIC8gRkZfQlBTKE1PTiw0MTA4MCk=&amp;WINDOW=FIRST_POPUP&amp;HEIGHT=450&amp;WIDTH=","450&amp;START_MAXIMIZED=FALSE&amp;VAR:CALENDAR=US&amp;VAR:SYMBOL=LSE&amp;VAR:INDEX=0"}</definedName>
    <definedName name="_19__FDSAUDITLINK__" hidden="1">{"fdsup://directions/FAT Viewer?action=UPDATE&amp;creator=factset&amp;DYN_ARGS=TRUE&amp;DOC_NAME=FAT:FQL_AUDITING_CLIENT_TEMPLATE.FAT&amp;display_string=Audit&amp;VAR:KEY=YNONARSXGJ&amp;VAR:QUERY=RkdfUFJJQ0UoNDEwODApIC8gRkZfQlBTKE1PTiw0MTA4MCk=&amp;WINDOW=FIRST_POPUP&amp;HEIGHT=450&amp;WIDTH=","450&amp;START_MAXIMIZED=FALSE&amp;VAR:CALENDAR=US&amp;VAR:SYMBOL=LSE&amp;VAR:INDEX=0"}</definedName>
    <definedName name="_19_8_0_S" hidden="1">#N/A</definedName>
    <definedName name="_1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2330"}</definedName>
    <definedName name="_1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2330"}</definedName>
    <definedName name="_1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2330"}</definedName>
    <definedName name="_1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2330"}</definedName>
    <definedName name="_19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620"}</definedName>
    <definedName name="_19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620"}</definedName>
    <definedName name="_19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620"}</definedName>
    <definedName name="_19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620"}</definedName>
    <definedName name="_19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619"}</definedName>
    <definedName name="_19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619"}</definedName>
    <definedName name="_19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619"}</definedName>
    <definedName name="_19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619"}</definedName>
    <definedName name="_19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618"}</definedName>
    <definedName name="_19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618"}</definedName>
    <definedName name="_19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618"}</definedName>
    <definedName name="_19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618"}</definedName>
    <definedName name="_19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617"}</definedName>
    <definedName name="_19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617"}</definedName>
    <definedName name="_19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617"}</definedName>
    <definedName name="_19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617"}</definedName>
    <definedName name="_19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616"}</definedName>
    <definedName name="_19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616"}</definedName>
    <definedName name="_19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616"}</definedName>
    <definedName name="_19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616"}</definedName>
    <definedName name="_19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615"}</definedName>
    <definedName name="_19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615"}</definedName>
    <definedName name="_19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615"}</definedName>
    <definedName name="_19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615"}</definedName>
    <definedName name="_19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614"}</definedName>
    <definedName name="_19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614"}</definedName>
    <definedName name="_19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614"}</definedName>
    <definedName name="_19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614"}</definedName>
    <definedName name="_19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613"}</definedName>
    <definedName name="_19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613"}</definedName>
    <definedName name="_19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613"}</definedName>
    <definedName name="_19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613"}</definedName>
    <definedName name="_19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612"}</definedName>
    <definedName name="_19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612"}</definedName>
    <definedName name="_19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612"}</definedName>
    <definedName name="_19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612"}</definedName>
    <definedName name="_19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611"}</definedName>
    <definedName name="_19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611"}</definedName>
    <definedName name="_19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611"}</definedName>
    <definedName name="_19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611"}</definedName>
    <definedName name="_191__FDSAUDITLINK__" localSheetId="4" hidden="1">{"fdsup://directions/FAT Viewer?action=UPDATE&amp;creator=factset&amp;DYN_ARGS=TRUE&amp;DOC_NAME=FAT:FQL_AUDITING_CLIENT_TEMPLATE.FAT&amp;display_string=Audit&amp;VAR:KEY=ZSLEJKXWJI&amp;VAR:QUERY=RkdfUFJJQ0UoNDExODYpIC8gRkZfQlBTKE1PTiw0MTE4Nik=&amp;WINDOW=FIRST_POPUP&amp;HEIGHT=450&amp;WIDTH=","450&amp;START_MAXIMIZED=FALSE&amp;VAR:CALENDAR=US&amp;VAR:SYMBOL=LSE&amp;VAR:INDEX=0"}</definedName>
    <definedName name="_191__FDSAUDITLINK__" localSheetId="5" hidden="1">{"fdsup://directions/FAT Viewer?action=UPDATE&amp;creator=factset&amp;DYN_ARGS=TRUE&amp;DOC_NAME=FAT:FQL_AUDITING_CLIENT_TEMPLATE.FAT&amp;display_string=Audit&amp;VAR:KEY=ZSLEJKXWJI&amp;VAR:QUERY=RkdfUFJJQ0UoNDExODYpIC8gRkZfQlBTKE1PTiw0MTE4Nik=&amp;WINDOW=FIRST_POPUP&amp;HEIGHT=450&amp;WIDTH=","450&amp;START_MAXIMIZED=FALSE&amp;VAR:CALENDAR=US&amp;VAR:SYMBOL=LSE&amp;VAR:INDEX=0"}</definedName>
    <definedName name="_191__FDSAUDITLINK__" localSheetId="3" hidden="1">{"fdsup://directions/FAT Viewer?action=UPDATE&amp;creator=factset&amp;DYN_ARGS=TRUE&amp;DOC_NAME=FAT:FQL_AUDITING_CLIENT_TEMPLATE.FAT&amp;display_string=Audit&amp;VAR:KEY=ZSLEJKXWJI&amp;VAR:QUERY=RkdfUFJJQ0UoNDExODYpIC8gRkZfQlBTKE1PTiw0MTE4Nik=&amp;WINDOW=FIRST_POPUP&amp;HEIGHT=450&amp;WIDTH=","450&amp;START_MAXIMIZED=FALSE&amp;VAR:CALENDAR=US&amp;VAR:SYMBOL=LSE&amp;VAR:INDEX=0"}</definedName>
    <definedName name="_191__FDSAUDITLINK__" hidden="1">{"fdsup://directions/FAT Viewer?action=UPDATE&amp;creator=factset&amp;DYN_ARGS=TRUE&amp;DOC_NAME=FAT:FQL_AUDITING_CLIENT_TEMPLATE.FAT&amp;display_string=Audit&amp;VAR:KEY=ZSLEJKXWJI&amp;VAR:QUERY=RkdfUFJJQ0UoNDExODYpIC8gRkZfQlBTKE1PTiw0MTE4Nik=&amp;WINDOW=FIRST_POPUP&amp;HEIGHT=450&amp;WIDTH=","450&amp;START_MAXIMIZED=FALSE&amp;VAR:CALENDAR=US&amp;VAR:SYMBOL=LSE&amp;VAR:INDEX=0"}</definedName>
    <definedName name="_19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610"}</definedName>
    <definedName name="_19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610"}</definedName>
    <definedName name="_19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610"}</definedName>
    <definedName name="_19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610"}</definedName>
    <definedName name="_19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609"}</definedName>
    <definedName name="_19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609"}</definedName>
    <definedName name="_19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609"}</definedName>
    <definedName name="_19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609"}</definedName>
    <definedName name="_19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608"}</definedName>
    <definedName name="_19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608"}</definedName>
    <definedName name="_19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608"}</definedName>
    <definedName name="_19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608"}</definedName>
    <definedName name="_19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607"}</definedName>
    <definedName name="_19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607"}</definedName>
    <definedName name="_19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607"}</definedName>
    <definedName name="_19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607"}</definedName>
    <definedName name="_19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606"}</definedName>
    <definedName name="_19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606"}</definedName>
    <definedName name="_19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606"}</definedName>
    <definedName name="_19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606"}</definedName>
    <definedName name="_19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605"}</definedName>
    <definedName name="_19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605"}</definedName>
    <definedName name="_19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605"}</definedName>
    <definedName name="_19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605"}</definedName>
    <definedName name="_19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604"}</definedName>
    <definedName name="_19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604"}</definedName>
    <definedName name="_19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604"}</definedName>
    <definedName name="_19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604"}</definedName>
    <definedName name="_19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603"}</definedName>
    <definedName name="_19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603"}</definedName>
    <definedName name="_19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603"}</definedName>
    <definedName name="_19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603"}</definedName>
    <definedName name="_19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602"}</definedName>
    <definedName name="_19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602"}</definedName>
    <definedName name="_19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602"}</definedName>
    <definedName name="_19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602"}</definedName>
    <definedName name="_19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601"}</definedName>
    <definedName name="_19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601"}</definedName>
    <definedName name="_19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601"}</definedName>
    <definedName name="_19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601"}</definedName>
    <definedName name="_1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2328"}</definedName>
    <definedName name="_1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2328"}</definedName>
    <definedName name="_1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2328"}</definedName>
    <definedName name="_1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2328"}</definedName>
    <definedName name="_19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600"}</definedName>
    <definedName name="_19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600"}</definedName>
    <definedName name="_19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600"}</definedName>
    <definedName name="_19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600"}</definedName>
    <definedName name="_19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599"}</definedName>
    <definedName name="_19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599"}</definedName>
    <definedName name="_19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599"}</definedName>
    <definedName name="_19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599"}</definedName>
    <definedName name="_19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598"}</definedName>
    <definedName name="_19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598"}</definedName>
    <definedName name="_19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598"}</definedName>
    <definedName name="_19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598"}</definedName>
    <definedName name="_19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597"}</definedName>
    <definedName name="_19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597"}</definedName>
    <definedName name="_19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597"}</definedName>
    <definedName name="_19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597"}</definedName>
    <definedName name="_19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596"}</definedName>
    <definedName name="_19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596"}</definedName>
    <definedName name="_19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596"}</definedName>
    <definedName name="_19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596"}</definedName>
    <definedName name="_19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595"}</definedName>
    <definedName name="_19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595"}</definedName>
    <definedName name="_19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595"}</definedName>
    <definedName name="_19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595"}</definedName>
    <definedName name="_19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594"}</definedName>
    <definedName name="_19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594"}</definedName>
    <definedName name="_19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594"}</definedName>
    <definedName name="_19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594"}</definedName>
    <definedName name="_19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593"}</definedName>
    <definedName name="_19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593"}</definedName>
    <definedName name="_19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593"}</definedName>
    <definedName name="_19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593"}</definedName>
    <definedName name="_19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592"}</definedName>
    <definedName name="_19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592"}</definedName>
    <definedName name="_19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592"}</definedName>
    <definedName name="_19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592"}</definedName>
    <definedName name="_19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591"}</definedName>
    <definedName name="_19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591"}</definedName>
    <definedName name="_19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591"}</definedName>
    <definedName name="_19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591"}</definedName>
    <definedName name="_1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2327"}</definedName>
    <definedName name="_1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2327"}</definedName>
    <definedName name="_1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2327"}</definedName>
    <definedName name="_1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2327"}</definedName>
    <definedName name="_19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590"}</definedName>
    <definedName name="_19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590"}</definedName>
    <definedName name="_19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590"}</definedName>
    <definedName name="_19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590"}</definedName>
    <definedName name="_19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589"}</definedName>
    <definedName name="_19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589"}</definedName>
    <definedName name="_19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589"}</definedName>
    <definedName name="_19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589"}</definedName>
    <definedName name="_19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588"}</definedName>
    <definedName name="_19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588"}</definedName>
    <definedName name="_19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588"}</definedName>
    <definedName name="_19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588"}</definedName>
    <definedName name="_19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587"}</definedName>
    <definedName name="_19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587"}</definedName>
    <definedName name="_19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587"}</definedName>
    <definedName name="_19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587"}</definedName>
    <definedName name="_19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586"}</definedName>
    <definedName name="_19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586"}</definedName>
    <definedName name="_19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586"}</definedName>
    <definedName name="_19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586"}</definedName>
    <definedName name="_19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585"}</definedName>
    <definedName name="_19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585"}</definedName>
    <definedName name="_19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585"}</definedName>
    <definedName name="_19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585"}</definedName>
    <definedName name="_19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584"}</definedName>
    <definedName name="_19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584"}</definedName>
    <definedName name="_19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584"}</definedName>
    <definedName name="_19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584"}</definedName>
    <definedName name="_19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583"}</definedName>
    <definedName name="_19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583"}</definedName>
    <definedName name="_19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583"}</definedName>
    <definedName name="_19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583"}</definedName>
    <definedName name="_19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582"}</definedName>
    <definedName name="_19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582"}</definedName>
    <definedName name="_19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582"}</definedName>
    <definedName name="_19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582"}</definedName>
    <definedName name="_19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581"}</definedName>
    <definedName name="_19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581"}</definedName>
    <definedName name="_19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581"}</definedName>
    <definedName name="_19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581"}</definedName>
    <definedName name="_194__FDSAUDITLINK__" localSheetId="4" hidden="1">{"fdsup://directions/FAT Viewer?action=UPDATE&amp;creator=factset&amp;DYN_ARGS=TRUE&amp;DOC_NAME=FAT:FQL_AUDITING_CLIENT_TEMPLATE.FAT&amp;display_string=Audit&amp;VAR:KEY=VMHMBWZMLK&amp;VAR:QUERY=RkdfUFJJQ0UoNDExODYpIC8gRkZfQlBTKE1PTiw0MTE4Nik=&amp;WINDOW=FIRST_POPUP&amp;HEIGHT=450&amp;WIDTH=","450&amp;START_MAXIMIZED=FALSE&amp;VAR:CALENDAR=US&amp;VAR:SYMBOL=GKK&amp;VAR:INDEX=0"}</definedName>
    <definedName name="_194__FDSAUDITLINK__" localSheetId="5" hidden="1">{"fdsup://directions/FAT Viewer?action=UPDATE&amp;creator=factset&amp;DYN_ARGS=TRUE&amp;DOC_NAME=FAT:FQL_AUDITING_CLIENT_TEMPLATE.FAT&amp;display_string=Audit&amp;VAR:KEY=VMHMBWZMLK&amp;VAR:QUERY=RkdfUFJJQ0UoNDExODYpIC8gRkZfQlBTKE1PTiw0MTE4Nik=&amp;WINDOW=FIRST_POPUP&amp;HEIGHT=450&amp;WIDTH=","450&amp;START_MAXIMIZED=FALSE&amp;VAR:CALENDAR=US&amp;VAR:SYMBOL=GKK&amp;VAR:INDEX=0"}</definedName>
    <definedName name="_194__FDSAUDITLINK__" localSheetId="3" hidden="1">{"fdsup://directions/FAT Viewer?action=UPDATE&amp;creator=factset&amp;DYN_ARGS=TRUE&amp;DOC_NAME=FAT:FQL_AUDITING_CLIENT_TEMPLATE.FAT&amp;display_string=Audit&amp;VAR:KEY=VMHMBWZMLK&amp;VAR:QUERY=RkdfUFJJQ0UoNDExODYpIC8gRkZfQlBTKE1PTiw0MTE4Nik=&amp;WINDOW=FIRST_POPUP&amp;HEIGHT=450&amp;WIDTH=","450&amp;START_MAXIMIZED=FALSE&amp;VAR:CALENDAR=US&amp;VAR:SYMBOL=GKK&amp;VAR:INDEX=0"}</definedName>
    <definedName name="_194__FDSAUDITLINK__" hidden="1">{"fdsup://directions/FAT Viewer?action=UPDATE&amp;creator=factset&amp;DYN_ARGS=TRUE&amp;DOC_NAME=FAT:FQL_AUDITING_CLIENT_TEMPLATE.FAT&amp;display_string=Audit&amp;VAR:KEY=VMHMBWZMLK&amp;VAR:QUERY=RkdfUFJJQ0UoNDExODYpIC8gRkZfQlBTKE1PTiw0MTE4Nik=&amp;WINDOW=FIRST_POPUP&amp;HEIGHT=450&amp;WIDTH=","450&amp;START_MAXIMIZED=FALSE&amp;VAR:CALENDAR=US&amp;VAR:SYMBOL=GKK&amp;VAR:INDEX=0"}</definedName>
    <definedName name="_19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580"}</definedName>
    <definedName name="_19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580"}</definedName>
    <definedName name="_19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580"}</definedName>
    <definedName name="_19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580"}</definedName>
    <definedName name="_19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579"}</definedName>
    <definedName name="_19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579"}</definedName>
    <definedName name="_19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579"}</definedName>
    <definedName name="_19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579"}</definedName>
    <definedName name="_19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578"}</definedName>
    <definedName name="_19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578"}</definedName>
    <definedName name="_19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578"}</definedName>
    <definedName name="_19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578"}</definedName>
    <definedName name="_19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577"}</definedName>
    <definedName name="_19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577"}</definedName>
    <definedName name="_19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577"}</definedName>
    <definedName name="_19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577"}</definedName>
    <definedName name="_19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576"}</definedName>
    <definedName name="_19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576"}</definedName>
    <definedName name="_19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576"}</definedName>
    <definedName name="_19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576"}</definedName>
    <definedName name="_19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575"}</definedName>
    <definedName name="_19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575"}</definedName>
    <definedName name="_19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575"}</definedName>
    <definedName name="_19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575"}</definedName>
    <definedName name="_19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574"}</definedName>
    <definedName name="_19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574"}</definedName>
    <definedName name="_19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574"}</definedName>
    <definedName name="_19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574"}</definedName>
    <definedName name="_19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573"}</definedName>
    <definedName name="_19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573"}</definedName>
    <definedName name="_19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573"}</definedName>
    <definedName name="_19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573"}</definedName>
    <definedName name="_19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572"}</definedName>
    <definedName name="_19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572"}</definedName>
    <definedName name="_19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572"}</definedName>
    <definedName name="_19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572"}</definedName>
    <definedName name="_19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571"}</definedName>
    <definedName name="_19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571"}</definedName>
    <definedName name="_19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571"}</definedName>
    <definedName name="_19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571"}</definedName>
    <definedName name="_195__FDSAUDITLINK__" localSheetId="4" hidden="1">{"fdsup://directions/FAT Viewer?action=UPDATE&amp;creator=factset&amp;DYN_ARGS=TRUE&amp;DOC_NAME=FAT:FQL_AUDITING_CLIENT_TEMPLATE.FAT&amp;display_string=Audit&amp;VAR:KEY=RAPUVWRMFQ&amp;VAR:QUERY=RkdfUFJJQ0UoNDExODYpIC8gRkZfQlBTKE1PTiw0MTE4Nik=&amp;WINDOW=FIRST_POPUP&amp;HEIGHT=450&amp;WIDTH=","450&amp;START_MAXIMIZED=FALSE&amp;VAR:CALENDAR=US&amp;VAR:SYMBOL=RAS&amp;VAR:INDEX=0"}</definedName>
    <definedName name="_195__FDSAUDITLINK__" localSheetId="5" hidden="1">{"fdsup://directions/FAT Viewer?action=UPDATE&amp;creator=factset&amp;DYN_ARGS=TRUE&amp;DOC_NAME=FAT:FQL_AUDITING_CLIENT_TEMPLATE.FAT&amp;display_string=Audit&amp;VAR:KEY=RAPUVWRMFQ&amp;VAR:QUERY=RkdfUFJJQ0UoNDExODYpIC8gRkZfQlBTKE1PTiw0MTE4Nik=&amp;WINDOW=FIRST_POPUP&amp;HEIGHT=450&amp;WIDTH=","450&amp;START_MAXIMIZED=FALSE&amp;VAR:CALENDAR=US&amp;VAR:SYMBOL=RAS&amp;VAR:INDEX=0"}</definedName>
    <definedName name="_195__FDSAUDITLINK__" localSheetId="3" hidden="1">{"fdsup://directions/FAT Viewer?action=UPDATE&amp;creator=factset&amp;DYN_ARGS=TRUE&amp;DOC_NAME=FAT:FQL_AUDITING_CLIENT_TEMPLATE.FAT&amp;display_string=Audit&amp;VAR:KEY=RAPUVWRMFQ&amp;VAR:QUERY=RkdfUFJJQ0UoNDExODYpIC8gRkZfQlBTKE1PTiw0MTE4Nik=&amp;WINDOW=FIRST_POPUP&amp;HEIGHT=450&amp;WIDTH=","450&amp;START_MAXIMIZED=FALSE&amp;VAR:CALENDAR=US&amp;VAR:SYMBOL=RAS&amp;VAR:INDEX=0"}</definedName>
    <definedName name="_195__FDSAUDITLINK__" hidden="1">{"fdsup://directions/FAT Viewer?action=UPDATE&amp;creator=factset&amp;DYN_ARGS=TRUE&amp;DOC_NAME=FAT:FQL_AUDITING_CLIENT_TEMPLATE.FAT&amp;display_string=Audit&amp;VAR:KEY=RAPUVWRMFQ&amp;VAR:QUERY=RkdfUFJJQ0UoNDExODYpIC8gRkZfQlBTKE1PTiw0MTE4Nik=&amp;WINDOW=FIRST_POPUP&amp;HEIGHT=450&amp;WIDTH=","450&amp;START_MAXIMIZED=FALSE&amp;VAR:CALENDAR=US&amp;VAR:SYMBOL=RAS&amp;VAR:INDEX=0"}</definedName>
    <definedName name="_19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570"}</definedName>
    <definedName name="_19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570"}</definedName>
    <definedName name="_19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570"}</definedName>
    <definedName name="_19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570"}</definedName>
    <definedName name="_19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569"}</definedName>
    <definedName name="_19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569"}</definedName>
    <definedName name="_19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569"}</definedName>
    <definedName name="_19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569"}</definedName>
    <definedName name="_19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568"}</definedName>
    <definedName name="_19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568"}</definedName>
    <definedName name="_19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568"}</definedName>
    <definedName name="_19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568"}</definedName>
    <definedName name="_19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567"}</definedName>
    <definedName name="_19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567"}</definedName>
    <definedName name="_19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567"}</definedName>
    <definedName name="_19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567"}</definedName>
    <definedName name="_19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566"}</definedName>
    <definedName name="_19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566"}</definedName>
    <definedName name="_19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566"}</definedName>
    <definedName name="_19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566"}</definedName>
    <definedName name="_19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565"}</definedName>
    <definedName name="_19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565"}</definedName>
    <definedName name="_19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565"}</definedName>
    <definedName name="_19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565"}</definedName>
    <definedName name="_19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564"}</definedName>
    <definedName name="_19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564"}</definedName>
    <definedName name="_19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564"}</definedName>
    <definedName name="_19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564"}</definedName>
    <definedName name="_19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563"}</definedName>
    <definedName name="_19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563"}</definedName>
    <definedName name="_19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563"}</definedName>
    <definedName name="_19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563"}</definedName>
    <definedName name="_19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562"}</definedName>
    <definedName name="_19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562"}</definedName>
    <definedName name="_19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562"}</definedName>
    <definedName name="_19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562"}</definedName>
    <definedName name="_19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561"}</definedName>
    <definedName name="_19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561"}</definedName>
    <definedName name="_19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561"}</definedName>
    <definedName name="_19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561"}</definedName>
    <definedName name="_1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2324"}</definedName>
    <definedName name="_1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2324"}</definedName>
    <definedName name="_1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2324"}</definedName>
    <definedName name="_1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2324"}</definedName>
    <definedName name="_19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560"}</definedName>
    <definedName name="_19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560"}</definedName>
    <definedName name="_19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560"}</definedName>
    <definedName name="_19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560"}</definedName>
    <definedName name="_19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559"}</definedName>
    <definedName name="_19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559"}</definedName>
    <definedName name="_19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559"}</definedName>
    <definedName name="_19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559"}</definedName>
    <definedName name="_19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558"}</definedName>
    <definedName name="_19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558"}</definedName>
    <definedName name="_19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558"}</definedName>
    <definedName name="_19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558"}</definedName>
    <definedName name="_19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557"}</definedName>
    <definedName name="_19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557"}</definedName>
    <definedName name="_19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557"}</definedName>
    <definedName name="_19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557"}</definedName>
    <definedName name="_19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556"}</definedName>
    <definedName name="_19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556"}</definedName>
    <definedName name="_19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556"}</definedName>
    <definedName name="_19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556"}</definedName>
    <definedName name="_19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555"}</definedName>
    <definedName name="_19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555"}</definedName>
    <definedName name="_19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555"}</definedName>
    <definedName name="_19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555"}</definedName>
    <definedName name="_19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554"}</definedName>
    <definedName name="_19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554"}</definedName>
    <definedName name="_19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554"}</definedName>
    <definedName name="_19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554"}</definedName>
    <definedName name="_19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553"}</definedName>
    <definedName name="_19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553"}</definedName>
    <definedName name="_19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553"}</definedName>
    <definedName name="_19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553"}</definedName>
    <definedName name="_19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552"}</definedName>
    <definedName name="_19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552"}</definedName>
    <definedName name="_19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552"}</definedName>
    <definedName name="_19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552"}</definedName>
    <definedName name="_19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551"}</definedName>
    <definedName name="_19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551"}</definedName>
    <definedName name="_19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551"}</definedName>
    <definedName name="_19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551"}</definedName>
    <definedName name="_197__FDSAUDITLINK__" localSheetId="4" hidden="1">{"fdsup://directions/FAT Viewer?action=UPDATE&amp;creator=factset&amp;DYN_ARGS=TRUE&amp;DOC_NAME=FAT:FQL_AUDITING_CLIENT_TEMPLATE.FAT&amp;display_string=Audit&amp;VAR:KEY=LODYZKLYJM&amp;VAR:QUERY=RkdfUFJJQ0UoNDExODYpIC8gRkZfQlBTKE1PTiw0MTE4Nik=&amp;WINDOW=FIRST_POPUP&amp;HEIGHT=450&amp;WIDTH=","450&amp;START_MAXIMIZED=FALSE&amp;VAR:CALENDAR=US&amp;VAR:SYMBOL=SFI&amp;VAR:INDEX=0"}</definedName>
    <definedName name="_197__FDSAUDITLINK__" localSheetId="5" hidden="1">{"fdsup://directions/FAT Viewer?action=UPDATE&amp;creator=factset&amp;DYN_ARGS=TRUE&amp;DOC_NAME=FAT:FQL_AUDITING_CLIENT_TEMPLATE.FAT&amp;display_string=Audit&amp;VAR:KEY=LODYZKLYJM&amp;VAR:QUERY=RkdfUFJJQ0UoNDExODYpIC8gRkZfQlBTKE1PTiw0MTE4Nik=&amp;WINDOW=FIRST_POPUP&amp;HEIGHT=450&amp;WIDTH=","450&amp;START_MAXIMIZED=FALSE&amp;VAR:CALENDAR=US&amp;VAR:SYMBOL=SFI&amp;VAR:INDEX=0"}</definedName>
    <definedName name="_197__FDSAUDITLINK__" localSheetId="3" hidden="1">{"fdsup://directions/FAT Viewer?action=UPDATE&amp;creator=factset&amp;DYN_ARGS=TRUE&amp;DOC_NAME=FAT:FQL_AUDITING_CLIENT_TEMPLATE.FAT&amp;display_string=Audit&amp;VAR:KEY=LODYZKLYJM&amp;VAR:QUERY=RkdfUFJJQ0UoNDExODYpIC8gRkZfQlBTKE1PTiw0MTE4Nik=&amp;WINDOW=FIRST_POPUP&amp;HEIGHT=450&amp;WIDTH=","450&amp;START_MAXIMIZED=FALSE&amp;VAR:CALENDAR=US&amp;VAR:SYMBOL=SFI&amp;VAR:INDEX=0"}</definedName>
    <definedName name="_197__FDSAUDITLINK__" hidden="1">{"fdsup://directions/FAT Viewer?action=UPDATE&amp;creator=factset&amp;DYN_ARGS=TRUE&amp;DOC_NAME=FAT:FQL_AUDITING_CLIENT_TEMPLATE.FAT&amp;display_string=Audit&amp;VAR:KEY=LODYZKLYJM&amp;VAR:QUERY=RkdfUFJJQ0UoNDExODYpIC8gRkZfQlBTKE1PTiw0MTE4Nik=&amp;WINDOW=FIRST_POPUP&amp;HEIGHT=450&amp;WIDTH=","450&amp;START_MAXIMIZED=FALSE&amp;VAR:CALENDAR=US&amp;VAR:SYMBOL=SFI&amp;VAR:INDEX=0"}</definedName>
    <definedName name="_19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550"}</definedName>
    <definedName name="_19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550"}</definedName>
    <definedName name="_19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550"}</definedName>
    <definedName name="_19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550"}</definedName>
    <definedName name="_19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549"}</definedName>
    <definedName name="_19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549"}</definedName>
    <definedName name="_19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549"}</definedName>
    <definedName name="_19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549"}</definedName>
    <definedName name="_19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548"}</definedName>
    <definedName name="_19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548"}</definedName>
    <definedName name="_19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548"}</definedName>
    <definedName name="_19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548"}</definedName>
    <definedName name="_19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547"}</definedName>
    <definedName name="_19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547"}</definedName>
    <definedName name="_19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547"}</definedName>
    <definedName name="_19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547"}</definedName>
    <definedName name="_19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546"}</definedName>
    <definedName name="_19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546"}</definedName>
    <definedName name="_19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546"}</definedName>
    <definedName name="_19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546"}</definedName>
    <definedName name="_19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545"}</definedName>
    <definedName name="_19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545"}</definedName>
    <definedName name="_19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545"}</definedName>
    <definedName name="_19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545"}</definedName>
    <definedName name="_19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544"}</definedName>
    <definedName name="_19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544"}</definedName>
    <definedName name="_19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544"}</definedName>
    <definedName name="_19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544"}</definedName>
    <definedName name="_19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543"}</definedName>
    <definedName name="_19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543"}</definedName>
    <definedName name="_19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543"}</definedName>
    <definedName name="_19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543"}</definedName>
    <definedName name="_19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542"}</definedName>
    <definedName name="_19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542"}</definedName>
    <definedName name="_19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542"}</definedName>
    <definedName name="_19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542"}</definedName>
    <definedName name="_19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541"}</definedName>
    <definedName name="_19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541"}</definedName>
    <definedName name="_19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541"}</definedName>
    <definedName name="_19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541"}</definedName>
    <definedName name="_198__FDSAUDITLINK__" localSheetId="4" hidden="1">{"fdsup://directions/FAT Viewer?action=UPDATE&amp;creator=factset&amp;DYN_ARGS=TRUE&amp;DOC_NAME=FAT:FQL_AUDITING_CLIENT_TEMPLATE.FAT&amp;display_string=Audit&amp;VAR:KEY=RCHSTKBORK&amp;VAR:QUERY=RkdfUFJJQ0UoNDExODYpIC8gRkZfQlBTKE1PTiw0MTE4Nik=&amp;WINDOW=FIRST_POPUP&amp;HEIGHT=450&amp;WIDTH=","450&amp;START_MAXIMIZED=FALSE&amp;VAR:CALENDAR=US&amp;VAR:SYMBOL=NRF&amp;VAR:INDEX=0"}</definedName>
    <definedName name="_198__FDSAUDITLINK__" localSheetId="5" hidden="1">{"fdsup://directions/FAT Viewer?action=UPDATE&amp;creator=factset&amp;DYN_ARGS=TRUE&amp;DOC_NAME=FAT:FQL_AUDITING_CLIENT_TEMPLATE.FAT&amp;display_string=Audit&amp;VAR:KEY=RCHSTKBORK&amp;VAR:QUERY=RkdfUFJJQ0UoNDExODYpIC8gRkZfQlBTKE1PTiw0MTE4Nik=&amp;WINDOW=FIRST_POPUP&amp;HEIGHT=450&amp;WIDTH=","450&amp;START_MAXIMIZED=FALSE&amp;VAR:CALENDAR=US&amp;VAR:SYMBOL=NRF&amp;VAR:INDEX=0"}</definedName>
    <definedName name="_198__FDSAUDITLINK__" localSheetId="3" hidden="1">{"fdsup://directions/FAT Viewer?action=UPDATE&amp;creator=factset&amp;DYN_ARGS=TRUE&amp;DOC_NAME=FAT:FQL_AUDITING_CLIENT_TEMPLATE.FAT&amp;display_string=Audit&amp;VAR:KEY=RCHSTKBORK&amp;VAR:QUERY=RkdfUFJJQ0UoNDExODYpIC8gRkZfQlBTKE1PTiw0MTE4Nik=&amp;WINDOW=FIRST_POPUP&amp;HEIGHT=450&amp;WIDTH=","450&amp;START_MAXIMIZED=FALSE&amp;VAR:CALENDAR=US&amp;VAR:SYMBOL=NRF&amp;VAR:INDEX=0"}</definedName>
    <definedName name="_198__FDSAUDITLINK__" hidden="1">{"fdsup://directions/FAT Viewer?action=UPDATE&amp;creator=factset&amp;DYN_ARGS=TRUE&amp;DOC_NAME=FAT:FQL_AUDITING_CLIENT_TEMPLATE.FAT&amp;display_string=Audit&amp;VAR:KEY=RCHSTKBORK&amp;VAR:QUERY=RkdfUFJJQ0UoNDExODYpIC8gRkZfQlBTKE1PTiw0MTE4Nik=&amp;WINDOW=FIRST_POPUP&amp;HEIGHT=450&amp;WIDTH=","450&amp;START_MAXIMIZED=FALSE&amp;VAR:CALENDAR=US&amp;VAR:SYMBOL=NRF&amp;VAR:INDEX=0"}</definedName>
    <definedName name="_19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540"}</definedName>
    <definedName name="_19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540"}</definedName>
    <definedName name="_19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540"}</definedName>
    <definedName name="_19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540"}</definedName>
    <definedName name="_19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539"}</definedName>
    <definedName name="_19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539"}</definedName>
    <definedName name="_19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539"}</definedName>
    <definedName name="_19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539"}</definedName>
    <definedName name="_19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538"}</definedName>
    <definedName name="_19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538"}</definedName>
    <definedName name="_19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538"}</definedName>
    <definedName name="_19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538"}</definedName>
    <definedName name="_19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537"}</definedName>
    <definedName name="_19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537"}</definedName>
    <definedName name="_19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537"}</definedName>
    <definedName name="_19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537"}</definedName>
    <definedName name="_19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536"}</definedName>
    <definedName name="_19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536"}</definedName>
    <definedName name="_19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536"}</definedName>
    <definedName name="_19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536"}</definedName>
    <definedName name="_19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535"}</definedName>
    <definedName name="_19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535"}</definedName>
    <definedName name="_19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535"}</definedName>
    <definedName name="_19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535"}</definedName>
    <definedName name="_19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534"}</definedName>
    <definedName name="_19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534"}</definedName>
    <definedName name="_19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534"}</definedName>
    <definedName name="_19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534"}</definedName>
    <definedName name="_19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533"}</definedName>
    <definedName name="_19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533"}</definedName>
    <definedName name="_19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533"}</definedName>
    <definedName name="_19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533"}</definedName>
    <definedName name="_19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532"}</definedName>
    <definedName name="_19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532"}</definedName>
    <definedName name="_19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532"}</definedName>
    <definedName name="_19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532"}</definedName>
    <definedName name="_19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531"}</definedName>
    <definedName name="_19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531"}</definedName>
    <definedName name="_19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531"}</definedName>
    <definedName name="_19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531"}</definedName>
    <definedName name="_1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2321"}</definedName>
    <definedName name="_1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2321"}</definedName>
    <definedName name="_1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2321"}</definedName>
    <definedName name="_1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2321"}</definedName>
    <definedName name="_19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530"}</definedName>
    <definedName name="_19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530"}</definedName>
    <definedName name="_19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530"}</definedName>
    <definedName name="_19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530"}</definedName>
    <definedName name="_19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529"}</definedName>
    <definedName name="_19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529"}</definedName>
    <definedName name="_19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529"}</definedName>
    <definedName name="_19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529"}</definedName>
    <definedName name="_19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528"}</definedName>
    <definedName name="_19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528"}</definedName>
    <definedName name="_19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528"}</definedName>
    <definedName name="_19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528"}</definedName>
    <definedName name="_19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527"}</definedName>
    <definedName name="_19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527"}</definedName>
    <definedName name="_19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527"}</definedName>
    <definedName name="_19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527"}</definedName>
    <definedName name="_19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526"}</definedName>
    <definedName name="_19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526"}</definedName>
    <definedName name="_19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526"}</definedName>
    <definedName name="_19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526"}</definedName>
    <definedName name="_19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525"}</definedName>
    <definedName name="_19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525"}</definedName>
    <definedName name="_19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525"}</definedName>
    <definedName name="_19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525"}</definedName>
    <definedName name="_19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524"}</definedName>
    <definedName name="_19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524"}</definedName>
    <definedName name="_19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524"}</definedName>
    <definedName name="_19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524"}</definedName>
    <definedName name="_19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523"}</definedName>
    <definedName name="_19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523"}</definedName>
    <definedName name="_19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523"}</definedName>
    <definedName name="_19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523"}</definedName>
    <definedName name="_19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522"}</definedName>
    <definedName name="_19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522"}</definedName>
    <definedName name="_19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522"}</definedName>
    <definedName name="_19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522"}</definedName>
    <definedName name="_19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521"}</definedName>
    <definedName name="_19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521"}</definedName>
    <definedName name="_19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521"}</definedName>
    <definedName name="_19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521"}</definedName>
    <definedName name="_1IQ_CLAIMS_ADJUS塅䕃_塅E_EXP_PC_FFIEC" hidden="1">"c13100"</definedName>
    <definedName name="_2___0_K" hidden="1">#N/A</definedName>
    <definedName name="_2__FDSAUDITLINK__" localSheetId="4" hidden="1">{"fdsup://directions/FAT Viewer?action=UPDATE&amp;creator=factset&amp;DYN_ARGS=TRUE&amp;DOC_NAME=FAT:FQL_AUDITING_CLIENT_TEMPLATE.FAT&amp;display_string=Audit&amp;VAR:KEY=QNIZMZIVID&amp;VAR:QUERY=RkZfRUJJVERBX09QRVIoTFRNLDIwMTAp&amp;WINDOW=FIRST_POPUP&amp;HEIGHT=450&amp;WIDTH=450&amp;START_MAXIMI","ZED=FALSE&amp;VAR:CALENDAR=US&amp;VAR:SYMBOL=SSS&amp;VAR:INDEX=0"}</definedName>
    <definedName name="_2__FDSAUDITLINK__" localSheetId="5" hidden="1">{"fdsup://directions/FAT Viewer?action=UPDATE&amp;creator=factset&amp;DYN_ARGS=TRUE&amp;DOC_NAME=FAT:FQL_AUDITING_CLIENT_TEMPLATE.FAT&amp;display_string=Audit&amp;VAR:KEY=QNIZMZIVID&amp;VAR:QUERY=RkZfRUJJVERBX09QRVIoTFRNLDIwMTAp&amp;WINDOW=FIRST_POPUP&amp;HEIGHT=450&amp;WIDTH=450&amp;START_MAXIMI","ZED=FALSE&amp;VAR:CALENDAR=US&amp;VAR:SYMBOL=SSS&amp;VAR:INDEX=0"}</definedName>
    <definedName name="_2__FDSAUDITLINK__" localSheetId="3" hidden="1">{"fdsup://directions/FAT Viewer?action=UPDATE&amp;creator=factset&amp;DYN_ARGS=TRUE&amp;DOC_NAME=FAT:FQL_AUDITING_CLIENT_TEMPLATE.FAT&amp;display_string=Audit&amp;VAR:KEY=QNIZMZIVID&amp;VAR:QUERY=RkZfRUJJVERBX09QRVIoTFRNLDIwMTAp&amp;WINDOW=FIRST_POPUP&amp;HEIGHT=450&amp;WIDTH=450&amp;START_MAXIMI","ZED=FALSE&amp;VAR:CALENDAR=US&amp;VAR:SYMBOL=SSS&amp;VAR:INDEX=0"}</definedName>
    <definedName name="_2__FDSAUDITLINK__" hidden="1">{"fdsup://directions/FAT Viewer?action=UPDATE&amp;creator=factset&amp;DYN_ARGS=TRUE&amp;DOC_NAME=FAT:FQL_AUDITING_CLIENT_TEMPLATE.FAT&amp;display_string=Audit&amp;VAR:KEY=QNIZMZIVID&amp;VAR:QUERY=RkZfRUJJVERBX09QRVIoTFRNLDIwMTAp&amp;WINDOW=FIRST_POPUP&amp;HEIGHT=450&amp;WIDTH=450&amp;START_MAXIMI","ZED=FALSE&amp;VAR:CALENDAR=US&amp;VAR:SYMBOL=SSS&amp;VAR:INDEX=0"}</definedName>
    <definedName name="_2_0_K" hidden="1">#N/A</definedName>
    <definedName name="_2_8_0_S" hidden="1">#N/A</definedName>
    <definedName name="_20__FDSAUDITLINK__" localSheetId="4" hidden="1">{"fdsup://directions/FAT Viewer?action=UPDATE&amp;creator=factset&amp;DYN_ARGS=TRUE&amp;DOC_NAME=FAT:FQL_AUDITING_CLIENT_TEMPLATE.FAT&amp;display_string=Audit&amp;VAR:KEY=MTYLCBCTWD&amp;VAR:QUERY=RkdfUFJJQ0UoNDEwODApIC8gRkZfQlBTKE1PTiw0MTA4MCk=&amp;WINDOW=FIRST_POPUP&amp;HEIGHT=450&amp;WIDTH=","450&amp;START_MAXIMIZED=FALSE&amp;VAR:CALENDAR=US&amp;VAR:SYMBOL=RSO&amp;VAR:INDEX=0"}</definedName>
    <definedName name="_20__FDSAUDITLINK__" localSheetId="5" hidden="1">{"fdsup://directions/FAT Viewer?action=UPDATE&amp;creator=factset&amp;DYN_ARGS=TRUE&amp;DOC_NAME=FAT:FQL_AUDITING_CLIENT_TEMPLATE.FAT&amp;display_string=Audit&amp;VAR:KEY=MTYLCBCTWD&amp;VAR:QUERY=RkdfUFJJQ0UoNDEwODApIC8gRkZfQlBTKE1PTiw0MTA4MCk=&amp;WINDOW=FIRST_POPUP&amp;HEIGHT=450&amp;WIDTH=","450&amp;START_MAXIMIZED=FALSE&amp;VAR:CALENDAR=US&amp;VAR:SYMBOL=RSO&amp;VAR:INDEX=0"}</definedName>
    <definedName name="_20__FDSAUDITLINK__" localSheetId="3" hidden="1">{"fdsup://directions/FAT Viewer?action=UPDATE&amp;creator=factset&amp;DYN_ARGS=TRUE&amp;DOC_NAME=FAT:FQL_AUDITING_CLIENT_TEMPLATE.FAT&amp;display_string=Audit&amp;VAR:KEY=MTYLCBCTWD&amp;VAR:QUERY=RkdfUFJJQ0UoNDEwODApIC8gRkZfQlBTKE1PTiw0MTA4MCk=&amp;WINDOW=FIRST_POPUP&amp;HEIGHT=450&amp;WIDTH=","450&amp;START_MAXIMIZED=FALSE&amp;VAR:CALENDAR=US&amp;VAR:SYMBOL=RSO&amp;VAR:INDEX=0"}</definedName>
    <definedName name="_20__FDSAUDITLINK__" hidden="1">{"fdsup://directions/FAT Viewer?action=UPDATE&amp;creator=factset&amp;DYN_ARGS=TRUE&amp;DOC_NAME=FAT:FQL_AUDITING_CLIENT_TEMPLATE.FAT&amp;display_string=Audit&amp;VAR:KEY=MTYLCBCTWD&amp;VAR:QUERY=RkdfUFJJQ0UoNDEwODApIC8gRkZfQlBTKE1PTiw0MTA4MCk=&amp;WINDOW=FIRST_POPUP&amp;HEIGHT=450&amp;WIDTH=","450&amp;START_MAXIMIZED=FALSE&amp;VAR:CALENDAR=US&amp;VAR:SYMBOL=RSO&amp;VAR:INDEX=0"}</definedName>
    <definedName name="_200__FDSAUDITLINK__" localSheetId="4" hidden="1">{"fdsup://directions/FAT Viewer?action=UPDATE&amp;creator=factset&amp;DYN_ARGS=TRUE&amp;DOC_NAME=FAT:FQL_AUDITING_CLIENT_TEMPLATE.FAT&amp;display_string=Audit&amp;VAR:KEY=PAZQHGTAPI&amp;VAR:QUERY=RkdfUFJJQ0UoNDExODYpIC8gRkZfQlBTKE1PTiw0MTE4Nik=&amp;WINDOW=FIRST_POPUP&amp;HEIGHT=450&amp;WIDTH=","450&amp;START_MAXIMIZED=FALSE&amp;VAR:CALENDAR=US&amp;VAR:SYMBOL=NCT&amp;VAR:INDEX=0"}</definedName>
    <definedName name="_200__FDSAUDITLINK__" localSheetId="5" hidden="1">{"fdsup://directions/FAT Viewer?action=UPDATE&amp;creator=factset&amp;DYN_ARGS=TRUE&amp;DOC_NAME=FAT:FQL_AUDITING_CLIENT_TEMPLATE.FAT&amp;display_string=Audit&amp;VAR:KEY=PAZQHGTAPI&amp;VAR:QUERY=RkdfUFJJQ0UoNDExODYpIC8gRkZfQlBTKE1PTiw0MTE4Nik=&amp;WINDOW=FIRST_POPUP&amp;HEIGHT=450&amp;WIDTH=","450&amp;START_MAXIMIZED=FALSE&amp;VAR:CALENDAR=US&amp;VAR:SYMBOL=NCT&amp;VAR:INDEX=0"}</definedName>
    <definedName name="_200__FDSAUDITLINK__" localSheetId="3" hidden="1">{"fdsup://directions/FAT Viewer?action=UPDATE&amp;creator=factset&amp;DYN_ARGS=TRUE&amp;DOC_NAME=FAT:FQL_AUDITING_CLIENT_TEMPLATE.FAT&amp;display_string=Audit&amp;VAR:KEY=PAZQHGTAPI&amp;VAR:QUERY=RkdfUFJJQ0UoNDExODYpIC8gRkZfQlBTKE1PTiw0MTE4Nik=&amp;WINDOW=FIRST_POPUP&amp;HEIGHT=450&amp;WIDTH=","450&amp;START_MAXIMIZED=FALSE&amp;VAR:CALENDAR=US&amp;VAR:SYMBOL=NCT&amp;VAR:INDEX=0"}</definedName>
    <definedName name="_200__FDSAUDITLINK__" hidden="1">{"fdsup://directions/FAT Viewer?action=UPDATE&amp;creator=factset&amp;DYN_ARGS=TRUE&amp;DOC_NAME=FAT:FQL_AUDITING_CLIENT_TEMPLATE.FAT&amp;display_string=Audit&amp;VAR:KEY=PAZQHGTAPI&amp;VAR:QUERY=RkdfUFJJQ0UoNDExODYpIC8gRkZfQlBTKE1PTiw0MTE4Nik=&amp;WINDOW=FIRST_POPUP&amp;HEIGHT=450&amp;WIDTH=","450&amp;START_MAXIMIZED=FALSE&amp;VAR:CALENDAR=US&amp;VAR:SYMBOL=NCT&amp;VAR:INDEX=0"}</definedName>
    <definedName name="_20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520"}</definedName>
    <definedName name="_20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520"}</definedName>
    <definedName name="_20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520"}</definedName>
    <definedName name="_20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520"}</definedName>
    <definedName name="_20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519"}</definedName>
    <definedName name="_20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519"}</definedName>
    <definedName name="_20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519"}</definedName>
    <definedName name="_20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519"}</definedName>
    <definedName name="_20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518"}</definedName>
    <definedName name="_20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518"}</definedName>
    <definedName name="_20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518"}</definedName>
    <definedName name="_20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518"}</definedName>
    <definedName name="_20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517"}</definedName>
    <definedName name="_20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517"}</definedName>
    <definedName name="_20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517"}</definedName>
    <definedName name="_20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517"}</definedName>
    <definedName name="_20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516"}</definedName>
    <definedName name="_20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516"}</definedName>
    <definedName name="_20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516"}</definedName>
    <definedName name="_20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516"}</definedName>
    <definedName name="_20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515"}</definedName>
    <definedName name="_20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515"}</definedName>
    <definedName name="_20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515"}</definedName>
    <definedName name="_20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515"}</definedName>
    <definedName name="_20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514"}</definedName>
    <definedName name="_20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514"}</definedName>
    <definedName name="_20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514"}</definedName>
    <definedName name="_20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514"}</definedName>
    <definedName name="_20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513"}</definedName>
    <definedName name="_20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513"}</definedName>
    <definedName name="_20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513"}</definedName>
    <definedName name="_20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513"}</definedName>
    <definedName name="_20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512"}</definedName>
    <definedName name="_20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512"}</definedName>
    <definedName name="_20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512"}</definedName>
    <definedName name="_20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512"}</definedName>
    <definedName name="_20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511"}</definedName>
    <definedName name="_20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511"}</definedName>
    <definedName name="_20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511"}</definedName>
    <definedName name="_20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511"}</definedName>
    <definedName name="_2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2319"}</definedName>
    <definedName name="_2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2319"}</definedName>
    <definedName name="_2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2319"}</definedName>
    <definedName name="_2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2319"}</definedName>
    <definedName name="_20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510"}</definedName>
    <definedName name="_20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510"}</definedName>
    <definedName name="_20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510"}</definedName>
    <definedName name="_20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510"}</definedName>
    <definedName name="_20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509"}</definedName>
    <definedName name="_20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509"}</definedName>
    <definedName name="_20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509"}</definedName>
    <definedName name="_20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509"}</definedName>
    <definedName name="_20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508"}</definedName>
    <definedName name="_20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508"}</definedName>
    <definedName name="_20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508"}</definedName>
    <definedName name="_20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508"}</definedName>
    <definedName name="_20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507"}</definedName>
    <definedName name="_20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507"}</definedName>
    <definedName name="_20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507"}</definedName>
    <definedName name="_20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507"}</definedName>
    <definedName name="_20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506"}</definedName>
    <definedName name="_20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506"}</definedName>
    <definedName name="_20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506"}</definedName>
    <definedName name="_20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506"}</definedName>
    <definedName name="_20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505"}</definedName>
    <definedName name="_20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505"}</definedName>
    <definedName name="_20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505"}</definedName>
    <definedName name="_20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505"}</definedName>
    <definedName name="_20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504"}</definedName>
    <definedName name="_20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504"}</definedName>
    <definedName name="_20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504"}</definedName>
    <definedName name="_20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504"}</definedName>
    <definedName name="_20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503"}</definedName>
    <definedName name="_20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503"}</definedName>
    <definedName name="_20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503"}</definedName>
    <definedName name="_20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503"}</definedName>
    <definedName name="_20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502"}</definedName>
    <definedName name="_20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502"}</definedName>
    <definedName name="_20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502"}</definedName>
    <definedName name="_20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502"}</definedName>
    <definedName name="_20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501"}</definedName>
    <definedName name="_20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501"}</definedName>
    <definedName name="_20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501"}</definedName>
    <definedName name="_20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501"}</definedName>
    <definedName name="_202__FDSAUDITLINK__" localSheetId="4" hidden="1">{"fdsup://directions/FAT Viewer?action=UPDATE&amp;creator=factset&amp;DYN_ARGS=TRUE&amp;DOC_NAME=FAT:FQL_AUDITING_CLIENT_TEMPLATE.FAT&amp;display_string=Audit&amp;VAR:KEY=DANEBOVGDK&amp;VAR:QUERY=RkdfUFJJQ0UoNDExODYpIC8gRkZfQlBTKE1PTiw0MTE4Nik=&amp;WINDOW=FIRST_POPUP&amp;HEIGHT=450&amp;WIDTH=","450&amp;START_MAXIMIZED=FALSE&amp;VAR:CALENDAR=US&amp;VAR:SYMBOL=CT&amp;VAR:INDEX=0"}</definedName>
    <definedName name="_202__FDSAUDITLINK__" localSheetId="5" hidden="1">{"fdsup://directions/FAT Viewer?action=UPDATE&amp;creator=factset&amp;DYN_ARGS=TRUE&amp;DOC_NAME=FAT:FQL_AUDITING_CLIENT_TEMPLATE.FAT&amp;display_string=Audit&amp;VAR:KEY=DANEBOVGDK&amp;VAR:QUERY=RkdfUFJJQ0UoNDExODYpIC8gRkZfQlBTKE1PTiw0MTE4Nik=&amp;WINDOW=FIRST_POPUP&amp;HEIGHT=450&amp;WIDTH=","450&amp;START_MAXIMIZED=FALSE&amp;VAR:CALENDAR=US&amp;VAR:SYMBOL=CT&amp;VAR:INDEX=0"}</definedName>
    <definedName name="_202__FDSAUDITLINK__" localSheetId="3" hidden="1">{"fdsup://directions/FAT Viewer?action=UPDATE&amp;creator=factset&amp;DYN_ARGS=TRUE&amp;DOC_NAME=FAT:FQL_AUDITING_CLIENT_TEMPLATE.FAT&amp;display_string=Audit&amp;VAR:KEY=DANEBOVGDK&amp;VAR:QUERY=RkdfUFJJQ0UoNDExODYpIC8gRkZfQlBTKE1PTiw0MTE4Nik=&amp;WINDOW=FIRST_POPUP&amp;HEIGHT=450&amp;WIDTH=","450&amp;START_MAXIMIZED=FALSE&amp;VAR:CALENDAR=US&amp;VAR:SYMBOL=CT&amp;VAR:INDEX=0"}</definedName>
    <definedName name="_202__FDSAUDITLINK__" hidden="1">{"fdsup://directions/FAT Viewer?action=UPDATE&amp;creator=factset&amp;DYN_ARGS=TRUE&amp;DOC_NAME=FAT:FQL_AUDITING_CLIENT_TEMPLATE.FAT&amp;display_string=Audit&amp;VAR:KEY=DANEBOVGDK&amp;VAR:QUERY=RkdfUFJJQ0UoNDExODYpIC8gRkZfQlBTKE1PTiw0MTE4Nik=&amp;WINDOW=FIRST_POPUP&amp;HEIGHT=450&amp;WIDTH=","450&amp;START_MAXIMIZED=FALSE&amp;VAR:CALENDAR=US&amp;VAR:SYMBOL=CT&amp;VAR:INDEX=0"}</definedName>
    <definedName name="_20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500"}</definedName>
    <definedName name="_20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500"}</definedName>
    <definedName name="_20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500"}</definedName>
    <definedName name="_20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500"}</definedName>
    <definedName name="_20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499"}</definedName>
    <definedName name="_20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499"}</definedName>
    <definedName name="_20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499"}</definedName>
    <definedName name="_20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499"}</definedName>
    <definedName name="_20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498"}</definedName>
    <definedName name="_20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498"}</definedName>
    <definedName name="_20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498"}</definedName>
    <definedName name="_20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498"}</definedName>
    <definedName name="_20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497"}</definedName>
    <definedName name="_20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497"}</definedName>
    <definedName name="_20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497"}</definedName>
    <definedName name="_20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497"}</definedName>
    <definedName name="_20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496"}</definedName>
    <definedName name="_20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496"}</definedName>
    <definedName name="_20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496"}</definedName>
    <definedName name="_20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496"}</definedName>
    <definedName name="_20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495"}</definedName>
    <definedName name="_20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495"}</definedName>
    <definedName name="_20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495"}</definedName>
    <definedName name="_20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495"}</definedName>
    <definedName name="_20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494"}</definedName>
    <definedName name="_20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494"}</definedName>
    <definedName name="_20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494"}</definedName>
    <definedName name="_20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494"}</definedName>
    <definedName name="_20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493"}</definedName>
    <definedName name="_20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493"}</definedName>
    <definedName name="_20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493"}</definedName>
    <definedName name="_20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493"}</definedName>
    <definedName name="_20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492"}</definedName>
    <definedName name="_20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492"}</definedName>
    <definedName name="_20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492"}</definedName>
    <definedName name="_20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492"}</definedName>
    <definedName name="_20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491"}</definedName>
    <definedName name="_20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491"}</definedName>
    <definedName name="_20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491"}</definedName>
    <definedName name="_20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491"}</definedName>
    <definedName name="_2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2317"}</definedName>
    <definedName name="_2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2317"}</definedName>
    <definedName name="_2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2317"}</definedName>
    <definedName name="_2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2317"}</definedName>
    <definedName name="_20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490"}</definedName>
    <definedName name="_20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490"}</definedName>
    <definedName name="_20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490"}</definedName>
    <definedName name="_20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490"}</definedName>
    <definedName name="_20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489"}</definedName>
    <definedName name="_20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489"}</definedName>
    <definedName name="_20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489"}</definedName>
    <definedName name="_20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489"}</definedName>
    <definedName name="_20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488"}</definedName>
    <definedName name="_20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488"}</definedName>
    <definedName name="_20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488"}</definedName>
    <definedName name="_20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488"}</definedName>
    <definedName name="_20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487"}</definedName>
    <definedName name="_20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487"}</definedName>
    <definedName name="_20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487"}</definedName>
    <definedName name="_20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487"}</definedName>
    <definedName name="_20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486"}</definedName>
    <definedName name="_20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486"}</definedName>
    <definedName name="_20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486"}</definedName>
    <definedName name="_20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486"}</definedName>
    <definedName name="_20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485"}</definedName>
    <definedName name="_20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485"}</definedName>
    <definedName name="_20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485"}</definedName>
    <definedName name="_20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485"}</definedName>
    <definedName name="_20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484"}</definedName>
    <definedName name="_20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484"}</definedName>
    <definedName name="_20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484"}</definedName>
    <definedName name="_20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484"}</definedName>
    <definedName name="_20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483"}</definedName>
    <definedName name="_20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483"}</definedName>
    <definedName name="_20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483"}</definedName>
    <definedName name="_20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483"}</definedName>
    <definedName name="_20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482"}</definedName>
    <definedName name="_20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482"}</definedName>
    <definedName name="_20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482"}</definedName>
    <definedName name="_20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482"}</definedName>
    <definedName name="_20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481"}</definedName>
    <definedName name="_20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481"}</definedName>
    <definedName name="_20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481"}</definedName>
    <definedName name="_20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481"}</definedName>
    <definedName name="_2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2316"}</definedName>
    <definedName name="_2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2316"}</definedName>
    <definedName name="_2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2316"}</definedName>
    <definedName name="_2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2316"}</definedName>
    <definedName name="_20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480"}</definedName>
    <definedName name="_20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480"}</definedName>
    <definedName name="_20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480"}</definedName>
    <definedName name="_20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480"}</definedName>
    <definedName name="_20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479"}</definedName>
    <definedName name="_20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479"}</definedName>
    <definedName name="_20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479"}</definedName>
    <definedName name="_20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479"}</definedName>
    <definedName name="_20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478"}</definedName>
    <definedName name="_20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478"}</definedName>
    <definedName name="_20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478"}</definedName>
    <definedName name="_20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478"}</definedName>
    <definedName name="_20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477"}</definedName>
    <definedName name="_20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477"}</definedName>
    <definedName name="_20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477"}</definedName>
    <definedName name="_20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477"}</definedName>
    <definedName name="_20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476"}</definedName>
    <definedName name="_20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476"}</definedName>
    <definedName name="_20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476"}</definedName>
    <definedName name="_20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476"}</definedName>
    <definedName name="_20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475"}</definedName>
    <definedName name="_20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475"}</definedName>
    <definedName name="_20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475"}</definedName>
    <definedName name="_20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475"}</definedName>
    <definedName name="_20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474"}</definedName>
    <definedName name="_20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474"}</definedName>
    <definedName name="_20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474"}</definedName>
    <definedName name="_20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474"}</definedName>
    <definedName name="_20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473"}</definedName>
    <definedName name="_20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473"}</definedName>
    <definedName name="_20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473"}</definedName>
    <definedName name="_20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473"}</definedName>
    <definedName name="_20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472"}</definedName>
    <definedName name="_20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472"}</definedName>
    <definedName name="_20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472"}</definedName>
    <definedName name="_20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472"}</definedName>
    <definedName name="_20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471"}</definedName>
    <definedName name="_20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471"}</definedName>
    <definedName name="_20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471"}</definedName>
    <definedName name="_20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471"}</definedName>
    <definedName name="_205__FDSAUDITLINK__" localSheetId="4" hidden="1">{"fdsup://directions/FAT Viewer?action=UPDATE&amp;creator=factset&amp;DYN_ARGS=TRUE&amp;DOC_NAME=FAT:FQL_AUDITING_CLIENT_TEMPLATE.FAT&amp;display_string=Audit&amp;VAR:KEY=HUNGHOXAZS&amp;VAR:QUERY=RkdfUFJJQ0UoNDExODYpIC8gRkZfQlBTKE1PTiw0MTE4Nik=&amp;WINDOW=FIRST_POPUP&amp;HEIGHT=450&amp;WIDTH=","450&amp;START_MAXIMIZED=FALSE&amp;VAR:CALENDAR=US&amp;VAR:SYMBOL=STWD&amp;VAR:INDEX=0"}</definedName>
    <definedName name="_205__FDSAUDITLINK__" localSheetId="5" hidden="1">{"fdsup://directions/FAT Viewer?action=UPDATE&amp;creator=factset&amp;DYN_ARGS=TRUE&amp;DOC_NAME=FAT:FQL_AUDITING_CLIENT_TEMPLATE.FAT&amp;display_string=Audit&amp;VAR:KEY=HUNGHOXAZS&amp;VAR:QUERY=RkdfUFJJQ0UoNDExODYpIC8gRkZfQlBTKE1PTiw0MTE4Nik=&amp;WINDOW=FIRST_POPUP&amp;HEIGHT=450&amp;WIDTH=","450&amp;START_MAXIMIZED=FALSE&amp;VAR:CALENDAR=US&amp;VAR:SYMBOL=STWD&amp;VAR:INDEX=0"}</definedName>
    <definedName name="_205__FDSAUDITLINK__" localSheetId="3" hidden="1">{"fdsup://directions/FAT Viewer?action=UPDATE&amp;creator=factset&amp;DYN_ARGS=TRUE&amp;DOC_NAME=FAT:FQL_AUDITING_CLIENT_TEMPLATE.FAT&amp;display_string=Audit&amp;VAR:KEY=HUNGHOXAZS&amp;VAR:QUERY=RkdfUFJJQ0UoNDExODYpIC8gRkZfQlBTKE1PTiw0MTE4Nik=&amp;WINDOW=FIRST_POPUP&amp;HEIGHT=450&amp;WIDTH=","450&amp;START_MAXIMIZED=FALSE&amp;VAR:CALENDAR=US&amp;VAR:SYMBOL=STWD&amp;VAR:INDEX=0"}</definedName>
    <definedName name="_205__FDSAUDITLINK__" hidden="1">{"fdsup://directions/FAT Viewer?action=UPDATE&amp;creator=factset&amp;DYN_ARGS=TRUE&amp;DOC_NAME=FAT:FQL_AUDITING_CLIENT_TEMPLATE.FAT&amp;display_string=Audit&amp;VAR:KEY=HUNGHOXAZS&amp;VAR:QUERY=RkdfUFJJQ0UoNDExODYpIC8gRkZfQlBTKE1PTiw0MTE4Nik=&amp;WINDOW=FIRST_POPUP&amp;HEIGHT=450&amp;WIDTH=","450&amp;START_MAXIMIZED=FALSE&amp;VAR:CALENDAR=US&amp;VAR:SYMBOL=STWD&amp;VAR:INDEX=0"}</definedName>
    <definedName name="_20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470"}</definedName>
    <definedName name="_20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470"}</definedName>
    <definedName name="_20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470"}</definedName>
    <definedName name="_20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470"}</definedName>
    <definedName name="_20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469"}</definedName>
    <definedName name="_20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469"}</definedName>
    <definedName name="_20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469"}</definedName>
    <definedName name="_20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469"}</definedName>
    <definedName name="_20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468"}</definedName>
    <definedName name="_20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468"}</definedName>
    <definedName name="_20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468"}</definedName>
    <definedName name="_20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468"}</definedName>
    <definedName name="_20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467"}</definedName>
    <definedName name="_20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467"}</definedName>
    <definedName name="_20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467"}</definedName>
    <definedName name="_20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467"}</definedName>
    <definedName name="_20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466"}</definedName>
    <definedName name="_20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466"}</definedName>
    <definedName name="_20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466"}</definedName>
    <definedName name="_20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466"}</definedName>
    <definedName name="_20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465"}</definedName>
    <definedName name="_20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465"}</definedName>
    <definedName name="_20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465"}</definedName>
    <definedName name="_20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465"}</definedName>
    <definedName name="_20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464"}</definedName>
    <definedName name="_20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464"}</definedName>
    <definedName name="_20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464"}</definedName>
    <definedName name="_20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464"}</definedName>
    <definedName name="_20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463"}</definedName>
    <definedName name="_20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463"}</definedName>
    <definedName name="_20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463"}</definedName>
    <definedName name="_20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463"}</definedName>
    <definedName name="_20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462"}</definedName>
    <definedName name="_20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462"}</definedName>
    <definedName name="_20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462"}</definedName>
    <definedName name="_20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462"}</definedName>
    <definedName name="_20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461"}</definedName>
    <definedName name="_20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461"}</definedName>
    <definedName name="_20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461"}</definedName>
    <definedName name="_20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461"}</definedName>
    <definedName name="_2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2314"}</definedName>
    <definedName name="_2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2314"}</definedName>
    <definedName name="_2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2314"}</definedName>
    <definedName name="_2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2314"}</definedName>
    <definedName name="_20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460"}</definedName>
    <definedName name="_20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460"}</definedName>
    <definedName name="_20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460"}</definedName>
    <definedName name="_20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460"}</definedName>
    <definedName name="_20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459"}</definedName>
    <definedName name="_20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459"}</definedName>
    <definedName name="_20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459"}</definedName>
    <definedName name="_20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459"}</definedName>
    <definedName name="_20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458"}</definedName>
    <definedName name="_20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458"}</definedName>
    <definedName name="_20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458"}</definedName>
    <definedName name="_20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458"}</definedName>
    <definedName name="_20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457"}</definedName>
    <definedName name="_20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457"}</definedName>
    <definedName name="_20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457"}</definedName>
    <definedName name="_20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457"}</definedName>
    <definedName name="_20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456"}</definedName>
    <definedName name="_20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456"}</definedName>
    <definedName name="_20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456"}</definedName>
    <definedName name="_20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456"}</definedName>
    <definedName name="_20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455"}</definedName>
    <definedName name="_20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455"}</definedName>
    <definedName name="_20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455"}</definedName>
    <definedName name="_20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455"}</definedName>
    <definedName name="_20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454"}</definedName>
    <definedName name="_20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454"}</definedName>
    <definedName name="_20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454"}</definedName>
    <definedName name="_20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454"}</definedName>
    <definedName name="_20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453"}</definedName>
    <definedName name="_20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453"}</definedName>
    <definedName name="_20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453"}</definedName>
    <definedName name="_20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453"}</definedName>
    <definedName name="_20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452"}</definedName>
    <definedName name="_20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452"}</definedName>
    <definedName name="_20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452"}</definedName>
    <definedName name="_20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452"}</definedName>
    <definedName name="_20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451"}</definedName>
    <definedName name="_20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451"}</definedName>
    <definedName name="_20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451"}</definedName>
    <definedName name="_20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451"}</definedName>
    <definedName name="_2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2313"}</definedName>
    <definedName name="_2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2313"}</definedName>
    <definedName name="_2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2313"}</definedName>
    <definedName name="_2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2313"}</definedName>
    <definedName name="_20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450"}</definedName>
    <definedName name="_20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450"}</definedName>
    <definedName name="_20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450"}</definedName>
    <definedName name="_20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450"}</definedName>
    <definedName name="_20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449"}</definedName>
    <definedName name="_20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449"}</definedName>
    <definedName name="_20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449"}</definedName>
    <definedName name="_20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449"}</definedName>
    <definedName name="_20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448"}</definedName>
    <definedName name="_20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448"}</definedName>
    <definedName name="_20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448"}</definedName>
    <definedName name="_20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448"}</definedName>
    <definedName name="_20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447"}</definedName>
    <definedName name="_20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447"}</definedName>
    <definedName name="_20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447"}</definedName>
    <definedName name="_20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447"}</definedName>
    <definedName name="_20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446"}</definedName>
    <definedName name="_20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446"}</definedName>
    <definedName name="_20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446"}</definedName>
    <definedName name="_20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446"}</definedName>
    <definedName name="_20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445"}</definedName>
    <definedName name="_20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445"}</definedName>
    <definedName name="_20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445"}</definedName>
    <definedName name="_20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445"}</definedName>
    <definedName name="_20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444"}</definedName>
    <definedName name="_20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444"}</definedName>
    <definedName name="_20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444"}</definedName>
    <definedName name="_20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444"}</definedName>
    <definedName name="_20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443"}</definedName>
    <definedName name="_20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443"}</definedName>
    <definedName name="_20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443"}</definedName>
    <definedName name="_20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443"}</definedName>
    <definedName name="_20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442"}</definedName>
    <definedName name="_20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442"}</definedName>
    <definedName name="_20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442"}</definedName>
    <definedName name="_20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442"}</definedName>
    <definedName name="_20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441"}</definedName>
    <definedName name="_20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441"}</definedName>
    <definedName name="_20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441"}</definedName>
    <definedName name="_20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441"}</definedName>
    <definedName name="_2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2312"}</definedName>
    <definedName name="_2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2312"}</definedName>
    <definedName name="_2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2312"}</definedName>
    <definedName name="_2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2312"}</definedName>
    <definedName name="_20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440"}</definedName>
    <definedName name="_20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440"}</definedName>
    <definedName name="_20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440"}</definedName>
    <definedName name="_20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440"}</definedName>
    <definedName name="_20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439"}</definedName>
    <definedName name="_20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439"}</definedName>
    <definedName name="_20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439"}</definedName>
    <definedName name="_20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439"}</definedName>
    <definedName name="_20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438"}</definedName>
    <definedName name="_20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438"}</definedName>
    <definedName name="_20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438"}</definedName>
    <definedName name="_20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438"}</definedName>
    <definedName name="_20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437"}</definedName>
    <definedName name="_20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437"}</definedName>
    <definedName name="_20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437"}</definedName>
    <definedName name="_20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437"}</definedName>
    <definedName name="_20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436"}</definedName>
    <definedName name="_20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436"}</definedName>
    <definedName name="_20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436"}</definedName>
    <definedName name="_20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436"}</definedName>
    <definedName name="_20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435"}</definedName>
    <definedName name="_20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435"}</definedName>
    <definedName name="_20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435"}</definedName>
    <definedName name="_20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435"}</definedName>
    <definedName name="_20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434"}</definedName>
    <definedName name="_20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434"}</definedName>
    <definedName name="_20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434"}</definedName>
    <definedName name="_20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434"}</definedName>
    <definedName name="_20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433"}</definedName>
    <definedName name="_20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433"}</definedName>
    <definedName name="_20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433"}</definedName>
    <definedName name="_20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433"}</definedName>
    <definedName name="_20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432"}</definedName>
    <definedName name="_20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432"}</definedName>
    <definedName name="_20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432"}</definedName>
    <definedName name="_20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432"}</definedName>
    <definedName name="_20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431"}</definedName>
    <definedName name="_20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431"}</definedName>
    <definedName name="_20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431"}</definedName>
    <definedName name="_20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431"}</definedName>
    <definedName name="_2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2311"}</definedName>
    <definedName name="_2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2311"}</definedName>
    <definedName name="_2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2311"}</definedName>
    <definedName name="_2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2311"}</definedName>
    <definedName name="_20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430"}</definedName>
    <definedName name="_20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430"}</definedName>
    <definedName name="_20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430"}</definedName>
    <definedName name="_20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430"}</definedName>
    <definedName name="_20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429"}</definedName>
    <definedName name="_20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429"}</definedName>
    <definedName name="_20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429"}</definedName>
    <definedName name="_20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429"}</definedName>
    <definedName name="_20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428"}</definedName>
    <definedName name="_20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428"}</definedName>
    <definedName name="_20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428"}</definedName>
    <definedName name="_20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428"}</definedName>
    <definedName name="_20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427"}</definedName>
    <definedName name="_20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427"}</definedName>
    <definedName name="_20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427"}</definedName>
    <definedName name="_20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427"}</definedName>
    <definedName name="_20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426"}</definedName>
    <definedName name="_20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426"}</definedName>
    <definedName name="_20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426"}</definedName>
    <definedName name="_20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426"}</definedName>
    <definedName name="_20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425"}</definedName>
    <definedName name="_20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425"}</definedName>
    <definedName name="_20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425"}</definedName>
    <definedName name="_20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425"}</definedName>
    <definedName name="_20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424"}</definedName>
    <definedName name="_20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424"}</definedName>
    <definedName name="_20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424"}</definedName>
    <definedName name="_20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424"}</definedName>
    <definedName name="_20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423"}</definedName>
    <definedName name="_20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423"}</definedName>
    <definedName name="_20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423"}</definedName>
    <definedName name="_20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423"}</definedName>
    <definedName name="_20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422"}</definedName>
    <definedName name="_20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422"}</definedName>
    <definedName name="_20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422"}</definedName>
    <definedName name="_20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422"}</definedName>
    <definedName name="_20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421"}</definedName>
    <definedName name="_20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421"}</definedName>
    <definedName name="_20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421"}</definedName>
    <definedName name="_20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421"}</definedName>
    <definedName name="_20IQ_POLICĎĎ__ĘĘ__TS" hidden="1">"c1036"</definedName>
    <definedName name="_21__FDSAUDITLINK__" localSheetId="4" hidden="1">{"fdsup://directions/FAT Viewer?action=UPDATE&amp;creator=factset&amp;DYN_ARGS=TRUE&amp;DOC_NAME=FAT:FQL_AUDITING_CLIENT_TEMPLATE.FAT&amp;display_string=Audit&amp;VAR:KEY=AVURWVIHIT&amp;VAR:QUERY=RkdfUFJJQ0UoNDEwODApIC8gRkZfQlBTKE1PTiw0MTA4MCk=&amp;WINDOW=FIRST_POPUP&amp;HEIGHT=450&amp;WIDTH=","450&amp;START_MAXIMIZED=FALSE&amp;VAR:CALENDAR=US&amp;VAR:SYMBOL=CSE&amp;VAR:INDEX=0"}</definedName>
    <definedName name="_21__FDSAUDITLINK__" localSheetId="5" hidden="1">{"fdsup://directions/FAT Viewer?action=UPDATE&amp;creator=factset&amp;DYN_ARGS=TRUE&amp;DOC_NAME=FAT:FQL_AUDITING_CLIENT_TEMPLATE.FAT&amp;display_string=Audit&amp;VAR:KEY=AVURWVIHIT&amp;VAR:QUERY=RkdfUFJJQ0UoNDEwODApIC8gRkZfQlBTKE1PTiw0MTA4MCk=&amp;WINDOW=FIRST_POPUP&amp;HEIGHT=450&amp;WIDTH=","450&amp;START_MAXIMIZED=FALSE&amp;VAR:CALENDAR=US&amp;VAR:SYMBOL=CSE&amp;VAR:INDEX=0"}</definedName>
    <definedName name="_21__FDSAUDITLINK__" localSheetId="3" hidden="1">{"fdsup://directions/FAT Viewer?action=UPDATE&amp;creator=factset&amp;DYN_ARGS=TRUE&amp;DOC_NAME=FAT:FQL_AUDITING_CLIENT_TEMPLATE.FAT&amp;display_string=Audit&amp;VAR:KEY=AVURWVIHIT&amp;VAR:QUERY=RkdfUFJJQ0UoNDEwODApIC8gRkZfQlBTKE1PTiw0MTA4MCk=&amp;WINDOW=FIRST_POPUP&amp;HEIGHT=450&amp;WIDTH=","450&amp;START_MAXIMIZED=FALSE&amp;VAR:CALENDAR=US&amp;VAR:SYMBOL=CSE&amp;VAR:INDEX=0"}</definedName>
    <definedName name="_21__FDSAUDITLINK__" hidden="1">{"fdsup://directions/FAT Viewer?action=UPDATE&amp;creator=factset&amp;DYN_ARGS=TRUE&amp;DOC_NAME=FAT:FQL_AUDITING_CLIENT_TEMPLATE.FAT&amp;display_string=Audit&amp;VAR:KEY=AVURWVIHIT&amp;VAR:QUERY=RkdfUFJJQ0UoNDEwODApIC8gRkZfQlBTKE1PTiw0MTA4MCk=&amp;WINDOW=FIRST_POPUP&amp;HEIGHT=450&amp;WIDTH=","450&amp;START_MAXIMIZED=FALSE&amp;VAR:CALENDAR=US&amp;VAR:SYMBOL=CSE&amp;VAR:INDEX=0"}</definedName>
    <definedName name="_21_8_0_S" hidden="1">#N/A</definedName>
    <definedName name="_2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2310"}</definedName>
    <definedName name="_2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2310"}</definedName>
    <definedName name="_2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2310"}</definedName>
    <definedName name="_2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2310"}</definedName>
    <definedName name="_21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420"}</definedName>
    <definedName name="_21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420"}</definedName>
    <definedName name="_21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420"}</definedName>
    <definedName name="_21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420"}</definedName>
    <definedName name="_21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419"}</definedName>
    <definedName name="_21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419"}</definedName>
    <definedName name="_21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419"}</definedName>
    <definedName name="_21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419"}</definedName>
    <definedName name="_21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418"}</definedName>
    <definedName name="_21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418"}</definedName>
    <definedName name="_21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418"}</definedName>
    <definedName name="_21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418"}</definedName>
    <definedName name="_21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417"}</definedName>
    <definedName name="_21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417"}</definedName>
    <definedName name="_21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417"}</definedName>
    <definedName name="_21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417"}</definedName>
    <definedName name="_21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416"}</definedName>
    <definedName name="_21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416"}</definedName>
    <definedName name="_21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416"}</definedName>
    <definedName name="_21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416"}</definedName>
    <definedName name="_21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415"}</definedName>
    <definedName name="_21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415"}</definedName>
    <definedName name="_21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415"}</definedName>
    <definedName name="_21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415"}</definedName>
    <definedName name="_21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414"}</definedName>
    <definedName name="_21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414"}</definedName>
    <definedName name="_21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414"}</definedName>
    <definedName name="_21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414"}</definedName>
    <definedName name="_21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413"}</definedName>
    <definedName name="_21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413"}</definedName>
    <definedName name="_21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413"}</definedName>
    <definedName name="_21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413"}</definedName>
    <definedName name="_21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412"}</definedName>
    <definedName name="_21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412"}</definedName>
    <definedName name="_21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412"}</definedName>
    <definedName name="_21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412"}</definedName>
    <definedName name="_21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411"}</definedName>
    <definedName name="_21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411"}</definedName>
    <definedName name="_21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411"}</definedName>
    <definedName name="_21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411"}</definedName>
    <definedName name="_2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2309"}</definedName>
    <definedName name="_2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2309"}</definedName>
    <definedName name="_2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2309"}</definedName>
    <definedName name="_2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2309"}</definedName>
    <definedName name="_21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410"}</definedName>
    <definedName name="_21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410"}</definedName>
    <definedName name="_21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410"}</definedName>
    <definedName name="_21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410"}</definedName>
    <definedName name="_21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409"}</definedName>
    <definedName name="_21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409"}</definedName>
    <definedName name="_21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409"}</definedName>
    <definedName name="_21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409"}</definedName>
    <definedName name="_21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408"}</definedName>
    <definedName name="_21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408"}</definedName>
    <definedName name="_21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408"}</definedName>
    <definedName name="_21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408"}</definedName>
    <definedName name="_21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407"}</definedName>
    <definedName name="_21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407"}</definedName>
    <definedName name="_21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407"}</definedName>
    <definedName name="_21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407"}</definedName>
    <definedName name="_21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406"}</definedName>
    <definedName name="_21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406"}</definedName>
    <definedName name="_21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406"}</definedName>
    <definedName name="_21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406"}</definedName>
    <definedName name="_21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405"}</definedName>
    <definedName name="_21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405"}</definedName>
    <definedName name="_21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405"}</definedName>
    <definedName name="_21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405"}</definedName>
    <definedName name="_21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404"}</definedName>
    <definedName name="_21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404"}</definedName>
    <definedName name="_21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404"}</definedName>
    <definedName name="_21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404"}</definedName>
    <definedName name="_21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403"}</definedName>
    <definedName name="_21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403"}</definedName>
    <definedName name="_21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403"}</definedName>
    <definedName name="_21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403"}</definedName>
    <definedName name="_21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402"}</definedName>
    <definedName name="_21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402"}</definedName>
    <definedName name="_21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402"}</definedName>
    <definedName name="_21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402"}</definedName>
    <definedName name="_21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401"}</definedName>
    <definedName name="_21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401"}</definedName>
    <definedName name="_21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401"}</definedName>
    <definedName name="_21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401"}</definedName>
    <definedName name="_2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2308"}</definedName>
    <definedName name="_2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2308"}</definedName>
    <definedName name="_2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2308"}</definedName>
    <definedName name="_2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2308"}</definedName>
    <definedName name="_21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400"}</definedName>
    <definedName name="_21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400"}</definedName>
    <definedName name="_21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400"}</definedName>
    <definedName name="_21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400"}</definedName>
    <definedName name="_21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399"}</definedName>
    <definedName name="_21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399"}</definedName>
    <definedName name="_21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399"}</definedName>
    <definedName name="_21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399"}</definedName>
    <definedName name="_21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398"}</definedName>
    <definedName name="_21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398"}</definedName>
    <definedName name="_21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398"}</definedName>
    <definedName name="_21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398"}</definedName>
    <definedName name="_21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397"}</definedName>
    <definedName name="_21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397"}</definedName>
    <definedName name="_21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397"}</definedName>
    <definedName name="_21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397"}</definedName>
    <definedName name="_21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396"}</definedName>
    <definedName name="_21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396"}</definedName>
    <definedName name="_21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396"}</definedName>
    <definedName name="_21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396"}</definedName>
    <definedName name="_21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395"}</definedName>
    <definedName name="_21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395"}</definedName>
    <definedName name="_21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395"}</definedName>
    <definedName name="_21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395"}</definedName>
    <definedName name="_21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394"}</definedName>
    <definedName name="_21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394"}</definedName>
    <definedName name="_21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394"}</definedName>
    <definedName name="_21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394"}</definedName>
    <definedName name="_21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393"}</definedName>
    <definedName name="_21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393"}</definedName>
    <definedName name="_21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393"}</definedName>
    <definedName name="_21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393"}</definedName>
    <definedName name="_21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392"}</definedName>
    <definedName name="_21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392"}</definedName>
    <definedName name="_21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392"}</definedName>
    <definedName name="_21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392"}</definedName>
    <definedName name="_21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391"}</definedName>
    <definedName name="_21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391"}</definedName>
    <definedName name="_21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391"}</definedName>
    <definedName name="_21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391"}</definedName>
    <definedName name="_2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2307"}</definedName>
    <definedName name="_2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2307"}</definedName>
    <definedName name="_2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2307"}</definedName>
    <definedName name="_2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2307"}</definedName>
    <definedName name="_21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390"}</definedName>
    <definedName name="_21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390"}</definedName>
    <definedName name="_21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390"}</definedName>
    <definedName name="_21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390"}</definedName>
    <definedName name="_21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389"}</definedName>
    <definedName name="_21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389"}</definedName>
    <definedName name="_21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389"}</definedName>
    <definedName name="_21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389"}</definedName>
    <definedName name="_21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388"}</definedName>
    <definedName name="_21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388"}</definedName>
    <definedName name="_21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388"}</definedName>
    <definedName name="_21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388"}</definedName>
    <definedName name="_21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387"}</definedName>
    <definedName name="_21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387"}</definedName>
    <definedName name="_21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387"}</definedName>
    <definedName name="_21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387"}</definedName>
    <definedName name="_21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386"}</definedName>
    <definedName name="_21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386"}</definedName>
    <definedName name="_21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386"}</definedName>
    <definedName name="_21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386"}</definedName>
    <definedName name="_21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385"}</definedName>
    <definedName name="_21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385"}</definedName>
    <definedName name="_21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385"}</definedName>
    <definedName name="_21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385"}</definedName>
    <definedName name="_21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384"}</definedName>
    <definedName name="_21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384"}</definedName>
    <definedName name="_21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384"}</definedName>
    <definedName name="_21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384"}</definedName>
    <definedName name="_21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383"}</definedName>
    <definedName name="_21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383"}</definedName>
    <definedName name="_21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383"}</definedName>
    <definedName name="_21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383"}</definedName>
    <definedName name="_21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382"}</definedName>
    <definedName name="_21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382"}</definedName>
    <definedName name="_21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382"}</definedName>
    <definedName name="_21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382"}</definedName>
    <definedName name="_21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381"}</definedName>
    <definedName name="_21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381"}</definedName>
    <definedName name="_21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381"}</definedName>
    <definedName name="_21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381"}</definedName>
    <definedName name="_2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2306"}</definedName>
    <definedName name="_2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2306"}</definedName>
    <definedName name="_2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2306"}</definedName>
    <definedName name="_2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2306"}</definedName>
    <definedName name="_21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380"}</definedName>
    <definedName name="_21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380"}</definedName>
    <definedName name="_21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380"}</definedName>
    <definedName name="_21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380"}</definedName>
    <definedName name="_21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379"}</definedName>
    <definedName name="_21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379"}</definedName>
    <definedName name="_21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379"}</definedName>
    <definedName name="_21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379"}</definedName>
    <definedName name="_21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378"}</definedName>
    <definedName name="_21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378"}</definedName>
    <definedName name="_21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378"}</definedName>
    <definedName name="_21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378"}</definedName>
    <definedName name="_21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377"}</definedName>
    <definedName name="_21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377"}</definedName>
    <definedName name="_21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377"}</definedName>
    <definedName name="_21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377"}</definedName>
    <definedName name="_21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376"}</definedName>
    <definedName name="_21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376"}</definedName>
    <definedName name="_21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376"}</definedName>
    <definedName name="_21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376"}</definedName>
    <definedName name="_21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375"}</definedName>
    <definedName name="_21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375"}</definedName>
    <definedName name="_21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375"}</definedName>
    <definedName name="_21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375"}</definedName>
    <definedName name="_21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374"}</definedName>
    <definedName name="_21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374"}</definedName>
    <definedName name="_21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374"}</definedName>
    <definedName name="_21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374"}</definedName>
    <definedName name="_21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373"}</definedName>
    <definedName name="_21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373"}</definedName>
    <definedName name="_21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373"}</definedName>
    <definedName name="_21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373"}</definedName>
    <definedName name="_21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372"}</definedName>
    <definedName name="_21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372"}</definedName>
    <definedName name="_21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372"}</definedName>
    <definedName name="_21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372"}</definedName>
    <definedName name="_21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371"}</definedName>
    <definedName name="_21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371"}</definedName>
    <definedName name="_21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371"}</definedName>
    <definedName name="_21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371"}</definedName>
    <definedName name="_2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2305"}</definedName>
    <definedName name="_2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2305"}</definedName>
    <definedName name="_2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2305"}</definedName>
    <definedName name="_2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2305"}</definedName>
    <definedName name="_21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370"}</definedName>
    <definedName name="_21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370"}</definedName>
    <definedName name="_21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370"}</definedName>
    <definedName name="_21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370"}</definedName>
    <definedName name="_21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369"}</definedName>
    <definedName name="_21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369"}</definedName>
    <definedName name="_21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369"}</definedName>
    <definedName name="_21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369"}</definedName>
    <definedName name="_21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368"}</definedName>
    <definedName name="_21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368"}</definedName>
    <definedName name="_21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368"}</definedName>
    <definedName name="_21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368"}</definedName>
    <definedName name="_21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367"}</definedName>
    <definedName name="_21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367"}</definedName>
    <definedName name="_21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367"}</definedName>
    <definedName name="_21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367"}</definedName>
    <definedName name="_21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366"}</definedName>
    <definedName name="_21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366"}</definedName>
    <definedName name="_21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366"}</definedName>
    <definedName name="_21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366"}</definedName>
    <definedName name="_21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365"}</definedName>
    <definedName name="_21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365"}</definedName>
    <definedName name="_21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365"}</definedName>
    <definedName name="_21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365"}</definedName>
    <definedName name="_21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364"}</definedName>
    <definedName name="_21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364"}</definedName>
    <definedName name="_21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364"}</definedName>
    <definedName name="_21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364"}</definedName>
    <definedName name="_21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363"}</definedName>
    <definedName name="_21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363"}</definedName>
    <definedName name="_21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363"}</definedName>
    <definedName name="_21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363"}</definedName>
    <definedName name="_21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362"}</definedName>
    <definedName name="_21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362"}</definedName>
    <definedName name="_21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362"}</definedName>
    <definedName name="_21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362"}</definedName>
    <definedName name="_21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361"}</definedName>
    <definedName name="_21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361"}</definedName>
    <definedName name="_21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361"}</definedName>
    <definedName name="_21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361"}</definedName>
    <definedName name="_2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2304"}</definedName>
    <definedName name="_2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2304"}</definedName>
    <definedName name="_2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2304"}</definedName>
    <definedName name="_2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2304"}</definedName>
    <definedName name="_21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360"}</definedName>
    <definedName name="_21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360"}</definedName>
    <definedName name="_21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360"}</definedName>
    <definedName name="_21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360"}</definedName>
    <definedName name="_21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359"}</definedName>
    <definedName name="_21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359"}</definedName>
    <definedName name="_21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359"}</definedName>
    <definedName name="_21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359"}</definedName>
    <definedName name="_21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358"}</definedName>
    <definedName name="_21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358"}</definedName>
    <definedName name="_21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358"}</definedName>
    <definedName name="_21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358"}</definedName>
    <definedName name="_21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357"}</definedName>
    <definedName name="_21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357"}</definedName>
    <definedName name="_21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357"}</definedName>
    <definedName name="_21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357"}</definedName>
    <definedName name="_21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356"}</definedName>
    <definedName name="_21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356"}</definedName>
    <definedName name="_21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356"}</definedName>
    <definedName name="_21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356"}</definedName>
    <definedName name="_21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355"}</definedName>
    <definedName name="_21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355"}</definedName>
    <definedName name="_21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355"}</definedName>
    <definedName name="_21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355"}</definedName>
    <definedName name="_21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354"}</definedName>
    <definedName name="_21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354"}</definedName>
    <definedName name="_21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354"}</definedName>
    <definedName name="_21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354"}</definedName>
    <definedName name="_21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353"}</definedName>
    <definedName name="_21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353"}</definedName>
    <definedName name="_21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353"}</definedName>
    <definedName name="_21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353"}</definedName>
    <definedName name="_21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352"}</definedName>
    <definedName name="_21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352"}</definedName>
    <definedName name="_21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352"}</definedName>
    <definedName name="_21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352"}</definedName>
    <definedName name="_21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351"}</definedName>
    <definedName name="_21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351"}</definedName>
    <definedName name="_21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351"}</definedName>
    <definedName name="_21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351"}</definedName>
    <definedName name="_2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2303"}</definedName>
    <definedName name="_2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2303"}</definedName>
    <definedName name="_2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2303"}</definedName>
    <definedName name="_2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2303"}</definedName>
    <definedName name="_21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350"}</definedName>
    <definedName name="_21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350"}</definedName>
    <definedName name="_21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350"}</definedName>
    <definedName name="_21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350"}</definedName>
    <definedName name="_21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349"}</definedName>
    <definedName name="_21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349"}</definedName>
    <definedName name="_21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349"}</definedName>
    <definedName name="_21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349"}</definedName>
    <definedName name="_21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348"}</definedName>
    <definedName name="_21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348"}</definedName>
    <definedName name="_21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348"}</definedName>
    <definedName name="_21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348"}</definedName>
    <definedName name="_21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347"}</definedName>
    <definedName name="_21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347"}</definedName>
    <definedName name="_21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347"}</definedName>
    <definedName name="_21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347"}</definedName>
    <definedName name="_21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346"}</definedName>
    <definedName name="_21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346"}</definedName>
    <definedName name="_21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346"}</definedName>
    <definedName name="_21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346"}</definedName>
    <definedName name="_21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345"}</definedName>
    <definedName name="_21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345"}</definedName>
    <definedName name="_21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345"}</definedName>
    <definedName name="_21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345"}</definedName>
    <definedName name="_21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344"}</definedName>
    <definedName name="_21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344"}</definedName>
    <definedName name="_21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344"}</definedName>
    <definedName name="_21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344"}</definedName>
    <definedName name="_21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343"}</definedName>
    <definedName name="_21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343"}</definedName>
    <definedName name="_21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343"}</definedName>
    <definedName name="_21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343"}</definedName>
    <definedName name="_21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342"}</definedName>
    <definedName name="_21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342"}</definedName>
    <definedName name="_21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342"}</definedName>
    <definedName name="_21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342"}</definedName>
    <definedName name="_21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341"}</definedName>
    <definedName name="_21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341"}</definedName>
    <definedName name="_21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341"}</definedName>
    <definedName name="_21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341"}</definedName>
    <definedName name="_2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2302"}</definedName>
    <definedName name="_2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2302"}</definedName>
    <definedName name="_2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2302"}</definedName>
    <definedName name="_2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2302"}</definedName>
    <definedName name="_21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340"}</definedName>
    <definedName name="_21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340"}</definedName>
    <definedName name="_21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340"}</definedName>
    <definedName name="_21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340"}</definedName>
    <definedName name="_21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339"}</definedName>
    <definedName name="_21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339"}</definedName>
    <definedName name="_21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339"}</definedName>
    <definedName name="_21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339"}</definedName>
    <definedName name="_21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338"}</definedName>
    <definedName name="_21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338"}</definedName>
    <definedName name="_21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338"}</definedName>
    <definedName name="_21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338"}</definedName>
    <definedName name="_21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337"}</definedName>
    <definedName name="_21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337"}</definedName>
    <definedName name="_21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337"}</definedName>
    <definedName name="_21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337"}</definedName>
    <definedName name="_21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336"}</definedName>
    <definedName name="_21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336"}</definedName>
    <definedName name="_21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336"}</definedName>
    <definedName name="_21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336"}</definedName>
    <definedName name="_21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335"}</definedName>
    <definedName name="_21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335"}</definedName>
    <definedName name="_21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335"}</definedName>
    <definedName name="_21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335"}</definedName>
    <definedName name="_21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334"}</definedName>
    <definedName name="_21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334"}</definedName>
    <definedName name="_21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334"}</definedName>
    <definedName name="_21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334"}</definedName>
    <definedName name="_21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333"}</definedName>
    <definedName name="_21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333"}</definedName>
    <definedName name="_21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333"}</definedName>
    <definedName name="_21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333"}</definedName>
    <definedName name="_21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332"}</definedName>
    <definedName name="_21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332"}</definedName>
    <definedName name="_21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332"}</definedName>
    <definedName name="_21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332"}</definedName>
    <definedName name="_21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331"}</definedName>
    <definedName name="_21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331"}</definedName>
    <definedName name="_21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331"}</definedName>
    <definedName name="_21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331"}</definedName>
    <definedName name="_2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2301"}</definedName>
    <definedName name="_2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2301"}</definedName>
    <definedName name="_2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2301"}</definedName>
    <definedName name="_2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2301"}</definedName>
    <definedName name="_21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330"}</definedName>
    <definedName name="_21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330"}</definedName>
    <definedName name="_21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330"}</definedName>
    <definedName name="_21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330"}</definedName>
    <definedName name="_21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329"}</definedName>
    <definedName name="_21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329"}</definedName>
    <definedName name="_21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329"}</definedName>
    <definedName name="_21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329"}</definedName>
    <definedName name="_21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328"}</definedName>
    <definedName name="_21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328"}</definedName>
    <definedName name="_21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328"}</definedName>
    <definedName name="_21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328"}</definedName>
    <definedName name="_21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327"}</definedName>
    <definedName name="_21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327"}</definedName>
    <definedName name="_21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327"}</definedName>
    <definedName name="_21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327"}</definedName>
    <definedName name="_21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326"}</definedName>
    <definedName name="_21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326"}</definedName>
    <definedName name="_21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326"}</definedName>
    <definedName name="_21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326"}</definedName>
    <definedName name="_21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325"}</definedName>
    <definedName name="_21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325"}</definedName>
    <definedName name="_21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325"}</definedName>
    <definedName name="_21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325"}</definedName>
    <definedName name="_21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324"}</definedName>
    <definedName name="_21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324"}</definedName>
    <definedName name="_21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324"}</definedName>
    <definedName name="_21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324"}</definedName>
    <definedName name="_21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323"}</definedName>
    <definedName name="_21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323"}</definedName>
    <definedName name="_21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323"}</definedName>
    <definedName name="_21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323"}</definedName>
    <definedName name="_21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322"}</definedName>
    <definedName name="_21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322"}</definedName>
    <definedName name="_21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322"}</definedName>
    <definedName name="_21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322"}</definedName>
    <definedName name="_21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321"}</definedName>
    <definedName name="_21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321"}</definedName>
    <definedName name="_21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321"}</definedName>
    <definedName name="_21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321"}</definedName>
    <definedName name="_22__FDSAUDITLINK__" localSheetId="4" hidden="1">{"fdsup://directions/FAT Viewer?action=UPDATE&amp;creator=factset&amp;DYN_ARGS=TRUE&amp;DOC_NAME=FAT:FQL_AUDITING_CLIENT_TEMPLATE.FAT&amp;display_string=Audit&amp;VAR:KEY=AXWJCHYTER&amp;VAR:QUERY=RkdfUFJJQ0UoNDEwODApIC8gRkZfQlBTKE1PTiw0MTA4MCk=&amp;WINDOW=FIRST_POPUP&amp;HEIGHT=450&amp;WIDTH=","450&amp;START_MAXIMIZED=FALSE&amp;VAR:CALENDAR=US&amp;VAR:SYMBOL=DFR&amp;VAR:INDEX=0"}</definedName>
    <definedName name="_22__FDSAUDITLINK__" localSheetId="5" hidden="1">{"fdsup://directions/FAT Viewer?action=UPDATE&amp;creator=factset&amp;DYN_ARGS=TRUE&amp;DOC_NAME=FAT:FQL_AUDITING_CLIENT_TEMPLATE.FAT&amp;display_string=Audit&amp;VAR:KEY=AXWJCHYTER&amp;VAR:QUERY=RkdfUFJJQ0UoNDEwODApIC8gRkZfQlBTKE1PTiw0MTA4MCk=&amp;WINDOW=FIRST_POPUP&amp;HEIGHT=450&amp;WIDTH=","450&amp;START_MAXIMIZED=FALSE&amp;VAR:CALENDAR=US&amp;VAR:SYMBOL=DFR&amp;VAR:INDEX=0"}</definedName>
    <definedName name="_22__FDSAUDITLINK__" localSheetId="3" hidden="1">{"fdsup://directions/FAT Viewer?action=UPDATE&amp;creator=factset&amp;DYN_ARGS=TRUE&amp;DOC_NAME=FAT:FQL_AUDITING_CLIENT_TEMPLATE.FAT&amp;display_string=Audit&amp;VAR:KEY=AXWJCHYTER&amp;VAR:QUERY=RkdfUFJJQ0UoNDEwODApIC8gRkZfQlBTKE1PTiw0MTA4MCk=&amp;WINDOW=FIRST_POPUP&amp;HEIGHT=450&amp;WIDTH=","450&amp;START_MAXIMIZED=FALSE&amp;VAR:CALENDAR=US&amp;VAR:SYMBOL=DFR&amp;VAR:INDEX=0"}</definedName>
    <definedName name="_22__FDSAUDITLINK__" hidden="1">{"fdsup://directions/FAT Viewer?action=UPDATE&amp;creator=factset&amp;DYN_ARGS=TRUE&amp;DOC_NAME=FAT:FQL_AUDITING_CLIENT_TEMPLATE.FAT&amp;display_string=Audit&amp;VAR:KEY=AXWJCHYTER&amp;VAR:QUERY=RkdfUFJJQ0UoNDEwODApIC8gRkZfQlBTKE1PTiw0MTA4MCk=&amp;WINDOW=FIRST_POPUP&amp;HEIGHT=450&amp;WIDTH=","450&amp;START_MAXIMIZED=FALSE&amp;VAR:CALENDAR=US&amp;VAR:SYMBOL=DFR&amp;VAR:INDEX=0"}</definedName>
    <definedName name="_2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2300"}</definedName>
    <definedName name="_2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2300"}</definedName>
    <definedName name="_2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2300"}</definedName>
    <definedName name="_2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2300"}</definedName>
    <definedName name="_22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320"}</definedName>
    <definedName name="_22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320"}</definedName>
    <definedName name="_22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320"}</definedName>
    <definedName name="_22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320"}</definedName>
    <definedName name="_22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319"}</definedName>
    <definedName name="_22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319"}</definedName>
    <definedName name="_22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319"}</definedName>
    <definedName name="_22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319"}</definedName>
    <definedName name="_22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318"}</definedName>
    <definedName name="_22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318"}</definedName>
    <definedName name="_22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318"}</definedName>
    <definedName name="_22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318"}</definedName>
    <definedName name="_22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317"}</definedName>
    <definedName name="_22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317"}</definedName>
    <definedName name="_22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317"}</definedName>
    <definedName name="_22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317"}</definedName>
    <definedName name="_22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316"}</definedName>
    <definedName name="_22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316"}</definedName>
    <definedName name="_22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316"}</definedName>
    <definedName name="_22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316"}</definedName>
    <definedName name="_22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315"}</definedName>
    <definedName name="_22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315"}</definedName>
    <definedName name="_22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315"}</definedName>
    <definedName name="_22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315"}</definedName>
    <definedName name="_22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314"}</definedName>
    <definedName name="_22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314"}</definedName>
    <definedName name="_22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314"}</definedName>
    <definedName name="_22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314"}</definedName>
    <definedName name="_22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313"}</definedName>
    <definedName name="_22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313"}</definedName>
    <definedName name="_22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313"}</definedName>
    <definedName name="_22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313"}</definedName>
    <definedName name="_22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312"}</definedName>
    <definedName name="_22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312"}</definedName>
    <definedName name="_22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312"}</definedName>
    <definedName name="_22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312"}</definedName>
    <definedName name="_22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311"}</definedName>
    <definedName name="_22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311"}</definedName>
    <definedName name="_22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311"}</definedName>
    <definedName name="_22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311"}</definedName>
    <definedName name="_2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2299"}</definedName>
    <definedName name="_2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2299"}</definedName>
    <definedName name="_2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2299"}</definedName>
    <definedName name="_2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2299"}</definedName>
    <definedName name="_22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310"}</definedName>
    <definedName name="_22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310"}</definedName>
    <definedName name="_22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310"}</definedName>
    <definedName name="_22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310"}</definedName>
    <definedName name="_22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309"}</definedName>
    <definedName name="_22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309"}</definedName>
    <definedName name="_22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309"}</definedName>
    <definedName name="_22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309"}</definedName>
    <definedName name="_22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308"}</definedName>
    <definedName name="_22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308"}</definedName>
    <definedName name="_22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308"}</definedName>
    <definedName name="_22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308"}</definedName>
    <definedName name="_22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307"}</definedName>
    <definedName name="_22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307"}</definedName>
    <definedName name="_22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307"}</definedName>
    <definedName name="_22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307"}</definedName>
    <definedName name="_22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306"}</definedName>
    <definedName name="_22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306"}</definedName>
    <definedName name="_22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306"}</definedName>
    <definedName name="_22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306"}</definedName>
    <definedName name="_22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305"}</definedName>
    <definedName name="_22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305"}</definedName>
    <definedName name="_22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305"}</definedName>
    <definedName name="_22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305"}</definedName>
    <definedName name="_22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304"}</definedName>
    <definedName name="_22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304"}</definedName>
    <definedName name="_22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304"}</definedName>
    <definedName name="_22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304"}</definedName>
    <definedName name="_22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303"}</definedName>
    <definedName name="_22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303"}</definedName>
    <definedName name="_22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303"}</definedName>
    <definedName name="_22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303"}</definedName>
    <definedName name="_22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302"}</definedName>
    <definedName name="_22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302"}</definedName>
    <definedName name="_22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302"}</definedName>
    <definedName name="_22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302"}</definedName>
    <definedName name="_22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301"}</definedName>
    <definedName name="_22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301"}</definedName>
    <definedName name="_22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301"}</definedName>
    <definedName name="_22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301"}</definedName>
    <definedName name="_2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2298"}</definedName>
    <definedName name="_2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2298"}</definedName>
    <definedName name="_2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2298"}</definedName>
    <definedName name="_2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2298"}</definedName>
    <definedName name="_22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300"}</definedName>
    <definedName name="_22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300"}</definedName>
    <definedName name="_22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300"}</definedName>
    <definedName name="_22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300"}</definedName>
    <definedName name="_22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299"}</definedName>
    <definedName name="_22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299"}</definedName>
    <definedName name="_22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299"}</definedName>
    <definedName name="_22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299"}</definedName>
    <definedName name="_22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298"}</definedName>
    <definedName name="_22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298"}</definedName>
    <definedName name="_22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298"}</definedName>
    <definedName name="_22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298"}</definedName>
    <definedName name="_22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297"}</definedName>
    <definedName name="_22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297"}</definedName>
    <definedName name="_22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297"}</definedName>
    <definedName name="_22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297"}</definedName>
    <definedName name="_22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296"}</definedName>
    <definedName name="_22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296"}</definedName>
    <definedName name="_22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296"}</definedName>
    <definedName name="_22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296"}</definedName>
    <definedName name="_22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295"}</definedName>
    <definedName name="_22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295"}</definedName>
    <definedName name="_22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295"}</definedName>
    <definedName name="_22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295"}</definedName>
    <definedName name="_22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294"}</definedName>
    <definedName name="_22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294"}</definedName>
    <definedName name="_22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294"}</definedName>
    <definedName name="_22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294"}</definedName>
    <definedName name="_22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293"}</definedName>
    <definedName name="_22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293"}</definedName>
    <definedName name="_22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293"}</definedName>
    <definedName name="_22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293"}</definedName>
    <definedName name="_22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292"}</definedName>
    <definedName name="_22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292"}</definedName>
    <definedName name="_22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292"}</definedName>
    <definedName name="_22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292"}</definedName>
    <definedName name="_22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291"}</definedName>
    <definedName name="_22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291"}</definedName>
    <definedName name="_22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291"}</definedName>
    <definedName name="_22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291"}</definedName>
    <definedName name="_2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2297"}</definedName>
    <definedName name="_2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2297"}</definedName>
    <definedName name="_2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2297"}</definedName>
    <definedName name="_2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2297"}</definedName>
    <definedName name="_22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290"}</definedName>
    <definedName name="_22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290"}</definedName>
    <definedName name="_22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290"}</definedName>
    <definedName name="_22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290"}</definedName>
    <definedName name="_22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289"}</definedName>
    <definedName name="_22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289"}</definedName>
    <definedName name="_22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289"}</definedName>
    <definedName name="_22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289"}</definedName>
    <definedName name="_22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288"}</definedName>
    <definedName name="_22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288"}</definedName>
    <definedName name="_22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288"}</definedName>
    <definedName name="_22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288"}</definedName>
    <definedName name="_22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287"}</definedName>
    <definedName name="_22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287"}</definedName>
    <definedName name="_22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287"}</definedName>
    <definedName name="_22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287"}</definedName>
    <definedName name="_22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286"}</definedName>
    <definedName name="_22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286"}</definedName>
    <definedName name="_22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286"}</definedName>
    <definedName name="_22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286"}</definedName>
    <definedName name="_22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285"}</definedName>
    <definedName name="_22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285"}</definedName>
    <definedName name="_22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285"}</definedName>
    <definedName name="_22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285"}</definedName>
    <definedName name="_22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284"}</definedName>
    <definedName name="_22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284"}</definedName>
    <definedName name="_22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284"}</definedName>
    <definedName name="_22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284"}</definedName>
    <definedName name="_22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283"}</definedName>
    <definedName name="_22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283"}</definedName>
    <definedName name="_22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283"}</definedName>
    <definedName name="_22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283"}</definedName>
    <definedName name="_22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282"}</definedName>
    <definedName name="_22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282"}</definedName>
    <definedName name="_22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282"}</definedName>
    <definedName name="_22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282"}</definedName>
    <definedName name="_22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281"}</definedName>
    <definedName name="_22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281"}</definedName>
    <definedName name="_22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281"}</definedName>
    <definedName name="_22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281"}</definedName>
    <definedName name="_2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2296"}</definedName>
    <definedName name="_2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2296"}</definedName>
    <definedName name="_2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2296"}</definedName>
    <definedName name="_2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2296"}</definedName>
    <definedName name="_22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280"}</definedName>
    <definedName name="_22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280"}</definedName>
    <definedName name="_22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280"}</definedName>
    <definedName name="_22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280"}</definedName>
    <definedName name="_22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279"}</definedName>
    <definedName name="_22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279"}</definedName>
    <definedName name="_22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279"}</definedName>
    <definedName name="_22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279"}</definedName>
    <definedName name="_22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278"}</definedName>
    <definedName name="_22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278"}</definedName>
    <definedName name="_22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278"}</definedName>
    <definedName name="_22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278"}</definedName>
    <definedName name="_22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277"}</definedName>
    <definedName name="_22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277"}</definedName>
    <definedName name="_22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277"}</definedName>
    <definedName name="_22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277"}</definedName>
    <definedName name="_22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276"}</definedName>
    <definedName name="_22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276"}</definedName>
    <definedName name="_22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276"}</definedName>
    <definedName name="_22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276"}</definedName>
    <definedName name="_22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275"}</definedName>
    <definedName name="_22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275"}</definedName>
    <definedName name="_22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275"}</definedName>
    <definedName name="_22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275"}</definedName>
    <definedName name="_22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274"}</definedName>
    <definedName name="_22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274"}</definedName>
    <definedName name="_22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274"}</definedName>
    <definedName name="_22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274"}</definedName>
    <definedName name="_22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273"}</definedName>
    <definedName name="_22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273"}</definedName>
    <definedName name="_22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273"}</definedName>
    <definedName name="_22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273"}</definedName>
    <definedName name="_22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272"}</definedName>
    <definedName name="_22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272"}</definedName>
    <definedName name="_22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272"}</definedName>
    <definedName name="_22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272"}</definedName>
    <definedName name="_22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271"}</definedName>
    <definedName name="_22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271"}</definedName>
    <definedName name="_22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271"}</definedName>
    <definedName name="_22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271"}</definedName>
    <definedName name="_2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2295"}</definedName>
    <definedName name="_2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2295"}</definedName>
    <definedName name="_2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2295"}</definedName>
    <definedName name="_2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2295"}</definedName>
    <definedName name="_22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270"}</definedName>
    <definedName name="_22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270"}</definedName>
    <definedName name="_22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270"}</definedName>
    <definedName name="_22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270"}</definedName>
    <definedName name="_22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269"}</definedName>
    <definedName name="_22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269"}</definedName>
    <definedName name="_22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269"}</definedName>
    <definedName name="_22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269"}</definedName>
    <definedName name="_22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268"}</definedName>
    <definedName name="_22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268"}</definedName>
    <definedName name="_22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268"}</definedName>
    <definedName name="_22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268"}</definedName>
    <definedName name="_22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267"}</definedName>
    <definedName name="_22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267"}</definedName>
    <definedName name="_22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267"}</definedName>
    <definedName name="_22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267"}</definedName>
    <definedName name="_22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266"}</definedName>
    <definedName name="_22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266"}</definedName>
    <definedName name="_22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266"}</definedName>
    <definedName name="_22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266"}</definedName>
    <definedName name="_22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265"}</definedName>
    <definedName name="_22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265"}</definedName>
    <definedName name="_22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265"}</definedName>
    <definedName name="_22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265"}</definedName>
    <definedName name="_22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264"}</definedName>
    <definedName name="_22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264"}</definedName>
    <definedName name="_22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264"}</definedName>
    <definedName name="_22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264"}</definedName>
    <definedName name="_22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263"}</definedName>
    <definedName name="_22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263"}</definedName>
    <definedName name="_22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263"}</definedName>
    <definedName name="_22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263"}</definedName>
    <definedName name="_22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262"}</definedName>
    <definedName name="_22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262"}</definedName>
    <definedName name="_22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262"}</definedName>
    <definedName name="_22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262"}</definedName>
    <definedName name="_22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261"}</definedName>
    <definedName name="_22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261"}</definedName>
    <definedName name="_22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261"}</definedName>
    <definedName name="_22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261"}</definedName>
    <definedName name="_2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2294"}</definedName>
    <definedName name="_2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2294"}</definedName>
    <definedName name="_2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2294"}</definedName>
    <definedName name="_2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2294"}</definedName>
    <definedName name="_22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260"}</definedName>
    <definedName name="_22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260"}</definedName>
    <definedName name="_22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260"}</definedName>
    <definedName name="_22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260"}</definedName>
    <definedName name="_22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259"}</definedName>
    <definedName name="_22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259"}</definedName>
    <definedName name="_22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259"}</definedName>
    <definedName name="_22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259"}</definedName>
    <definedName name="_22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258"}</definedName>
    <definedName name="_22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258"}</definedName>
    <definedName name="_22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258"}</definedName>
    <definedName name="_22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258"}</definedName>
    <definedName name="_22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257"}</definedName>
    <definedName name="_22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257"}</definedName>
    <definedName name="_22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257"}</definedName>
    <definedName name="_22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257"}</definedName>
    <definedName name="_22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256"}</definedName>
    <definedName name="_22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256"}</definedName>
    <definedName name="_22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256"}</definedName>
    <definedName name="_22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256"}</definedName>
    <definedName name="_22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255"}</definedName>
    <definedName name="_22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255"}</definedName>
    <definedName name="_22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255"}</definedName>
    <definedName name="_22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255"}</definedName>
    <definedName name="_22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254"}</definedName>
    <definedName name="_22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254"}</definedName>
    <definedName name="_22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254"}</definedName>
    <definedName name="_22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254"}</definedName>
    <definedName name="_22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253"}</definedName>
    <definedName name="_22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253"}</definedName>
    <definedName name="_22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253"}</definedName>
    <definedName name="_22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253"}</definedName>
    <definedName name="_22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252"}</definedName>
    <definedName name="_22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252"}</definedName>
    <definedName name="_22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252"}</definedName>
    <definedName name="_22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252"}</definedName>
    <definedName name="_22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251"}</definedName>
    <definedName name="_22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251"}</definedName>
    <definedName name="_22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251"}</definedName>
    <definedName name="_22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251"}</definedName>
    <definedName name="_2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2293"}</definedName>
    <definedName name="_2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2293"}</definedName>
    <definedName name="_2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2293"}</definedName>
    <definedName name="_2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2293"}</definedName>
    <definedName name="_22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250"}</definedName>
    <definedName name="_22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250"}</definedName>
    <definedName name="_22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250"}</definedName>
    <definedName name="_22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250"}</definedName>
    <definedName name="_22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249"}</definedName>
    <definedName name="_22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249"}</definedName>
    <definedName name="_22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249"}</definedName>
    <definedName name="_22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249"}</definedName>
    <definedName name="_22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definedName>
    <definedName name="_22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definedName>
    <definedName name="_22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definedName>
    <definedName name="_22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definedName>
    <definedName name="_22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247"}</definedName>
    <definedName name="_22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247"}</definedName>
    <definedName name="_22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247"}</definedName>
    <definedName name="_22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247"}</definedName>
    <definedName name="_22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246"}</definedName>
    <definedName name="_22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246"}</definedName>
    <definedName name="_22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246"}</definedName>
    <definedName name="_22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246"}</definedName>
    <definedName name="_22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245"}</definedName>
    <definedName name="_22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245"}</definedName>
    <definedName name="_22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245"}</definedName>
    <definedName name="_22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245"}</definedName>
    <definedName name="_22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244"}</definedName>
    <definedName name="_22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244"}</definedName>
    <definedName name="_22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244"}</definedName>
    <definedName name="_22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244"}</definedName>
    <definedName name="_22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243"}</definedName>
    <definedName name="_22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243"}</definedName>
    <definedName name="_22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243"}</definedName>
    <definedName name="_22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243"}</definedName>
    <definedName name="_22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242"}</definedName>
    <definedName name="_22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242"}</definedName>
    <definedName name="_22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242"}</definedName>
    <definedName name="_22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242"}</definedName>
    <definedName name="_22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241"}</definedName>
    <definedName name="_22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241"}</definedName>
    <definedName name="_22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241"}</definedName>
    <definedName name="_22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241"}</definedName>
    <definedName name="_2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2292"}</definedName>
    <definedName name="_2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2292"}</definedName>
    <definedName name="_2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2292"}</definedName>
    <definedName name="_2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2292"}</definedName>
    <definedName name="_22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240"}</definedName>
    <definedName name="_22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240"}</definedName>
    <definedName name="_22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240"}</definedName>
    <definedName name="_22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240"}</definedName>
    <definedName name="_22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239"}</definedName>
    <definedName name="_22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239"}</definedName>
    <definedName name="_22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239"}</definedName>
    <definedName name="_22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239"}</definedName>
    <definedName name="_22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definedName>
    <definedName name="_22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definedName>
    <definedName name="_22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definedName>
    <definedName name="_22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238"}</definedName>
    <definedName name="_22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definedName>
    <definedName name="_22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definedName>
    <definedName name="_22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definedName>
    <definedName name="_22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237"}</definedName>
    <definedName name="_22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236"}</definedName>
    <definedName name="_22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236"}</definedName>
    <definedName name="_22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236"}</definedName>
    <definedName name="_22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236"}</definedName>
    <definedName name="_22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235"}</definedName>
    <definedName name="_22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235"}</definedName>
    <definedName name="_22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235"}</definedName>
    <definedName name="_22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235"}</definedName>
    <definedName name="_22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234"}</definedName>
    <definedName name="_22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234"}</definedName>
    <definedName name="_22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234"}</definedName>
    <definedName name="_22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234"}</definedName>
    <definedName name="_22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233"}</definedName>
    <definedName name="_22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233"}</definedName>
    <definedName name="_22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233"}</definedName>
    <definedName name="_22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233"}</definedName>
    <definedName name="_22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definedName>
    <definedName name="_22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definedName>
    <definedName name="_22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definedName>
    <definedName name="_22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232"}</definedName>
    <definedName name="_22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definedName>
    <definedName name="_22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definedName>
    <definedName name="_22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definedName>
    <definedName name="_22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231"}</definedName>
    <definedName name="_2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2291"}</definedName>
    <definedName name="_2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2291"}</definedName>
    <definedName name="_2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2291"}</definedName>
    <definedName name="_2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2291"}</definedName>
    <definedName name="_22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definedName>
    <definedName name="_22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definedName>
    <definedName name="_22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definedName>
    <definedName name="_22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230"}</definedName>
    <definedName name="_22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definedName>
    <definedName name="_22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definedName>
    <definedName name="_22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definedName>
    <definedName name="_22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definedName>
    <definedName name="_22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definedName>
    <definedName name="_22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definedName>
    <definedName name="_22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definedName>
    <definedName name="_22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definedName>
    <definedName name="_22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definedName>
    <definedName name="_22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definedName>
    <definedName name="_22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definedName>
    <definedName name="_22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definedName>
    <definedName name="_22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definedName>
    <definedName name="_22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definedName>
    <definedName name="_22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definedName>
    <definedName name="_22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definedName>
    <definedName name="_22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definedName>
    <definedName name="_22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definedName>
    <definedName name="_22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definedName>
    <definedName name="_22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definedName>
    <definedName name="_22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definedName>
    <definedName name="_22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definedName>
    <definedName name="_22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definedName>
    <definedName name="_22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definedName>
    <definedName name="_22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definedName>
    <definedName name="_22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definedName>
    <definedName name="_22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definedName>
    <definedName name="_22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definedName>
    <definedName name="_22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definedName>
    <definedName name="_22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definedName>
    <definedName name="_22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definedName>
    <definedName name="_22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definedName>
    <definedName name="_22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definedName>
    <definedName name="_22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definedName>
    <definedName name="_22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definedName>
    <definedName name="_22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definedName>
    <definedName name="_23__FDSAUDITLINK__" localSheetId="4" hidden="1">{"fdsup://directions/FAT Viewer?action=UPDATE&amp;creator=factset&amp;DYN_ARGS=TRUE&amp;DOC_NAME=FAT:FQL_AUDITING_CLIENT_TEMPLATE.FAT&amp;display_string=Audit&amp;VAR:KEY=SBUNYXSLAL&amp;VAR:QUERY=RkdfUFJJQ0UoNDEwODApIC8gRkZfQlBTKE1PTiw0MTA4MCk=&amp;WINDOW=FIRST_POPUP&amp;HEIGHT=450&amp;WIDTH=","450&amp;START_MAXIMIZED=FALSE&amp;VAR:CALENDAR=US&amp;VAR:SYMBOL=KFN&amp;VAR:INDEX=0"}</definedName>
    <definedName name="_23__FDSAUDITLINK__" localSheetId="5" hidden="1">{"fdsup://directions/FAT Viewer?action=UPDATE&amp;creator=factset&amp;DYN_ARGS=TRUE&amp;DOC_NAME=FAT:FQL_AUDITING_CLIENT_TEMPLATE.FAT&amp;display_string=Audit&amp;VAR:KEY=SBUNYXSLAL&amp;VAR:QUERY=RkdfUFJJQ0UoNDEwODApIC8gRkZfQlBTKE1PTiw0MTA4MCk=&amp;WINDOW=FIRST_POPUP&amp;HEIGHT=450&amp;WIDTH=","450&amp;START_MAXIMIZED=FALSE&amp;VAR:CALENDAR=US&amp;VAR:SYMBOL=KFN&amp;VAR:INDEX=0"}</definedName>
    <definedName name="_23__FDSAUDITLINK__" localSheetId="3" hidden="1">{"fdsup://directions/FAT Viewer?action=UPDATE&amp;creator=factset&amp;DYN_ARGS=TRUE&amp;DOC_NAME=FAT:FQL_AUDITING_CLIENT_TEMPLATE.FAT&amp;display_string=Audit&amp;VAR:KEY=SBUNYXSLAL&amp;VAR:QUERY=RkdfUFJJQ0UoNDEwODApIC8gRkZfQlBTKE1PTiw0MTA4MCk=&amp;WINDOW=FIRST_POPUP&amp;HEIGHT=450&amp;WIDTH=","450&amp;START_MAXIMIZED=FALSE&amp;VAR:CALENDAR=US&amp;VAR:SYMBOL=KFN&amp;VAR:INDEX=0"}</definedName>
    <definedName name="_23__FDSAUDITLINK__" hidden="1">{"fdsup://directions/FAT Viewer?action=UPDATE&amp;creator=factset&amp;DYN_ARGS=TRUE&amp;DOC_NAME=FAT:FQL_AUDITING_CLIENT_TEMPLATE.FAT&amp;display_string=Audit&amp;VAR:KEY=SBUNYXSLAL&amp;VAR:QUERY=RkdfUFJJQ0UoNDEwODApIC8gRkZfQlBTKE1PTiw0MTA4MCk=&amp;WINDOW=FIRST_POPUP&amp;HEIGHT=450&amp;WIDTH=","450&amp;START_MAXIMIZED=FALSE&amp;VAR:CALENDAR=US&amp;VAR:SYMBOL=KFN&amp;VAR:INDEX=0"}</definedName>
    <definedName name="_23_8_0_S" hidden="1">#N/A</definedName>
    <definedName name="_2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2290"}</definedName>
    <definedName name="_2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2290"}</definedName>
    <definedName name="_2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2290"}</definedName>
    <definedName name="_2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2290"}</definedName>
    <definedName name="_23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definedName>
    <definedName name="_23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definedName>
    <definedName name="_23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definedName>
    <definedName name="_23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definedName>
    <definedName name="_23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definedName>
    <definedName name="_23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definedName>
    <definedName name="_23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definedName>
    <definedName name="_23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definedName>
    <definedName name="_23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definedName>
    <definedName name="_23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definedName>
    <definedName name="_23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definedName>
    <definedName name="_23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definedName>
    <definedName name="_23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definedName>
    <definedName name="_23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definedName>
    <definedName name="_23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definedName>
    <definedName name="_23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definedName>
    <definedName name="_23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definedName>
    <definedName name="_23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definedName>
    <definedName name="_23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definedName>
    <definedName name="_23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definedName>
    <definedName name="_23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definedName>
    <definedName name="_23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definedName>
    <definedName name="_23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definedName>
    <definedName name="_23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definedName>
    <definedName name="_23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definedName>
    <definedName name="_23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definedName>
    <definedName name="_23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definedName>
    <definedName name="_23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definedName>
    <definedName name="_23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definedName>
    <definedName name="_23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definedName>
    <definedName name="_23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definedName>
    <definedName name="_23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definedName>
    <definedName name="_23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definedName>
    <definedName name="_23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definedName>
    <definedName name="_23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definedName>
    <definedName name="_23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definedName>
    <definedName name="_23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definedName>
    <definedName name="_23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definedName>
    <definedName name="_23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definedName>
    <definedName name="_23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definedName>
    <definedName name="_2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2289"}</definedName>
    <definedName name="_2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2289"}</definedName>
    <definedName name="_2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2289"}</definedName>
    <definedName name="_2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2289"}</definedName>
    <definedName name="_23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definedName>
    <definedName name="_23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definedName>
    <definedName name="_23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definedName>
    <definedName name="_23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definedName>
    <definedName name="_23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definedName>
    <definedName name="_23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definedName>
    <definedName name="_23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definedName>
    <definedName name="_23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definedName>
    <definedName name="_23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definedName>
    <definedName name="_23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definedName>
    <definedName name="_23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definedName>
    <definedName name="_23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definedName>
    <definedName name="_23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definedName>
    <definedName name="_23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definedName>
    <definedName name="_23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definedName>
    <definedName name="_23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definedName>
    <definedName name="_23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definedName>
    <definedName name="_23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definedName>
    <definedName name="_23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definedName>
    <definedName name="_23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definedName>
    <definedName name="_23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definedName>
    <definedName name="_23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definedName>
    <definedName name="_23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definedName>
    <definedName name="_23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definedName>
    <definedName name="_23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definedName>
    <definedName name="_23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definedName>
    <definedName name="_23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definedName>
    <definedName name="_23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definedName>
    <definedName name="_23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definedName>
    <definedName name="_23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definedName>
    <definedName name="_23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definedName>
    <definedName name="_23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definedName>
    <definedName name="_23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definedName>
    <definedName name="_23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definedName>
    <definedName name="_23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definedName>
    <definedName name="_23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definedName>
    <definedName name="_23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definedName>
    <definedName name="_23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definedName>
    <definedName name="_23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definedName>
    <definedName name="_23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definedName>
    <definedName name="_2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2288"}</definedName>
    <definedName name="_2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2288"}</definedName>
    <definedName name="_2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2288"}</definedName>
    <definedName name="_2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2288"}</definedName>
    <definedName name="_23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definedName>
    <definedName name="_23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definedName>
    <definedName name="_23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definedName>
    <definedName name="_23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definedName>
    <definedName name="_23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definedName>
    <definedName name="_23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definedName>
    <definedName name="_23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definedName>
    <definedName name="_23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definedName>
    <definedName name="_23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definedName>
    <definedName name="_23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definedName>
    <definedName name="_23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definedName>
    <definedName name="_23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definedName>
    <definedName name="_23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definedName>
    <definedName name="_23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definedName>
    <definedName name="_23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definedName>
    <definedName name="_23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definedName>
    <definedName name="_23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definedName>
    <definedName name="_23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definedName>
    <definedName name="_23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definedName>
    <definedName name="_23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definedName>
    <definedName name="_23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definedName>
    <definedName name="_23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definedName>
    <definedName name="_23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definedName>
    <definedName name="_23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definedName>
    <definedName name="_23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definedName>
    <definedName name="_23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definedName>
    <definedName name="_23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definedName>
    <definedName name="_23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definedName>
    <definedName name="_23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definedName>
    <definedName name="_23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definedName>
    <definedName name="_23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definedName>
    <definedName name="_23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definedName>
    <definedName name="_23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definedName>
    <definedName name="_23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definedName>
    <definedName name="_23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definedName>
    <definedName name="_23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definedName>
    <definedName name="_23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definedName>
    <definedName name="_23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definedName>
    <definedName name="_23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definedName>
    <definedName name="_23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definedName>
    <definedName name="_2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2287"}</definedName>
    <definedName name="_2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2287"}</definedName>
    <definedName name="_2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2287"}</definedName>
    <definedName name="_2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2287"}</definedName>
    <definedName name="_23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definedName>
    <definedName name="_23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definedName>
    <definedName name="_23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definedName>
    <definedName name="_23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definedName>
    <definedName name="_23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definedName>
    <definedName name="_23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definedName>
    <definedName name="_23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definedName>
    <definedName name="_23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definedName>
    <definedName name="_23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definedName>
    <definedName name="_23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definedName>
    <definedName name="_23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definedName>
    <definedName name="_23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definedName>
    <definedName name="_23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definedName>
    <definedName name="_23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definedName>
    <definedName name="_23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definedName>
    <definedName name="_23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definedName>
    <definedName name="_23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definedName>
    <definedName name="_23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definedName>
    <definedName name="_23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definedName>
    <definedName name="_23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definedName>
    <definedName name="_23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definedName>
    <definedName name="_23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definedName>
    <definedName name="_23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definedName>
    <definedName name="_23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definedName>
    <definedName name="_23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definedName>
    <definedName name="_23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definedName>
    <definedName name="_23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definedName>
    <definedName name="_23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definedName>
    <definedName name="_23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definedName>
    <definedName name="_23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definedName>
    <definedName name="_23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definedName>
    <definedName name="_23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definedName>
    <definedName name="_23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definedName>
    <definedName name="_23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definedName>
    <definedName name="_23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definedName>
    <definedName name="_23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definedName>
    <definedName name="_23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definedName>
    <definedName name="_23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definedName>
    <definedName name="_23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definedName>
    <definedName name="_23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definedName>
    <definedName name="_2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2286"}</definedName>
    <definedName name="_2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2286"}</definedName>
    <definedName name="_2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2286"}</definedName>
    <definedName name="_2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2286"}</definedName>
    <definedName name="_23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definedName>
    <definedName name="_23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definedName>
    <definedName name="_23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definedName>
    <definedName name="_23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definedName>
    <definedName name="_23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definedName>
    <definedName name="_23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definedName>
    <definedName name="_23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definedName>
    <definedName name="_23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definedName>
    <definedName name="_23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definedName>
    <definedName name="_23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definedName>
    <definedName name="_23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definedName>
    <definedName name="_23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definedName>
    <definedName name="_23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definedName>
    <definedName name="_23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definedName>
    <definedName name="_23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definedName>
    <definedName name="_23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definedName>
    <definedName name="_23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definedName>
    <definedName name="_23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definedName>
    <definedName name="_23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definedName>
    <definedName name="_23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definedName>
    <definedName name="_23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definedName>
    <definedName name="_23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definedName>
    <definedName name="_23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definedName>
    <definedName name="_23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definedName>
    <definedName name="_23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definedName>
    <definedName name="_23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definedName>
    <definedName name="_23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definedName>
    <definedName name="_23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definedName>
    <definedName name="_23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definedName>
    <definedName name="_23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definedName>
    <definedName name="_23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definedName>
    <definedName name="_23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definedName>
    <definedName name="_23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definedName>
    <definedName name="_23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definedName>
    <definedName name="_23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definedName>
    <definedName name="_23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definedName>
    <definedName name="_23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definedName>
    <definedName name="_23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definedName>
    <definedName name="_23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definedName>
    <definedName name="_23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definedName>
    <definedName name="_2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2285"}</definedName>
    <definedName name="_2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2285"}</definedName>
    <definedName name="_2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2285"}</definedName>
    <definedName name="_2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2285"}</definedName>
    <definedName name="_23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definedName>
    <definedName name="_23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definedName>
    <definedName name="_23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definedName>
    <definedName name="_23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definedName>
    <definedName name="_23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definedName>
    <definedName name="_23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definedName>
    <definedName name="_23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definedName>
    <definedName name="_23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definedName>
    <definedName name="_23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definedName>
    <definedName name="_23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definedName>
    <definedName name="_23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definedName>
    <definedName name="_23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definedName>
    <definedName name="_23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definedName>
    <definedName name="_23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definedName>
    <definedName name="_23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definedName>
    <definedName name="_23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definedName>
    <definedName name="_23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definedName>
    <definedName name="_23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definedName>
    <definedName name="_23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definedName>
    <definedName name="_23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definedName>
    <definedName name="_23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definedName>
    <definedName name="_23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definedName>
    <definedName name="_23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definedName>
    <definedName name="_23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definedName>
    <definedName name="_23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definedName>
    <definedName name="_23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definedName>
    <definedName name="_23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definedName>
    <definedName name="_23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definedName>
    <definedName name="_23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definedName>
    <definedName name="_23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definedName>
    <definedName name="_23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definedName>
    <definedName name="_23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definedName>
    <definedName name="_23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definedName>
    <definedName name="_23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definedName>
    <definedName name="_23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definedName>
    <definedName name="_23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definedName>
    <definedName name="_23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definedName>
    <definedName name="_23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definedName>
    <definedName name="_23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definedName>
    <definedName name="_23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definedName>
    <definedName name="_2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2284"}</definedName>
    <definedName name="_2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2284"}</definedName>
    <definedName name="_2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2284"}</definedName>
    <definedName name="_2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2284"}</definedName>
    <definedName name="_23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definedName>
    <definedName name="_23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definedName>
    <definedName name="_23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definedName>
    <definedName name="_23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definedName>
    <definedName name="_23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definedName>
    <definedName name="_23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definedName>
    <definedName name="_23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definedName>
    <definedName name="_23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definedName>
    <definedName name="_23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definedName>
    <definedName name="_23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definedName>
    <definedName name="_23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definedName>
    <definedName name="_23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definedName>
    <definedName name="_23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definedName>
    <definedName name="_23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definedName>
    <definedName name="_23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definedName>
    <definedName name="_23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definedName>
    <definedName name="_23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definedName>
    <definedName name="_23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definedName>
    <definedName name="_23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definedName>
    <definedName name="_23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definedName>
    <definedName name="_23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definedName>
    <definedName name="_23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definedName>
    <definedName name="_23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definedName>
    <definedName name="_23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definedName>
    <definedName name="_23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definedName>
    <definedName name="_23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definedName>
    <definedName name="_23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definedName>
    <definedName name="_23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definedName>
    <definedName name="_23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definedName>
    <definedName name="_23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definedName>
    <definedName name="_23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definedName>
    <definedName name="_23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definedName>
    <definedName name="_23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definedName>
    <definedName name="_23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definedName>
    <definedName name="_23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definedName>
    <definedName name="_23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definedName>
    <definedName name="_23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definedName>
    <definedName name="_23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definedName>
    <definedName name="_23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definedName>
    <definedName name="_23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151"}</definedName>
    <definedName name="_2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2283"}</definedName>
    <definedName name="_2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2283"}</definedName>
    <definedName name="_2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2283"}</definedName>
    <definedName name="_2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2283"}</definedName>
    <definedName name="_23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definedName>
    <definedName name="_23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definedName>
    <definedName name="_23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definedName>
    <definedName name="_23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150"}</definedName>
    <definedName name="_23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definedName>
    <definedName name="_23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definedName>
    <definedName name="_23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definedName>
    <definedName name="_23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149"}</definedName>
    <definedName name="_23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definedName>
    <definedName name="_23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definedName>
    <definedName name="_23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definedName>
    <definedName name="_23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148"}</definedName>
    <definedName name="_23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definedName>
    <definedName name="_23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definedName>
    <definedName name="_23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definedName>
    <definedName name="_23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147"}</definedName>
    <definedName name="_23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definedName>
    <definedName name="_23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definedName>
    <definedName name="_23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definedName>
    <definedName name="_23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146"}</definedName>
    <definedName name="_23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definedName>
    <definedName name="_23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definedName>
    <definedName name="_23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definedName>
    <definedName name="_23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145"}</definedName>
    <definedName name="_23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definedName>
    <definedName name="_23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definedName>
    <definedName name="_23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definedName>
    <definedName name="_23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144"}</definedName>
    <definedName name="_23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definedName>
    <definedName name="_23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definedName>
    <definedName name="_23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definedName>
    <definedName name="_23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143"}</definedName>
    <definedName name="_23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definedName>
    <definedName name="_23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definedName>
    <definedName name="_23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definedName>
    <definedName name="_23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142"}</definedName>
    <definedName name="_23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definedName>
    <definedName name="_23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definedName>
    <definedName name="_23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definedName>
    <definedName name="_23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141"}</definedName>
    <definedName name="_2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2282"}</definedName>
    <definedName name="_2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2282"}</definedName>
    <definedName name="_2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2282"}</definedName>
    <definedName name="_2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2282"}</definedName>
    <definedName name="_23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definedName>
    <definedName name="_23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definedName>
    <definedName name="_23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definedName>
    <definedName name="_23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140"}</definedName>
    <definedName name="_23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definedName>
    <definedName name="_23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definedName>
    <definedName name="_23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definedName>
    <definedName name="_23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139"}</definedName>
    <definedName name="_23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definedName>
    <definedName name="_23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definedName>
    <definedName name="_23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definedName>
    <definedName name="_23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138"}</definedName>
    <definedName name="_23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definedName>
    <definedName name="_23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definedName>
    <definedName name="_23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definedName>
    <definedName name="_23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137"}</definedName>
    <definedName name="_23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definedName>
    <definedName name="_23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definedName>
    <definedName name="_23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definedName>
    <definedName name="_23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136"}</definedName>
    <definedName name="_23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definedName>
    <definedName name="_23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definedName>
    <definedName name="_23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definedName>
    <definedName name="_23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135"}</definedName>
    <definedName name="_23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definedName>
    <definedName name="_23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definedName>
    <definedName name="_23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definedName>
    <definedName name="_23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134"}</definedName>
    <definedName name="_23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definedName>
    <definedName name="_23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definedName>
    <definedName name="_23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definedName>
    <definedName name="_23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133"}</definedName>
    <definedName name="_23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definedName>
    <definedName name="_23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definedName>
    <definedName name="_23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definedName>
    <definedName name="_23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132"}</definedName>
    <definedName name="_23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definedName>
    <definedName name="_23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definedName>
    <definedName name="_23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definedName>
    <definedName name="_23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131"}</definedName>
    <definedName name="_2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2281"}</definedName>
    <definedName name="_2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2281"}</definedName>
    <definedName name="_2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2281"}</definedName>
    <definedName name="_2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2281"}</definedName>
    <definedName name="_23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definedName>
    <definedName name="_23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definedName>
    <definedName name="_23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definedName>
    <definedName name="_23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130"}</definedName>
    <definedName name="_23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definedName>
    <definedName name="_23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definedName>
    <definedName name="_23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definedName>
    <definedName name="_23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129"}</definedName>
    <definedName name="_23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definedName>
    <definedName name="_23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definedName>
    <definedName name="_23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definedName>
    <definedName name="_23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128"}</definedName>
    <definedName name="_23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definedName>
    <definedName name="_23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definedName>
    <definedName name="_23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definedName>
    <definedName name="_23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127"}</definedName>
    <definedName name="_23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definedName>
    <definedName name="_23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definedName>
    <definedName name="_23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definedName>
    <definedName name="_23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126"}</definedName>
    <definedName name="_23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definedName>
    <definedName name="_23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definedName>
    <definedName name="_23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definedName>
    <definedName name="_23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125"}</definedName>
    <definedName name="_23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definedName>
    <definedName name="_23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definedName>
    <definedName name="_23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definedName>
    <definedName name="_23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124"}</definedName>
    <definedName name="_23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definedName>
    <definedName name="_23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definedName>
    <definedName name="_23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definedName>
    <definedName name="_23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123"}</definedName>
    <definedName name="_23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definedName>
    <definedName name="_23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definedName>
    <definedName name="_23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definedName>
    <definedName name="_23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122"}</definedName>
    <definedName name="_23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definedName>
    <definedName name="_23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definedName>
    <definedName name="_23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definedName>
    <definedName name="_23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121"}</definedName>
    <definedName name="_24__FDSAUDITLINK__" localSheetId="4" hidden="1">{"fdsup://directions/FAT Viewer?action=UPDATE&amp;creator=factset&amp;DYN_ARGS=TRUE&amp;DOC_NAME=FAT:FQL_AUDITING_CLIENT_TEMPLATE.FAT&amp;display_string=Audit&amp;VAR:KEY=IFSNILYVUR&amp;VAR:QUERY=RkZfRUJJVERBX09QRVIoTFRNLDAsLCxSRik=&amp;WINDOW=FIRST_POPUP&amp;HEIGHT=450&amp;WIDTH=450&amp;START_MA","XIMIZED=FALSE&amp;VAR:CALENDAR=US&amp;VAR:SYMBOL=CLNY&amp;VAR:INDEX=0"}</definedName>
    <definedName name="_24__FDSAUDITLINK__" localSheetId="5" hidden="1">{"fdsup://directions/FAT Viewer?action=UPDATE&amp;creator=factset&amp;DYN_ARGS=TRUE&amp;DOC_NAME=FAT:FQL_AUDITING_CLIENT_TEMPLATE.FAT&amp;display_string=Audit&amp;VAR:KEY=IFSNILYVUR&amp;VAR:QUERY=RkZfRUJJVERBX09QRVIoTFRNLDAsLCxSRik=&amp;WINDOW=FIRST_POPUP&amp;HEIGHT=450&amp;WIDTH=450&amp;START_MA","XIMIZED=FALSE&amp;VAR:CALENDAR=US&amp;VAR:SYMBOL=CLNY&amp;VAR:INDEX=0"}</definedName>
    <definedName name="_24__FDSAUDITLINK__" localSheetId="3" hidden="1">{"fdsup://directions/FAT Viewer?action=UPDATE&amp;creator=factset&amp;DYN_ARGS=TRUE&amp;DOC_NAME=FAT:FQL_AUDITING_CLIENT_TEMPLATE.FAT&amp;display_string=Audit&amp;VAR:KEY=IFSNILYVUR&amp;VAR:QUERY=RkZfRUJJVERBX09QRVIoTFRNLDAsLCxSRik=&amp;WINDOW=FIRST_POPUP&amp;HEIGHT=450&amp;WIDTH=450&amp;START_MA","XIMIZED=FALSE&amp;VAR:CALENDAR=US&amp;VAR:SYMBOL=CLNY&amp;VAR:INDEX=0"}</definedName>
    <definedName name="_24__FDSAUDITLINK__" hidden="1">{"fdsup://directions/FAT Viewer?action=UPDATE&amp;creator=factset&amp;DYN_ARGS=TRUE&amp;DOC_NAME=FAT:FQL_AUDITING_CLIENT_TEMPLATE.FAT&amp;display_string=Audit&amp;VAR:KEY=IFSNILYVUR&amp;VAR:QUERY=RkZfRUJJVERBX09QRVIoTFRNLDAsLCxSRik=&amp;WINDOW=FIRST_POPUP&amp;HEIGHT=450&amp;WIDTH=450&amp;START_MA","XIMIZED=FALSE&amp;VAR:CALENDAR=US&amp;VAR:SYMBOL=CLNY&amp;VAR:INDEX=0"}</definedName>
    <definedName name="_24_8_0_S" hidden="1">#N/A</definedName>
    <definedName name="_2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2280"}</definedName>
    <definedName name="_2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2280"}</definedName>
    <definedName name="_2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2280"}</definedName>
    <definedName name="_2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2280"}</definedName>
    <definedName name="_24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definedName>
    <definedName name="_24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definedName>
    <definedName name="_24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definedName>
    <definedName name="_24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120"}</definedName>
    <definedName name="_24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definedName>
    <definedName name="_24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definedName>
    <definedName name="_24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definedName>
    <definedName name="_24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119"}</definedName>
    <definedName name="_24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definedName>
    <definedName name="_24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definedName>
    <definedName name="_24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definedName>
    <definedName name="_24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118"}</definedName>
    <definedName name="_24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definedName>
    <definedName name="_24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definedName>
    <definedName name="_24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definedName>
    <definedName name="_24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117"}</definedName>
    <definedName name="_24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definedName>
    <definedName name="_24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definedName>
    <definedName name="_24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definedName>
    <definedName name="_24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116"}</definedName>
    <definedName name="_24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definedName>
    <definedName name="_24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definedName>
    <definedName name="_24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definedName>
    <definedName name="_24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115"}</definedName>
    <definedName name="_24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definedName>
    <definedName name="_24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definedName>
    <definedName name="_24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definedName>
    <definedName name="_24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114"}</definedName>
    <definedName name="_24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definedName>
    <definedName name="_24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definedName>
    <definedName name="_24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definedName>
    <definedName name="_24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113"}</definedName>
    <definedName name="_24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definedName>
    <definedName name="_24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definedName>
    <definedName name="_24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definedName>
    <definedName name="_24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112"}</definedName>
    <definedName name="_24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definedName>
    <definedName name="_24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definedName>
    <definedName name="_24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definedName>
    <definedName name="_24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111"}</definedName>
    <definedName name="_2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2279"}</definedName>
    <definedName name="_2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2279"}</definedName>
    <definedName name="_2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2279"}</definedName>
    <definedName name="_2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2279"}</definedName>
    <definedName name="_24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definedName>
    <definedName name="_24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definedName>
    <definedName name="_24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definedName>
    <definedName name="_24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110"}</definedName>
    <definedName name="_24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definedName>
    <definedName name="_24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definedName>
    <definedName name="_24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definedName>
    <definedName name="_24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109"}</definedName>
    <definedName name="_24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definedName>
    <definedName name="_24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definedName>
    <definedName name="_24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definedName>
    <definedName name="_24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108"}</definedName>
    <definedName name="_24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definedName>
    <definedName name="_24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definedName>
    <definedName name="_24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definedName>
    <definedName name="_24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107"}</definedName>
    <definedName name="_24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definedName>
    <definedName name="_24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definedName>
    <definedName name="_24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definedName>
    <definedName name="_24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106"}</definedName>
    <definedName name="_24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definedName>
    <definedName name="_24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definedName>
    <definedName name="_24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definedName>
    <definedName name="_24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105"}</definedName>
    <definedName name="_24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definedName>
    <definedName name="_24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definedName>
    <definedName name="_24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definedName>
    <definedName name="_24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104"}</definedName>
    <definedName name="_24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definedName>
    <definedName name="_24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definedName>
    <definedName name="_24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definedName>
    <definedName name="_24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103"}</definedName>
    <definedName name="_24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definedName>
    <definedName name="_24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definedName>
    <definedName name="_24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definedName>
    <definedName name="_24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102"}</definedName>
    <definedName name="_24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definedName>
    <definedName name="_24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definedName>
    <definedName name="_24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definedName>
    <definedName name="_24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101"}</definedName>
    <definedName name="_2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2278"}</definedName>
    <definedName name="_2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2278"}</definedName>
    <definedName name="_2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2278"}</definedName>
    <definedName name="_2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2278"}</definedName>
    <definedName name="_24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definedName>
    <definedName name="_24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definedName>
    <definedName name="_24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definedName>
    <definedName name="_24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100"}</definedName>
    <definedName name="_24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definedName>
    <definedName name="_24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definedName>
    <definedName name="_24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definedName>
    <definedName name="_24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99"}</definedName>
    <definedName name="_24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definedName>
    <definedName name="_24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definedName>
    <definedName name="_24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definedName>
    <definedName name="_24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98"}</definedName>
    <definedName name="_24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definedName>
    <definedName name="_24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definedName>
    <definedName name="_24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definedName>
    <definedName name="_24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97"}</definedName>
    <definedName name="_24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definedName>
    <definedName name="_24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definedName>
    <definedName name="_24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definedName>
    <definedName name="_24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96"}</definedName>
    <definedName name="_24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definedName>
    <definedName name="_24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definedName>
    <definedName name="_24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definedName>
    <definedName name="_24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95"}</definedName>
    <definedName name="_24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definedName>
    <definedName name="_24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definedName>
    <definedName name="_24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definedName>
    <definedName name="_24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94"}</definedName>
    <definedName name="_24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definedName>
    <definedName name="_24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definedName>
    <definedName name="_24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definedName>
    <definedName name="_24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93"}</definedName>
    <definedName name="_24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definedName>
    <definedName name="_24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definedName>
    <definedName name="_24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definedName>
    <definedName name="_24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92"}</definedName>
    <definedName name="_24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definedName>
    <definedName name="_24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definedName>
    <definedName name="_24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definedName>
    <definedName name="_24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91"}</definedName>
    <definedName name="_2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2277"}</definedName>
    <definedName name="_2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2277"}</definedName>
    <definedName name="_2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2277"}</definedName>
    <definedName name="_2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2277"}</definedName>
    <definedName name="_24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definedName>
    <definedName name="_24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definedName>
    <definedName name="_24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definedName>
    <definedName name="_24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90"}</definedName>
    <definedName name="_24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definedName>
    <definedName name="_24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definedName>
    <definedName name="_24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definedName>
    <definedName name="_24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89"}</definedName>
    <definedName name="_24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definedName>
    <definedName name="_24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definedName>
    <definedName name="_24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definedName>
    <definedName name="_24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88"}</definedName>
    <definedName name="_24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definedName>
    <definedName name="_24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definedName>
    <definedName name="_24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definedName>
    <definedName name="_24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87"}</definedName>
    <definedName name="_24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definedName>
    <definedName name="_24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definedName>
    <definedName name="_24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definedName>
    <definedName name="_24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86"}</definedName>
    <definedName name="_24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definedName>
    <definedName name="_24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definedName>
    <definedName name="_24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definedName>
    <definedName name="_24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85"}</definedName>
    <definedName name="_24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definedName>
    <definedName name="_24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definedName>
    <definedName name="_24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definedName>
    <definedName name="_24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84"}</definedName>
    <definedName name="_24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definedName>
    <definedName name="_24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definedName>
    <definedName name="_24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definedName>
    <definedName name="_24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83"}</definedName>
    <definedName name="_24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definedName>
    <definedName name="_24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definedName>
    <definedName name="_24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definedName>
    <definedName name="_24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82"}</definedName>
    <definedName name="_24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definedName>
    <definedName name="_24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definedName>
    <definedName name="_24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definedName>
    <definedName name="_24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81"}</definedName>
    <definedName name="_2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2276"}</definedName>
    <definedName name="_2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2276"}</definedName>
    <definedName name="_2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2276"}</definedName>
    <definedName name="_2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2276"}</definedName>
    <definedName name="_24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definedName>
    <definedName name="_24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definedName>
    <definedName name="_24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definedName>
    <definedName name="_24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80"}</definedName>
    <definedName name="_24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definedName>
    <definedName name="_24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definedName>
    <definedName name="_24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definedName>
    <definedName name="_24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79"}</definedName>
    <definedName name="_24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definedName>
    <definedName name="_24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definedName>
    <definedName name="_24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definedName>
    <definedName name="_24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78"}</definedName>
    <definedName name="_24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definedName>
    <definedName name="_24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definedName>
    <definedName name="_24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definedName>
    <definedName name="_24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77"}</definedName>
    <definedName name="_24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definedName>
    <definedName name="_24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definedName>
    <definedName name="_24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definedName>
    <definedName name="_24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76"}</definedName>
    <definedName name="_24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definedName>
    <definedName name="_24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definedName>
    <definedName name="_24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definedName>
    <definedName name="_24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75"}</definedName>
    <definedName name="_24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definedName>
    <definedName name="_24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definedName>
    <definedName name="_24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definedName>
    <definedName name="_24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74"}</definedName>
    <definedName name="_24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definedName>
    <definedName name="_24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definedName>
    <definedName name="_24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definedName>
    <definedName name="_24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73"}</definedName>
    <definedName name="_24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definedName>
    <definedName name="_24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definedName>
    <definedName name="_24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definedName>
    <definedName name="_24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72"}</definedName>
    <definedName name="_24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definedName>
    <definedName name="_24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definedName>
    <definedName name="_24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definedName>
    <definedName name="_24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71"}</definedName>
    <definedName name="_2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2275"}</definedName>
    <definedName name="_2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2275"}</definedName>
    <definedName name="_2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2275"}</definedName>
    <definedName name="_2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2275"}</definedName>
    <definedName name="_24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definedName>
    <definedName name="_24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definedName>
    <definedName name="_24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definedName>
    <definedName name="_24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70"}</definedName>
    <definedName name="_24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definedName>
    <definedName name="_24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definedName>
    <definedName name="_24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definedName>
    <definedName name="_24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69"}</definedName>
    <definedName name="_24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definedName>
    <definedName name="_24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definedName>
    <definedName name="_24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definedName>
    <definedName name="_24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68"}</definedName>
    <definedName name="_24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definedName>
    <definedName name="_24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definedName>
    <definedName name="_24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definedName>
    <definedName name="_24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67"}</definedName>
    <definedName name="_24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definedName>
    <definedName name="_24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definedName>
    <definedName name="_24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definedName>
    <definedName name="_24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66"}</definedName>
    <definedName name="_24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definedName>
    <definedName name="_24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definedName>
    <definedName name="_24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definedName>
    <definedName name="_24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65"}</definedName>
    <definedName name="_24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definedName>
    <definedName name="_24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definedName>
    <definedName name="_24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definedName>
    <definedName name="_24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64"}</definedName>
    <definedName name="_24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definedName>
    <definedName name="_24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definedName>
    <definedName name="_24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definedName>
    <definedName name="_24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63"}</definedName>
    <definedName name="_24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definedName>
    <definedName name="_24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definedName>
    <definedName name="_24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definedName>
    <definedName name="_24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62"}</definedName>
    <definedName name="_24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definedName>
    <definedName name="_24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definedName>
    <definedName name="_24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definedName>
    <definedName name="_24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61"}</definedName>
    <definedName name="_2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2274"}</definedName>
    <definedName name="_2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2274"}</definedName>
    <definedName name="_2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2274"}</definedName>
    <definedName name="_2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2274"}</definedName>
    <definedName name="_24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definedName>
    <definedName name="_24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definedName>
    <definedName name="_24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definedName>
    <definedName name="_24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60"}</definedName>
    <definedName name="_24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definedName>
    <definedName name="_24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definedName>
    <definedName name="_24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definedName>
    <definedName name="_24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59"}</definedName>
    <definedName name="_24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definedName>
    <definedName name="_24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definedName>
    <definedName name="_24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definedName>
    <definedName name="_24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58"}</definedName>
    <definedName name="_24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definedName>
    <definedName name="_24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definedName>
    <definedName name="_24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definedName>
    <definedName name="_24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57"}</definedName>
    <definedName name="_24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definedName>
    <definedName name="_24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definedName>
    <definedName name="_24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definedName>
    <definedName name="_24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56"}</definedName>
    <definedName name="_24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definedName>
    <definedName name="_24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definedName>
    <definedName name="_24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definedName>
    <definedName name="_24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55"}</definedName>
    <definedName name="_24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definedName>
    <definedName name="_24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definedName>
    <definedName name="_24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definedName>
    <definedName name="_24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54"}</definedName>
    <definedName name="_24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definedName>
    <definedName name="_24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definedName>
    <definedName name="_24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definedName>
    <definedName name="_24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53"}</definedName>
    <definedName name="_24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definedName>
    <definedName name="_24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definedName>
    <definedName name="_24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definedName>
    <definedName name="_24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52"}</definedName>
    <definedName name="_24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definedName>
    <definedName name="_24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definedName>
    <definedName name="_24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definedName>
    <definedName name="_24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51"}</definedName>
    <definedName name="_2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2273"}</definedName>
    <definedName name="_2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2273"}</definedName>
    <definedName name="_2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2273"}</definedName>
    <definedName name="_2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2273"}</definedName>
    <definedName name="_24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definedName>
    <definedName name="_24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definedName>
    <definedName name="_24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definedName>
    <definedName name="_24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50"}</definedName>
    <definedName name="_24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definedName>
    <definedName name="_24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definedName>
    <definedName name="_24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definedName>
    <definedName name="_24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49"}</definedName>
    <definedName name="_24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definedName>
    <definedName name="_24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definedName>
    <definedName name="_24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definedName>
    <definedName name="_24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48"}</definedName>
    <definedName name="_24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definedName>
    <definedName name="_24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definedName>
    <definedName name="_24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definedName>
    <definedName name="_24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47"}</definedName>
    <definedName name="_24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definedName>
    <definedName name="_24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definedName>
    <definedName name="_24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definedName>
    <definedName name="_24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46"}</definedName>
    <definedName name="_24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definedName>
    <definedName name="_24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definedName>
    <definedName name="_24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definedName>
    <definedName name="_24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45"}</definedName>
    <definedName name="_24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definedName>
    <definedName name="_24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definedName>
    <definedName name="_24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definedName>
    <definedName name="_24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44"}</definedName>
    <definedName name="_24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definedName>
    <definedName name="_24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definedName>
    <definedName name="_24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definedName>
    <definedName name="_24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43"}</definedName>
    <definedName name="_24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definedName>
    <definedName name="_24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definedName>
    <definedName name="_24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definedName>
    <definedName name="_24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42"}</definedName>
    <definedName name="_24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definedName>
    <definedName name="_24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definedName>
    <definedName name="_24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definedName>
    <definedName name="_24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41"}</definedName>
    <definedName name="_2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2272"}</definedName>
    <definedName name="_2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2272"}</definedName>
    <definedName name="_2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2272"}</definedName>
    <definedName name="_2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2272"}</definedName>
    <definedName name="_24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definedName>
    <definedName name="_24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definedName>
    <definedName name="_24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definedName>
    <definedName name="_24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40"}</definedName>
    <definedName name="_24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definedName>
    <definedName name="_24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definedName>
    <definedName name="_24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definedName>
    <definedName name="_24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39"}</definedName>
    <definedName name="_24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definedName>
    <definedName name="_24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definedName>
    <definedName name="_24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definedName>
    <definedName name="_24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38"}</definedName>
    <definedName name="_24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definedName>
    <definedName name="_24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definedName>
    <definedName name="_24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definedName>
    <definedName name="_24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37"}</definedName>
    <definedName name="_24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definedName>
    <definedName name="_24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definedName>
    <definedName name="_24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definedName>
    <definedName name="_24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36"}</definedName>
    <definedName name="_24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definedName>
    <definedName name="_24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definedName>
    <definedName name="_24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definedName>
    <definedName name="_24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35"}</definedName>
    <definedName name="_24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definedName>
    <definedName name="_24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definedName>
    <definedName name="_24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definedName>
    <definedName name="_24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34"}</definedName>
    <definedName name="_24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definedName>
    <definedName name="_24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definedName>
    <definedName name="_24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definedName>
    <definedName name="_24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33"}</definedName>
    <definedName name="_24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definedName>
    <definedName name="_24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definedName>
    <definedName name="_24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definedName>
    <definedName name="_24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32"}</definedName>
    <definedName name="_24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definedName>
    <definedName name="_24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definedName>
    <definedName name="_24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definedName>
    <definedName name="_24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31"}</definedName>
    <definedName name="_2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2271"}</definedName>
    <definedName name="_2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2271"}</definedName>
    <definedName name="_2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2271"}</definedName>
    <definedName name="_2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2271"}</definedName>
    <definedName name="_24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definedName>
    <definedName name="_24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definedName>
    <definedName name="_24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definedName>
    <definedName name="_24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30"}</definedName>
    <definedName name="_24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definedName>
    <definedName name="_24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definedName>
    <definedName name="_24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definedName>
    <definedName name="_24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29"}</definedName>
    <definedName name="_24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definedName>
    <definedName name="_24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definedName>
    <definedName name="_24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definedName>
    <definedName name="_24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28"}</definedName>
    <definedName name="_24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definedName>
    <definedName name="_24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definedName>
    <definedName name="_24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definedName>
    <definedName name="_24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27"}</definedName>
    <definedName name="_24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definedName>
    <definedName name="_24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definedName>
    <definedName name="_24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definedName>
    <definedName name="_24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26"}</definedName>
    <definedName name="_24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definedName>
    <definedName name="_24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definedName>
    <definedName name="_24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definedName>
    <definedName name="_24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25"}</definedName>
    <definedName name="_24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definedName>
    <definedName name="_24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definedName>
    <definedName name="_24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definedName>
    <definedName name="_24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definedName>
    <definedName name="_24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definedName>
    <definedName name="_24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definedName>
    <definedName name="_24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definedName>
    <definedName name="_24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23"}</definedName>
    <definedName name="_24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definedName>
    <definedName name="_24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definedName>
    <definedName name="_24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definedName>
    <definedName name="_24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definedName>
    <definedName name="_24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definedName>
    <definedName name="_24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definedName>
    <definedName name="_24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definedName>
    <definedName name="_24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definedName>
    <definedName name="_25__FDSAUDITLINK__" localSheetId="4" hidden="1">{"fdsup://directions/FAT Viewer?action=UPDATE&amp;creator=factset&amp;DYN_ARGS=TRUE&amp;DOC_NAME=FAT:FQL_AUDITING_CLIENT_TEMPLATE.FAT&amp;display_string=Audit&amp;VAR:KEY=ATGFILIXQH&amp;VAR:QUERY=RkZfRUJJVERBX09QRVIoTFRNLDAsLCxSRik=&amp;WINDOW=FIRST_POPUP&amp;HEIGHT=450&amp;WIDTH=450&amp;START_MA","XIMIZED=FALSE&amp;VAR:CALENDAR=US&amp;VAR:SYMBOL=ARI&amp;VAR:INDEX=0"}</definedName>
    <definedName name="_25__FDSAUDITLINK__" localSheetId="5" hidden="1">{"fdsup://directions/FAT Viewer?action=UPDATE&amp;creator=factset&amp;DYN_ARGS=TRUE&amp;DOC_NAME=FAT:FQL_AUDITING_CLIENT_TEMPLATE.FAT&amp;display_string=Audit&amp;VAR:KEY=ATGFILIXQH&amp;VAR:QUERY=RkZfRUJJVERBX09QRVIoTFRNLDAsLCxSRik=&amp;WINDOW=FIRST_POPUP&amp;HEIGHT=450&amp;WIDTH=450&amp;START_MA","XIMIZED=FALSE&amp;VAR:CALENDAR=US&amp;VAR:SYMBOL=ARI&amp;VAR:INDEX=0"}</definedName>
    <definedName name="_25__FDSAUDITLINK__" localSheetId="3" hidden="1">{"fdsup://directions/FAT Viewer?action=UPDATE&amp;creator=factset&amp;DYN_ARGS=TRUE&amp;DOC_NAME=FAT:FQL_AUDITING_CLIENT_TEMPLATE.FAT&amp;display_string=Audit&amp;VAR:KEY=ATGFILIXQH&amp;VAR:QUERY=RkZfRUJJVERBX09QRVIoTFRNLDAsLCxSRik=&amp;WINDOW=FIRST_POPUP&amp;HEIGHT=450&amp;WIDTH=450&amp;START_MA","XIMIZED=FALSE&amp;VAR:CALENDAR=US&amp;VAR:SYMBOL=ARI&amp;VAR:INDEX=0"}</definedName>
    <definedName name="_25__FDSAUDITLINK__" hidden="1">{"fdsup://directions/FAT Viewer?action=UPDATE&amp;creator=factset&amp;DYN_ARGS=TRUE&amp;DOC_NAME=FAT:FQL_AUDITING_CLIENT_TEMPLATE.FAT&amp;display_string=Audit&amp;VAR:KEY=ATGFILIXQH&amp;VAR:QUERY=RkZfRUJJVERBX09QRVIoTFRNLDAsLCxSRik=&amp;WINDOW=FIRST_POPUP&amp;HEIGHT=450&amp;WIDTH=450&amp;START_MA","XIMIZED=FALSE&amp;VAR:CALENDAR=US&amp;VAR:SYMBOL=ARI&amp;VAR:INDEX=0"}</definedName>
    <definedName name="_2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2270"}</definedName>
    <definedName name="_2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2270"}</definedName>
    <definedName name="_2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2270"}</definedName>
    <definedName name="_2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2270"}</definedName>
    <definedName name="_25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definedName>
    <definedName name="_25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definedName>
    <definedName name="_25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definedName>
    <definedName name="_25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definedName>
    <definedName name="_25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definedName>
    <definedName name="_25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definedName>
    <definedName name="_25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definedName>
    <definedName name="_25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definedName>
    <definedName name="_25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definedName>
    <definedName name="_25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definedName>
    <definedName name="_25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definedName>
    <definedName name="_25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definedName>
    <definedName name="_25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definedName>
    <definedName name="_25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definedName>
    <definedName name="_25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definedName>
    <definedName name="_25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definedName>
    <definedName name="_25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definedName>
    <definedName name="_25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definedName>
    <definedName name="_25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definedName>
    <definedName name="_25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definedName>
    <definedName name="_25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definedName>
    <definedName name="_25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definedName>
    <definedName name="_25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definedName>
    <definedName name="_25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definedName>
    <definedName name="_25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definedName>
    <definedName name="_25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definedName>
    <definedName name="_25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definedName>
    <definedName name="_25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14"}</definedName>
    <definedName name="_25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definedName>
    <definedName name="_25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definedName>
    <definedName name="_25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definedName>
    <definedName name="_25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13"}</definedName>
    <definedName name="_25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definedName>
    <definedName name="_25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definedName>
    <definedName name="_25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definedName>
    <definedName name="_25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12"}</definedName>
    <definedName name="_25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definedName>
    <definedName name="_25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definedName>
    <definedName name="_25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definedName>
    <definedName name="_25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11"}</definedName>
    <definedName name="_2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2269"}</definedName>
    <definedName name="_2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2269"}</definedName>
    <definedName name="_2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2269"}</definedName>
    <definedName name="_2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2269"}</definedName>
    <definedName name="_25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definedName>
    <definedName name="_25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definedName>
    <definedName name="_25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definedName>
    <definedName name="_25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10"}</definedName>
    <definedName name="_25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definedName>
    <definedName name="_25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definedName>
    <definedName name="_25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definedName>
    <definedName name="_25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9"}</definedName>
    <definedName name="_25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definedName>
    <definedName name="_25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definedName>
    <definedName name="_25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definedName>
    <definedName name="_25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8"}</definedName>
    <definedName name="_25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definedName>
    <definedName name="_25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definedName>
    <definedName name="_25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definedName>
    <definedName name="_25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7"}</definedName>
    <definedName name="_25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definedName>
    <definedName name="_25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definedName>
    <definedName name="_25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definedName>
    <definedName name="_25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6"}</definedName>
    <definedName name="_25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definedName>
    <definedName name="_25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definedName>
    <definedName name="_25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definedName>
    <definedName name="_25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5"}</definedName>
    <definedName name="_25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definedName>
    <definedName name="_25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definedName>
    <definedName name="_25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definedName>
    <definedName name="_25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4"}</definedName>
    <definedName name="_25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definedName>
    <definedName name="_25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definedName>
    <definedName name="_25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definedName>
    <definedName name="_25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3"}</definedName>
    <definedName name="_25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definedName>
    <definedName name="_25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definedName>
    <definedName name="_25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definedName>
    <definedName name="_25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definedName>
    <definedName name="_25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definedName>
    <definedName name="_25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definedName>
    <definedName name="_25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definedName>
    <definedName name="_25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definedName>
    <definedName name="_2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2268"}</definedName>
    <definedName name="_2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2268"}</definedName>
    <definedName name="_2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2268"}</definedName>
    <definedName name="_2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2268"}</definedName>
    <definedName name="_25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0"}</definedName>
    <definedName name="_25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0"}</definedName>
    <definedName name="_25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0"}</definedName>
    <definedName name="_25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0"}</definedName>
    <definedName name="_2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2267"}</definedName>
    <definedName name="_2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2267"}</definedName>
    <definedName name="_2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2267"}</definedName>
    <definedName name="_2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2267"}</definedName>
    <definedName name="_2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2266"}</definedName>
    <definedName name="_2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2266"}</definedName>
    <definedName name="_2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2266"}</definedName>
    <definedName name="_2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2266"}</definedName>
    <definedName name="_2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2265"}</definedName>
    <definedName name="_2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2265"}</definedName>
    <definedName name="_2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2265"}</definedName>
    <definedName name="_2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2265"}</definedName>
    <definedName name="_2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2264"}</definedName>
    <definedName name="_2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2264"}</definedName>
    <definedName name="_2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2264"}</definedName>
    <definedName name="_2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2264"}</definedName>
    <definedName name="_2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2263"}</definedName>
    <definedName name="_2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2263"}</definedName>
    <definedName name="_2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2263"}</definedName>
    <definedName name="_2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2263"}</definedName>
    <definedName name="_2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2262"}</definedName>
    <definedName name="_2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2262"}</definedName>
    <definedName name="_2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2262"}</definedName>
    <definedName name="_2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2262"}</definedName>
    <definedName name="_2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2261"}</definedName>
    <definedName name="_2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2261"}</definedName>
    <definedName name="_2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2261"}</definedName>
    <definedName name="_2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2261"}</definedName>
    <definedName name="_26__FDSAUDITLINK__" localSheetId="4" hidden="1">{"fdsup://directions/FAT Viewer?action=UPDATE&amp;creator=factset&amp;DYN_ARGS=TRUE&amp;DOC_NAME=FAT:FQL_AUDITING_CLIENT_TEMPLATE.FAT&amp;display_string=Audit&amp;VAR:KEY=WLMLMDALID&amp;VAR:QUERY=RkZfRUJJVERBX09QRVIoTFRNLDAsLCxSRik=&amp;WINDOW=FIRST_POPUP&amp;HEIGHT=450&amp;WIDTH=450&amp;START_MA","XIMIZED=FALSE&amp;VAR:CALENDAR=US&amp;VAR:SYMBOL=STWD&amp;VAR:INDEX=0"}</definedName>
    <definedName name="_26__FDSAUDITLINK__" localSheetId="5" hidden="1">{"fdsup://directions/FAT Viewer?action=UPDATE&amp;creator=factset&amp;DYN_ARGS=TRUE&amp;DOC_NAME=FAT:FQL_AUDITING_CLIENT_TEMPLATE.FAT&amp;display_string=Audit&amp;VAR:KEY=WLMLMDALID&amp;VAR:QUERY=RkZfRUJJVERBX09QRVIoTFRNLDAsLCxSRik=&amp;WINDOW=FIRST_POPUP&amp;HEIGHT=450&amp;WIDTH=450&amp;START_MA","XIMIZED=FALSE&amp;VAR:CALENDAR=US&amp;VAR:SYMBOL=STWD&amp;VAR:INDEX=0"}</definedName>
    <definedName name="_26__FDSAUDITLINK__" localSheetId="3" hidden="1">{"fdsup://directions/FAT Viewer?action=UPDATE&amp;creator=factset&amp;DYN_ARGS=TRUE&amp;DOC_NAME=FAT:FQL_AUDITING_CLIENT_TEMPLATE.FAT&amp;display_string=Audit&amp;VAR:KEY=WLMLMDALID&amp;VAR:QUERY=RkZfRUJJVERBX09QRVIoTFRNLDAsLCxSRik=&amp;WINDOW=FIRST_POPUP&amp;HEIGHT=450&amp;WIDTH=450&amp;START_MA","XIMIZED=FALSE&amp;VAR:CALENDAR=US&amp;VAR:SYMBOL=STWD&amp;VAR:INDEX=0"}</definedName>
    <definedName name="_26__FDSAUDITLINK__" hidden="1">{"fdsup://directions/FAT Viewer?action=UPDATE&amp;creator=factset&amp;DYN_ARGS=TRUE&amp;DOC_NAME=FAT:FQL_AUDITING_CLIENT_TEMPLATE.FAT&amp;display_string=Audit&amp;VAR:KEY=WLMLMDALID&amp;VAR:QUERY=RkZfRUJJVERBX09QRVIoTFRNLDAsLCxSRik=&amp;WINDOW=FIRST_POPUP&amp;HEIGHT=450&amp;WIDTH=450&amp;START_MA","XIMIZED=FALSE&amp;VAR:CALENDAR=US&amp;VAR:SYMBOL=STWD&amp;VAR:INDEX=0"}</definedName>
    <definedName name="_26_8_0_S" hidden="1">#N/A</definedName>
    <definedName name="_2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2260"}</definedName>
    <definedName name="_2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2260"}</definedName>
    <definedName name="_2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2260"}</definedName>
    <definedName name="_2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2260"}</definedName>
    <definedName name="_2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2259"}</definedName>
    <definedName name="_2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2259"}</definedName>
    <definedName name="_2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2259"}</definedName>
    <definedName name="_2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2259"}</definedName>
    <definedName name="_2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2258"}</definedName>
    <definedName name="_2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2258"}</definedName>
    <definedName name="_2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2258"}</definedName>
    <definedName name="_2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2258"}</definedName>
    <definedName name="_2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2257"}</definedName>
    <definedName name="_2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2257"}</definedName>
    <definedName name="_2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2257"}</definedName>
    <definedName name="_2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2257"}</definedName>
    <definedName name="_2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2256"}</definedName>
    <definedName name="_2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2256"}</definedName>
    <definedName name="_2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2256"}</definedName>
    <definedName name="_2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2256"}</definedName>
    <definedName name="_2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2255"}</definedName>
    <definedName name="_2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2255"}</definedName>
    <definedName name="_2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2255"}</definedName>
    <definedName name="_2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2255"}</definedName>
    <definedName name="_2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2254"}</definedName>
    <definedName name="_2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2254"}</definedName>
    <definedName name="_2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2254"}</definedName>
    <definedName name="_2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2254"}</definedName>
    <definedName name="_2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2253"}</definedName>
    <definedName name="_2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2253"}</definedName>
    <definedName name="_2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2253"}</definedName>
    <definedName name="_2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2253"}</definedName>
    <definedName name="_2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2252"}</definedName>
    <definedName name="_2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2252"}</definedName>
    <definedName name="_2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2252"}</definedName>
    <definedName name="_2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2252"}</definedName>
    <definedName name="_2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2251"}</definedName>
    <definedName name="_2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2251"}</definedName>
    <definedName name="_2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2251"}</definedName>
    <definedName name="_2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2251"}</definedName>
    <definedName name="_27__FDSAUDITLINK__" localSheetId="4" hidden="1">{"fdsup://directions/FAT Viewer?action=UPDATE&amp;creator=factset&amp;DYN_ARGS=TRUE&amp;DOC_NAME=FAT:FQL_AUDITING_CLIENT_TEMPLATE.FAT&amp;display_string=Audit&amp;VAR:KEY=MVIZAZWNED&amp;VAR:QUERY=RkZfRUJJVERBX09QRVIoTFRNLDAsLCxSRik=&amp;WINDOW=FIRST_POPUP&amp;HEIGHT=450&amp;WIDTH=450&amp;START_MA","XIMIZED=FALSE&amp;VAR:CALENDAR=US&amp;VAR:SYMBOL=ABR&amp;VAR:INDEX=0"}</definedName>
    <definedName name="_27__FDSAUDITLINK__" localSheetId="5" hidden="1">{"fdsup://directions/FAT Viewer?action=UPDATE&amp;creator=factset&amp;DYN_ARGS=TRUE&amp;DOC_NAME=FAT:FQL_AUDITING_CLIENT_TEMPLATE.FAT&amp;display_string=Audit&amp;VAR:KEY=MVIZAZWNED&amp;VAR:QUERY=RkZfRUJJVERBX09QRVIoTFRNLDAsLCxSRik=&amp;WINDOW=FIRST_POPUP&amp;HEIGHT=450&amp;WIDTH=450&amp;START_MA","XIMIZED=FALSE&amp;VAR:CALENDAR=US&amp;VAR:SYMBOL=ABR&amp;VAR:INDEX=0"}</definedName>
    <definedName name="_27__FDSAUDITLINK__" localSheetId="3" hidden="1">{"fdsup://directions/FAT Viewer?action=UPDATE&amp;creator=factset&amp;DYN_ARGS=TRUE&amp;DOC_NAME=FAT:FQL_AUDITING_CLIENT_TEMPLATE.FAT&amp;display_string=Audit&amp;VAR:KEY=MVIZAZWNED&amp;VAR:QUERY=RkZfRUJJVERBX09QRVIoTFRNLDAsLCxSRik=&amp;WINDOW=FIRST_POPUP&amp;HEIGHT=450&amp;WIDTH=450&amp;START_MA","XIMIZED=FALSE&amp;VAR:CALENDAR=US&amp;VAR:SYMBOL=ABR&amp;VAR:INDEX=0"}</definedName>
    <definedName name="_27__FDSAUDITLINK__" hidden="1">{"fdsup://directions/FAT Viewer?action=UPDATE&amp;creator=factset&amp;DYN_ARGS=TRUE&amp;DOC_NAME=FAT:FQL_AUDITING_CLIENT_TEMPLATE.FAT&amp;display_string=Audit&amp;VAR:KEY=MVIZAZWNED&amp;VAR:QUERY=RkZfRUJJVERBX09QRVIoTFRNLDAsLCxSRik=&amp;WINDOW=FIRST_POPUP&amp;HEIGHT=450&amp;WIDTH=450&amp;START_MA","XIMIZED=FALSE&amp;VAR:CALENDAR=US&amp;VAR:SYMBOL=ABR&amp;VAR:INDEX=0"}</definedName>
    <definedName name="_2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2250"}</definedName>
    <definedName name="_2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2250"}</definedName>
    <definedName name="_2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2250"}</definedName>
    <definedName name="_2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2250"}</definedName>
    <definedName name="_2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2249"}</definedName>
    <definedName name="_2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2249"}</definedName>
    <definedName name="_2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2249"}</definedName>
    <definedName name="_2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2249"}</definedName>
    <definedName name="_2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2248"}</definedName>
    <definedName name="_2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2248"}</definedName>
    <definedName name="_2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2248"}</definedName>
    <definedName name="_2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2248"}</definedName>
    <definedName name="_2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2247"}</definedName>
    <definedName name="_2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2247"}</definedName>
    <definedName name="_2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2247"}</definedName>
    <definedName name="_2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2247"}</definedName>
    <definedName name="_2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2246"}</definedName>
    <definedName name="_2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2246"}</definedName>
    <definedName name="_2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2246"}</definedName>
    <definedName name="_2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2246"}</definedName>
    <definedName name="_2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2245"}</definedName>
    <definedName name="_2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2245"}</definedName>
    <definedName name="_2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2245"}</definedName>
    <definedName name="_2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2245"}</definedName>
    <definedName name="_2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2244"}</definedName>
    <definedName name="_2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2244"}</definedName>
    <definedName name="_2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2244"}</definedName>
    <definedName name="_2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2244"}</definedName>
    <definedName name="_2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2243"}</definedName>
    <definedName name="_2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2243"}</definedName>
    <definedName name="_2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2243"}</definedName>
    <definedName name="_2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2243"}</definedName>
    <definedName name="_2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2242"}</definedName>
    <definedName name="_2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2242"}</definedName>
    <definedName name="_2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2242"}</definedName>
    <definedName name="_2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2242"}</definedName>
    <definedName name="_2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2241"}</definedName>
    <definedName name="_2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2241"}</definedName>
    <definedName name="_2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2241"}</definedName>
    <definedName name="_2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2241"}</definedName>
    <definedName name="_28__FDSAUDITLINK__" localSheetId="4" hidden="1">{"fdsup://directions/FAT Viewer?action=UPDATE&amp;creator=factset&amp;DYN_ARGS=TRUE&amp;DOC_NAME=FAT:FQL_AUDITING_CLIENT_TEMPLATE.FAT&amp;display_string=Audit&amp;VAR:KEY=ALINQBQDGP&amp;VAR:QUERY=RkZfRUJJVERBX09QRVIoTFRNLDAsLCxSRik=&amp;WINDOW=FIRST_POPUP&amp;HEIGHT=450&amp;WIDTH=450&amp;START_MA","XIMIZED=FALSE&amp;VAR:CALENDAR=US&amp;VAR:SYMBOL=RAS&amp;VAR:INDEX=0"}</definedName>
    <definedName name="_28__FDSAUDITLINK__" localSheetId="5" hidden="1">{"fdsup://directions/FAT Viewer?action=UPDATE&amp;creator=factset&amp;DYN_ARGS=TRUE&amp;DOC_NAME=FAT:FQL_AUDITING_CLIENT_TEMPLATE.FAT&amp;display_string=Audit&amp;VAR:KEY=ALINQBQDGP&amp;VAR:QUERY=RkZfRUJJVERBX09QRVIoTFRNLDAsLCxSRik=&amp;WINDOW=FIRST_POPUP&amp;HEIGHT=450&amp;WIDTH=450&amp;START_MA","XIMIZED=FALSE&amp;VAR:CALENDAR=US&amp;VAR:SYMBOL=RAS&amp;VAR:INDEX=0"}</definedName>
    <definedName name="_28__FDSAUDITLINK__" localSheetId="3" hidden="1">{"fdsup://directions/FAT Viewer?action=UPDATE&amp;creator=factset&amp;DYN_ARGS=TRUE&amp;DOC_NAME=FAT:FQL_AUDITING_CLIENT_TEMPLATE.FAT&amp;display_string=Audit&amp;VAR:KEY=ALINQBQDGP&amp;VAR:QUERY=RkZfRUJJVERBX09QRVIoTFRNLDAsLCxSRik=&amp;WINDOW=FIRST_POPUP&amp;HEIGHT=450&amp;WIDTH=450&amp;START_MA","XIMIZED=FALSE&amp;VAR:CALENDAR=US&amp;VAR:SYMBOL=RAS&amp;VAR:INDEX=0"}</definedName>
    <definedName name="_28__FDSAUDITLINK__" hidden="1">{"fdsup://directions/FAT Viewer?action=UPDATE&amp;creator=factset&amp;DYN_ARGS=TRUE&amp;DOC_NAME=FAT:FQL_AUDITING_CLIENT_TEMPLATE.FAT&amp;display_string=Audit&amp;VAR:KEY=ALINQBQDGP&amp;VAR:QUERY=RkZfRUJJVERBX09QRVIoTFRNLDAsLCxSRik=&amp;WINDOW=FIRST_POPUP&amp;HEIGHT=450&amp;WIDTH=450&amp;START_MA","XIMIZED=FALSE&amp;VAR:CALENDAR=US&amp;VAR:SYMBOL=RAS&amp;VAR:INDEX=0"}</definedName>
    <definedName name="_2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2240"}</definedName>
    <definedName name="_2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2240"}</definedName>
    <definedName name="_2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2240"}</definedName>
    <definedName name="_2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2240"}</definedName>
    <definedName name="_2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2239"}</definedName>
    <definedName name="_2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2239"}</definedName>
    <definedName name="_2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2239"}</definedName>
    <definedName name="_2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2239"}</definedName>
    <definedName name="_2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2238"}</definedName>
    <definedName name="_2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2238"}</definedName>
    <definedName name="_2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2238"}</definedName>
    <definedName name="_2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2238"}</definedName>
    <definedName name="_2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2237"}</definedName>
    <definedName name="_2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2237"}</definedName>
    <definedName name="_2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2237"}</definedName>
    <definedName name="_2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2237"}</definedName>
    <definedName name="_2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2236"}</definedName>
    <definedName name="_2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2236"}</definedName>
    <definedName name="_2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2236"}</definedName>
    <definedName name="_2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2236"}</definedName>
    <definedName name="_2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2235"}</definedName>
    <definedName name="_2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2235"}</definedName>
    <definedName name="_2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2235"}</definedName>
    <definedName name="_2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2235"}</definedName>
    <definedName name="_2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2234"}</definedName>
    <definedName name="_2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2234"}</definedName>
    <definedName name="_2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2234"}</definedName>
    <definedName name="_2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2234"}</definedName>
    <definedName name="_2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2233"}</definedName>
    <definedName name="_2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2233"}</definedName>
    <definedName name="_2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2233"}</definedName>
    <definedName name="_2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2233"}</definedName>
    <definedName name="_2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2232"}</definedName>
    <definedName name="_2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2232"}</definedName>
    <definedName name="_2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2232"}</definedName>
    <definedName name="_2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2232"}</definedName>
    <definedName name="_2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2231"}</definedName>
    <definedName name="_2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2231"}</definedName>
    <definedName name="_2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2231"}</definedName>
    <definedName name="_2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2231"}</definedName>
    <definedName name="_29__FDSAUDITLINK__" localSheetId="4" hidden="1">{"fdsup://directions/FAT Viewer?action=UPDATE&amp;creator=factset&amp;DYN_ARGS=TRUE&amp;DOC_NAME=FAT:FQL_AUDITING_CLIENT_TEMPLATE.FAT&amp;display_string=Audit&amp;VAR:KEY=QLOPMJQTMN&amp;VAR:QUERY=RkZfRUJJVERBX09QRVIoTFRNLDAsLCxSRik=&amp;WINDOW=FIRST_POPUP&amp;HEIGHT=450&amp;WIDTH=450&amp;START_MA","XIMIZED=FALSE&amp;VAR:CALENDAR=US&amp;VAR:SYMBOL=NRF&amp;VAR:INDEX=0"}</definedName>
    <definedName name="_29__FDSAUDITLINK__" localSheetId="5" hidden="1">{"fdsup://directions/FAT Viewer?action=UPDATE&amp;creator=factset&amp;DYN_ARGS=TRUE&amp;DOC_NAME=FAT:FQL_AUDITING_CLIENT_TEMPLATE.FAT&amp;display_string=Audit&amp;VAR:KEY=QLOPMJQTMN&amp;VAR:QUERY=RkZfRUJJVERBX09QRVIoTFRNLDAsLCxSRik=&amp;WINDOW=FIRST_POPUP&amp;HEIGHT=450&amp;WIDTH=450&amp;START_MA","XIMIZED=FALSE&amp;VAR:CALENDAR=US&amp;VAR:SYMBOL=NRF&amp;VAR:INDEX=0"}</definedName>
    <definedName name="_29__FDSAUDITLINK__" localSheetId="3" hidden="1">{"fdsup://directions/FAT Viewer?action=UPDATE&amp;creator=factset&amp;DYN_ARGS=TRUE&amp;DOC_NAME=FAT:FQL_AUDITING_CLIENT_TEMPLATE.FAT&amp;display_string=Audit&amp;VAR:KEY=QLOPMJQTMN&amp;VAR:QUERY=RkZfRUJJVERBX09QRVIoTFRNLDAsLCxSRik=&amp;WINDOW=FIRST_POPUP&amp;HEIGHT=450&amp;WIDTH=450&amp;START_MA","XIMIZED=FALSE&amp;VAR:CALENDAR=US&amp;VAR:SYMBOL=NRF&amp;VAR:INDEX=0"}</definedName>
    <definedName name="_29__FDSAUDITLINK__" hidden="1">{"fdsup://directions/FAT Viewer?action=UPDATE&amp;creator=factset&amp;DYN_ARGS=TRUE&amp;DOC_NAME=FAT:FQL_AUDITING_CLIENT_TEMPLATE.FAT&amp;display_string=Audit&amp;VAR:KEY=QLOPMJQTMN&amp;VAR:QUERY=RkZfRUJJVERBX09QRVIoTFRNLDAsLCxSRik=&amp;WINDOW=FIRST_POPUP&amp;HEIGHT=450&amp;WIDTH=450&amp;START_MA","XIMIZED=FALSE&amp;VAR:CALENDAR=US&amp;VAR:SYMBOL=NRF&amp;VAR:INDEX=0"}</definedName>
    <definedName name="_2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2230"}</definedName>
    <definedName name="_2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2230"}</definedName>
    <definedName name="_2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2230"}</definedName>
    <definedName name="_2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2230"}</definedName>
    <definedName name="_2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2229"}</definedName>
    <definedName name="_2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2229"}</definedName>
    <definedName name="_2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2229"}</definedName>
    <definedName name="_2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2229"}</definedName>
    <definedName name="_2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2228"}</definedName>
    <definedName name="_2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2228"}</definedName>
    <definedName name="_2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2228"}</definedName>
    <definedName name="_2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2228"}</definedName>
    <definedName name="_2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2227"}</definedName>
    <definedName name="_2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2227"}</definedName>
    <definedName name="_2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2227"}</definedName>
    <definedName name="_2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2227"}</definedName>
    <definedName name="_2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2226"}</definedName>
    <definedName name="_2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2226"}</definedName>
    <definedName name="_2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2226"}</definedName>
    <definedName name="_2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2226"}</definedName>
    <definedName name="_2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2225"}</definedName>
    <definedName name="_2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2225"}</definedName>
    <definedName name="_2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2225"}</definedName>
    <definedName name="_2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2225"}</definedName>
    <definedName name="_2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2224"}</definedName>
    <definedName name="_2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2224"}</definedName>
    <definedName name="_2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2224"}</definedName>
    <definedName name="_2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2224"}</definedName>
    <definedName name="_2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2223"}</definedName>
    <definedName name="_2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2223"}</definedName>
    <definedName name="_2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2223"}</definedName>
    <definedName name="_2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2223"}</definedName>
    <definedName name="_2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2222"}</definedName>
    <definedName name="_2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2222"}</definedName>
    <definedName name="_2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2222"}</definedName>
    <definedName name="_2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2222"}</definedName>
    <definedName name="_2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2221"}</definedName>
    <definedName name="_2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2221"}</definedName>
    <definedName name="_2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2221"}</definedName>
    <definedName name="_2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2221"}</definedName>
    <definedName name="_2e4_" localSheetId="4" hidden="1">{"new",#N/A,FALSE,"D";"PROFORMA",#N/A,FALSE,"A";"partial 1",#N/A,FALSE,"B";"partial 2",#N/A,FALSE,"B";"partial 3",#N/A,FALSE,"B";"SMALL CF 1",#N/A,FALSE,"C"}</definedName>
    <definedName name="_2e4_" localSheetId="5" hidden="1">{"new",#N/A,FALSE,"D";"PROFORMA",#N/A,FALSE,"A";"partial 1",#N/A,FALSE,"B";"partial 2",#N/A,FALSE,"B";"partial 3",#N/A,FALSE,"B";"SMALL CF 1",#N/A,FALSE,"C"}</definedName>
    <definedName name="_2e4_" localSheetId="3" hidden="1">{"new",#N/A,FALSE,"D";"PROFORMA",#N/A,FALSE,"A";"partial 1",#N/A,FALSE,"B";"partial 2",#N/A,FALSE,"B";"partial 3",#N/A,FALSE,"B";"SMALL CF 1",#N/A,FALSE,"C"}</definedName>
    <definedName name="_2e4_" hidden="1">{"new",#N/A,FALSE,"D";"PROFORMA",#N/A,FALSE,"A";"partial 1",#N/A,FALSE,"B";"partial 2",#N/A,FALSE,"B";"partial 3",#N/A,FALSE,"B";"SMALL CF 1",#N/A,FALSE,"C"}</definedName>
    <definedName name="_3___0_K" hidden="1">#N/A</definedName>
    <definedName name="_3__FDSAUDITLINK__" localSheetId="4" hidden="1">{"fdsup://directions/FAT Viewer?action=UPDATE&amp;creator=factset&amp;DYN_ARGS=TRUE&amp;DOC_NAME=FAT:FQL_AUDITING_CLIENT_TEMPLATE.FAT&amp;display_string=Audit&amp;VAR:KEY=OHUBQJSFWD&amp;VAR:QUERY=RkZfRUJJVERBX09QRVIoTFRNLDIwMTAp&amp;WINDOW=FIRST_POPUP&amp;HEIGHT=450&amp;WIDTH=450&amp;START_MAXIMI","ZED=FALSE&amp;VAR:CALENDAR=US&amp;VAR:SYMBOL=CUBE&amp;VAR:INDEX=0"}</definedName>
    <definedName name="_3__FDSAUDITLINK__" localSheetId="5" hidden="1">{"fdsup://directions/FAT Viewer?action=UPDATE&amp;creator=factset&amp;DYN_ARGS=TRUE&amp;DOC_NAME=FAT:FQL_AUDITING_CLIENT_TEMPLATE.FAT&amp;display_string=Audit&amp;VAR:KEY=OHUBQJSFWD&amp;VAR:QUERY=RkZfRUJJVERBX09QRVIoTFRNLDIwMTAp&amp;WINDOW=FIRST_POPUP&amp;HEIGHT=450&amp;WIDTH=450&amp;START_MAXIMI","ZED=FALSE&amp;VAR:CALENDAR=US&amp;VAR:SYMBOL=CUBE&amp;VAR:INDEX=0"}</definedName>
    <definedName name="_3__FDSAUDITLINK__" localSheetId="3" hidden="1">{"fdsup://directions/FAT Viewer?action=UPDATE&amp;creator=factset&amp;DYN_ARGS=TRUE&amp;DOC_NAME=FAT:FQL_AUDITING_CLIENT_TEMPLATE.FAT&amp;display_string=Audit&amp;VAR:KEY=OHUBQJSFWD&amp;VAR:QUERY=RkZfRUJJVERBX09QRVIoTFRNLDIwMTAp&amp;WINDOW=FIRST_POPUP&amp;HEIGHT=450&amp;WIDTH=450&amp;START_MAXIMI","ZED=FALSE&amp;VAR:CALENDAR=US&amp;VAR:SYMBOL=CUBE&amp;VAR:INDEX=0"}</definedName>
    <definedName name="_3__FDSAUDITLINK__" hidden="1">{"fdsup://directions/FAT Viewer?action=UPDATE&amp;creator=factset&amp;DYN_ARGS=TRUE&amp;DOC_NAME=FAT:FQL_AUDITING_CLIENT_TEMPLATE.FAT&amp;display_string=Audit&amp;VAR:KEY=OHUBQJSFWD&amp;VAR:QUERY=RkZfRUJJVERBX09QRVIoTFRNLDIwMTAp&amp;WINDOW=FIRST_POPUP&amp;HEIGHT=450&amp;WIDTH=450&amp;START_MAXIMI","ZED=FALSE&amp;VAR:CALENDAR=US&amp;VAR:SYMBOL=CUBE&amp;VAR:INDEX=0"}</definedName>
    <definedName name="_3_0_K" hidden="1">#N/A</definedName>
    <definedName name="_30__FDSAUDITLINK__" localSheetId="4" hidden="1">{"fdsup://directions/FAT Viewer?action=UPDATE&amp;creator=factset&amp;DYN_ARGS=TRUE&amp;DOC_NAME=FAT:FQL_AUDITING_CLIENT_TEMPLATE.FAT&amp;display_string=Audit&amp;VAR:KEY=AFIVGXMPWB&amp;VAR:QUERY=RkZfRUJJVERBX09QRVIoTFRNLDAsLCxSRik=&amp;WINDOW=FIRST_POPUP&amp;HEIGHT=450&amp;WIDTH=450&amp;START_MA","XIMIZED=FALSE&amp;VAR:CALENDAR=US&amp;VAR:SYMBOL=NCT&amp;VAR:INDEX=0"}</definedName>
    <definedName name="_30__FDSAUDITLINK__" localSheetId="5" hidden="1">{"fdsup://directions/FAT Viewer?action=UPDATE&amp;creator=factset&amp;DYN_ARGS=TRUE&amp;DOC_NAME=FAT:FQL_AUDITING_CLIENT_TEMPLATE.FAT&amp;display_string=Audit&amp;VAR:KEY=AFIVGXMPWB&amp;VAR:QUERY=RkZfRUJJVERBX09QRVIoTFRNLDAsLCxSRik=&amp;WINDOW=FIRST_POPUP&amp;HEIGHT=450&amp;WIDTH=450&amp;START_MA","XIMIZED=FALSE&amp;VAR:CALENDAR=US&amp;VAR:SYMBOL=NCT&amp;VAR:INDEX=0"}</definedName>
    <definedName name="_30__FDSAUDITLINK__" localSheetId="3" hidden="1">{"fdsup://directions/FAT Viewer?action=UPDATE&amp;creator=factset&amp;DYN_ARGS=TRUE&amp;DOC_NAME=FAT:FQL_AUDITING_CLIENT_TEMPLATE.FAT&amp;display_string=Audit&amp;VAR:KEY=AFIVGXMPWB&amp;VAR:QUERY=RkZfRUJJVERBX09QRVIoTFRNLDAsLCxSRik=&amp;WINDOW=FIRST_POPUP&amp;HEIGHT=450&amp;WIDTH=450&amp;START_MA","XIMIZED=FALSE&amp;VAR:CALENDAR=US&amp;VAR:SYMBOL=NCT&amp;VAR:INDEX=0"}</definedName>
    <definedName name="_30__FDSAUDITLINK__" hidden="1">{"fdsup://directions/FAT Viewer?action=UPDATE&amp;creator=factset&amp;DYN_ARGS=TRUE&amp;DOC_NAME=FAT:FQL_AUDITING_CLIENT_TEMPLATE.FAT&amp;display_string=Audit&amp;VAR:KEY=AFIVGXMPWB&amp;VAR:QUERY=RkZfRUJJVERBX09QRVIoTFRNLDAsLCxSRik=&amp;WINDOW=FIRST_POPUP&amp;HEIGHT=450&amp;WIDTH=450&amp;START_MA","XIMIZED=FALSE&amp;VAR:CALENDAR=US&amp;VAR:SYMBOL=NCT&amp;VAR:INDEX=0"}</definedName>
    <definedName name="_3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2220"}</definedName>
    <definedName name="_3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2220"}</definedName>
    <definedName name="_3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2220"}</definedName>
    <definedName name="_3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2220"}</definedName>
    <definedName name="_3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2219"}</definedName>
    <definedName name="_3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2219"}</definedName>
    <definedName name="_3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2219"}</definedName>
    <definedName name="_3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2219"}</definedName>
    <definedName name="_3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2218"}</definedName>
    <definedName name="_3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2218"}</definedName>
    <definedName name="_3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2218"}</definedName>
    <definedName name="_3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2218"}</definedName>
    <definedName name="_3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2217"}</definedName>
    <definedName name="_3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2217"}</definedName>
    <definedName name="_3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2217"}</definedName>
    <definedName name="_3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2217"}</definedName>
    <definedName name="_30360" hidden="1">2</definedName>
    <definedName name="_3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2216"}</definedName>
    <definedName name="_3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2216"}</definedName>
    <definedName name="_3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2216"}</definedName>
    <definedName name="_3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2216"}</definedName>
    <definedName name="_3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2215"}</definedName>
    <definedName name="_3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2215"}</definedName>
    <definedName name="_3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2215"}</definedName>
    <definedName name="_3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2215"}</definedName>
    <definedName name="_3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2214"}</definedName>
    <definedName name="_3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2214"}</definedName>
    <definedName name="_3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2214"}</definedName>
    <definedName name="_3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2214"}</definedName>
    <definedName name="_3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2213"}</definedName>
    <definedName name="_3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2213"}</definedName>
    <definedName name="_3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2213"}</definedName>
    <definedName name="_3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2213"}</definedName>
    <definedName name="_3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2212"}</definedName>
    <definedName name="_3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2212"}</definedName>
    <definedName name="_3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2212"}</definedName>
    <definedName name="_3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2212"}</definedName>
    <definedName name="_3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2211"}</definedName>
    <definedName name="_3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2211"}</definedName>
    <definedName name="_3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2211"}</definedName>
    <definedName name="_3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2211"}</definedName>
    <definedName name="_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2489"}</definedName>
    <definedName name="_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2489"}</definedName>
    <definedName name="_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2489"}</definedName>
    <definedName name="_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2489"}</definedName>
    <definedName name="_3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2210"}</definedName>
    <definedName name="_3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2210"}</definedName>
    <definedName name="_3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2210"}</definedName>
    <definedName name="_3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2210"}</definedName>
    <definedName name="_3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2209"}</definedName>
    <definedName name="_3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2209"}</definedName>
    <definedName name="_3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2209"}</definedName>
    <definedName name="_3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2209"}</definedName>
    <definedName name="_3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2208"}</definedName>
    <definedName name="_3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2208"}</definedName>
    <definedName name="_3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2208"}</definedName>
    <definedName name="_3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2208"}</definedName>
    <definedName name="_3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2207"}</definedName>
    <definedName name="_3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2207"}</definedName>
    <definedName name="_3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2207"}</definedName>
    <definedName name="_3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2207"}</definedName>
    <definedName name="_3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2206"}</definedName>
    <definedName name="_3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2206"}</definedName>
    <definedName name="_3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2206"}</definedName>
    <definedName name="_3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2206"}</definedName>
    <definedName name="_3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2205"}</definedName>
    <definedName name="_3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2205"}</definedName>
    <definedName name="_3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2205"}</definedName>
    <definedName name="_3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2205"}</definedName>
    <definedName name="_3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2204"}</definedName>
    <definedName name="_3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2204"}</definedName>
    <definedName name="_3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2204"}</definedName>
    <definedName name="_3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2204"}</definedName>
    <definedName name="_3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2203"}</definedName>
    <definedName name="_3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2203"}</definedName>
    <definedName name="_3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2203"}</definedName>
    <definedName name="_3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2203"}</definedName>
    <definedName name="_3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2202"}</definedName>
    <definedName name="_3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2202"}</definedName>
    <definedName name="_3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2202"}</definedName>
    <definedName name="_3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2202"}</definedName>
    <definedName name="_3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2201"}</definedName>
    <definedName name="_3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2201"}</definedName>
    <definedName name="_3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2201"}</definedName>
    <definedName name="_3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2201"}</definedName>
    <definedName name="_32__FDSAUDITLINK__" localSheetId="4" hidden="1">{"fdsup://IBCentral/FAT Viewer?action=UPDATE&amp;creator=factset&amp;DOC_NAME=fat:reuters_annual_source_window.fat&amp;display_string=Audit&amp;DYN_ARGS=TRUE&amp;VAR:ID1=CLF&amp;VAR:RCODE=OTLO&amp;VAR:SDATE=40178&amp;VAR:FREQ=Y&amp;VAR:RELITEM=RP&amp;VAR:CURRENCY=&amp;VAR:CURRSOURCE=EXSHARE&amp;VAR:NATFR","EQ=ANNUAL&amp;VAR:RFIELD=FINALIZED&amp;VAR:DB_TYPE=&amp;VAR:UNITS=M&amp;window=popup&amp;width=450&amp;height=300&amp;START_MAXIMIZED=FALSE"}</definedName>
    <definedName name="_32__FDSAUDITLINK__" localSheetId="5" hidden="1">{"fdsup://IBCentral/FAT Viewer?action=UPDATE&amp;creator=factset&amp;DOC_NAME=fat:reuters_annual_source_window.fat&amp;display_string=Audit&amp;DYN_ARGS=TRUE&amp;VAR:ID1=CLF&amp;VAR:RCODE=OTLO&amp;VAR:SDATE=40178&amp;VAR:FREQ=Y&amp;VAR:RELITEM=RP&amp;VAR:CURRENCY=&amp;VAR:CURRSOURCE=EXSHARE&amp;VAR:NATFR","EQ=ANNUAL&amp;VAR:RFIELD=FINALIZED&amp;VAR:DB_TYPE=&amp;VAR:UNITS=M&amp;window=popup&amp;width=450&amp;height=300&amp;START_MAXIMIZED=FALSE"}</definedName>
    <definedName name="_32__FDSAUDITLINK__" localSheetId="3" hidden="1">{"fdsup://IBCentral/FAT Viewer?action=UPDATE&amp;creator=factset&amp;DOC_NAME=fat:reuters_annual_source_window.fat&amp;display_string=Audit&amp;DYN_ARGS=TRUE&amp;VAR:ID1=CLF&amp;VAR:RCODE=OTLO&amp;VAR:SDATE=40178&amp;VAR:FREQ=Y&amp;VAR:RELITEM=RP&amp;VAR:CURRENCY=&amp;VAR:CURRSOURCE=EXSHARE&amp;VAR:NATFR","EQ=ANNUAL&amp;VAR:RFIELD=FINALIZED&amp;VAR:DB_TYPE=&amp;VAR:UNITS=M&amp;window=popup&amp;width=450&amp;height=300&amp;START_MAXIMIZED=FALSE"}</definedName>
    <definedName name="_32__FDSAUDITLINK__" hidden="1">{"fdsup://IBCentral/FAT Viewer?action=UPDATE&amp;creator=factset&amp;DOC_NAME=fat:reuters_annual_source_window.fat&amp;display_string=Audit&amp;DYN_ARGS=TRUE&amp;VAR:ID1=CLF&amp;VAR:RCODE=OTLO&amp;VAR:SDATE=40178&amp;VAR:FREQ=Y&amp;VAR:RELITEM=RP&amp;VAR:CURRENCY=&amp;VAR:CURRSOURCE=EXSHARE&amp;VAR:NATFR","EQ=ANNUAL&amp;VAR:RFIELD=FINALIZED&amp;VAR:DB_TYPE=&amp;VAR:UNITS=M&amp;window=popup&amp;width=450&amp;height=300&amp;START_MAXIMIZED=FALSE"}</definedName>
    <definedName name="_32_8_0_S" hidden="1">#N/A</definedName>
    <definedName name="_3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2200"}</definedName>
    <definedName name="_3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2200"}</definedName>
    <definedName name="_3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2200"}</definedName>
    <definedName name="_3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2200"}</definedName>
    <definedName name="_3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2199"}</definedName>
    <definedName name="_3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2199"}</definedName>
    <definedName name="_3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2199"}</definedName>
    <definedName name="_3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2199"}</definedName>
    <definedName name="_3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2198"}</definedName>
    <definedName name="_3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2198"}</definedName>
    <definedName name="_3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2198"}</definedName>
    <definedName name="_3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2198"}</definedName>
    <definedName name="_3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2197"}</definedName>
    <definedName name="_3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2197"}</definedName>
    <definedName name="_3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2197"}</definedName>
    <definedName name="_3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2197"}</definedName>
    <definedName name="_3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2196"}</definedName>
    <definedName name="_3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2196"}</definedName>
    <definedName name="_3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2196"}</definedName>
    <definedName name="_3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2196"}</definedName>
    <definedName name="_3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2195"}</definedName>
    <definedName name="_3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2195"}</definedName>
    <definedName name="_3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2195"}</definedName>
    <definedName name="_3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2195"}</definedName>
    <definedName name="_3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2194"}</definedName>
    <definedName name="_3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2194"}</definedName>
    <definedName name="_3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2194"}</definedName>
    <definedName name="_3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2194"}</definedName>
    <definedName name="_3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2193"}</definedName>
    <definedName name="_3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2193"}</definedName>
    <definedName name="_3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2193"}</definedName>
    <definedName name="_3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2193"}</definedName>
    <definedName name="_3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2192"}</definedName>
    <definedName name="_3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2192"}</definedName>
    <definedName name="_3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2192"}</definedName>
    <definedName name="_3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2192"}</definedName>
    <definedName name="_3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2191"}</definedName>
    <definedName name="_3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2191"}</definedName>
    <definedName name="_3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2191"}</definedName>
    <definedName name="_3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2191"}</definedName>
    <definedName name="_33__FDSAUDITLINK__" localSheetId="4" hidden="1">{"fdsup://IBCentral/FAT Viewer?action=UPDATE&amp;creator=factset&amp;DOC_NAME=fat:reuters_annual_source_window.fat&amp;display_string=Audit&amp;DYN_ARGS=TRUE&amp;VAR:ID1=ACI&amp;VAR:RCODE=OTLO&amp;VAR:SDATE=40178&amp;VAR:FREQ=Y&amp;VAR:RELITEM=RP&amp;VAR:CURRENCY=&amp;VAR:CURRSOURCE=EXSHARE&amp;VAR:NATFR","EQ=ANNUAL&amp;VAR:RFIELD=FINALIZED&amp;VAR:DB_TYPE=&amp;VAR:UNITS=M&amp;window=popup&amp;width=450&amp;height=300&amp;START_MAXIMIZED=FALSE"}</definedName>
    <definedName name="_33__FDSAUDITLINK__" localSheetId="5" hidden="1">{"fdsup://IBCentral/FAT Viewer?action=UPDATE&amp;creator=factset&amp;DOC_NAME=fat:reuters_annual_source_window.fat&amp;display_string=Audit&amp;DYN_ARGS=TRUE&amp;VAR:ID1=ACI&amp;VAR:RCODE=OTLO&amp;VAR:SDATE=40178&amp;VAR:FREQ=Y&amp;VAR:RELITEM=RP&amp;VAR:CURRENCY=&amp;VAR:CURRSOURCE=EXSHARE&amp;VAR:NATFR","EQ=ANNUAL&amp;VAR:RFIELD=FINALIZED&amp;VAR:DB_TYPE=&amp;VAR:UNITS=M&amp;window=popup&amp;width=450&amp;height=300&amp;START_MAXIMIZED=FALSE"}</definedName>
    <definedName name="_33__FDSAUDITLINK__" localSheetId="3" hidden="1">{"fdsup://IBCentral/FAT Viewer?action=UPDATE&amp;creator=factset&amp;DOC_NAME=fat:reuters_annual_source_window.fat&amp;display_string=Audit&amp;DYN_ARGS=TRUE&amp;VAR:ID1=ACI&amp;VAR:RCODE=OTLO&amp;VAR:SDATE=40178&amp;VAR:FREQ=Y&amp;VAR:RELITEM=RP&amp;VAR:CURRENCY=&amp;VAR:CURRSOURCE=EXSHARE&amp;VAR:NATFR","EQ=ANNUAL&amp;VAR:RFIELD=FINALIZED&amp;VAR:DB_TYPE=&amp;VAR:UNITS=M&amp;window=popup&amp;width=450&amp;height=300&amp;START_MAXIMIZED=FALSE"}</definedName>
    <definedName name="_33__FDSAUDITLINK__" hidden="1">{"fdsup://IBCentral/FAT Viewer?action=UPDATE&amp;creator=factset&amp;DOC_NAME=fat:reuters_annual_source_window.fat&amp;display_string=Audit&amp;DYN_ARGS=TRUE&amp;VAR:ID1=ACI&amp;VAR:RCODE=OTLO&amp;VAR:SDATE=40178&amp;VAR:FREQ=Y&amp;VAR:RELITEM=RP&amp;VAR:CURRENCY=&amp;VAR:CURRSOURCE=EXSHARE&amp;VAR:NATFR","EQ=ANNUAL&amp;VAR:RFIELD=FINALIZED&amp;VAR:DB_TYPE=&amp;VAR:UNITS=M&amp;window=popup&amp;width=450&amp;height=300&amp;START_MAXIMIZED=FALSE"}</definedName>
    <definedName name="_3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2190"}</definedName>
    <definedName name="_3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2190"}</definedName>
    <definedName name="_3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2190"}</definedName>
    <definedName name="_3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2190"}</definedName>
    <definedName name="_3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2189"}</definedName>
    <definedName name="_3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2189"}</definedName>
    <definedName name="_3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2189"}</definedName>
    <definedName name="_3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2189"}</definedName>
    <definedName name="_3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2188"}</definedName>
    <definedName name="_3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2188"}</definedName>
    <definedName name="_3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2188"}</definedName>
    <definedName name="_3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2188"}</definedName>
    <definedName name="_3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2187"}</definedName>
    <definedName name="_3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2187"}</definedName>
    <definedName name="_3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2187"}</definedName>
    <definedName name="_3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2187"}</definedName>
    <definedName name="_3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2186"}</definedName>
    <definedName name="_3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2186"}</definedName>
    <definedName name="_3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2186"}</definedName>
    <definedName name="_3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2186"}</definedName>
    <definedName name="_3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2185"}</definedName>
    <definedName name="_3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2185"}</definedName>
    <definedName name="_3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2185"}</definedName>
    <definedName name="_3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2185"}</definedName>
    <definedName name="_3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2184"}</definedName>
    <definedName name="_3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2184"}</definedName>
    <definedName name="_3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2184"}</definedName>
    <definedName name="_3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2184"}</definedName>
    <definedName name="_3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2183"}</definedName>
    <definedName name="_3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2183"}</definedName>
    <definedName name="_3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2183"}</definedName>
    <definedName name="_3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2183"}</definedName>
    <definedName name="_3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2182"}</definedName>
    <definedName name="_3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2182"}</definedName>
    <definedName name="_3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2182"}</definedName>
    <definedName name="_3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2182"}</definedName>
    <definedName name="_3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2181"}</definedName>
    <definedName name="_3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2181"}</definedName>
    <definedName name="_3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2181"}</definedName>
    <definedName name="_3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2181"}</definedName>
    <definedName name="_34__FDSAUDITLINK__" localSheetId="4" hidden="1">{"fdsup://directions/FAT Viewer?action=UPDATE&amp;creator=factset&amp;DYN_ARGS=TRUE&amp;DOC_NAME=FAT:FQL_AUDITING_CLIENT_TEMPLATE.FAT&amp;display_string=Audit&amp;VAR:KEY=GNEDEZQDWR&amp;VAR:QUERY=RkdfUFJJQ0UoNDEwODApIC8gRkZfQlBTKE1PTiw0MTA4MCk=&amp;WINDOW=FIRST_POPUP&amp;HEIGHT=450&amp;WIDTH=","450&amp;START_MAXIMIZED=FALSE&amp;VAR:CALENDAR=US&amp;VAR:SYMBOL=CLNY&amp;VAR:INDEX=0"}</definedName>
    <definedName name="_34__FDSAUDITLINK__" localSheetId="5" hidden="1">{"fdsup://directions/FAT Viewer?action=UPDATE&amp;creator=factset&amp;DYN_ARGS=TRUE&amp;DOC_NAME=FAT:FQL_AUDITING_CLIENT_TEMPLATE.FAT&amp;display_string=Audit&amp;VAR:KEY=GNEDEZQDWR&amp;VAR:QUERY=RkdfUFJJQ0UoNDEwODApIC8gRkZfQlBTKE1PTiw0MTA4MCk=&amp;WINDOW=FIRST_POPUP&amp;HEIGHT=450&amp;WIDTH=","450&amp;START_MAXIMIZED=FALSE&amp;VAR:CALENDAR=US&amp;VAR:SYMBOL=CLNY&amp;VAR:INDEX=0"}</definedName>
    <definedName name="_34__FDSAUDITLINK__" localSheetId="3" hidden="1">{"fdsup://directions/FAT Viewer?action=UPDATE&amp;creator=factset&amp;DYN_ARGS=TRUE&amp;DOC_NAME=FAT:FQL_AUDITING_CLIENT_TEMPLATE.FAT&amp;display_string=Audit&amp;VAR:KEY=GNEDEZQDWR&amp;VAR:QUERY=RkdfUFJJQ0UoNDEwODApIC8gRkZfQlBTKE1PTiw0MTA4MCk=&amp;WINDOW=FIRST_POPUP&amp;HEIGHT=450&amp;WIDTH=","450&amp;START_MAXIMIZED=FALSE&amp;VAR:CALENDAR=US&amp;VAR:SYMBOL=CLNY&amp;VAR:INDEX=0"}</definedName>
    <definedName name="_34__FDSAUDITLINK__" hidden="1">{"fdsup://directions/FAT Viewer?action=UPDATE&amp;creator=factset&amp;DYN_ARGS=TRUE&amp;DOC_NAME=FAT:FQL_AUDITING_CLIENT_TEMPLATE.FAT&amp;display_string=Audit&amp;VAR:KEY=GNEDEZQDWR&amp;VAR:QUERY=RkdfUFJJQ0UoNDEwODApIC8gRkZfQlBTKE1PTiw0MTA4MCk=&amp;WINDOW=FIRST_POPUP&amp;HEIGHT=450&amp;WIDTH=","450&amp;START_MAXIMIZED=FALSE&amp;VAR:CALENDAR=US&amp;VAR:SYMBOL=CLNY&amp;VAR:INDEX=0"}</definedName>
    <definedName name="_3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2180"}</definedName>
    <definedName name="_3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2180"}</definedName>
    <definedName name="_3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2180"}</definedName>
    <definedName name="_3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2180"}</definedName>
    <definedName name="_3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2179"}</definedName>
    <definedName name="_3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2179"}</definedName>
    <definedName name="_3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2179"}</definedName>
    <definedName name="_3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2179"}</definedName>
    <definedName name="_3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2178"}</definedName>
    <definedName name="_3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2178"}</definedName>
    <definedName name="_3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2178"}</definedName>
    <definedName name="_3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2178"}</definedName>
    <definedName name="_3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2177"}</definedName>
    <definedName name="_3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2177"}</definedName>
    <definedName name="_3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2177"}</definedName>
    <definedName name="_3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2177"}</definedName>
    <definedName name="_3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2176"}</definedName>
    <definedName name="_3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2176"}</definedName>
    <definedName name="_3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2176"}</definedName>
    <definedName name="_3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2176"}</definedName>
    <definedName name="_3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2175"}</definedName>
    <definedName name="_3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2175"}</definedName>
    <definedName name="_3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2175"}</definedName>
    <definedName name="_3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2175"}</definedName>
    <definedName name="_3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2174"}</definedName>
    <definedName name="_3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2174"}</definedName>
    <definedName name="_3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2174"}</definedName>
    <definedName name="_3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2174"}</definedName>
    <definedName name="_3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2173"}</definedName>
    <definedName name="_3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2173"}</definedName>
    <definedName name="_3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2173"}</definedName>
    <definedName name="_3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2173"}</definedName>
    <definedName name="_3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2172"}</definedName>
    <definedName name="_3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2172"}</definedName>
    <definedName name="_3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2172"}</definedName>
    <definedName name="_3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2172"}</definedName>
    <definedName name="_3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2171"}</definedName>
    <definedName name="_3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2171"}</definedName>
    <definedName name="_3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2171"}</definedName>
    <definedName name="_3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2171"}</definedName>
    <definedName name="_35__FDSAUDITLINK__" localSheetId="4" hidden="1">{"fdsup://directions/FAT Viewer?action=UPDATE&amp;creator=factset&amp;DYN_ARGS=TRUE&amp;DOC_NAME=FAT:FQL_AUDITING_CLIENT_TEMPLATE.FAT&amp;display_string=Audit&amp;VAR:KEY=ALWBUVUBEJ&amp;VAR:QUERY=RkdfUFJJQ0UoNDEwODApIC8gRkZfQlBTKE1PTiw0MTA4MCk=&amp;WINDOW=FIRST_POPUP&amp;HEIGHT=450&amp;WIDTH=","450&amp;START_MAXIMIZED=FALSE&amp;VAR:CALENDAR=US&amp;VAR:SYMBOL=ARI&amp;VAR:INDEX=0"}</definedName>
    <definedName name="_35__FDSAUDITLINK__" localSheetId="5" hidden="1">{"fdsup://directions/FAT Viewer?action=UPDATE&amp;creator=factset&amp;DYN_ARGS=TRUE&amp;DOC_NAME=FAT:FQL_AUDITING_CLIENT_TEMPLATE.FAT&amp;display_string=Audit&amp;VAR:KEY=ALWBUVUBEJ&amp;VAR:QUERY=RkdfUFJJQ0UoNDEwODApIC8gRkZfQlBTKE1PTiw0MTA4MCk=&amp;WINDOW=FIRST_POPUP&amp;HEIGHT=450&amp;WIDTH=","450&amp;START_MAXIMIZED=FALSE&amp;VAR:CALENDAR=US&amp;VAR:SYMBOL=ARI&amp;VAR:INDEX=0"}</definedName>
    <definedName name="_35__FDSAUDITLINK__" localSheetId="3" hidden="1">{"fdsup://directions/FAT Viewer?action=UPDATE&amp;creator=factset&amp;DYN_ARGS=TRUE&amp;DOC_NAME=FAT:FQL_AUDITING_CLIENT_TEMPLATE.FAT&amp;display_string=Audit&amp;VAR:KEY=ALWBUVUBEJ&amp;VAR:QUERY=RkdfUFJJQ0UoNDEwODApIC8gRkZfQlBTKE1PTiw0MTA4MCk=&amp;WINDOW=FIRST_POPUP&amp;HEIGHT=450&amp;WIDTH=","450&amp;START_MAXIMIZED=FALSE&amp;VAR:CALENDAR=US&amp;VAR:SYMBOL=ARI&amp;VAR:INDEX=0"}</definedName>
    <definedName name="_35__FDSAUDITLINK__" hidden="1">{"fdsup://directions/FAT Viewer?action=UPDATE&amp;creator=factset&amp;DYN_ARGS=TRUE&amp;DOC_NAME=FAT:FQL_AUDITING_CLIENT_TEMPLATE.FAT&amp;display_string=Audit&amp;VAR:KEY=ALWBUVUBEJ&amp;VAR:QUERY=RkdfUFJJQ0UoNDEwODApIC8gRkZfQlBTKE1PTiw0MTA4MCk=&amp;WINDOW=FIRST_POPUP&amp;HEIGHT=450&amp;WIDTH=","450&amp;START_MAXIMIZED=FALSE&amp;VAR:CALENDAR=US&amp;VAR:SYMBOL=ARI&amp;VAR:INDEX=0"}</definedName>
    <definedName name="_3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2170"}</definedName>
    <definedName name="_3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2170"}</definedName>
    <definedName name="_3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2170"}</definedName>
    <definedName name="_3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2170"}</definedName>
    <definedName name="_3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2169"}</definedName>
    <definedName name="_3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2169"}</definedName>
    <definedName name="_3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2169"}</definedName>
    <definedName name="_3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2169"}</definedName>
    <definedName name="_3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2168"}</definedName>
    <definedName name="_3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2168"}</definedName>
    <definedName name="_3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2168"}</definedName>
    <definedName name="_3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2168"}</definedName>
    <definedName name="_3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2167"}</definedName>
    <definedName name="_3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2167"}</definedName>
    <definedName name="_3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2167"}</definedName>
    <definedName name="_3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2167"}</definedName>
    <definedName name="_3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2166"}</definedName>
    <definedName name="_3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2166"}</definedName>
    <definedName name="_3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2166"}</definedName>
    <definedName name="_3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2166"}</definedName>
    <definedName name="_3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2165"}</definedName>
    <definedName name="_3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2165"}</definedName>
    <definedName name="_3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2165"}</definedName>
    <definedName name="_3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2165"}</definedName>
    <definedName name="_3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2164"}</definedName>
    <definedName name="_3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2164"}</definedName>
    <definedName name="_3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2164"}</definedName>
    <definedName name="_3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2164"}</definedName>
    <definedName name="_3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2163"}</definedName>
    <definedName name="_3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2163"}</definedName>
    <definedName name="_3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2163"}</definedName>
    <definedName name="_3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2163"}</definedName>
    <definedName name="_3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2162"}</definedName>
    <definedName name="_3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2162"}</definedName>
    <definedName name="_3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2162"}</definedName>
    <definedName name="_3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2162"}</definedName>
    <definedName name="_3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2161"}</definedName>
    <definedName name="_3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2161"}</definedName>
    <definedName name="_3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2161"}</definedName>
    <definedName name="_3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2161"}</definedName>
    <definedName name="_36__FDSAUDITLINK__" localSheetId="4" hidden="1">{"fdsup://directions/FAT Viewer?action=UPDATE&amp;creator=factset&amp;DYN_ARGS=TRUE&amp;DOC_NAME=FAT:FQL_AUDITING_CLIENT_TEMPLATE.FAT&amp;display_string=Audit&amp;VAR:KEY=WDKVGVYXMF&amp;VAR:QUERY=RkdfUFJJQ0UoNDEwODApIC8gRkZfQlBTKE1PTiw0MTA4MCk=&amp;WINDOW=FIRST_POPUP&amp;HEIGHT=450&amp;WIDTH=","450&amp;START_MAXIMIZED=FALSE&amp;VAR:CALENDAR=US&amp;VAR:SYMBOL=STWD&amp;VAR:INDEX=0"}</definedName>
    <definedName name="_36__FDSAUDITLINK__" localSheetId="5" hidden="1">{"fdsup://directions/FAT Viewer?action=UPDATE&amp;creator=factset&amp;DYN_ARGS=TRUE&amp;DOC_NAME=FAT:FQL_AUDITING_CLIENT_TEMPLATE.FAT&amp;display_string=Audit&amp;VAR:KEY=WDKVGVYXMF&amp;VAR:QUERY=RkdfUFJJQ0UoNDEwODApIC8gRkZfQlBTKE1PTiw0MTA4MCk=&amp;WINDOW=FIRST_POPUP&amp;HEIGHT=450&amp;WIDTH=","450&amp;START_MAXIMIZED=FALSE&amp;VAR:CALENDAR=US&amp;VAR:SYMBOL=STWD&amp;VAR:INDEX=0"}</definedName>
    <definedName name="_36__FDSAUDITLINK__" localSheetId="3" hidden="1">{"fdsup://directions/FAT Viewer?action=UPDATE&amp;creator=factset&amp;DYN_ARGS=TRUE&amp;DOC_NAME=FAT:FQL_AUDITING_CLIENT_TEMPLATE.FAT&amp;display_string=Audit&amp;VAR:KEY=WDKVGVYXMF&amp;VAR:QUERY=RkdfUFJJQ0UoNDEwODApIC8gRkZfQlBTKE1PTiw0MTA4MCk=&amp;WINDOW=FIRST_POPUP&amp;HEIGHT=450&amp;WIDTH=","450&amp;START_MAXIMIZED=FALSE&amp;VAR:CALENDAR=US&amp;VAR:SYMBOL=STWD&amp;VAR:INDEX=0"}</definedName>
    <definedName name="_36__FDSAUDITLINK__" hidden="1">{"fdsup://directions/FAT Viewer?action=UPDATE&amp;creator=factset&amp;DYN_ARGS=TRUE&amp;DOC_NAME=FAT:FQL_AUDITING_CLIENT_TEMPLATE.FAT&amp;display_string=Audit&amp;VAR:KEY=WDKVGVYXMF&amp;VAR:QUERY=RkdfUFJJQ0UoNDEwODApIC8gRkZfQlBTKE1PTiw0MTA4MCk=&amp;WINDOW=FIRST_POPUP&amp;HEIGHT=450&amp;WIDTH=","450&amp;START_MAXIMIZED=FALSE&amp;VAR:CALENDAR=US&amp;VAR:SYMBOL=STWD&amp;VAR:INDEX=0"}</definedName>
    <definedName name="_36_8_0_S" hidden="1">#N/A</definedName>
    <definedName name="_360" hidden="1">2</definedName>
    <definedName name="_3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2160"}</definedName>
    <definedName name="_3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2160"}</definedName>
    <definedName name="_3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2160"}</definedName>
    <definedName name="_3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2160"}</definedName>
    <definedName name="_3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2159"}</definedName>
    <definedName name="_3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2159"}</definedName>
    <definedName name="_3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2159"}</definedName>
    <definedName name="_3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2159"}</definedName>
    <definedName name="_3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2158"}</definedName>
    <definedName name="_3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2158"}</definedName>
    <definedName name="_3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2158"}</definedName>
    <definedName name="_3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2158"}</definedName>
    <definedName name="_3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2157"}</definedName>
    <definedName name="_3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2157"}</definedName>
    <definedName name="_3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2157"}</definedName>
    <definedName name="_3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2157"}</definedName>
    <definedName name="_3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2156"}</definedName>
    <definedName name="_3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2156"}</definedName>
    <definedName name="_3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2156"}</definedName>
    <definedName name="_3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2156"}</definedName>
    <definedName name="_3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2155"}</definedName>
    <definedName name="_3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2155"}</definedName>
    <definedName name="_3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2155"}</definedName>
    <definedName name="_3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2155"}</definedName>
    <definedName name="_3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2154"}</definedName>
    <definedName name="_3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2154"}</definedName>
    <definedName name="_3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2154"}</definedName>
    <definedName name="_3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2154"}</definedName>
    <definedName name="_3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2153"}</definedName>
    <definedName name="_3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2153"}</definedName>
    <definedName name="_3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2153"}</definedName>
    <definedName name="_3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2153"}</definedName>
    <definedName name="_3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2152"}</definedName>
    <definedName name="_3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2152"}</definedName>
    <definedName name="_3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2152"}</definedName>
    <definedName name="_3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2152"}</definedName>
    <definedName name="_3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2151"}</definedName>
    <definedName name="_3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2151"}</definedName>
    <definedName name="_3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2151"}</definedName>
    <definedName name="_3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2151"}</definedName>
    <definedName name="_37__FDSAUDITLINK__" localSheetId="4" hidden="1">{"fdsup://directions/FAT Viewer?action=UPDATE&amp;creator=factset&amp;DYN_ARGS=TRUE&amp;DOC_NAME=FAT:FQL_AUDITING_CLIENT_TEMPLATE.FAT&amp;display_string=Audit&amp;VAR:KEY=QBGRKLGTWL&amp;VAR:QUERY=RkdfUFJJQ0UoNDEwODApIC8gRkZfQlBTKE1PTiw0MTA4MCk=&amp;WINDOW=FIRST_POPUP&amp;HEIGHT=450&amp;WIDTH=","450&amp;START_MAXIMIZED=FALSE&amp;VAR:CALENDAR=US&amp;VAR:SYMBOL=ABR&amp;VAR:INDEX=0"}</definedName>
    <definedName name="_37__FDSAUDITLINK__" localSheetId="5" hidden="1">{"fdsup://directions/FAT Viewer?action=UPDATE&amp;creator=factset&amp;DYN_ARGS=TRUE&amp;DOC_NAME=FAT:FQL_AUDITING_CLIENT_TEMPLATE.FAT&amp;display_string=Audit&amp;VAR:KEY=QBGRKLGTWL&amp;VAR:QUERY=RkdfUFJJQ0UoNDEwODApIC8gRkZfQlBTKE1PTiw0MTA4MCk=&amp;WINDOW=FIRST_POPUP&amp;HEIGHT=450&amp;WIDTH=","450&amp;START_MAXIMIZED=FALSE&amp;VAR:CALENDAR=US&amp;VAR:SYMBOL=ABR&amp;VAR:INDEX=0"}</definedName>
    <definedName name="_37__FDSAUDITLINK__" localSheetId="3" hidden="1">{"fdsup://directions/FAT Viewer?action=UPDATE&amp;creator=factset&amp;DYN_ARGS=TRUE&amp;DOC_NAME=FAT:FQL_AUDITING_CLIENT_TEMPLATE.FAT&amp;display_string=Audit&amp;VAR:KEY=QBGRKLGTWL&amp;VAR:QUERY=RkdfUFJJQ0UoNDEwODApIC8gRkZfQlBTKE1PTiw0MTA4MCk=&amp;WINDOW=FIRST_POPUP&amp;HEIGHT=450&amp;WIDTH=","450&amp;START_MAXIMIZED=FALSE&amp;VAR:CALENDAR=US&amp;VAR:SYMBOL=ABR&amp;VAR:INDEX=0"}</definedName>
    <definedName name="_37__FDSAUDITLINK__" hidden="1">{"fdsup://directions/FAT Viewer?action=UPDATE&amp;creator=factset&amp;DYN_ARGS=TRUE&amp;DOC_NAME=FAT:FQL_AUDITING_CLIENT_TEMPLATE.FAT&amp;display_string=Audit&amp;VAR:KEY=QBGRKLGTWL&amp;VAR:QUERY=RkdfUFJJQ0UoNDEwODApIC8gRkZfQlBTKE1PTiw0MTA4MCk=&amp;WINDOW=FIRST_POPUP&amp;HEIGHT=450&amp;WIDTH=","450&amp;START_MAXIMIZED=FALSE&amp;VAR:CALENDAR=US&amp;VAR:SYMBOL=ABR&amp;VAR:INDEX=0"}</definedName>
    <definedName name="_3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2150"}</definedName>
    <definedName name="_3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2150"}</definedName>
    <definedName name="_3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2150"}</definedName>
    <definedName name="_3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2150"}</definedName>
    <definedName name="_3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2149"}</definedName>
    <definedName name="_3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2149"}</definedName>
    <definedName name="_3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2149"}</definedName>
    <definedName name="_3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2149"}</definedName>
    <definedName name="_3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2148"}</definedName>
    <definedName name="_3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2148"}</definedName>
    <definedName name="_3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2148"}</definedName>
    <definedName name="_3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2148"}</definedName>
    <definedName name="_3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2147"}</definedName>
    <definedName name="_3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2147"}</definedName>
    <definedName name="_3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2147"}</definedName>
    <definedName name="_3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2147"}</definedName>
    <definedName name="_3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2146"}</definedName>
    <definedName name="_3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2146"}</definedName>
    <definedName name="_3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2146"}</definedName>
    <definedName name="_3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2146"}</definedName>
    <definedName name="_3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2145"}</definedName>
    <definedName name="_3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2145"}</definedName>
    <definedName name="_3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2145"}</definedName>
    <definedName name="_3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2145"}</definedName>
    <definedName name="_3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2144"}</definedName>
    <definedName name="_3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2144"}</definedName>
    <definedName name="_3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2144"}</definedName>
    <definedName name="_3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2144"}</definedName>
    <definedName name="_3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2143"}</definedName>
    <definedName name="_3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2143"}</definedName>
    <definedName name="_3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2143"}</definedName>
    <definedName name="_3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2143"}</definedName>
    <definedName name="_3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2142"}</definedName>
    <definedName name="_3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2142"}</definedName>
    <definedName name="_3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2142"}</definedName>
    <definedName name="_3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2142"}</definedName>
    <definedName name="_3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2141"}</definedName>
    <definedName name="_3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2141"}</definedName>
    <definedName name="_3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2141"}</definedName>
    <definedName name="_3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2141"}</definedName>
    <definedName name="_38__FDSAUDITLINK__" localSheetId="4" hidden="1">{"fdsup://directions/FAT Viewer?action=UPDATE&amp;creator=factset&amp;DYN_ARGS=TRUE&amp;DOC_NAME=FAT:FQL_AUDITING_CLIENT_TEMPLATE.FAT&amp;display_string=Audit&amp;VAR:KEY=CNUFSNQHWF&amp;VAR:QUERY=RkdfUFJJQ0UoNDEwODApIC8gRkZfQlBTKE1PTiw0MTA4MCk=&amp;WINDOW=FIRST_POPUP&amp;HEIGHT=450&amp;WIDTH=","450&amp;START_MAXIMIZED=FALSE&amp;VAR:CALENDAR=US&amp;VAR:SYMBOL=RAS&amp;VAR:INDEX=0"}</definedName>
    <definedName name="_38__FDSAUDITLINK__" localSheetId="5" hidden="1">{"fdsup://directions/FAT Viewer?action=UPDATE&amp;creator=factset&amp;DYN_ARGS=TRUE&amp;DOC_NAME=FAT:FQL_AUDITING_CLIENT_TEMPLATE.FAT&amp;display_string=Audit&amp;VAR:KEY=CNUFSNQHWF&amp;VAR:QUERY=RkdfUFJJQ0UoNDEwODApIC8gRkZfQlBTKE1PTiw0MTA4MCk=&amp;WINDOW=FIRST_POPUP&amp;HEIGHT=450&amp;WIDTH=","450&amp;START_MAXIMIZED=FALSE&amp;VAR:CALENDAR=US&amp;VAR:SYMBOL=RAS&amp;VAR:INDEX=0"}</definedName>
    <definedName name="_38__FDSAUDITLINK__" localSheetId="3" hidden="1">{"fdsup://directions/FAT Viewer?action=UPDATE&amp;creator=factset&amp;DYN_ARGS=TRUE&amp;DOC_NAME=FAT:FQL_AUDITING_CLIENT_TEMPLATE.FAT&amp;display_string=Audit&amp;VAR:KEY=CNUFSNQHWF&amp;VAR:QUERY=RkdfUFJJQ0UoNDEwODApIC8gRkZfQlBTKE1PTiw0MTA4MCk=&amp;WINDOW=FIRST_POPUP&amp;HEIGHT=450&amp;WIDTH=","450&amp;START_MAXIMIZED=FALSE&amp;VAR:CALENDAR=US&amp;VAR:SYMBOL=RAS&amp;VAR:INDEX=0"}</definedName>
    <definedName name="_38__FDSAUDITLINK__" hidden="1">{"fdsup://directions/FAT Viewer?action=UPDATE&amp;creator=factset&amp;DYN_ARGS=TRUE&amp;DOC_NAME=FAT:FQL_AUDITING_CLIENT_TEMPLATE.FAT&amp;display_string=Audit&amp;VAR:KEY=CNUFSNQHWF&amp;VAR:QUERY=RkdfUFJJQ0UoNDEwODApIC8gRkZfQlBTKE1PTiw0MTA4MCk=&amp;WINDOW=FIRST_POPUP&amp;HEIGHT=450&amp;WIDTH=","450&amp;START_MAXIMIZED=FALSE&amp;VAR:CALENDAR=US&amp;VAR:SYMBOL=RAS&amp;VAR:INDEX=0"}</definedName>
    <definedName name="_38_8_0_S" hidden="1">#N/A</definedName>
    <definedName name="_3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2140"}</definedName>
    <definedName name="_3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2140"}</definedName>
    <definedName name="_3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2140"}</definedName>
    <definedName name="_3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2140"}</definedName>
    <definedName name="_3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2139"}</definedName>
    <definedName name="_3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2139"}</definedName>
    <definedName name="_3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2139"}</definedName>
    <definedName name="_3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2139"}</definedName>
    <definedName name="_3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2138"}</definedName>
    <definedName name="_3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2138"}</definedName>
    <definedName name="_3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2138"}</definedName>
    <definedName name="_3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2138"}</definedName>
    <definedName name="_3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2137"}</definedName>
    <definedName name="_3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2137"}</definedName>
    <definedName name="_3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2137"}</definedName>
    <definedName name="_3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2137"}</definedName>
    <definedName name="_3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2136"}</definedName>
    <definedName name="_3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2136"}</definedName>
    <definedName name="_3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2136"}</definedName>
    <definedName name="_3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2136"}</definedName>
    <definedName name="_3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2135"}</definedName>
    <definedName name="_3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2135"}</definedName>
    <definedName name="_3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2135"}</definedName>
    <definedName name="_3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2135"}</definedName>
    <definedName name="_3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2134"}</definedName>
    <definedName name="_3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2134"}</definedName>
    <definedName name="_3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2134"}</definedName>
    <definedName name="_3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2134"}</definedName>
    <definedName name="_3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2133"}</definedName>
    <definedName name="_3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2133"}</definedName>
    <definedName name="_3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2133"}</definedName>
    <definedName name="_3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2133"}</definedName>
    <definedName name="_3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2132"}</definedName>
    <definedName name="_3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2132"}</definedName>
    <definedName name="_3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2132"}</definedName>
    <definedName name="_3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2132"}</definedName>
    <definedName name="_3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2131"}</definedName>
    <definedName name="_3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2131"}</definedName>
    <definedName name="_3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2131"}</definedName>
    <definedName name="_3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2131"}</definedName>
    <definedName name="_39__FDSAUDITLINK__" localSheetId="4" hidden="1">{"fdsup://IBCentral/FAT Viewer?action=UPDATE&amp;creator=factset&amp;DOC_NAME=fat:reuters_annual_source_window.fat&amp;display_string=Audit&amp;DYN_ARGS=TRUE&amp;VAR:ID1=BTU&amp;VAR:RCODE=OTLO&amp;VAR:SDATE=39813&amp;VAR:FREQ=Y&amp;VAR:RELITEM=RP&amp;VAR:CURRENCY=&amp;VAR:CURRSOURCE=EXSHARE&amp;VAR:NATFR","EQ=ANNUAL&amp;VAR:RFIELD=FINALIZED&amp;VAR:DB_TYPE=&amp;VAR:UNITS=M&amp;window=popup&amp;width=450&amp;height=300&amp;START_MAXIMIZED=FALSE"}</definedName>
    <definedName name="_39__FDSAUDITLINK__" localSheetId="5" hidden="1">{"fdsup://IBCentral/FAT Viewer?action=UPDATE&amp;creator=factset&amp;DOC_NAME=fat:reuters_annual_source_window.fat&amp;display_string=Audit&amp;DYN_ARGS=TRUE&amp;VAR:ID1=BTU&amp;VAR:RCODE=OTLO&amp;VAR:SDATE=39813&amp;VAR:FREQ=Y&amp;VAR:RELITEM=RP&amp;VAR:CURRENCY=&amp;VAR:CURRSOURCE=EXSHARE&amp;VAR:NATFR","EQ=ANNUAL&amp;VAR:RFIELD=FINALIZED&amp;VAR:DB_TYPE=&amp;VAR:UNITS=M&amp;window=popup&amp;width=450&amp;height=300&amp;START_MAXIMIZED=FALSE"}</definedName>
    <definedName name="_39__FDSAUDITLINK__" localSheetId="3" hidden="1">{"fdsup://IBCentral/FAT Viewer?action=UPDATE&amp;creator=factset&amp;DOC_NAME=fat:reuters_annual_source_window.fat&amp;display_string=Audit&amp;DYN_ARGS=TRUE&amp;VAR:ID1=BTU&amp;VAR:RCODE=OTLO&amp;VAR:SDATE=39813&amp;VAR:FREQ=Y&amp;VAR:RELITEM=RP&amp;VAR:CURRENCY=&amp;VAR:CURRSOURCE=EXSHARE&amp;VAR:NATFR","EQ=ANNUAL&amp;VAR:RFIELD=FINALIZED&amp;VAR:DB_TYPE=&amp;VAR:UNITS=M&amp;window=popup&amp;width=450&amp;height=300&amp;START_MAXIMIZED=FALSE"}</definedName>
    <definedName name="_39__FDSAUDITLINK__" hidden="1">{"fdsup://IBCentral/FAT Viewer?action=UPDATE&amp;creator=factset&amp;DOC_NAME=fat:reuters_annual_source_window.fat&amp;display_string=Audit&amp;DYN_ARGS=TRUE&amp;VAR:ID1=BTU&amp;VAR:RCODE=OTLO&amp;VAR:SDATE=39813&amp;VAR:FREQ=Y&amp;VAR:RELITEM=RP&amp;VAR:CURRENCY=&amp;VAR:CURRSOURCE=EXSHARE&amp;VAR:NATFR","EQ=ANNUAL&amp;VAR:RFIELD=FINALIZED&amp;VAR:DB_TYPE=&amp;VAR:UNITS=M&amp;window=popup&amp;width=450&amp;height=300&amp;START_MAXIMIZED=FALSE"}</definedName>
    <definedName name="_3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2130"}</definedName>
    <definedName name="_3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2130"}</definedName>
    <definedName name="_3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2130"}</definedName>
    <definedName name="_3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2130"}</definedName>
    <definedName name="_3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2129"}</definedName>
    <definedName name="_3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2129"}</definedName>
    <definedName name="_3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2129"}</definedName>
    <definedName name="_3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2129"}</definedName>
    <definedName name="_3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2128"}</definedName>
    <definedName name="_3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2128"}</definedName>
    <definedName name="_3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2128"}</definedName>
    <definedName name="_3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2128"}</definedName>
    <definedName name="_3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2127"}</definedName>
    <definedName name="_3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2127"}</definedName>
    <definedName name="_3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2127"}</definedName>
    <definedName name="_3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2127"}</definedName>
    <definedName name="_3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2126"}</definedName>
    <definedName name="_3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2126"}</definedName>
    <definedName name="_3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2126"}</definedName>
    <definedName name="_3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2126"}</definedName>
    <definedName name="_3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2125"}</definedName>
    <definedName name="_3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2125"}</definedName>
    <definedName name="_3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2125"}</definedName>
    <definedName name="_3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2125"}</definedName>
    <definedName name="_3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2124"}</definedName>
    <definedName name="_3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2124"}</definedName>
    <definedName name="_3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2124"}</definedName>
    <definedName name="_3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2124"}</definedName>
    <definedName name="_3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2123"}</definedName>
    <definedName name="_3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2123"}</definedName>
    <definedName name="_3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2123"}</definedName>
    <definedName name="_3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2123"}</definedName>
    <definedName name="_3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2122"}</definedName>
    <definedName name="_3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2122"}</definedName>
    <definedName name="_3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2122"}</definedName>
    <definedName name="_3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2122"}</definedName>
    <definedName name="_3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2121"}</definedName>
    <definedName name="_3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2121"}</definedName>
    <definedName name="_3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2121"}</definedName>
    <definedName name="_3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2121"}</definedName>
    <definedName name="_4__FDSAUDITLINK__" localSheetId="4" hidden="1">{"fdsup://directions/FAT Viewer?action=UPDATE&amp;creator=factset&amp;DYN_ARGS=TRUE&amp;DOC_NAME=FAT:FQL_AUDITING_CLIENT_TEMPLATE.FAT&amp;display_string=Audit&amp;VAR:KEY=UFUPSLAPWJ&amp;VAR:QUERY=RkZfRUJJVERBX09QRVIoTFRNLDIwMTAp&amp;WINDOW=FIRST_POPUP&amp;HEIGHT=450&amp;WIDTH=450&amp;START_MAXIMI","ZED=FALSE&amp;VAR:CALENDAR=US&amp;VAR:SYMBOL=EXR&amp;VAR:INDEX=0"}</definedName>
    <definedName name="_4__FDSAUDITLINK__" localSheetId="5" hidden="1">{"fdsup://directions/FAT Viewer?action=UPDATE&amp;creator=factset&amp;DYN_ARGS=TRUE&amp;DOC_NAME=FAT:FQL_AUDITING_CLIENT_TEMPLATE.FAT&amp;display_string=Audit&amp;VAR:KEY=UFUPSLAPWJ&amp;VAR:QUERY=RkZfRUJJVERBX09QRVIoTFRNLDIwMTAp&amp;WINDOW=FIRST_POPUP&amp;HEIGHT=450&amp;WIDTH=450&amp;START_MAXIMI","ZED=FALSE&amp;VAR:CALENDAR=US&amp;VAR:SYMBOL=EXR&amp;VAR:INDEX=0"}</definedName>
    <definedName name="_4__FDSAUDITLINK__" localSheetId="3" hidden="1">{"fdsup://directions/FAT Viewer?action=UPDATE&amp;creator=factset&amp;DYN_ARGS=TRUE&amp;DOC_NAME=FAT:FQL_AUDITING_CLIENT_TEMPLATE.FAT&amp;display_string=Audit&amp;VAR:KEY=UFUPSLAPWJ&amp;VAR:QUERY=RkZfRUJJVERBX09QRVIoTFRNLDIwMTAp&amp;WINDOW=FIRST_POPUP&amp;HEIGHT=450&amp;WIDTH=450&amp;START_MAXIMI","ZED=FALSE&amp;VAR:CALENDAR=US&amp;VAR:SYMBOL=EXR&amp;VAR:INDEX=0"}</definedName>
    <definedName name="_4__FDSAUDITLINK__" hidden="1">{"fdsup://directions/FAT Viewer?action=UPDATE&amp;creator=factset&amp;DYN_ARGS=TRUE&amp;DOC_NAME=FAT:FQL_AUDITING_CLIENT_TEMPLATE.FAT&amp;display_string=Audit&amp;VAR:KEY=UFUPSLAPWJ&amp;VAR:QUERY=RkZfRUJJVERBX09QRVIoTFRNLDIwMTAp&amp;WINDOW=FIRST_POPUP&amp;HEIGHT=450&amp;WIDTH=450&amp;START_MAXIMI","ZED=FALSE&amp;VAR:CALENDAR=US&amp;VAR:SYMBOL=EXR&amp;VAR:INDEX=0"}</definedName>
    <definedName name="_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2480"}</definedName>
    <definedName name="_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2480"}</definedName>
    <definedName name="_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2480"}</definedName>
    <definedName name="_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2480"}</definedName>
    <definedName name="_4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2120"}</definedName>
    <definedName name="_4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2120"}</definedName>
    <definedName name="_4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2120"}</definedName>
    <definedName name="_4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2120"}</definedName>
    <definedName name="_4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2119"}</definedName>
    <definedName name="_4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2119"}</definedName>
    <definedName name="_4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2119"}</definedName>
    <definedName name="_4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2119"}</definedName>
    <definedName name="_4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2118"}</definedName>
    <definedName name="_4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2118"}</definedName>
    <definedName name="_4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2118"}</definedName>
    <definedName name="_4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2118"}</definedName>
    <definedName name="_4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2117"}</definedName>
    <definedName name="_4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2117"}</definedName>
    <definedName name="_4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2117"}</definedName>
    <definedName name="_4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2117"}</definedName>
    <definedName name="_4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2116"}</definedName>
    <definedName name="_4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2116"}</definedName>
    <definedName name="_4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2116"}</definedName>
    <definedName name="_4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2116"}</definedName>
    <definedName name="_4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2115"}</definedName>
    <definedName name="_4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2115"}</definedName>
    <definedName name="_4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2115"}</definedName>
    <definedName name="_4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2115"}</definedName>
    <definedName name="_4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2114"}</definedName>
    <definedName name="_4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2114"}</definedName>
    <definedName name="_4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2114"}</definedName>
    <definedName name="_4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2114"}</definedName>
    <definedName name="_4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2113"}</definedName>
    <definedName name="_4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2113"}</definedName>
    <definedName name="_4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2113"}</definedName>
    <definedName name="_4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2113"}</definedName>
    <definedName name="_4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2112"}</definedName>
    <definedName name="_4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2112"}</definedName>
    <definedName name="_4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2112"}</definedName>
    <definedName name="_4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2112"}</definedName>
    <definedName name="_4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2111"}</definedName>
    <definedName name="_4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2111"}</definedName>
    <definedName name="_4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2111"}</definedName>
    <definedName name="_4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2111"}</definedName>
    <definedName name="_41__FDSAUDITLINK__" localSheetId="4" hidden="1">{"fdsup://directions/FAT Viewer?action=UPDATE&amp;creator=factset&amp;DYN_ARGS=TRUE&amp;DOC_NAME=FAT:FQL_AUDITING_CLIENT_TEMPLATE.FAT&amp;display_string=Audit&amp;VAR:KEY=MJYXKXSTAZ&amp;VAR:QUERY=RkdfUFJJQ0UoNDEwODApIC8gRkZfQlBTKE1PTiw0MTA4MCk=&amp;WINDOW=FIRST_POPUP&amp;HEIGHT=450&amp;WIDTH=","450&amp;START_MAXIMIZED=FALSE&amp;VAR:CALENDAR=US&amp;VAR:SYMBOL=CT&amp;VAR:INDEX=0"}</definedName>
    <definedName name="_41__FDSAUDITLINK__" localSheetId="5" hidden="1">{"fdsup://directions/FAT Viewer?action=UPDATE&amp;creator=factset&amp;DYN_ARGS=TRUE&amp;DOC_NAME=FAT:FQL_AUDITING_CLIENT_TEMPLATE.FAT&amp;display_string=Audit&amp;VAR:KEY=MJYXKXSTAZ&amp;VAR:QUERY=RkdfUFJJQ0UoNDEwODApIC8gRkZfQlBTKE1PTiw0MTA4MCk=&amp;WINDOW=FIRST_POPUP&amp;HEIGHT=450&amp;WIDTH=","450&amp;START_MAXIMIZED=FALSE&amp;VAR:CALENDAR=US&amp;VAR:SYMBOL=CT&amp;VAR:INDEX=0"}</definedName>
    <definedName name="_41__FDSAUDITLINK__" localSheetId="3" hidden="1">{"fdsup://directions/FAT Viewer?action=UPDATE&amp;creator=factset&amp;DYN_ARGS=TRUE&amp;DOC_NAME=FAT:FQL_AUDITING_CLIENT_TEMPLATE.FAT&amp;display_string=Audit&amp;VAR:KEY=MJYXKXSTAZ&amp;VAR:QUERY=RkdfUFJJQ0UoNDEwODApIC8gRkZfQlBTKE1PTiw0MTA4MCk=&amp;WINDOW=FIRST_POPUP&amp;HEIGHT=450&amp;WIDTH=","450&amp;START_MAXIMIZED=FALSE&amp;VAR:CALENDAR=US&amp;VAR:SYMBOL=CT&amp;VAR:INDEX=0"}</definedName>
    <definedName name="_41__FDSAUDITLINK__" hidden="1">{"fdsup://directions/FAT Viewer?action=UPDATE&amp;creator=factset&amp;DYN_ARGS=TRUE&amp;DOC_NAME=FAT:FQL_AUDITING_CLIENT_TEMPLATE.FAT&amp;display_string=Audit&amp;VAR:KEY=MJYXKXSTAZ&amp;VAR:QUERY=RkdfUFJJQ0UoNDEwODApIC8gRkZfQlBTKE1PTiw0MTA4MCk=&amp;WINDOW=FIRST_POPUP&amp;HEIGHT=450&amp;WIDTH=","450&amp;START_MAXIMIZED=FALSE&amp;VAR:CALENDAR=US&amp;VAR:SYMBOL=CT&amp;VAR:INDEX=0"}</definedName>
    <definedName name="_4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2110"}</definedName>
    <definedName name="_4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2110"}</definedName>
    <definedName name="_4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2110"}</definedName>
    <definedName name="_4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2110"}</definedName>
    <definedName name="_4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2109"}</definedName>
    <definedName name="_4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2109"}</definedName>
    <definedName name="_4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2109"}</definedName>
    <definedName name="_4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2109"}</definedName>
    <definedName name="_4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2108"}</definedName>
    <definedName name="_4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2108"}</definedName>
    <definedName name="_4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2108"}</definedName>
    <definedName name="_4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2108"}</definedName>
    <definedName name="_4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2107"}</definedName>
    <definedName name="_4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2107"}</definedName>
    <definedName name="_4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2107"}</definedName>
    <definedName name="_4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2107"}</definedName>
    <definedName name="_4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2106"}</definedName>
    <definedName name="_4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2106"}</definedName>
    <definedName name="_4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2106"}</definedName>
    <definedName name="_4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2106"}</definedName>
    <definedName name="_4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2105"}</definedName>
    <definedName name="_4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2105"}</definedName>
    <definedName name="_4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2105"}</definedName>
    <definedName name="_4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2105"}</definedName>
    <definedName name="_4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2104"}</definedName>
    <definedName name="_4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2104"}</definedName>
    <definedName name="_4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2104"}</definedName>
    <definedName name="_4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2104"}</definedName>
    <definedName name="_4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2103"}</definedName>
    <definedName name="_4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2103"}</definedName>
    <definedName name="_4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2103"}</definedName>
    <definedName name="_4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2103"}</definedName>
    <definedName name="_4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2102"}</definedName>
    <definedName name="_4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2102"}</definedName>
    <definedName name="_4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2102"}</definedName>
    <definedName name="_4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2102"}</definedName>
    <definedName name="_4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2101"}</definedName>
    <definedName name="_4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2101"}</definedName>
    <definedName name="_4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2101"}</definedName>
    <definedName name="_4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2101"}</definedName>
    <definedName name="_42__FDSAUDITLINK__" localSheetId="4" hidden="1">{"fdsup://directions/FAT Viewer?action=UPDATE&amp;creator=factset&amp;DYN_ARGS=TRUE&amp;DOC_NAME=FAT:FQL_AUDITING_CLIENT_TEMPLATE.FAT&amp;display_string=Audit&amp;VAR:KEY=FKXKZWFMNM&amp;VAR:QUERY=RkdfUFJJQ0UoNDExODYpIC8gRkZfQlBTKE1PTiw0MTE4Nik=&amp;WINDOW=FIRST_POPUP&amp;HEIGHT=450&amp;WIDTH=","450&amp;START_MAXIMIZED=FALSE&amp;VAR:CALENDAR=US&amp;VAR:SYMBOL=ABR&amp;VAR:INDEX=0"}</definedName>
    <definedName name="_42__FDSAUDITLINK__" localSheetId="5" hidden="1">{"fdsup://directions/FAT Viewer?action=UPDATE&amp;creator=factset&amp;DYN_ARGS=TRUE&amp;DOC_NAME=FAT:FQL_AUDITING_CLIENT_TEMPLATE.FAT&amp;display_string=Audit&amp;VAR:KEY=FKXKZWFMNM&amp;VAR:QUERY=RkdfUFJJQ0UoNDExODYpIC8gRkZfQlBTKE1PTiw0MTE4Nik=&amp;WINDOW=FIRST_POPUP&amp;HEIGHT=450&amp;WIDTH=","450&amp;START_MAXIMIZED=FALSE&amp;VAR:CALENDAR=US&amp;VAR:SYMBOL=ABR&amp;VAR:INDEX=0"}</definedName>
    <definedName name="_42__FDSAUDITLINK__" localSheetId="3" hidden="1">{"fdsup://directions/FAT Viewer?action=UPDATE&amp;creator=factset&amp;DYN_ARGS=TRUE&amp;DOC_NAME=FAT:FQL_AUDITING_CLIENT_TEMPLATE.FAT&amp;display_string=Audit&amp;VAR:KEY=FKXKZWFMNM&amp;VAR:QUERY=RkdfUFJJQ0UoNDExODYpIC8gRkZfQlBTKE1PTiw0MTE4Nik=&amp;WINDOW=FIRST_POPUP&amp;HEIGHT=450&amp;WIDTH=","450&amp;START_MAXIMIZED=FALSE&amp;VAR:CALENDAR=US&amp;VAR:SYMBOL=ABR&amp;VAR:INDEX=0"}</definedName>
    <definedName name="_42__FDSAUDITLINK__" hidden="1">{"fdsup://directions/FAT Viewer?action=UPDATE&amp;creator=factset&amp;DYN_ARGS=TRUE&amp;DOC_NAME=FAT:FQL_AUDITING_CLIENT_TEMPLATE.FAT&amp;display_string=Audit&amp;VAR:KEY=FKXKZWFMNM&amp;VAR:QUERY=RkdfUFJJQ0UoNDExODYpIC8gRkZfQlBTKE1PTiw0MTE4Nik=&amp;WINDOW=FIRST_POPUP&amp;HEIGHT=450&amp;WIDTH=","450&amp;START_MAXIMIZED=FALSE&amp;VAR:CALENDAR=US&amp;VAR:SYMBOL=ABR&amp;VAR:INDEX=0"}</definedName>
    <definedName name="_4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2100"}</definedName>
    <definedName name="_4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2100"}</definedName>
    <definedName name="_4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2100"}</definedName>
    <definedName name="_4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2100"}</definedName>
    <definedName name="_4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2099"}</definedName>
    <definedName name="_4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2099"}</definedName>
    <definedName name="_4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2099"}</definedName>
    <definedName name="_4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2099"}</definedName>
    <definedName name="_4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2098"}</definedName>
    <definedName name="_4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2098"}</definedName>
    <definedName name="_4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2098"}</definedName>
    <definedName name="_4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2098"}</definedName>
    <definedName name="_4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2097"}</definedName>
    <definedName name="_4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2097"}</definedName>
    <definedName name="_4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2097"}</definedName>
    <definedName name="_4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2097"}</definedName>
    <definedName name="_4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2096"}</definedName>
    <definedName name="_4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2096"}</definedName>
    <definedName name="_4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2096"}</definedName>
    <definedName name="_4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2096"}</definedName>
    <definedName name="_4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2095"}</definedName>
    <definedName name="_4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2095"}</definedName>
    <definedName name="_4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2095"}</definedName>
    <definedName name="_4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2095"}</definedName>
    <definedName name="_4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2094"}</definedName>
    <definedName name="_4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2094"}</definedName>
    <definedName name="_4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2094"}</definedName>
    <definedName name="_4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2094"}</definedName>
    <definedName name="_4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2093"}</definedName>
    <definedName name="_4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2093"}</definedName>
    <definedName name="_4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2093"}</definedName>
    <definedName name="_4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2093"}</definedName>
    <definedName name="_4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2092"}</definedName>
    <definedName name="_4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2092"}</definedName>
    <definedName name="_4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2092"}</definedName>
    <definedName name="_4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2092"}</definedName>
    <definedName name="_4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2091"}</definedName>
    <definedName name="_4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2091"}</definedName>
    <definedName name="_4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2091"}</definedName>
    <definedName name="_4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2091"}</definedName>
    <definedName name="_43__FDSAUDITLINK__" localSheetId="4" hidden="1">{"fdsup://directions/FAT Viewer?action=UPDATE&amp;creator=factset&amp;DYN_ARGS=TRUE&amp;DOC_NAME=FAT:FQL_AUDITING_CLIENT_TEMPLATE.FAT&amp;display_string=Audit&amp;VAR:KEY=QPQZQTWJAN&amp;VAR:QUERY=RkdfUFJJQ0UoNDEwODApIC8gRkZfQlBTKE1PTiw0MTA4MCk=&amp;WINDOW=FIRST_POPUP&amp;HEIGHT=450&amp;WIDTH=","450&amp;START_MAXIMIZED=FALSE&amp;VAR:CALENDAR=US&amp;VAR:SYMBOL=SFI&amp;VAR:INDEX=0"}</definedName>
    <definedName name="_43__FDSAUDITLINK__" localSheetId="5" hidden="1">{"fdsup://directions/FAT Viewer?action=UPDATE&amp;creator=factset&amp;DYN_ARGS=TRUE&amp;DOC_NAME=FAT:FQL_AUDITING_CLIENT_TEMPLATE.FAT&amp;display_string=Audit&amp;VAR:KEY=QPQZQTWJAN&amp;VAR:QUERY=RkdfUFJJQ0UoNDEwODApIC8gRkZfQlBTKE1PTiw0MTA4MCk=&amp;WINDOW=FIRST_POPUP&amp;HEIGHT=450&amp;WIDTH=","450&amp;START_MAXIMIZED=FALSE&amp;VAR:CALENDAR=US&amp;VAR:SYMBOL=SFI&amp;VAR:INDEX=0"}</definedName>
    <definedName name="_43__FDSAUDITLINK__" localSheetId="3" hidden="1">{"fdsup://directions/FAT Viewer?action=UPDATE&amp;creator=factset&amp;DYN_ARGS=TRUE&amp;DOC_NAME=FAT:FQL_AUDITING_CLIENT_TEMPLATE.FAT&amp;display_string=Audit&amp;VAR:KEY=QPQZQTWJAN&amp;VAR:QUERY=RkdfUFJJQ0UoNDEwODApIC8gRkZfQlBTKE1PTiw0MTA4MCk=&amp;WINDOW=FIRST_POPUP&amp;HEIGHT=450&amp;WIDTH=","450&amp;START_MAXIMIZED=FALSE&amp;VAR:CALENDAR=US&amp;VAR:SYMBOL=SFI&amp;VAR:INDEX=0"}</definedName>
    <definedName name="_43__FDSAUDITLINK__" hidden="1">{"fdsup://directions/FAT Viewer?action=UPDATE&amp;creator=factset&amp;DYN_ARGS=TRUE&amp;DOC_NAME=FAT:FQL_AUDITING_CLIENT_TEMPLATE.FAT&amp;display_string=Audit&amp;VAR:KEY=QPQZQTWJAN&amp;VAR:QUERY=RkdfUFJJQ0UoNDEwODApIC8gRkZfQlBTKE1PTiw0MTA4MCk=&amp;WINDOW=FIRST_POPUP&amp;HEIGHT=450&amp;WIDTH=","450&amp;START_MAXIMIZED=FALSE&amp;VAR:CALENDAR=US&amp;VAR:SYMBOL=SFI&amp;VAR:INDEX=0"}</definedName>
    <definedName name="_4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2090"}</definedName>
    <definedName name="_4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2090"}</definedName>
    <definedName name="_4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2090"}</definedName>
    <definedName name="_4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2090"}</definedName>
    <definedName name="_4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2089"}</definedName>
    <definedName name="_4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2089"}</definedName>
    <definedName name="_4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2089"}</definedName>
    <definedName name="_4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2089"}</definedName>
    <definedName name="_4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2088"}</definedName>
    <definedName name="_4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2088"}</definedName>
    <definedName name="_4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2088"}</definedName>
    <definedName name="_4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2088"}</definedName>
    <definedName name="_4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2087"}</definedName>
    <definedName name="_4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2087"}</definedName>
    <definedName name="_4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2087"}</definedName>
    <definedName name="_4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2087"}</definedName>
    <definedName name="_4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2086"}</definedName>
    <definedName name="_4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2086"}</definedName>
    <definedName name="_4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2086"}</definedName>
    <definedName name="_4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2086"}</definedName>
    <definedName name="_4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2085"}</definedName>
    <definedName name="_4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2085"}</definedName>
    <definedName name="_4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2085"}</definedName>
    <definedName name="_4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2085"}</definedName>
    <definedName name="_4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2084"}</definedName>
    <definedName name="_4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2084"}</definedName>
    <definedName name="_4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2084"}</definedName>
    <definedName name="_4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2084"}</definedName>
    <definedName name="_4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2083"}</definedName>
    <definedName name="_4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2083"}</definedName>
    <definedName name="_4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2083"}</definedName>
    <definedName name="_4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2083"}</definedName>
    <definedName name="_4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2082"}</definedName>
    <definedName name="_4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2082"}</definedName>
    <definedName name="_4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2082"}</definedName>
    <definedName name="_4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2082"}</definedName>
    <definedName name="_4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2081"}</definedName>
    <definedName name="_4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2081"}</definedName>
    <definedName name="_4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2081"}</definedName>
    <definedName name="_4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2081"}</definedName>
    <definedName name="_44__FDSAUDITLINK__" localSheetId="4" hidden="1">{"fdsup://directions/FAT Viewer?action=UPDATE&amp;creator=factset&amp;DYN_ARGS=TRUE&amp;DOC_NAME=FAT:FQL_AUDITING_CLIENT_TEMPLATE.FAT&amp;display_string=Audit&amp;VAR:KEY=HGTOZIPQLA&amp;VAR:QUERY=RkZfRUJJVERBX09QRVIoTFRNLDIwMDkp&amp;WINDOW=FIRST_POPUP&amp;HEIGHT=450&amp;WIDTH=450&amp;START_MAXIMI","ZED=FALSE&amp;VAR:CALENDAR=US&amp;VAR:SYMBOL=MGAM&amp;VAR:INDEX=0"}</definedName>
    <definedName name="_44__FDSAUDITLINK__" localSheetId="5" hidden="1">{"fdsup://directions/FAT Viewer?action=UPDATE&amp;creator=factset&amp;DYN_ARGS=TRUE&amp;DOC_NAME=FAT:FQL_AUDITING_CLIENT_TEMPLATE.FAT&amp;display_string=Audit&amp;VAR:KEY=HGTOZIPQLA&amp;VAR:QUERY=RkZfRUJJVERBX09QRVIoTFRNLDIwMDkp&amp;WINDOW=FIRST_POPUP&amp;HEIGHT=450&amp;WIDTH=450&amp;START_MAXIMI","ZED=FALSE&amp;VAR:CALENDAR=US&amp;VAR:SYMBOL=MGAM&amp;VAR:INDEX=0"}</definedName>
    <definedName name="_44__FDSAUDITLINK__" localSheetId="3" hidden="1">{"fdsup://directions/FAT Viewer?action=UPDATE&amp;creator=factset&amp;DYN_ARGS=TRUE&amp;DOC_NAME=FAT:FQL_AUDITING_CLIENT_TEMPLATE.FAT&amp;display_string=Audit&amp;VAR:KEY=HGTOZIPQLA&amp;VAR:QUERY=RkZfRUJJVERBX09QRVIoTFRNLDIwMDkp&amp;WINDOW=FIRST_POPUP&amp;HEIGHT=450&amp;WIDTH=450&amp;START_MAXIMI","ZED=FALSE&amp;VAR:CALENDAR=US&amp;VAR:SYMBOL=MGAM&amp;VAR:INDEX=0"}</definedName>
    <definedName name="_44__FDSAUDITLINK__" hidden="1">{"fdsup://directions/FAT Viewer?action=UPDATE&amp;creator=factset&amp;DYN_ARGS=TRUE&amp;DOC_NAME=FAT:FQL_AUDITING_CLIENT_TEMPLATE.FAT&amp;display_string=Audit&amp;VAR:KEY=HGTOZIPQLA&amp;VAR:QUERY=RkZfRUJJVERBX09QRVIoTFRNLDIwMDkp&amp;WINDOW=FIRST_POPUP&amp;HEIGHT=450&amp;WIDTH=450&amp;START_MAXIMI","ZED=FALSE&amp;VAR:CALENDAR=US&amp;VAR:SYMBOL=MGAM&amp;VAR:INDEX=0"}</definedName>
    <definedName name="_4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2080"}</definedName>
    <definedName name="_4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2080"}</definedName>
    <definedName name="_4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2080"}</definedName>
    <definedName name="_4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2080"}</definedName>
    <definedName name="_4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2079"}</definedName>
    <definedName name="_4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2079"}</definedName>
    <definedName name="_4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2079"}</definedName>
    <definedName name="_4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2079"}</definedName>
    <definedName name="_4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2078"}</definedName>
    <definedName name="_4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2078"}</definedName>
    <definedName name="_4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2078"}</definedName>
    <definedName name="_4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2078"}</definedName>
    <definedName name="_4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2077"}</definedName>
    <definedName name="_4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2077"}</definedName>
    <definedName name="_4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2077"}</definedName>
    <definedName name="_4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2077"}</definedName>
    <definedName name="_4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2076"}</definedName>
    <definedName name="_4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2076"}</definedName>
    <definedName name="_4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2076"}</definedName>
    <definedName name="_4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2076"}</definedName>
    <definedName name="_4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2075"}</definedName>
    <definedName name="_4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2075"}</definedName>
    <definedName name="_4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2075"}</definedName>
    <definedName name="_4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2075"}</definedName>
    <definedName name="_4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2074"}</definedName>
    <definedName name="_4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2074"}</definedName>
    <definedName name="_4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2074"}</definedName>
    <definedName name="_4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2074"}</definedName>
    <definedName name="_4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2073"}</definedName>
    <definedName name="_4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2073"}</definedName>
    <definedName name="_4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2073"}</definedName>
    <definedName name="_4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2073"}</definedName>
    <definedName name="_4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2072"}</definedName>
    <definedName name="_4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2072"}</definedName>
    <definedName name="_4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2072"}</definedName>
    <definedName name="_4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2072"}</definedName>
    <definedName name="_4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2071"}</definedName>
    <definedName name="_4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2071"}</definedName>
    <definedName name="_4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2071"}</definedName>
    <definedName name="_4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2071"}</definedName>
    <definedName name="_45__FDSAUDITLINK__" localSheetId="4" hidden="1">{"fdsup://directions/FAT Viewer?action=UPDATE&amp;creator=factset&amp;DYN_ARGS=TRUE&amp;DOC_NAME=FAT:FQL_AUDITING_CLIENT_TEMPLATE.FAT&amp;display_string=Audit&amp;VAR:KEY=ZGXCHALKBY&amp;VAR:QUERY=RkZfRUJJVERBX09QRVIoTFRNLDIwMDkp&amp;WINDOW=FIRST_POPUP&amp;HEIGHT=450&amp;WIDTH=450&amp;START_MAXIMI","ZED=FALSE&amp;VAR:CALENDAR=US&amp;VAR:SYMBOL=SHFL&amp;VAR:INDEX=0"}</definedName>
    <definedName name="_45__FDSAUDITLINK__" localSheetId="5" hidden="1">{"fdsup://directions/FAT Viewer?action=UPDATE&amp;creator=factset&amp;DYN_ARGS=TRUE&amp;DOC_NAME=FAT:FQL_AUDITING_CLIENT_TEMPLATE.FAT&amp;display_string=Audit&amp;VAR:KEY=ZGXCHALKBY&amp;VAR:QUERY=RkZfRUJJVERBX09QRVIoTFRNLDIwMDkp&amp;WINDOW=FIRST_POPUP&amp;HEIGHT=450&amp;WIDTH=450&amp;START_MAXIMI","ZED=FALSE&amp;VAR:CALENDAR=US&amp;VAR:SYMBOL=SHFL&amp;VAR:INDEX=0"}</definedName>
    <definedName name="_45__FDSAUDITLINK__" localSheetId="3" hidden="1">{"fdsup://directions/FAT Viewer?action=UPDATE&amp;creator=factset&amp;DYN_ARGS=TRUE&amp;DOC_NAME=FAT:FQL_AUDITING_CLIENT_TEMPLATE.FAT&amp;display_string=Audit&amp;VAR:KEY=ZGXCHALKBY&amp;VAR:QUERY=RkZfRUJJVERBX09QRVIoTFRNLDIwMDkp&amp;WINDOW=FIRST_POPUP&amp;HEIGHT=450&amp;WIDTH=450&amp;START_MAXIMI","ZED=FALSE&amp;VAR:CALENDAR=US&amp;VAR:SYMBOL=SHFL&amp;VAR:INDEX=0"}</definedName>
    <definedName name="_45__FDSAUDITLINK__" hidden="1">{"fdsup://directions/FAT Viewer?action=UPDATE&amp;creator=factset&amp;DYN_ARGS=TRUE&amp;DOC_NAME=FAT:FQL_AUDITING_CLIENT_TEMPLATE.FAT&amp;display_string=Audit&amp;VAR:KEY=ZGXCHALKBY&amp;VAR:QUERY=RkZfRUJJVERBX09QRVIoTFRNLDIwMDkp&amp;WINDOW=FIRST_POPUP&amp;HEIGHT=450&amp;WIDTH=450&amp;START_MAXIMI","ZED=FALSE&amp;VAR:CALENDAR=US&amp;VAR:SYMBOL=SHFL&amp;VAR:INDEX=0"}</definedName>
    <definedName name="_45_8_0_S" hidden="1">#N/A</definedName>
    <definedName name="_4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2070"}</definedName>
    <definedName name="_4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2070"}</definedName>
    <definedName name="_4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2070"}</definedName>
    <definedName name="_4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2070"}</definedName>
    <definedName name="_4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2069"}</definedName>
    <definedName name="_4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2069"}</definedName>
    <definedName name="_4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2069"}</definedName>
    <definedName name="_4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2069"}</definedName>
    <definedName name="_4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2068"}</definedName>
    <definedName name="_4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2068"}</definedName>
    <definedName name="_4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2068"}</definedName>
    <definedName name="_4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2068"}</definedName>
    <definedName name="_4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2067"}</definedName>
    <definedName name="_4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2067"}</definedName>
    <definedName name="_4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2067"}</definedName>
    <definedName name="_4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2067"}</definedName>
    <definedName name="_4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2066"}</definedName>
    <definedName name="_4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2066"}</definedName>
    <definedName name="_4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2066"}</definedName>
    <definedName name="_4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2066"}</definedName>
    <definedName name="_4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2065"}</definedName>
    <definedName name="_4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2065"}</definedName>
    <definedName name="_4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2065"}</definedName>
    <definedName name="_4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2065"}</definedName>
    <definedName name="_4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2064"}</definedName>
    <definedName name="_4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2064"}</definedName>
    <definedName name="_4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2064"}</definedName>
    <definedName name="_4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2064"}</definedName>
    <definedName name="_4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2063"}</definedName>
    <definedName name="_4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2063"}</definedName>
    <definedName name="_4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2063"}</definedName>
    <definedName name="_4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2063"}</definedName>
    <definedName name="_4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2062"}</definedName>
    <definedName name="_4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2062"}</definedName>
    <definedName name="_4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2062"}</definedName>
    <definedName name="_4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2062"}</definedName>
    <definedName name="_4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2061"}</definedName>
    <definedName name="_4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2061"}</definedName>
    <definedName name="_4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2061"}</definedName>
    <definedName name="_4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2061"}</definedName>
    <definedName name="_46__FDSAUDITLINK__" localSheetId="4" hidden="1">{"fdsup://directions/FAT Viewer?action=UPDATE&amp;creator=factset&amp;DYN_ARGS=TRUE&amp;DOC_NAME=FAT:FQL_AUDITING_CLIENT_TEMPLATE.FAT&amp;display_string=Audit&amp;VAR:KEY=QFWXIPCDQP&amp;VAR:QUERY=RkZfRUJJVERBX09QRVIoTFRNLDIwMDkp&amp;WINDOW=FIRST_POPUP&amp;HEIGHT=450&amp;WIDTH=450&amp;START_MAXIMI","ZED=FALSE&amp;VAR:CALENDAR=US&amp;VAR:SYMBOL=625398&amp;VAR:INDEX=0"}</definedName>
    <definedName name="_46__FDSAUDITLINK__" localSheetId="5" hidden="1">{"fdsup://directions/FAT Viewer?action=UPDATE&amp;creator=factset&amp;DYN_ARGS=TRUE&amp;DOC_NAME=FAT:FQL_AUDITING_CLIENT_TEMPLATE.FAT&amp;display_string=Audit&amp;VAR:KEY=QFWXIPCDQP&amp;VAR:QUERY=RkZfRUJJVERBX09QRVIoTFRNLDIwMDkp&amp;WINDOW=FIRST_POPUP&amp;HEIGHT=450&amp;WIDTH=450&amp;START_MAXIMI","ZED=FALSE&amp;VAR:CALENDAR=US&amp;VAR:SYMBOL=625398&amp;VAR:INDEX=0"}</definedName>
    <definedName name="_46__FDSAUDITLINK__" localSheetId="3" hidden="1">{"fdsup://directions/FAT Viewer?action=UPDATE&amp;creator=factset&amp;DYN_ARGS=TRUE&amp;DOC_NAME=FAT:FQL_AUDITING_CLIENT_TEMPLATE.FAT&amp;display_string=Audit&amp;VAR:KEY=QFWXIPCDQP&amp;VAR:QUERY=RkZfRUJJVERBX09QRVIoTFRNLDIwMDkp&amp;WINDOW=FIRST_POPUP&amp;HEIGHT=450&amp;WIDTH=450&amp;START_MAXIMI","ZED=FALSE&amp;VAR:CALENDAR=US&amp;VAR:SYMBOL=625398&amp;VAR:INDEX=0"}</definedName>
    <definedName name="_46__FDSAUDITLINK__" hidden="1">{"fdsup://directions/FAT Viewer?action=UPDATE&amp;creator=factset&amp;DYN_ARGS=TRUE&amp;DOC_NAME=FAT:FQL_AUDITING_CLIENT_TEMPLATE.FAT&amp;display_string=Audit&amp;VAR:KEY=QFWXIPCDQP&amp;VAR:QUERY=RkZfRUJJVERBX09QRVIoTFRNLDIwMDkp&amp;WINDOW=FIRST_POPUP&amp;HEIGHT=450&amp;WIDTH=450&amp;START_MAXIMI","ZED=FALSE&amp;VAR:CALENDAR=US&amp;VAR:SYMBOL=625398&amp;VAR:INDEX=0"}</definedName>
    <definedName name="_4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2060"}</definedName>
    <definedName name="_4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2060"}</definedName>
    <definedName name="_4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2060"}</definedName>
    <definedName name="_4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2060"}</definedName>
    <definedName name="_4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2059"}</definedName>
    <definedName name="_4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2059"}</definedName>
    <definedName name="_4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2059"}</definedName>
    <definedName name="_4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2059"}</definedName>
    <definedName name="_4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2058"}</definedName>
    <definedName name="_4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2058"}</definedName>
    <definedName name="_4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2058"}</definedName>
    <definedName name="_4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2058"}</definedName>
    <definedName name="_4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2057"}</definedName>
    <definedName name="_4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2057"}</definedName>
    <definedName name="_4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2057"}</definedName>
    <definedName name="_4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2057"}</definedName>
    <definedName name="_4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2056"}</definedName>
    <definedName name="_4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2056"}</definedName>
    <definedName name="_4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2056"}</definedName>
    <definedName name="_4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2056"}</definedName>
    <definedName name="_4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2055"}</definedName>
    <definedName name="_4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2055"}</definedName>
    <definedName name="_4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2055"}</definedName>
    <definedName name="_4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2055"}</definedName>
    <definedName name="_4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2054"}</definedName>
    <definedName name="_4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2054"}</definedName>
    <definedName name="_4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2054"}</definedName>
    <definedName name="_4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2054"}</definedName>
    <definedName name="_4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2053"}</definedName>
    <definedName name="_4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2053"}</definedName>
    <definedName name="_4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2053"}</definedName>
    <definedName name="_4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2053"}</definedName>
    <definedName name="_4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2052"}</definedName>
    <definedName name="_4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2052"}</definedName>
    <definedName name="_4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2052"}</definedName>
    <definedName name="_4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2052"}</definedName>
    <definedName name="_4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2051"}</definedName>
    <definedName name="_4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2051"}</definedName>
    <definedName name="_4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2051"}</definedName>
    <definedName name="_4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2051"}</definedName>
    <definedName name="_47__FDSAUDITLINK__" localSheetId="4" hidden="1">{"fdsup://directions/FAT Viewer?action=UPDATE&amp;creator=factset&amp;DYN_ARGS=TRUE&amp;DOC_NAME=FAT:FQL_AUDITING_CLIENT_TEMPLATE.FAT&amp;display_string=Audit&amp;VAR:KEY=NUDGBWNYJO&amp;VAR:QUERY=RkZfRUJJVERBX09QRVIoTFRNLDIwMDkp&amp;WINDOW=FIRST_POPUP&amp;HEIGHT=450&amp;WIDTH=450&amp;START_MAXIMI","ZED=FALSE&amp;VAR:CALENDAR=US&amp;VAR:SYMBOL=WMS&amp;VAR:INDEX=0"}</definedName>
    <definedName name="_47__FDSAUDITLINK__" localSheetId="5" hidden="1">{"fdsup://directions/FAT Viewer?action=UPDATE&amp;creator=factset&amp;DYN_ARGS=TRUE&amp;DOC_NAME=FAT:FQL_AUDITING_CLIENT_TEMPLATE.FAT&amp;display_string=Audit&amp;VAR:KEY=NUDGBWNYJO&amp;VAR:QUERY=RkZfRUJJVERBX09QRVIoTFRNLDIwMDkp&amp;WINDOW=FIRST_POPUP&amp;HEIGHT=450&amp;WIDTH=450&amp;START_MAXIMI","ZED=FALSE&amp;VAR:CALENDAR=US&amp;VAR:SYMBOL=WMS&amp;VAR:INDEX=0"}</definedName>
    <definedName name="_47__FDSAUDITLINK__" localSheetId="3" hidden="1">{"fdsup://directions/FAT Viewer?action=UPDATE&amp;creator=factset&amp;DYN_ARGS=TRUE&amp;DOC_NAME=FAT:FQL_AUDITING_CLIENT_TEMPLATE.FAT&amp;display_string=Audit&amp;VAR:KEY=NUDGBWNYJO&amp;VAR:QUERY=RkZfRUJJVERBX09QRVIoTFRNLDIwMDkp&amp;WINDOW=FIRST_POPUP&amp;HEIGHT=450&amp;WIDTH=450&amp;START_MAXIMI","ZED=FALSE&amp;VAR:CALENDAR=US&amp;VAR:SYMBOL=WMS&amp;VAR:INDEX=0"}</definedName>
    <definedName name="_47__FDSAUDITLINK__" hidden="1">{"fdsup://directions/FAT Viewer?action=UPDATE&amp;creator=factset&amp;DYN_ARGS=TRUE&amp;DOC_NAME=FAT:FQL_AUDITING_CLIENT_TEMPLATE.FAT&amp;display_string=Audit&amp;VAR:KEY=NUDGBWNYJO&amp;VAR:QUERY=RkZfRUJJVERBX09QRVIoTFRNLDIwMDkp&amp;WINDOW=FIRST_POPUP&amp;HEIGHT=450&amp;WIDTH=450&amp;START_MAXIMI","ZED=FALSE&amp;VAR:CALENDAR=US&amp;VAR:SYMBOL=WMS&amp;VAR:INDEX=0"}</definedName>
    <definedName name="_4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2050"}</definedName>
    <definedName name="_4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2050"}</definedName>
    <definedName name="_4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2050"}</definedName>
    <definedName name="_4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2050"}</definedName>
    <definedName name="_4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2049"}</definedName>
    <definedName name="_4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2049"}</definedName>
    <definedName name="_4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2049"}</definedName>
    <definedName name="_4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2049"}</definedName>
    <definedName name="_4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2048"}</definedName>
    <definedName name="_4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2048"}</definedName>
    <definedName name="_4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2048"}</definedName>
    <definedName name="_4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2048"}</definedName>
    <definedName name="_4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2047"}</definedName>
    <definedName name="_4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2047"}</definedName>
    <definedName name="_4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2047"}</definedName>
    <definedName name="_4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2047"}</definedName>
    <definedName name="_4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2046"}</definedName>
    <definedName name="_4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2046"}</definedName>
    <definedName name="_4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2046"}</definedName>
    <definedName name="_4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2046"}</definedName>
    <definedName name="_4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2045"}</definedName>
    <definedName name="_4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2045"}</definedName>
    <definedName name="_4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2045"}</definedName>
    <definedName name="_4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2045"}</definedName>
    <definedName name="_4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2044"}</definedName>
    <definedName name="_4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2044"}</definedName>
    <definedName name="_4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2044"}</definedName>
    <definedName name="_4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2044"}</definedName>
    <definedName name="_4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2043"}</definedName>
    <definedName name="_4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2043"}</definedName>
    <definedName name="_4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2043"}</definedName>
    <definedName name="_4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2043"}</definedName>
    <definedName name="_4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2042"}</definedName>
    <definedName name="_4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2042"}</definedName>
    <definedName name="_4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2042"}</definedName>
    <definedName name="_4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2042"}</definedName>
    <definedName name="_4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2041"}</definedName>
    <definedName name="_4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2041"}</definedName>
    <definedName name="_4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2041"}</definedName>
    <definedName name="_4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2041"}</definedName>
    <definedName name="_48__FDSAUDITLINK__" localSheetId="4" hidden="1">{"fdsup://directions/FAT Viewer?action=UPDATE&amp;creator=factset&amp;DYN_ARGS=TRUE&amp;DOC_NAME=FAT:FQL_AUDITING_CLIENT_TEMPLATE.FAT&amp;display_string=Audit&amp;VAR:KEY=NIJABMPEZI&amp;VAR:QUERY=RkZfRUJJVERBX09QRVIoTFRNLDIwMDkp&amp;WINDOW=FIRST_POPUP&amp;HEIGHT=450&amp;WIDTH=450&amp;START_MAXIMI","ZED=FALSE&amp;VAR:CALENDAR=US&amp;VAR:SYMBOL=SGMS&amp;VAR:INDEX=0"}</definedName>
    <definedName name="_48__FDSAUDITLINK__" localSheetId="5" hidden="1">{"fdsup://directions/FAT Viewer?action=UPDATE&amp;creator=factset&amp;DYN_ARGS=TRUE&amp;DOC_NAME=FAT:FQL_AUDITING_CLIENT_TEMPLATE.FAT&amp;display_string=Audit&amp;VAR:KEY=NIJABMPEZI&amp;VAR:QUERY=RkZfRUJJVERBX09QRVIoTFRNLDIwMDkp&amp;WINDOW=FIRST_POPUP&amp;HEIGHT=450&amp;WIDTH=450&amp;START_MAXIMI","ZED=FALSE&amp;VAR:CALENDAR=US&amp;VAR:SYMBOL=SGMS&amp;VAR:INDEX=0"}</definedName>
    <definedName name="_48__FDSAUDITLINK__" localSheetId="3" hidden="1">{"fdsup://directions/FAT Viewer?action=UPDATE&amp;creator=factset&amp;DYN_ARGS=TRUE&amp;DOC_NAME=FAT:FQL_AUDITING_CLIENT_TEMPLATE.FAT&amp;display_string=Audit&amp;VAR:KEY=NIJABMPEZI&amp;VAR:QUERY=RkZfRUJJVERBX09QRVIoTFRNLDIwMDkp&amp;WINDOW=FIRST_POPUP&amp;HEIGHT=450&amp;WIDTH=450&amp;START_MAXIMI","ZED=FALSE&amp;VAR:CALENDAR=US&amp;VAR:SYMBOL=SGMS&amp;VAR:INDEX=0"}</definedName>
    <definedName name="_48__FDSAUDITLINK__" hidden="1">{"fdsup://directions/FAT Viewer?action=UPDATE&amp;creator=factset&amp;DYN_ARGS=TRUE&amp;DOC_NAME=FAT:FQL_AUDITING_CLIENT_TEMPLATE.FAT&amp;display_string=Audit&amp;VAR:KEY=NIJABMPEZI&amp;VAR:QUERY=RkZfRUJJVERBX09QRVIoTFRNLDIwMDkp&amp;WINDOW=FIRST_POPUP&amp;HEIGHT=450&amp;WIDTH=450&amp;START_MAXIMI","ZED=FALSE&amp;VAR:CALENDAR=US&amp;VAR:SYMBOL=SGMS&amp;VAR:INDEX=0"}</definedName>
    <definedName name="_4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2040"}</definedName>
    <definedName name="_4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2040"}</definedName>
    <definedName name="_4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2040"}</definedName>
    <definedName name="_4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2040"}</definedName>
    <definedName name="_4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2039"}</definedName>
    <definedName name="_4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2039"}</definedName>
    <definedName name="_4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2039"}</definedName>
    <definedName name="_4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2039"}</definedName>
    <definedName name="_4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2038"}</definedName>
    <definedName name="_4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2038"}</definedName>
    <definedName name="_4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2038"}</definedName>
    <definedName name="_4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2038"}</definedName>
    <definedName name="_4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2037"}</definedName>
    <definedName name="_4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2037"}</definedName>
    <definedName name="_4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2037"}</definedName>
    <definedName name="_4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2037"}</definedName>
    <definedName name="_4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2036"}</definedName>
    <definedName name="_4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2036"}</definedName>
    <definedName name="_4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2036"}</definedName>
    <definedName name="_4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2036"}</definedName>
    <definedName name="_4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2035"}</definedName>
    <definedName name="_4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2035"}</definedName>
    <definedName name="_4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2035"}</definedName>
    <definedName name="_4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2035"}</definedName>
    <definedName name="_4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2034"}</definedName>
    <definedName name="_4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2034"}</definedName>
    <definedName name="_4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2034"}</definedName>
    <definedName name="_4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2034"}</definedName>
    <definedName name="_4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2033"}</definedName>
    <definedName name="_4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2033"}</definedName>
    <definedName name="_4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2033"}</definedName>
    <definedName name="_4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2033"}</definedName>
    <definedName name="_4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2032"}</definedName>
    <definedName name="_4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2032"}</definedName>
    <definedName name="_4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2032"}</definedName>
    <definedName name="_4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2032"}</definedName>
    <definedName name="_4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2031"}</definedName>
    <definedName name="_4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2031"}</definedName>
    <definedName name="_4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2031"}</definedName>
    <definedName name="_4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2031"}</definedName>
    <definedName name="_49__FDSAUDITLINK__" localSheetId="4" hidden="1">{"fdsup://directions/FAT Viewer?action=UPDATE&amp;creator=factset&amp;DYN_ARGS=TRUE&amp;DOC_NAME=FAT:FQL_AUDITING_CLIENT_TEMPLATE.FAT&amp;display_string=Audit&amp;VAR:KEY=TQDCRAHSDE&amp;VAR:QUERY=RkZfRUJJVERBX09QRVIoTFRNLDIwMDkp&amp;WINDOW=FIRST_POPUP&amp;HEIGHT=450&amp;WIDTH=450&amp;START_MAXIMI","ZED=FALSE&amp;VAR:CALENDAR=US&amp;VAR:SYMBOL=BYI&amp;VAR:INDEX=0"}</definedName>
    <definedName name="_49__FDSAUDITLINK__" localSheetId="5" hidden="1">{"fdsup://directions/FAT Viewer?action=UPDATE&amp;creator=factset&amp;DYN_ARGS=TRUE&amp;DOC_NAME=FAT:FQL_AUDITING_CLIENT_TEMPLATE.FAT&amp;display_string=Audit&amp;VAR:KEY=TQDCRAHSDE&amp;VAR:QUERY=RkZfRUJJVERBX09QRVIoTFRNLDIwMDkp&amp;WINDOW=FIRST_POPUP&amp;HEIGHT=450&amp;WIDTH=450&amp;START_MAXIMI","ZED=FALSE&amp;VAR:CALENDAR=US&amp;VAR:SYMBOL=BYI&amp;VAR:INDEX=0"}</definedName>
    <definedName name="_49__FDSAUDITLINK__" localSheetId="3" hidden="1">{"fdsup://directions/FAT Viewer?action=UPDATE&amp;creator=factset&amp;DYN_ARGS=TRUE&amp;DOC_NAME=FAT:FQL_AUDITING_CLIENT_TEMPLATE.FAT&amp;display_string=Audit&amp;VAR:KEY=TQDCRAHSDE&amp;VAR:QUERY=RkZfRUJJVERBX09QRVIoTFRNLDIwMDkp&amp;WINDOW=FIRST_POPUP&amp;HEIGHT=450&amp;WIDTH=450&amp;START_MAXIMI","ZED=FALSE&amp;VAR:CALENDAR=US&amp;VAR:SYMBOL=BYI&amp;VAR:INDEX=0"}</definedName>
    <definedName name="_49__FDSAUDITLINK__" hidden="1">{"fdsup://directions/FAT Viewer?action=UPDATE&amp;creator=factset&amp;DYN_ARGS=TRUE&amp;DOC_NAME=FAT:FQL_AUDITING_CLIENT_TEMPLATE.FAT&amp;display_string=Audit&amp;VAR:KEY=TQDCRAHSDE&amp;VAR:QUERY=RkZfRUJJVERBX09QRVIoTFRNLDIwMDkp&amp;WINDOW=FIRST_POPUP&amp;HEIGHT=450&amp;WIDTH=450&amp;START_MAXIMI","ZED=FALSE&amp;VAR:CALENDAR=US&amp;VAR:SYMBOL=BYI&amp;VAR:INDEX=0"}</definedName>
    <definedName name="_4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2030"}</definedName>
    <definedName name="_4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2030"}</definedName>
    <definedName name="_4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2030"}</definedName>
    <definedName name="_4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2030"}</definedName>
    <definedName name="_4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2029"}</definedName>
    <definedName name="_4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2029"}</definedName>
    <definedName name="_4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2029"}</definedName>
    <definedName name="_4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2029"}</definedName>
    <definedName name="_4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2028"}</definedName>
    <definedName name="_4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2028"}</definedName>
    <definedName name="_4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2028"}</definedName>
    <definedName name="_4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2028"}</definedName>
    <definedName name="_4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2027"}</definedName>
    <definedName name="_4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2027"}</definedName>
    <definedName name="_4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2027"}</definedName>
    <definedName name="_4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2027"}</definedName>
    <definedName name="_4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2026"}</definedName>
    <definedName name="_4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2026"}</definedName>
    <definedName name="_4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2026"}</definedName>
    <definedName name="_4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2026"}</definedName>
    <definedName name="_4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2025"}</definedName>
    <definedName name="_4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2025"}</definedName>
    <definedName name="_4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2025"}</definedName>
    <definedName name="_4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2025"}</definedName>
    <definedName name="_4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2024"}</definedName>
    <definedName name="_4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2024"}</definedName>
    <definedName name="_4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2024"}</definedName>
    <definedName name="_4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2024"}</definedName>
    <definedName name="_4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2023"}</definedName>
    <definedName name="_4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2023"}</definedName>
    <definedName name="_4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2023"}</definedName>
    <definedName name="_4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2023"}</definedName>
    <definedName name="_4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2022"}</definedName>
    <definedName name="_4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2022"}</definedName>
    <definedName name="_4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2022"}</definedName>
    <definedName name="_4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2022"}</definedName>
    <definedName name="_4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2021"}</definedName>
    <definedName name="_4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2021"}</definedName>
    <definedName name="_4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2021"}</definedName>
    <definedName name="_4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2021"}</definedName>
    <definedName name="_5__FDSAUDITLINK__" localSheetId="4" hidden="1">{"fdsup://directions/FAT Viewer?action=UPDATE&amp;creator=factset&amp;DYN_ARGS=TRUE&amp;DOC_NAME=FAT:FQL_AUDITING_CLIENT_TEMPLATE.FAT&amp;display_string=Audit&amp;VAR:KEY=QLOTGPYHML&amp;VAR:QUERY=RkZfRUJJVERBX09QRVIoTFRNLDIwMTAp&amp;WINDOW=FIRST_POPUP&amp;HEIGHT=450&amp;WIDTH=450&amp;START_MAXIMI","ZED=FALSE&amp;VAR:CALENDAR=US&amp;VAR:SYMBOL=PSA&amp;VAR:INDEX=0"}</definedName>
    <definedName name="_5__FDSAUDITLINK__" localSheetId="5" hidden="1">{"fdsup://directions/FAT Viewer?action=UPDATE&amp;creator=factset&amp;DYN_ARGS=TRUE&amp;DOC_NAME=FAT:FQL_AUDITING_CLIENT_TEMPLATE.FAT&amp;display_string=Audit&amp;VAR:KEY=QLOTGPYHML&amp;VAR:QUERY=RkZfRUJJVERBX09QRVIoTFRNLDIwMTAp&amp;WINDOW=FIRST_POPUP&amp;HEIGHT=450&amp;WIDTH=450&amp;START_MAXIMI","ZED=FALSE&amp;VAR:CALENDAR=US&amp;VAR:SYMBOL=PSA&amp;VAR:INDEX=0"}</definedName>
    <definedName name="_5__FDSAUDITLINK__" localSheetId="3" hidden="1">{"fdsup://directions/FAT Viewer?action=UPDATE&amp;creator=factset&amp;DYN_ARGS=TRUE&amp;DOC_NAME=FAT:FQL_AUDITING_CLIENT_TEMPLATE.FAT&amp;display_string=Audit&amp;VAR:KEY=QLOTGPYHML&amp;VAR:QUERY=RkZfRUJJVERBX09QRVIoTFRNLDIwMTAp&amp;WINDOW=FIRST_POPUP&amp;HEIGHT=450&amp;WIDTH=450&amp;START_MAXIMI","ZED=FALSE&amp;VAR:CALENDAR=US&amp;VAR:SYMBOL=PSA&amp;VAR:INDEX=0"}</definedName>
    <definedName name="_5__FDSAUDITLINK__" hidden="1">{"fdsup://directions/FAT Viewer?action=UPDATE&amp;creator=factset&amp;DYN_ARGS=TRUE&amp;DOC_NAME=FAT:FQL_AUDITING_CLIENT_TEMPLATE.FAT&amp;display_string=Audit&amp;VAR:KEY=QLOTGPYHML&amp;VAR:QUERY=RkZfRUJJVERBX09QRVIoTFRNLDIwMTAp&amp;WINDOW=FIRST_POPUP&amp;HEIGHT=450&amp;WIDTH=450&amp;START_MAXIMI","ZED=FALSE&amp;VAR:CALENDAR=US&amp;VAR:SYMBOL=PSA&amp;VAR:INDEX=0"}</definedName>
    <definedName name="_5_8_0_S" hidden="1">#N/A</definedName>
    <definedName name="_50__FDSAUDITLINK__" localSheetId="4" hidden="1">{"fdsup://directions/FAT Viewer?action=UPDATE&amp;creator=factset&amp;DYN_ARGS=TRUE&amp;DOC_NAME=FAT:FQL_AUDITING_CLIENT_TEMPLATE.FAT&amp;display_string=Audit&amp;VAR:KEY=PMJANEVOVO&amp;VAR:QUERY=RkZfRUJJVERBX09QRVIoTFRNLDIwMDkp&amp;WINDOW=FIRST_POPUP&amp;HEIGHT=450&amp;WIDTH=450&amp;START_MAXIMI","ZED=FALSE&amp;VAR:CALENDAR=US&amp;VAR:SYMBOL=IGT&amp;VAR:INDEX=0"}</definedName>
    <definedName name="_50__FDSAUDITLINK__" localSheetId="5" hidden="1">{"fdsup://directions/FAT Viewer?action=UPDATE&amp;creator=factset&amp;DYN_ARGS=TRUE&amp;DOC_NAME=FAT:FQL_AUDITING_CLIENT_TEMPLATE.FAT&amp;display_string=Audit&amp;VAR:KEY=PMJANEVOVO&amp;VAR:QUERY=RkZfRUJJVERBX09QRVIoTFRNLDIwMDkp&amp;WINDOW=FIRST_POPUP&amp;HEIGHT=450&amp;WIDTH=450&amp;START_MAXIMI","ZED=FALSE&amp;VAR:CALENDAR=US&amp;VAR:SYMBOL=IGT&amp;VAR:INDEX=0"}</definedName>
    <definedName name="_50__FDSAUDITLINK__" localSheetId="3" hidden="1">{"fdsup://directions/FAT Viewer?action=UPDATE&amp;creator=factset&amp;DYN_ARGS=TRUE&amp;DOC_NAME=FAT:FQL_AUDITING_CLIENT_TEMPLATE.FAT&amp;display_string=Audit&amp;VAR:KEY=PMJANEVOVO&amp;VAR:QUERY=RkZfRUJJVERBX09QRVIoTFRNLDIwMDkp&amp;WINDOW=FIRST_POPUP&amp;HEIGHT=450&amp;WIDTH=450&amp;START_MAXIMI","ZED=FALSE&amp;VAR:CALENDAR=US&amp;VAR:SYMBOL=IGT&amp;VAR:INDEX=0"}</definedName>
    <definedName name="_50__FDSAUDITLINK__" hidden="1">{"fdsup://directions/FAT Viewer?action=UPDATE&amp;creator=factset&amp;DYN_ARGS=TRUE&amp;DOC_NAME=FAT:FQL_AUDITING_CLIENT_TEMPLATE.FAT&amp;display_string=Audit&amp;VAR:KEY=PMJANEVOVO&amp;VAR:QUERY=RkZfRUJJVERBX09QRVIoTFRNLDIwMDkp&amp;WINDOW=FIRST_POPUP&amp;HEIGHT=450&amp;WIDTH=450&amp;START_MAXIMI","ZED=FALSE&amp;VAR:CALENDAR=US&amp;VAR:SYMBOL=IGT&amp;VAR:INDEX=0"}</definedName>
    <definedName name="_5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2020"}</definedName>
    <definedName name="_5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2020"}</definedName>
    <definedName name="_5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2020"}</definedName>
    <definedName name="_5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2020"}</definedName>
    <definedName name="_5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2019"}</definedName>
    <definedName name="_5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2019"}</definedName>
    <definedName name="_5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2019"}</definedName>
    <definedName name="_5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2019"}</definedName>
    <definedName name="_5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2018"}</definedName>
    <definedName name="_5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2018"}</definedName>
    <definedName name="_5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2018"}</definedName>
    <definedName name="_5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2018"}</definedName>
    <definedName name="_5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2017"}</definedName>
    <definedName name="_5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2017"}</definedName>
    <definedName name="_5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2017"}</definedName>
    <definedName name="_5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2017"}</definedName>
    <definedName name="_5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2016"}</definedName>
    <definedName name="_5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2016"}</definedName>
    <definedName name="_5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2016"}</definedName>
    <definedName name="_5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2016"}</definedName>
    <definedName name="_5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2015"}</definedName>
    <definedName name="_5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2015"}</definedName>
    <definedName name="_5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2015"}</definedName>
    <definedName name="_5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2015"}</definedName>
    <definedName name="_5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2014"}</definedName>
    <definedName name="_5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2014"}</definedName>
    <definedName name="_5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2014"}</definedName>
    <definedName name="_5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2014"}</definedName>
    <definedName name="_5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2013"}</definedName>
    <definedName name="_5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2013"}</definedName>
    <definedName name="_5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2013"}</definedName>
    <definedName name="_5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2013"}</definedName>
    <definedName name="_5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2012"}</definedName>
    <definedName name="_5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2012"}</definedName>
    <definedName name="_5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2012"}</definedName>
    <definedName name="_5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2012"}</definedName>
    <definedName name="_5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2011"}</definedName>
    <definedName name="_5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2011"}</definedName>
    <definedName name="_5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2011"}</definedName>
    <definedName name="_5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2011"}</definedName>
    <definedName name="_51__FDSAUDITLINK__" localSheetId="4" hidden="1">{"fdsup://directions/FAT Viewer?action=UPDATE&amp;creator=factset&amp;DYN_ARGS=TRUE&amp;DOC_NAME=FAT:FQL_AUDITING_CLIENT_TEMPLATE.FAT&amp;display_string=Audit&amp;VAR:KEY=LCLAFERIRQ&amp;VAR:QUERY=RkZfRUJJVERBX09QRVIoTFRNLDIwMTAp&amp;WINDOW=FIRST_POPUP&amp;HEIGHT=450&amp;WIDTH=450&amp;START_MAXIMI","ZED=FALSE&amp;VAR:CALENDAR=US&amp;VAR:SYMBOL=DDE&amp;VAR:INDEX=0"}</definedName>
    <definedName name="_51__FDSAUDITLINK__" localSheetId="5" hidden="1">{"fdsup://directions/FAT Viewer?action=UPDATE&amp;creator=factset&amp;DYN_ARGS=TRUE&amp;DOC_NAME=FAT:FQL_AUDITING_CLIENT_TEMPLATE.FAT&amp;display_string=Audit&amp;VAR:KEY=LCLAFERIRQ&amp;VAR:QUERY=RkZfRUJJVERBX09QRVIoTFRNLDIwMTAp&amp;WINDOW=FIRST_POPUP&amp;HEIGHT=450&amp;WIDTH=450&amp;START_MAXIMI","ZED=FALSE&amp;VAR:CALENDAR=US&amp;VAR:SYMBOL=DDE&amp;VAR:INDEX=0"}</definedName>
    <definedName name="_51__FDSAUDITLINK__" localSheetId="3" hidden="1">{"fdsup://directions/FAT Viewer?action=UPDATE&amp;creator=factset&amp;DYN_ARGS=TRUE&amp;DOC_NAME=FAT:FQL_AUDITING_CLIENT_TEMPLATE.FAT&amp;display_string=Audit&amp;VAR:KEY=LCLAFERIRQ&amp;VAR:QUERY=RkZfRUJJVERBX09QRVIoTFRNLDIwMTAp&amp;WINDOW=FIRST_POPUP&amp;HEIGHT=450&amp;WIDTH=450&amp;START_MAXIMI","ZED=FALSE&amp;VAR:CALENDAR=US&amp;VAR:SYMBOL=DDE&amp;VAR:INDEX=0"}</definedName>
    <definedName name="_51__FDSAUDITLINK__" hidden="1">{"fdsup://directions/FAT Viewer?action=UPDATE&amp;creator=factset&amp;DYN_ARGS=TRUE&amp;DOC_NAME=FAT:FQL_AUDITING_CLIENT_TEMPLATE.FAT&amp;display_string=Audit&amp;VAR:KEY=LCLAFERIRQ&amp;VAR:QUERY=RkZfRUJJVERBX09QRVIoTFRNLDIwMTAp&amp;WINDOW=FIRST_POPUP&amp;HEIGHT=450&amp;WIDTH=450&amp;START_MAXIMI","ZED=FALSE&amp;VAR:CALENDAR=US&amp;VAR:SYMBOL=DDE&amp;VAR:INDEX=0"}</definedName>
    <definedName name="_5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2010"}</definedName>
    <definedName name="_5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2010"}</definedName>
    <definedName name="_5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2010"}</definedName>
    <definedName name="_5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2010"}</definedName>
    <definedName name="_5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2009"}</definedName>
    <definedName name="_5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2009"}</definedName>
    <definedName name="_5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2009"}</definedName>
    <definedName name="_5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2009"}</definedName>
    <definedName name="_5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2008"}</definedName>
    <definedName name="_5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2008"}</definedName>
    <definedName name="_5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2008"}</definedName>
    <definedName name="_5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2008"}</definedName>
    <definedName name="_5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2007"}</definedName>
    <definedName name="_5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2007"}</definedName>
    <definedName name="_5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2007"}</definedName>
    <definedName name="_5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2007"}</definedName>
    <definedName name="_5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2006"}</definedName>
    <definedName name="_5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2006"}</definedName>
    <definedName name="_5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2006"}</definedName>
    <definedName name="_5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2006"}</definedName>
    <definedName name="_5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2005"}</definedName>
    <definedName name="_5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2005"}</definedName>
    <definedName name="_5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2005"}</definedName>
    <definedName name="_5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2005"}</definedName>
    <definedName name="_5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2004"}</definedName>
    <definedName name="_5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2004"}</definedName>
    <definedName name="_5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2004"}</definedName>
    <definedName name="_5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2004"}</definedName>
    <definedName name="_5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2003"}</definedName>
    <definedName name="_5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2003"}</definedName>
    <definedName name="_5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2003"}</definedName>
    <definedName name="_5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2003"}</definedName>
    <definedName name="_5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2002"}</definedName>
    <definedName name="_5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2002"}</definedName>
    <definedName name="_5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2002"}</definedName>
    <definedName name="_5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2002"}</definedName>
    <definedName name="_5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2001"}</definedName>
    <definedName name="_5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2001"}</definedName>
    <definedName name="_5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2001"}</definedName>
    <definedName name="_5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2001"}</definedName>
    <definedName name="_52__FDSAUDITLINK__" localSheetId="4" hidden="1">{"fdsup://directions/FAT Viewer?action=UPDATE&amp;creator=factset&amp;DYN_ARGS=TRUE&amp;DOC_NAME=FAT:FQL_AUDITING_CLIENT_TEMPLATE.FAT&amp;display_string=Audit&amp;VAR:KEY=RMDWDYZWNM&amp;VAR:QUERY=RkZfRUJJVERBX09QRVIoTFRNLDIwMTAp&amp;WINDOW=FIRST_POPUP&amp;HEIGHT=450&amp;WIDTH=450&amp;START_MAXIMI","ZED=FALSE&amp;VAR:CALENDAR=US&amp;VAR:SYMBOL=MNTG&amp;VAR:INDEX=0"}</definedName>
    <definedName name="_52__FDSAUDITLINK__" localSheetId="5" hidden="1">{"fdsup://directions/FAT Viewer?action=UPDATE&amp;creator=factset&amp;DYN_ARGS=TRUE&amp;DOC_NAME=FAT:FQL_AUDITING_CLIENT_TEMPLATE.FAT&amp;display_string=Audit&amp;VAR:KEY=RMDWDYZWNM&amp;VAR:QUERY=RkZfRUJJVERBX09QRVIoTFRNLDIwMTAp&amp;WINDOW=FIRST_POPUP&amp;HEIGHT=450&amp;WIDTH=450&amp;START_MAXIMI","ZED=FALSE&amp;VAR:CALENDAR=US&amp;VAR:SYMBOL=MNTG&amp;VAR:INDEX=0"}</definedName>
    <definedName name="_52__FDSAUDITLINK__" localSheetId="3" hidden="1">{"fdsup://directions/FAT Viewer?action=UPDATE&amp;creator=factset&amp;DYN_ARGS=TRUE&amp;DOC_NAME=FAT:FQL_AUDITING_CLIENT_TEMPLATE.FAT&amp;display_string=Audit&amp;VAR:KEY=RMDWDYZWNM&amp;VAR:QUERY=RkZfRUJJVERBX09QRVIoTFRNLDIwMTAp&amp;WINDOW=FIRST_POPUP&amp;HEIGHT=450&amp;WIDTH=450&amp;START_MAXIMI","ZED=FALSE&amp;VAR:CALENDAR=US&amp;VAR:SYMBOL=MNTG&amp;VAR:INDEX=0"}</definedName>
    <definedName name="_52__FDSAUDITLINK__" hidden="1">{"fdsup://directions/FAT Viewer?action=UPDATE&amp;creator=factset&amp;DYN_ARGS=TRUE&amp;DOC_NAME=FAT:FQL_AUDITING_CLIENT_TEMPLATE.FAT&amp;display_string=Audit&amp;VAR:KEY=RMDWDYZWNM&amp;VAR:QUERY=RkZfRUJJVERBX09QRVIoTFRNLDIwMTAp&amp;WINDOW=FIRST_POPUP&amp;HEIGHT=450&amp;WIDTH=450&amp;START_MAXIMI","ZED=FALSE&amp;VAR:CALENDAR=US&amp;VAR:SYMBOL=MNTG&amp;VAR:INDEX=0"}</definedName>
    <definedName name="_5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2000"}</definedName>
    <definedName name="_5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2000"}</definedName>
    <definedName name="_5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2000"}</definedName>
    <definedName name="_5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2000"}</definedName>
    <definedName name="_5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1999"}</definedName>
    <definedName name="_5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1999"}</definedName>
    <definedName name="_5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1999"}</definedName>
    <definedName name="_5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1999"}</definedName>
    <definedName name="_5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1998"}</definedName>
    <definedName name="_5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1998"}</definedName>
    <definedName name="_5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1998"}</definedName>
    <definedName name="_5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1998"}</definedName>
    <definedName name="_5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1997"}</definedName>
    <definedName name="_5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1997"}</definedName>
    <definedName name="_5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1997"}</definedName>
    <definedName name="_5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1997"}</definedName>
    <definedName name="_5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1996"}</definedName>
    <definedName name="_5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1996"}</definedName>
    <definedName name="_5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1996"}</definedName>
    <definedName name="_5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1996"}</definedName>
    <definedName name="_5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1995"}</definedName>
    <definedName name="_5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1995"}</definedName>
    <definedName name="_5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1995"}</definedName>
    <definedName name="_5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1995"}</definedName>
    <definedName name="_5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1994"}</definedName>
    <definedName name="_5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1994"}</definedName>
    <definedName name="_5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1994"}</definedName>
    <definedName name="_5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1994"}</definedName>
    <definedName name="_5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1993"}</definedName>
    <definedName name="_5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1993"}</definedName>
    <definedName name="_5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1993"}</definedName>
    <definedName name="_5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1993"}</definedName>
    <definedName name="_5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1992"}</definedName>
    <definedName name="_5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1992"}</definedName>
    <definedName name="_5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1992"}</definedName>
    <definedName name="_5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1992"}</definedName>
    <definedName name="_5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1991"}</definedName>
    <definedName name="_5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1991"}</definedName>
    <definedName name="_5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1991"}</definedName>
    <definedName name="_5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1991"}</definedName>
    <definedName name="_53__FDSAUDITLINK__" localSheetId="4" hidden="1">{"fdsup://directions/FAT Viewer?action=UPDATE&amp;creator=factset&amp;DYN_ARGS=TRUE&amp;DOC_NAME=FAT:FQL_AUDITING_CLIENT_TEMPLATE.FAT&amp;display_string=Audit&amp;VAR:KEY=XGVQLQNCFU&amp;VAR:QUERY=RkZfRUJJVERBX09QRVIoTFRNLDIwMTAp&amp;WINDOW=FIRST_POPUP&amp;HEIGHT=450&amp;WIDTH=450&amp;START_MAXIMI","ZED=FALSE&amp;VAR:CALENDAR=US&amp;VAR:SYMBOL=ISLE&amp;VAR:INDEX=0"}</definedName>
    <definedName name="_53__FDSAUDITLINK__" localSheetId="5" hidden="1">{"fdsup://directions/FAT Viewer?action=UPDATE&amp;creator=factset&amp;DYN_ARGS=TRUE&amp;DOC_NAME=FAT:FQL_AUDITING_CLIENT_TEMPLATE.FAT&amp;display_string=Audit&amp;VAR:KEY=XGVQLQNCFU&amp;VAR:QUERY=RkZfRUJJVERBX09QRVIoTFRNLDIwMTAp&amp;WINDOW=FIRST_POPUP&amp;HEIGHT=450&amp;WIDTH=450&amp;START_MAXIMI","ZED=FALSE&amp;VAR:CALENDAR=US&amp;VAR:SYMBOL=ISLE&amp;VAR:INDEX=0"}</definedName>
    <definedName name="_53__FDSAUDITLINK__" localSheetId="3" hidden="1">{"fdsup://directions/FAT Viewer?action=UPDATE&amp;creator=factset&amp;DYN_ARGS=TRUE&amp;DOC_NAME=FAT:FQL_AUDITING_CLIENT_TEMPLATE.FAT&amp;display_string=Audit&amp;VAR:KEY=XGVQLQNCFU&amp;VAR:QUERY=RkZfRUJJVERBX09QRVIoTFRNLDIwMTAp&amp;WINDOW=FIRST_POPUP&amp;HEIGHT=450&amp;WIDTH=450&amp;START_MAXIMI","ZED=FALSE&amp;VAR:CALENDAR=US&amp;VAR:SYMBOL=ISLE&amp;VAR:INDEX=0"}</definedName>
    <definedName name="_53__FDSAUDITLINK__" hidden="1">{"fdsup://directions/FAT Viewer?action=UPDATE&amp;creator=factset&amp;DYN_ARGS=TRUE&amp;DOC_NAME=FAT:FQL_AUDITING_CLIENT_TEMPLATE.FAT&amp;display_string=Audit&amp;VAR:KEY=XGVQLQNCFU&amp;VAR:QUERY=RkZfRUJJVERBX09QRVIoTFRNLDIwMTAp&amp;WINDOW=FIRST_POPUP&amp;HEIGHT=450&amp;WIDTH=450&amp;START_MAXIMI","ZED=FALSE&amp;VAR:CALENDAR=US&amp;VAR:SYMBOL=ISLE&amp;VAR:INDEX=0"}</definedName>
    <definedName name="_5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1990"}</definedName>
    <definedName name="_5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1990"}</definedName>
    <definedName name="_5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1990"}</definedName>
    <definedName name="_5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1990"}</definedName>
    <definedName name="_5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1989"}</definedName>
    <definedName name="_5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1989"}</definedName>
    <definedName name="_5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1989"}</definedName>
    <definedName name="_5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1989"}</definedName>
    <definedName name="_5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1988"}</definedName>
    <definedName name="_5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1988"}</definedName>
    <definedName name="_5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1988"}</definedName>
    <definedName name="_5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1988"}</definedName>
    <definedName name="_5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1987"}</definedName>
    <definedName name="_5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1987"}</definedName>
    <definedName name="_5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1987"}</definedName>
    <definedName name="_5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1987"}</definedName>
    <definedName name="_5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1986"}</definedName>
    <definedName name="_5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1986"}</definedName>
    <definedName name="_5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1986"}</definedName>
    <definedName name="_5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1986"}</definedName>
    <definedName name="_5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1985"}</definedName>
    <definedName name="_5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1985"}</definedName>
    <definedName name="_5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1985"}</definedName>
    <definedName name="_5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1985"}</definedName>
    <definedName name="_5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1984"}</definedName>
    <definedName name="_5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1984"}</definedName>
    <definedName name="_5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1984"}</definedName>
    <definedName name="_5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1984"}</definedName>
    <definedName name="_5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1983"}</definedName>
    <definedName name="_5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1983"}</definedName>
    <definedName name="_5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1983"}</definedName>
    <definedName name="_5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1983"}</definedName>
    <definedName name="_5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1982"}</definedName>
    <definedName name="_5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1982"}</definedName>
    <definedName name="_5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1982"}</definedName>
    <definedName name="_5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1982"}</definedName>
    <definedName name="_5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1981"}</definedName>
    <definedName name="_5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1981"}</definedName>
    <definedName name="_5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1981"}</definedName>
    <definedName name="_5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1981"}</definedName>
    <definedName name="_54__FDSAUDITLINK__" localSheetId="4" hidden="1">{"fdsup://directions/FAT Viewer?action=UPDATE&amp;creator=factset&amp;DYN_ARGS=TRUE&amp;DOC_NAME=FAT:FQL_AUDITING_CLIENT_TEMPLATE.FAT&amp;display_string=Audit&amp;VAR:KEY=JMHQHGJCRA&amp;VAR:QUERY=RkZfRUJJVERBX09QRVIoTFRNLDIwMTAp&amp;WINDOW=FIRST_POPUP&amp;HEIGHT=450&amp;WIDTH=450&amp;START_MAXIMI","ZED=FALSE&amp;VAR:CALENDAR=US&amp;VAR:SYMBOL=PNK&amp;VAR:INDEX=0"}</definedName>
    <definedName name="_54__FDSAUDITLINK__" localSheetId="5" hidden="1">{"fdsup://directions/FAT Viewer?action=UPDATE&amp;creator=factset&amp;DYN_ARGS=TRUE&amp;DOC_NAME=FAT:FQL_AUDITING_CLIENT_TEMPLATE.FAT&amp;display_string=Audit&amp;VAR:KEY=JMHQHGJCRA&amp;VAR:QUERY=RkZfRUJJVERBX09QRVIoTFRNLDIwMTAp&amp;WINDOW=FIRST_POPUP&amp;HEIGHT=450&amp;WIDTH=450&amp;START_MAXIMI","ZED=FALSE&amp;VAR:CALENDAR=US&amp;VAR:SYMBOL=PNK&amp;VAR:INDEX=0"}</definedName>
    <definedName name="_54__FDSAUDITLINK__" localSheetId="3" hidden="1">{"fdsup://directions/FAT Viewer?action=UPDATE&amp;creator=factset&amp;DYN_ARGS=TRUE&amp;DOC_NAME=FAT:FQL_AUDITING_CLIENT_TEMPLATE.FAT&amp;display_string=Audit&amp;VAR:KEY=JMHQHGJCRA&amp;VAR:QUERY=RkZfRUJJVERBX09QRVIoTFRNLDIwMTAp&amp;WINDOW=FIRST_POPUP&amp;HEIGHT=450&amp;WIDTH=450&amp;START_MAXIMI","ZED=FALSE&amp;VAR:CALENDAR=US&amp;VAR:SYMBOL=PNK&amp;VAR:INDEX=0"}</definedName>
    <definedName name="_54__FDSAUDITLINK__" hidden="1">{"fdsup://directions/FAT Viewer?action=UPDATE&amp;creator=factset&amp;DYN_ARGS=TRUE&amp;DOC_NAME=FAT:FQL_AUDITING_CLIENT_TEMPLATE.FAT&amp;display_string=Audit&amp;VAR:KEY=JMHQHGJCRA&amp;VAR:QUERY=RkZfRUJJVERBX09QRVIoTFRNLDIwMTAp&amp;WINDOW=FIRST_POPUP&amp;HEIGHT=450&amp;WIDTH=450&amp;START_MAXIMI","ZED=FALSE&amp;VAR:CALENDAR=US&amp;VAR:SYMBOL=PNK&amp;VAR:INDEX=0"}</definedName>
    <definedName name="_5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1980"}</definedName>
    <definedName name="_5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1980"}</definedName>
    <definedName name="_5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1980"}</definedName>
    <definedName name="_5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1980"}</definedName>
    <definedName name="_5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1979"}</definedName>
    <definedName name="_5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1979"}</definedName>
    <definedName name="_5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1979"}</definedName>
    <definedName name="_5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1979"}</definedName>
    <definedName name="_5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1978"}</definedName>
    <definedName name="_5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1978"}</definedName>
    <definedName name="_5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1978"}</definedName>
    <definedName name="_5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1978"}</definedName>
    <definedName name="_5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1977"}</definedName>
    <definedName name="_5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1977"}</definedName>
    <definedName name="_5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1977"}</definedName>
    <definedName name="_5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1977"}</definedName>
    <definedName name="_5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1976"}</definedName>
    <definedName name="_5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1976"}</definedName>
    <definedName name="_5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1976"}</definedName>
    <definedName name="_5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1976"}</definedName>
    <definedName name="_5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1975"}</definedName>
    <definedName name="_5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1975"}</definedName>
    <definedName name="_5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1975"}</definedName>
    <definedName name="_5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1975"}</definedName>
    <definedName name="_5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1974"}</definedName>
    <definedName name="_5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1974"}</definedName>
    <definedName name="_5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1974"}</definedName>
    <definedName name="_5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1974"}</definedName>
    <definedName name="_5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1973"}</definedName>
    <definedName name="_5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1973"}</definedName>
    <definedName name="_5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1973"}</definedName>
    <definedName name="_5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1973"}</definedName>
    <definedName name="_5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1972"}</definedName>
    <definedName name="_5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1972"}</definedName>
    <definedName name="_5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1972"}</definedName>
    <definedName name="_5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1972"}</definedName>
    <definedName name="_5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1971"}</definedName>
    <definedName name="_5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1971"}</definedName>
    <definedName name="_5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1971"}</definedName>
    <definedName name="_5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1971"}</definedName>
    <definedName name="_55__FDSAUDITLINK__" localSheetId="4" hidden="1">{"fdsup://directions/FAT Viewer?action=UPDATE&amp;creator=factset&amp;DYN_ARGS=TRUE&amp;DOC_NAME=FAT:FQL_AUDITING_CLIENT_TEMPLATE.FAT&amp;display_string=Audit&amp;VAR:KEY=VWRQBYHULO&amp;VAR:QUERY=RkZfRUJJVERBX09QRVIoTFRNLDIwMTAp&amp;WINDOW=FIRST_POPUP&amp;HEIGHT=450&amp;WIDTH=450&amp;START_MAXIMI","ZED=FALSE&amp;VAR:CALENDAR=US&amp;VAR:SYMBOL=ASCA&amp;VAR:INDEX=0"}</definedName>
    <definedName name="_55__FDSAUDITLINK__" localSheetId="5" hidden="1">{"fdsup://directions/FAT Viewer?action=UPDATE&amp;creator=factset&amp;DYN_ARGS=TRUE&amp;DOC_NAME=FAT:FQL_AUDITING_CLIENT_TEMPLATE.FAT&amp;display_string=Audit&amp;VAR:KEY=VWRQBYHULO&amp;VAR:QUERY=RkZfRUJJVERBX09QRVIoTFRNLDIwMTAp&amp;WINDOW=FIRST_POPUP&amp;HEIGHT=450&amp;WIDTH=450&amp;START_MAXIMI","ZED=FALSE&amp;VAR:CALENDAR=US&amp;VAR:SYMBOL=ASCA&amp;VAR:INDEX=0"}</definedName>
    <definedName name="_55__FDSAUDITLINK__" localSheetId="3" hidden="1">{"fdsup://directions/FAT Viewer?action=UPDATE&amp;creator=factset&amp;DYN_ARGS=TRUE&amp;DOC_NAME=FAT:FQL_AUDITING_CLIENT_TEMPLATE.FAT&amp;display_string=Audit&amp;VAR:KEY=VWRQBYHULO&amp;VAR:QUERY=RkZfRUJJVERBX09QRVIoTFRNLDIwMTAp&amp;WINDOW=FIRST_POPUP&amp;HEIGHT=450&amp;WIDTH=450&amp;START_MAXIMI","ZED=FALSE&amp;VAR:CALENDAR=US&amp;VAR:SYMBOL=ASCA&amp;VAR:INDEX=0"}</definedName>
    <definedName name="_55__FDSAUDITLINK__" hidden="1">{"fdsup://directions/FAT Viewer?action=UPDATE&amp;creator=factset&amp;DYN_ARGS=TRUE&amp;DOC_NAME=FAT:FQL_AUDITING_CLIENT_TEMPLATE.FAT&amp;display_string=Audit&amp;VAR:KEY=VWRQBYHULO&amp;VAR:QUERY=RkZfRUJJVERBX09QRVIoTFRNLDIwMTAp&amp;WINDOW=FIRST_POPUP&amp;HEIGHT=450&amp;WIDTH=450&amp;START_MAXIMI","ZED=FALSE&amp;VAR:CALENDAR=US&amp;VAR:SYMBOL=ASCA&amp;VAR:INDEX=0"}</definedName>
    <definedName name="_5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1970"}</definedName>
    <definedName name="_5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1970"}</definedName>
    <definedName name="_5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1970"}</definedName>
    <definedName name="_5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1970"}</definedName>
    <definedName name="_5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1969"}</definedName>
    <definedName name="_5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1969"}</definedName>
    <definedName name="_5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1969"}</definedName>
    <definedName name="_5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1969"}</definedName>
    <definedName name="_5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1968"}</definedName>
    <definedName name="_5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1968"}</definedName>
    <definedName name="_5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1968"}</definedName>
    <definedName name="_5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1968"}</definedName>
    <definedName name="_5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1967"}</definedName>
    <definedName name="_5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1967"}</definedName>
    <definedName name="_5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1967"}</definedName>
    <definedName name="_5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1967"}</definedName>
    <definedName name="_5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1966"}</definedName>
    <definedName name="_5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1966"}</definedName>
    <definedName name="_5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1966"}</definedName>
    <definedName name="_5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1966"}</definedName>
    <definedName name="_5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1965"}</definedName>
    <definedName name="_5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1965"}</definedName>
    <definedName name="_5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1965"}</definedName>
    <definedName name="_5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1965"}</definedName>
    <definedName name="_5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1964"}</definedName>
    <definedName name="_5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1964"}</definedName>
    <definedName name="_5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1964"}</definedName>
    <definedName name="_5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1964"}</definedName>
    <definedName name="_5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1963"}</definedName>
    <definedName name="_5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1963"}</definedName>
    <definedName name="_5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1963"}</definedName>
    <definedName name="_5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1963"}</definedName>
    <definedName name="_5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1962"}</definedName>
    <definedName name="_5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1962"}</definedName>
    <definedName name="_5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1962"}</definedName>
    <definedName name="_5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1962"}</definedName>
    <definedName name="_5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1961"}</definedName>
    <definedName name="_5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1961"}</definedName>
    <definedName name="_5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1961"}</definedName>
    <definedName name="_5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1961"}</definedName>
    <definedName name="_56__FDSAUDITLINK__" localSheetId="4" hidden="1">{"fdsup://directions/FAT Viewer?action=UPDATE&amp;creator=factset&amp;DYN_ARGS=TRUE&amp;DOC_NAME=FAT:FQL_AUDITING_CLIENT_TEMPLATE.FAT&amp;display_string=Audit&amp;VAR:KEY=IXAXQJUNGV&amp;VAR:QUERY=RkZfRUJJVERBX09QRVIoTFRNLDIwMTAp&amp;WINDOW=FIRST_POPUP&amp;HEIGHT=450&amp;WIDTH=450&amp;START_MAXIMI","ZED=FALSE&amp;VAR:CALENDAR=US&amp;VAR:SYMBOL=646587&amp;VAR:INDEX=0"}</definedName>
    <definedName name="_56__FDSAUDITLINK__" localSheetId="5" hidden="1">{"fdsup://directions/FAT Viewer?action=UPDATE&amp;creator=factset&amp;DYN_ARGS=TRUE&amp;DOC_NAME=FAT:FQL_AUDITING_CLIENT_TEMPLATE.FAT&amp;display_string=Audit&amp;VAR:KEY=IXAXQJUNGV&amp;VAR:QUERY=RkZfRUJJVERBX09QRVIoTFRNLDIwMTAp&amp;WINDOW=FIRST_POPUP&amp;HEIGHT=450&amp;WIDTH=450&amp;START_MAXIMI","ZED=FALSE&amp;VAR:CALENDAR=US&amp;VAR:SYMBOL=646587&amp;VAR:INDEX=0"}</definedName>
    <definedName name="_56__FDSAUDITLINK__" localSheetId="3" hidden="1">{"fdsup://directions/FAT Viewer?action=UPDATE&amp;creator=factset&amp;DYN_ARGS=TRUE&amp;DOC_NAME=FAT:FQL_AUDITING_CLIENT_TEMPLATE.FAT&amp;display_string=Audit&amp;VAR:KEY=IXAXQJUNGV&amp;VAR:QUERY=RkZfRUJJVERBX09QRVIoTFRNLDIwMTAp&amp;WINDOW=FIRST_POPUP&amp;HEIGHT=450&amp;WIDTH=450&amp;START_MAXIMI","ZED=FALSE&amp;VAR:CALENDAR=US&amp;VAR:SYMBOL=646587&amp;VAR:INDEX=0"}</definedName>
    <definedName name="_56__FDSAUDITLINK__" hidden="1">{"fdsup://directions/FAT Viewer?action=UPDATE&amp;creator=factset&amp;DYN_ARGS=TRUE&amp;DOC_NAME=FAT:FQL_AUDITING_CLIENT_TEMPLATE.FAT&amp;display_string=Audit&amp;VAR:KEY=IXAXQJUNGV&amp;VAR:QUERY=RkZfRUJJVERBX09QRVIoTFRNLDIwMTAp&amp;WINDOW=FIRST_POPUP&amp;HEIGHT=450&amp;WIDTH=450&amp;START_MAXIMI","ZED=FALSE&amp;VAR:CALENDAR=US&amp;VAR:SYMBOL=646587&amp;VAR:INDEX=0"}</definedName>
    <definedName name="_5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1960"}</definedName>
    <definedName name="_5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1960"}</definedName>
    <definedName name="_5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1960"}</definedName>
    <definedName name="_5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1960"}</definedName>
    <definedName name="_5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1959"}</definedName>
    <definedName name="_5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1959"}</definedName>
    <definedName name="_5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1959"}</definedName>
    <definedName name="_5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1959"}</definedName>
    <definedName name="_5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1958"}</definedName>
    <definedName name="_5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1958"}</definedName>
    <definedName name="_5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1958"}</definedName>
    <definedName name="_5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1958"}</definedName>
    <definedName name="_5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1957"}</definedName>
    <definedName name="_5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1957"}</definedName>
    <definedName name="_5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1957"}</definedName>
    <definedName name="_5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1957"}</definedName>
    <definedName name="_5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1956"}</definedName>
    <definedName name="_5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1956"}</definedName>
    <definedName name="_5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1956"}</definedName>
    <definedName name="_5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1956"}</definedName>
    <definedName name="_5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1955"}</definedName>
    <definedName name="_5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1955"}</definedName>
    <definedName name="_5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1955"}</definedName>
    <definedName name="_5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1955"}</definedName>
    <definedName name="_5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1954"}</definedName>
    <definedName name="_5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1954"}</definedName>
    <definedName name="_5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1954"}</definedName>
    <definedName name="_5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1954"}</definedName>
    <definedName name="_5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1953"}</definedName>
    <definedName name="_5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1953"}</definedName>
    <definedName name="_5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1953"}</definedName>
    <definedName name="_5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1953"}</definedName>
    <definedName name="_5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1952"}</definedName>
    <definedName name="_5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1952"}</definedName>
    <definedName name="_5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1952"}</definedName>
    <definedName name="_5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1952"}</definedName>
    <definedName name="_5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1951"}</definedName>
    <definedName name="_5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1951"}</definedName>
    <definedName name="_5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1951"}</definedName>
    <definedName name="_5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1951"}</definedName>
    <definedName name="_57__FDSAUDITLINK__" localSheetId="4" hidden="1">{"fdsup://directions/FAT Viewer?action=UPDATE&amp;creator=factset&amp;DYN_ARGS=TRUE&amp;DOC_NAME=FAT:FQL_AUDITING_CLIENT_TEMPLATE.FAT&amp;display_string=Audit&amp;VAR:KEY=VEFUTULSJA&amp;VAR:QUERY=RkZfRVBTX0JBU0lDKExUTSwyMDEwKQ==&amp;WINDOW=FIRST_POPUP&amp;HEIGHT=450&amp;WIDTH=450&amp;START_MAXIMI","ZED=FALSE&amp;VAR:CALENDAR=US&amp;VAR:SYMBOL=B29LCJ&amp;VAR:INDEX=0"}</definedName>
    <definedName name="_57__FDSAUDITLINK__" localSheetId="5" hidden="1">{"fdsup://directions/FAT Viewer?action=UPDATE&amp;creator=factset&amp;DYN_ARGS=TRUE&amp;DOC_NAME=FAT:FQL_AUDITING_CLIENT_TEMPLATE.FAT&amp;display_string=Audit&amp;VAR:KEY=VEFUTULSJA&amp;VAR:QUERY=RkZfRVBTX0JBU0lDKExUTSwyMDEwKQ==&amp;WINDOW=FIRST_POPUP&amp;HEIGHT=450&amp;WIDTH=450&amp;START_MAXIMI","ZED=FALSE&amp;VAR:CALENDAR=US&amp;VAR:SYMBOL=B29LCJ&amp;VAR:INDEX=0"}</definedName>
    <definedName name="_57__FDSAUDITLINK__" localSheetId="3" hidden="1">{"fdsup://directions/FAT Viewer?action=UPDATE&amp;creator=factset&amp;DYN_ARGS=TRUE&amp;DOC_NAME=FAT:FQL_AUDITING_CLIENT_TEMPLATE.FAT&amp;display_string=Audit&amp;VAR:KEY=VEFUTULSJA&amp;VAR:QUERY=RkZfRVBTX0JBU0lDKExUTSwyMDEwKQ==&amp;WINDOW=FIRST_POPUP&amp;HEIGHT=450&amp;WIDTH=450&amp;START_MAXIMI","ZED=FALSE&amp;VAR:CALENDAR=US&amp;VAR:SYMBOL=B29LCJ&amp;VAR:INDEX=0"}</definedName>
    <definedName name="_57__FDSAUDITLINK__" hidden="1">{"fdsup://directions/FAT Viewer?action=UPDATE&amp;creator=factset&amp;DYN_ARGS=TRUE&amp;DOC_NAME=FAT:FQL_AUDITING_CLIENT_TEMPLATE.FAT&amp;display_string=Audit&amp;VAR:KEY=VEFUTULSJA&amp;VAR:QUERY=RkZfRVBTX0JBU0lDKExUTSwyMDEwKQ==&amp;WINDOW=FIRST_POPUP&amp;HEIGHT=450&amp;WIDTH=450&amp;START_MAXIMI","ZED=FALSE&amp;VAR:CALENDAR=US&amp;VAR:SYMBOL=B29LCJ&amp;VAR:INDEX=0"}</definedName>
    <definedName name="_5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1950"}</definedName>
    <definedName name="_5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1950"}</definedName>
    <definedName name="_5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1950"}</definedName>
    <definedName name="_5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1950"}</definedName>
    <definedName name="_5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1949"}</definedName>
    <definedName name="_5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1949"}</definedName>
    <definedName name="_5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1949"}</definedName>
    <definedName name="_5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1949"}</definedName>
    <definedName name="_5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1948"}</definedName>
    <definedName name="_5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1948"}</definedName>
    <definedName name="_5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1948"}</definedName>
    <definedName name="_5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1948"}</definedName>
    <definedName name="_5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1947"}</definedName>
    <definedName name="_5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1947"}</definedName>
    <definedName name="_5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1947"}</definedName>
    <definedName name="_5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1947"}</definedName>
    <definedName name="_5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1946"}</definedName>
    <definedName name="_5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1946"}</definedName>
    <definedName name="_5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1946"}</definedName>
    <definedName name="_5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1946"}</definedName>
    <definedName name="_5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1945"}</definedName>
    <definedName name="_5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1945"}</definedName>
    <definedName name="_5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1945"}</definedName>
    <definedName name="_5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1945"}</definedName>
    <definedName name="_5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1944"}</definedName>
    <definedName name="_5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1944"}</definedName>
    <definedName name="_5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1944"}</definedName>
    <definedName name="_5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1944"}</definedName>
    <definedName name="_5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1943"}</definedName>
    <definedName name="_5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1943"}</definedName>
    <definedName name="_5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1943"}</definedName>
    <definedName name="_5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1943"}</definedName>
    <definedName name="_5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1942"}</definedName>
    <definedName name="_5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1942"}</definedName>
    <definedName name="_5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1942"}</definedName>
    <definedName name="_5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1942"}</definedName>
    <definedName name="_5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1941"}</definedName>
    <definedName name="_5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1941"}</definedName>
    <definedName name="_5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1941"}</definedName>
    <definedName name="_5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1941"}</definedName>
    <definedName name="_58__FDSAUDITLINK__" localSheetId="4" hidden="1">{"fdsup://directions/FAT Viewer?action=UPDATE&amp;creator=factset&amp;DYN_ARGS=TRUE&amp;DOC_NAME=FAT:FQL_AUDITING_CLIENT_TEMPLATE.FAT&amp;display_string=Audit&amp;VAR:KEY=FOTQVOXCDO&amp;VAR:QUERY=RkZfRUJJVERBX09QRVIoTFRNLDIwMTAp&amp;WINDOW=FIRST_POPUP&amp;HEIGHT=450&amp;WIDTH=450&amp;START_MAXIMI","ZED=FALSE&amp;VAR:CALENDAR=US&amp;VAR:SYMBOL=BYD&amp;VAR:INDEX=0"}</definedName>
    <definedName name="_58__FDSAUDITLINK__" localSheetId="5" hidden="1">{"fdsup://directions/FAT Viewer?action=UPDATE&amp;creator=factset&amp;DYN_ARGS=TRUE&amp;DOC_NAME=FAT:FQL_AUDITING_CLIENT_TEMPLATE.FAT&amp;display_string=Audit&amp;VAR:KEY=FOTQVOXCDO&amp;VAR:QUERY=RkZfRUJJVERBX09QRVIoTFRNLDIwMTAp&amp;WINDOW=FIRST_POPUP&amp;HEIGHT=450&amp;WIDTH=450&amp;START_MAXIMI","ZED=FALSE&amp;VAR:CALENDAR=US&amp;VAR:SYMBOL=BYD&amp;VAR:INDEX=0"}</definedName>
    <definedName name="_58__FDSAUDITLINK__" localSheetId="3" hidden="1">{"fdsup://directions/FAT Viewer?action=UPDATE&amp;creator=factset&amp;DYN_ARGS=TRUE&amp;DOC_NAME=FAT:FQL_AUDITING_CLIENT_TEMPLATE.FAT&amp;display_string=Audit&amp;VAR:KEY=FOTQVOXCDO&amp;VAR:QUERY=RkZfRUJJVERBX09QRVIoTFRNLDIwMTAp&amp;WINDOW=FIRST_POPUP&amp;HEIGHT=450&amp;WIDTH=450&amp;START_MAXIMI","ZED=FALSE&amp;VAR:CALENDAR=US&amp;VAR:SYMBOL=BYD&amp;VAR:INDEX=0"}</definedName>
    <definedName name="_58__FDSAUDITLINK__" hidden="1">{"fdsup://directions/FAT Viewer?action=UPDATE&amp;creator=factset&amp;DYN_ARGS=TRUE&amp;DOC_NAME=FAT:FQL_AUDITING_CLIENT_TEMPLATE.FAT&amp;display_string=Audit&amp;VAR:KEY=FOTQVOXCDO&amp;VAR:QUERY=RkZfRUJJVERBX09QRVIoTFRNLDIwMTAp&amp;WINDOW=FIRST_POPUP&amp;HEIGHT=450&amp;WIDTH=450&amp;START_MAXIMI","ZED=FALSE&amp;VAR:CALENDAR=US&amp;VAR:SYMBOL=BYD&amp;VAR:INDEX=0"}</definedName>
    <definedName name="_5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1940"}</definedName>
    <definedName name="_5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1940"}</definedName>
    <definedName name="_5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1940"}</definedName>
    <definedName name="_5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1940"}</definedName>
    <definedName name="_5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1939"}</definedName>
    <definedName name="_5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1939"}</definedName>
    <definedName name="_5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1939"}</definedName>
    <definedName name="_5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1939"}</definedName>
    <definedName name="_5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1938"}</definedName>
    <definedName name="_5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1938"}</definedName>
    <definedName name="_5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1938"}</definedName>
    <definedName name="_5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1938"}</definedName>
    <definedName name="_5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1937"}</definedName>
    <definedName name="_5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1937"}</definedName>
    <definedName name="_5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1937"}</definedName>
    <definedName name="_5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1937"}</definedName>
    <definedName name="_5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1936"}</definedName>
    <definedName name="_5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1936"}</definedName>
    <definedName name="_5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1936"}</definedName>
    <definedName name="_5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1936"}</definedName>
    <definedName name="_5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1935"}</definedName>
    <definedName name="_5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1935"}</definedName>
    <definedName name="_5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1935"}</definedName>
    <definedName name="_5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1935"}</definedName>
    <definedName name="_5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1934"}</definedName>
    <definedName name="_5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1934"}</definedName>
    <definedName name="_5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1934"}</definedName>
    <definedName name="_5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1934"}</definedName>
    <definedName name="_5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1933"}</definedName>
    <definedName name="_5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1933"}</definedName>
    <definedName name="_5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1933"}</definedName>
    <definedName name="_5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1933"}</definedName>
    <definedName name="_5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1932"}</definedName>
    <definedName name="_5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1932"}</definedName>
    <definedName name="_5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1932"}</definedName>
    <definedName name="_5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1932"}</definedName>
    <definedName name="_5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1931"}</definedName>
    <definedName name="_5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1931"}</definedName>
    <definedName name="_5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1931"}</definedName>
    <definedName name="_5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1931"}</definedName>
    <definedName name="_59__FDSAUDITLINK__" localSheetId="4" hidden="1">{"fdsup://directions/FAT Viewer?action=UPDATE&amp;creator=factset&amp;DYN_ARGS=TRUE&amp;DOC_NAME=FAT:FQL_AUDITING_CLIENT_TEMPLATE.FAT&amp;display_string=Audit&amp;VAR:KEY=RGNWZCZGJY&amp;VAR:QUERY=RkZfRUJJVERBX09QRVIoTFRNLDIwMTAp&amp;WINDOW=FIRST_POPUP&amp;HEIGHT=450&amp;WIDTH=450&amp;START_MAXIMI","ZED=FALSE&amp;VAR:CALENDAR=US&amp;VAR:SYMBOL=MPEL&amp;VAR:INDEX=0"}</definedName>
    <definedName name="_59__FDSAUDITLINK__" localSheetId="5" hidden="1">{"fdsup://directions/FAT Viewer?action=UPDATE&amp;creator=factset&amp;DYN_ARGS=TRUE&amp;DOC_NAME=FAT:FQL_AUDITING_CLIENT_TEMPLATE.FAT&amp;display_string=Audit&amp;VAR:KEY=RGNWZCZGJY&amp;VAR:QUERY=RkZfRUJJVERBX09QRVIoTFRNLDIwMTAp&amp;WINDOW=FIRST_POPUP&amp;HEIGHT=450&amp;WIDTH=450&amp;START_MAXIMI","ZED=FALSE&amp;VAR:CALENDAR=US&amp;VAR:SYMBOL=MPEL&amp;VAR:INDEX=0"}</definedName>
    <definedName name="_59__FDSAUDITLINK__" localSheetId="3" hidden="1">{"fdsup://directions/FAT Viewer?action=UPDATE&amp;creator=factset&amp;DYN_ARGS=TRUE&amp;DOC_NAME=FAT:FQL_AUDITING_CLIENT_TEMPLATE.FAT&amp;display_string=Audit&amp;VAR:KEY=RGNWZCZGJY&amp;VAR:QUERY=RkZfRUJJVERBX09QRVIoTFRNLDIwMTAp&amp;WINDOW=FIRST_POPUP&amp;HEIGHT=450&amp;WIDTH=450&amp;START_MAXIMI","ZED=FALSE&amp;VAR:CALENDAR=US&amp;VAR:SYMBOL=MPEL&amp;VAR:INDEX=0"}</definedName>
    <definedName name="_59__FDSAUDITLINK__" hidden="1">{"fdsup://directions/FAT Viewer?action=UPDATE&amp;creator=factset&amp;DYN_ARGS=TRUE&amp;DOC_NAME=FAT:FQL_AUDITING_CLIENT_TEMPLATE.FAT&amp;display_string=Audit&amp;VAR:KEY=RGNWZCZGJY&amp;VAR:QUERY=RkZfRUJJVERBX09QRVIoTFRNLDIwMTAp&amp;WINDOW=FIRST_POPUP&amp;HEIGHT=450&amp;WIDTH=450&amp;START_MAXIMI","ZED=FALSE&amp;VAR:CALENDAR=US&amp;VAR:SYMBOL=MPEL&amp;VAR:INDEX=0"}</definedName>
    <definedName name="_5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1930"}</definedName>
    <definedName name="_5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1930"}</definedName>
    <definedName name="_5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1930"}</definedName>
    <definedName name="_5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1930"}</definedName>
    <definedName name="_5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1929"}</definedName>
    <definedName name="_5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1929"}</definedName>
    <definedName name="_5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1929"}</definedName>
    <definedName name="_5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1929"}</definedName>
    <definedName name="_5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1928"}</definedName>
    <definedName name="_5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1928"}</definedName>
    <definedName name="_5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1928"}</definedName>
    <definedName name="_5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1928"}</definedName>
    <definedName name="_5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1927"}</definedName>
    <definedName name="_5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1927"}</definedName>
    <definedName name="_5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1927"}</definedName>
    <definedName name="_5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1927"}</definedName>
    <definedName name="_5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1926"}</definedName>
    <definedName name="_5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1926"}</definedName>
    <definedName name="_5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1926"}</definedName>
    <definedName name="_5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1926"}</definedName>
    <definedName name="_5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1925"}</definedName>
    <definedName name="_5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1925"}</definedName>
    <definedName name="_5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1925"}</definedName>
    <definedName name="_5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1925"}</definedName>
    <definedName name="_5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1924"}</definedName>
    <definedName name="_5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1924"}</definedName>
    <definedName name="_5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1924"}</definedName>
    <definedName name="_5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1924"}</definedName>
    <definedName name="_5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1923"}</definedName>
    <definedName name="_5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1923"}</definedName>
    <definedName name="_5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1923"}</definedName>
    <definedName name="_5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1923"}</definedName>
    <definedName name="_5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1922"}</definedName>
    <definedName name="_5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1922"}</definedName>
    <definedName name="_5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1922"}</definedName>
    <definedName name="_5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1922"}</definedName>
    <definedName name="_5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1921"}</definedName>
    <definedName name="_5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1921"}</definedName>
    <definedName name="_5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1921"}</definedName>
    <definedName name="_5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1921"}</definedName>
    <definedName name="_6__FDSAUDITLINK__" localSheetId="4" hidden="1">{"fdsup://directions/FAT Viewer?action=UPDATE&amp;creator=factset&amp;DYN_ARGS=TRUE&amp;DOC_NAME=FAT:FQL_AUDITING_CLIENT_TEMPLATE.FAT&amp;display_string=Audit&amp;VAR:KEY=UNEVIFCLOH&amp;VAR:QUERY=RkdfUFJJQ0UoNDEwODApIC8gRkZfQlBTKE1PTiw0MTA4MCk=&amp;WINDOW=FIRST_POPUP&amp;HEIGHT=450&amp;WIDTH=","450&amp;START_MAXIMIZED=FALSE&amp;VAR:CALENDAR=US&amp;VAR:SYMBOL=CYRV&amp;VAR:INDEX=0"}</definedName>
    <definedName name="_6__FDSAUDITLINK__" localSheetId="5" hidden="1">{"fdsup://directions/FAT Viewer?action=UPDATE&amp;creator=factset&amp;DYN_ARGS=TRUE&amp;DOC_NAME=FAT:FQL_AUDITING_CLIENT_TEMPLATE.FAT&amp;display_string=Audit&amp;VAR:KEY=UNEVIFCLOH&amp;VAR:QUERY=RkdfUFJJQ0UoNDEwODApIC8gRkZfQlBTKE1PTiw0MTA4MCk=&amp;WINDOW=FIRST_POPUP&amp;HEIGHT=450&amp;WIDTH=","450&amp;START_MAXIMIZED=FALSE&amp;VAR:CALENDAR=US&amp;VAR:SYMBOL=CYRV&amp;VAR:INDEX=0"}</definedName>
    <definedName name="_6__FDSAUDITLINK__" localSheetId="3" hidden="1">{"fdsup://directions/FAT Viewer?action=UPDATE&amp;creator=factset&amp;DYN_ARGS=TRUE&amp;DOC_NAME=FAT:FQL_AUDITING_CLIENT_TEMPLATE.FAT&amp;display_string=Audit&amp;VAR:KEY=UNEVIFCLOH&amp;VAR:QUERY=RkdfUFJJQ0UoNDEwODApIC8gRkZfQlBTKE1PTiw0MTA4MCk=&amp;WINDOW=FIRST_POPUP&amp;HEIGHT=450&amp;WIDTH=","450&amp;START_MAXIMIZED=FALSE&amp;VAR:CALENDAR=US&amp;VAR:SYMBOL=CYRV&amp;VAR:INDEX=0"}</definedName>
    <definedName name="_6__FDSAUDITLINK__" hidden="1">{"fdsup://directions/FAT Viewer?action=UPDATE&amp;creator=factset&amp;DYN_ARGS=TRUE&amp;DOC_NAME=FAT:FQL_AUDITING_CLIENT_TEMPLATE.FAT&amp;display_string=Audit&amp;VAR:KEY=UNEVIFCLOH&amp;VAR:QUERY=RkdfUFJJQ0UoNDEwODApIC8gRkZfQlBTKE1PTiw0MTA4MCk=&amp;WINDOW=FIRST_POPUP&amp;HEIGHT=450&amp;WIDTH=","450&amp;START_MAXIMIZED=FALSE&amp;VAR:CALENDAR=US&amp;VAR:SYMBOL=CYRV&amp;VAR:INDEX=0"}</definedName>
    <definedName name="_6_8_0_S" hidden="1">#N/A</definedName>
    <definedName name="_60__FDSAUDITLINK__" localSheetId="4" hidden="1">{"fdsup://directions/FAT Viewer?action=UPDATE&amp;creator=factset&amp;DYN_ARGS=TRUE&amp;DOC_NAME=FAT:FQL_AUDITING_CLIENT_TEMPLATE.FAT&amp;display_string=Audit&amp;VAR:KEY=JAFGVQFQTA&amp;VAR:QUERY=RkZfRUJJVERBX09QRVIoTFRNLDIwMTAp&amp;WINDOW=FIRST_POPUP&amp;HEIGHT=450&amp;WIDTH=450&amp;START_MAXIMI","ZED=FALSE&amp;VAR:CALENDAR=US&amp;VAR:SYMBOL=PENN&amp;VAR:INDEX=0"}</definedName>
    <definedName name="_60__FDSAUDITLINK__" localSheetId="5" hidden="1">{"fdsup://directions/FAT Viewer?action=UPDATE&amp;creator=factset&amp;DYN_ARGS=TRUE&amp;DOC_NAME=FAT:FQL_AUDITING_CLIENT_TEMPLATE.FAT&amp;display_string=Audit&amp;VAR:KEY=JAFGVQFQTA&amp;VAR:QUERY=RkZfRUJJVERBX09QRVIoTFRNLDIwMTAp&amp;WINDOW=FIRST_POPUP&amp;HEIGHT=450&amp;WIDTH=450&amp;START_MAXIMI","ZED=FALSE&amp;VAR:CALENDAR=US&amp;VAR:SYMBOL=PENN&amp;VAR:INDEX=0"}</definedName>
    <definedName name="_60__FDSAUDITLINK__" localSheetId="3" hidden="1">{"fdsup://directions/FAT Viewer?action=UPDATE&amp;creator=factset&amp;DYN_ARGS=TRUE&amp;DOC_NAME=FAT:FQL_AUDITING_CLIENT_TEMPLATE.FAT&amp;display_string=Audit&amp;VAR:KEY=JAFGVQFQTA&amp;VAR:QUERY=RkZfRUJJVERBX09QRVIoTFRNLDIwMTAp&amp;WINDOW=FIRST_POPUP&amp;HEIGHT=450&amp;WIDTH=450&amp;START_MAXIMI","ZED=FALSE&amp;VAR:CALENDAR=US&amp;VAR:SYMBOL=PENN&amp;VAR:INDEX=0"}</definedName>
    <definedName name="_60__FDSAUDITLINK__" hidden="1">{"fdsup://directions/FAT Viewer?action=UPDATE&amp;creator=factset&amp;DYN_ARGS=TRUE&amp;DOC_NAME=FAT:FQL_AUDITING_CLIENT_TEMPLATE.FAT&amp;display_string=Audit&amp;VAR:KEY=JAFGVQFQTA&amp;VAR:QUERY=RkZfRUJJVERBX09QRVIoTFRNLDIwMTAp&amp;WINDOW=FIRST_POPUP&amp;HEIGHT=450&amp;WIDTH=450&amp;START_MAXIMI","ZED=FALSE&amp;VAR:CALENDAR=US&amp;VAR:SYMBOL=PENN&amp;VAR:INDEX=0"}</definedName>
    <definedName name="_6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1920"}</definedName>
    <definedName name="_6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1920"}</definedName>
    <definedName name="_6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1920"}</definedName>
    <definedName name="_6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1920"}</definedName>
    <definedName name="_6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1919"}</definedName>
    <definedName name="_6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1919"}</definedName>
    <definedName name="_6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1919"}</definedName>
    <definedName name="_6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1919"}</definedName>
    <definedName name="_6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1918"}</definedName>
    <definedName name="_6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1918"}</definedName>
    <definedName name="_6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1918"}</definedName>
    <definedName name="_6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1918"}</definedName>
    <definedName name="_6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1917"}</definedName>
    <definedName name="_6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1917"}</definedName>
    <definedName name="_6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1917"}</definedName>
    <definedName name="_6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1917"}</definedName>
    <definedName name="_6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1916"}</definedName>
    <definedName name="_6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1916"}</definedName>
    <definedName name="_6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1916"}</definedName>
    <definedName name="_6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1916"}</definedName>
    <definedName name="_6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1915"}</definedName>
    <definedName name="_6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1915"}</definedName>
    <definedName name="_6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1915"}</definedName>
    <definedName name="_6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1915"}</definedName>
    <definedName name="_6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1914"}</definedName>
    <definedName name="_6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1914"}</definedName>
    <definedName name="_6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1914"}</definedName>
    <definedName name="_6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1914"}</definedName>
    <definedName name="_6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1913"}</definedName>
    <definedName name="_6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1913"}</definedName>
    <definedName name="_6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1913"}</definedName>
    <definedName name="_6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1913"}</definedName>
    <definedName name="_6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1912"}</definedName>
    <definedName name="_6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1912"}</definedName>
    <definedName name="_6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1912"}</definedName>
    <definedName name="_6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1912"}</definedName>
    <definedName name="_6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1911"}</definedName>
    <definedName name="_6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1911"}</definedName>
    <definedName name="_6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1911"}</definedName>
    <definedName name="_6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1911"}</definedName>
    <definedName name="_61__FDSAUDITLINK__" localSheetId="4" hidden="1">{"fdsup://directions/FAT Viewer?action=UPDATE&amp;creator=factset&amp;DYN_ARGS=TRUE&amp;DOC_NAME=FAT:FQL_AUDITING_CLIENT_TEMPLATE.FAT&amp;display_string=Audit&amp;VAR:KEY=NEHAVELKVQ&amp;VAR:QUERY=RkZfRUJJVERBX09QRVIoTFRNLDIwMTAp&amp;WINDOW=FIRST_POPUP&amp;HEIGHT=450&amp;WIDTH=450&amp;START_MAXIMI","ZED=FALSE&amp;VAR:CALENDAR=US&amp;VAR:SYMBOL=B29LCJ&amp;VAR:INDEX=0"}</definedName>
    <definedName name="_61__FDSAUDITLINK__" localSheetId="5" hidden="1">{"fdsup://directions/FAT Viewer?action=UPDATE&amp;creator=factset&amp;DYN_ARGS=TRUE&amp;DOC_NAME=FAT:FQL_AUDITING_CLIENT_TEMPLATE.FAT&amp;display_string=Audit&amp;VAR:KEY=NEHAVELKVQ&amp;VAR:QUERY=RkZfRUJJVERBX09QRVIoTFRNLDIwMTAp&amp;WINDOW=FIRST_POPUP&amp;HEIGHT=450&amp;WIDTH=450&amp;START_MAXIMI","ZED=FALSE&amp;VAR:CALENDAR=US&amp;VAR:SYMBOL=B29LCJ&amp;VAR:INDEX=0"}</definedName>
    <definedName name="_61__FDSAUDITLINK__" localSheetId="3" hidden="1">{"fdsup://directions/FAT Viewer?action=UPDATE&amp;creator=factset&amp;DYN_ARGS=TRUE&amp;DOC_NAME=FAT:FQL_AUDITING_CLIENT_TEMPLATE.FAT&amp;display_string=Audit&amp;VAR:KEY=NEHAVELKVQ&amp;VAR:QUERY=RkZfRUJJVERBX09QRVIoTFRNLDIwMTAp&amp;WINDOW=FIRST_POPUP&amp;HEIGHT=450&amp;WIDTH=450&amp;START_MAXIMI","ZED=FALSE&amp;VAR:CALENDAR=US&amp;VAR:SYMBOL=B29LCJ&amp;VAR:INDEX=0"}</definedName>
    <definedName name="_61__FDSAUDITLINK__" hidden="1">{"fdsup://directions/FAT Viewer?action=UPDATE&amp;creator=factset&amp;DYN_ARGS=TRUE&amp;DOC_NAME=FAT:FQL_AUDITING_CLIENT_TEMPLATE.FAT&amp;display_string=Audit&amp;VAR:KEY=NEHAVELKVQ&amp;VAR:QUERY=RkZfRUJJVERBX09QRVIoTFRNLDIwMTAp&amp;WINDOW=FIRST_POPUP&amp;HEIGHT=450&amp;WIDTH=450&amp;START_MAXIMI","ZED=FALSE&amp;VAR:CALENDAR=US&amp;VAR:SYMBOL=B29LCJ&amp;VAR:INDEX=0"}</definedName>
    <definedName name="_6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1910"}</definedName>
    <definedName name="_6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1910"}</definedName>
    <definedName name="_6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1910"}</definedName>
    <definedName name="_6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1910"}</definedName>
    <definedName name="_6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1909"}</definedName>
    <definedName name="_6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1909"}</definedName>
    <definedName name="_6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1909"}</definedName>
    <definedName name="_6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1909"}</definedName>
    <definedName name="_6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1908"}</definedName>
    <definedName name="_6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1908"}</definedName>
    <definedName name="_6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1908"}</definedName>
    <definedName name="_6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1908"}</definedName>
    <definedName name="_6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1907"}</definedName>
    <definedName name="_6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1907"}</definedName>
    <definedName name="_6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1907"}</definedName>
    <definedName name="_6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1907"}</definedName>
    <definedName name="_6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1906"}</definedName>
    <definedName name="_6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1906"}</definedName>
    <definedName name="_6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1906"}</definedName>
    <definedName name="_6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1906"}</definedName>
    <definedName name="_6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1905"}</definedName>
    <definedName name="_6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1905"}</definedName>
    <definedName name="_6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1905"}</definedName>
    <definedName name="_6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1905"}</definedName>
    <definedName name="_6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1904"}</definedName>
    <definedName name="_6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1904"}</definedName>
    <definedName name="_6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1904"}</definedName>
    <definedName name="_6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1904"}</definedName>
    <definedName name="_6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1903"}</definedName>
    <definedName name="_6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1903"}</definedName>
    <definedName name="_6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1903"}</definedName>
    <definedName name="_6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1903"}</definedName>
    <definedName name="_6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1902"}</definedName>
    <definedName name="_6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1902"}</definedName>
    <definedName name="_6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1902"}</definedName>
    <definedName name="_6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1902"}</definedName>
    <definedName name="_6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1901"}</definedName>
    <definedName name="_6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1901"}</definedName>
    <definedName name="_6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1901"}</definedName>
    <definedName name="_6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1901"}</definedName>
    <definedName name="_62__FDSAUDITLINK__" localSheetId="4" hidden="1">{"fdsup://Directions/FactSet Auditing Viewer?action=AUDIT_VALUE&amp;DB=129&amp;ID1=19624R10&amp;VALUEID=10010&amp;SDATE=2010&amp;PERIODTYPE=ANN_STD&amp;SCFT=3&amp;window=popup_no_bar&amp;width=385&amp;height=120&amp;START_MAXIMIZED=FALSE&amp;creator=factset&amp;display_string=Audit"}</definedName>
    <definedName name="_62__FDSAUDITLINK__" localSheetId="5" hidden="1">{"fdsup://Directions/FactSet Auditing Viewer?action=AUDIT_VALUE&amp;DB=129&amp;ID1=19624R10&amp;VALUEID=10010&amp;SDATE=2010&amp;PERIODTYPE=ANN_STD&amp;SCFT=3&amp;window=popup_no_bar&amp;width=385&amp;height=120&amp;START_MAXIMIZED=FALSE&amp;creator=factset&amp;display_string=Audit"}</definedName>
    <definedName name="_62__FDSAUDITLINK__" localSheetId="3" hidden="1">{"fdsup://Directions/FactSet Auditing Viewer?action=AUDIT_VALUE&amp;DB=129&amp;ID1=19624R10&amp;VALUEID=10010&amp;SDATE=2010&amp;PERIODTYPE=ANN_STD&amp;SCFT=3&amp;window=popup_no_bar&amp;width=385&amp;height=120&amp;START_MAXIMIZED=FALSE&amp;creator=factset&amp;display_string=Audit"}</definedName>
    <definedName name="_62__FDSAUDITLINK__" hidden="1">{"fdsup://Directions/FactSet Auditing Viewer?action=AUDIT_VALUE&amp;DB=129&amp;ID1=19624R10&amp;VALUEID=10010&amp;SDATE=2010&amp;PERIODTYPE=ANN_STD&amp;SCFT=3&amp;window=popup_no_bar&amp;width=385&amp;height=120&amp;START_MAXIMIZED=FALSE&amp;creator=factset&amp;display_string=Audit"}</definedName>
    <definedName name="_6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1900"}</definedName>
    <definedName name="_6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1900"}</definedName>
    <definedName name="_6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1900"}</definedName>
    <definedName name="_6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1900"}</definedName>
    <definedName name="_6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1899"}</definedName>
    <definedName name="_6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1899"}</definedName>
    <definedName name="_6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1899"}</definedName>
    <definedName name="_6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1899"}</definedName>
    <definedName name="_6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1898"}</definedName>
    <definedName name="_6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1898"}</definedName>
    <definedName name="_6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1898"}</definedName>
    <definedName name="_6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1898"}</definedName>
    <definedName name="_6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1897"}</definedName>
    <definedName name="_6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1897"}</definedName>
    <definedName name="_6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1897"}</definedName>
    <definedName name="_6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1897"}</definedName>
    <definedName name="_6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1896"}</definedName>
    <definedName name="_6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1896"}</definedName>
    <definedName name="_6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1896"}</definedName>
    <definedName name="_6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1896"}</definedName>
    <definedName name="_6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1895"}</definedName>
    <definedName name="_6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1895"}</definedName>
    <definedName name="_6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1895"}</definedName>
    <definedName name="_6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1895"}</definedName>
    <definedName name="_6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1894"}</definedName>
    <definedName name="_6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1894"}</definedName>
    <definedName name="_6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1894"}</definedName>
    <definedName name="_6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1894"}</definedName>
    <definedName name="_6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1893"}</definedName>
    <definedName name="_6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1893"}</definedName>
    <definedName name="_6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1893"}</definedName>
    <definedName name="_6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1893"}</definedName>
    <definedName name="_6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1892"}</definedName>
    <definedName name="_6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1892"}</definedName>
    <definedName name="_6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1892"}</definedName>
    <definedName name="_6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1892"}</definedName>
    <definedName name="_6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1891"}</definedName>
    <definedName name="_6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1891"}</definedName>
    <definedName name="_6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1891"}</definedName>
    <definedName name="_6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1891"}</definedName>
    <definedName name="_63__FDSAUDITLINK__" localSheetId="4" hidden="1">{"fdsup://directions/FAT Viewer?action=UPDATE&amp;creator=factset&amp;DYN_ARGS=TRUE&amp;DOC_NAME=FAT:FQL_AUDITING_CLIENT_TEMPLATE.FAT&amp;display_string=Audit&amp;VAR:KEY=SPMJEPOXEN&amp;VAR:QUERY=RkZfRUJJVERBX09QRVIoTFRNLDIwMTAp&amp;WINDOW=FIRST_POPUP&amp;HEIGHT=450&amp;WIDTH=450&amp;START_MAXIMI","ZED=FALSE&amp;VAR:CALENDAR=US&amp;VAR:SYMBOL=HCN&amp;VAR:INDEX=0"}</definedName>
    <definedName name="_63__FDSAUDITLINK__" localSheetId="5" hidden="1">{"fdsup://directions/FAT Viewer?action=UPDATE&amp;creator=factset&amp;DYN_ARGS=TRUE&amp;DOC_NAME=FAT:FQL_AUDITING_CLIENT_TEMPLATE.FAT&amp;display_string=Audit&amp;VAR:KEY=SPMJEPOXEN&amp;VAR:QUERY=RkZfRUJJVERBX09QRVIoTFRNLDIwMTAp&amp;WINDOW=FIRST_POPUP&amp;HEIGHT=450&amp;WIDTH=450&amp;START_MAXIMI","ZED=FALSE&amp;VAR:CALENDAR=US&amp;VAR:SYMBOL=HCN&amp;VAR:INDEX=0"}</definedName>
    <definedName name="_63__FDSAUDITLINK__" localSheetId="3" hidden="1">{"fdsup://directions/FAT Viewer?action=UPDATE&amp;creator=factset&amp;DYN_ARGS=TRUE&amp;DOC_NAME=FAT:FQL_AUDITING_CLIENT_TEMPLATE.FAT&amp;display_string=Audit&amp;VAR:KEY=SPMJEPOXEN&amp;VAR:QUERY=RkZfRUJJVERBX09QRVIoTFRNLDIwMTAp&amp;WINDOW=FIRST_POPUP&amp;HEIGHT=450&amp;WIDTH=450&amp;START_MAXIMI","ZED=FALSE&amp;VAR:CALENDAR=US&amp;VAR:SYMBOL=HCN&amp;VAR:INDEX=0"}</definedName>
    <definedName name="_63__FDSAUDITLINK__" hidden="1">{"fdsup://directions/FAT Viewer?action=UPDATE&amp;creator=factset&amp;DYN_ARGS=TRUE&amp;DOC_NAME=FAT:FQL_AUDITING_CLIENT_TEMPLATE.FAT&amp;display_string=Audit&amp;VAR:KEY=SPMJEPOXEN&amp;VAR:QUERY=RkZfRUJJVERBX09QRVIoTFRNLDIwMTAp&amp;WINDOW=FIRST_POPUP&amp;HEIGHT=450&amp;WIDTH=450&amp;START_MAXIMI","ZED=FALSE&amp;VAR:CALENDAR=US&amp;VAR:SYMBOL=HCN&amp;VAR:INDEX=0"}</definedName>
    <definedName name="_6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1890"}</definedName>
    <definedName name="_6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1890"}</definedName>
    <definedName name="_6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1890"}</definedName>
    <definedName name="_6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1890"}</definedName>
    <definedName name="_6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1889"}</definedName>
    <definedName name="_6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1889"}</definedName>
    <definedName name="_6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1889"}</definedName>
    <definedName name="_6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1889"}</definedName>
    <definedName name="_6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1888"}</definedName>
    <definedName name="_6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1888"}</definedName>
    <definedName name="_6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1888"}</definedName>
    <definedName name="_6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1888"}</definedName>
    <definedName name="_6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1887"}</definedName>
    <definedName name="_6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1887"}</definedName>
    <definedName name="_6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1887"}</definedName>
    <definedName name="_6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1887"}</definedName>
    <definedName name="_6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1886"}</definedName>
    <definedName name="_6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1886"}</definedName>
    <definedName name="_6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1886"}</definedName>
    <definedName name="_6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1886"}</definedName>
    <definedName name="_6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1885"}</definedName>
    <definedName name="_6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1885"}</definedName>
    <definedName name="_6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1885"}</definedName>
    <definedName name="_6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1885"}</definedName>
    <definedName name="_6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1884"}</definedName>
    <definedName name="_6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1884"}</definedName>
    <definedName name="_6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1884"}</definedName>
    <definedName name="_6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1884"}</definedName>
    <definedName name="_6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1883"}</definedName>
    <definedName name="_6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1883"}</definedName>
    <definedName name="_6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1883"}</definedName>
    <definedName name="_6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1883"}</definedName>
    <definedName name="_6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1882"}</definedName>
    <definedName name="_6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1882"}</definedName>
    <definedName name="_6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1882"}</definedName>
    <definedName name="_6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1882"}</definedName>
    <definedName name="_6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1881"}</definedName>
    <definedName name="_6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1881"}</definedName>
    <definedName name="_6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1881"}</definedName>
    <definedName name="_6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1881"}</definedName>
    <definedName name="_64__FDSAUDITLINK__" localSheetId="4" hidden="1">{"fdsup://Directions/FactSet Auditing Viewer?action=AUDIT_VALUE&amp;DB=129&amp;ID1=85571B10&amp;VALUEID=10010&amp;SDATE=2010&amp;PERIODTYPE=ANN_STD&amp;SCFT=3&amp;window=popup_no_bar&amp;width=385&amp;height=120&amp;START_MAXIMIZED=FALSE&amp;creator=factset&amp;display_string=Audit"}</definedName>
    <definedName name="_64__FDSAUDITLINK__" localSheetId="5" hidden="1">{"fdsup://Directions/FactSet Auditing Viewer?action=AUDIT_VALUE&amp;DB=129&amp;ID1=85571B10&amp;VALUEID=10010&amp;SDATE=2010&amp;PERIODTYPE=ANN_STD&amp;SCFT=3&amp;window=popup_no_bar&amp;width=385&amp;height=120&amp;START_MAXIMIZED=FALSE&amp;creator=factset&amp;display_string=Audit"}</definedName>
    <definedName name="_64__FDSAUDITLINK__" localSheetId="3" hidden="1">{"fdsup://Directions/FactSet Auditing Viewer?action=AUDIT_VALUE&amp;DB=129&amp;ID1=85571B10&amp;VALUEID=10010&amp;SDATE=2010&amp;PERIODTYPE=ANN_STD&amp;SCFT=3&amp;window=popup_no_bar&amp;width=385&amp;height=120&amp;START_MAXIMIZED=FALSE&amp;creator=factset&amp;display_string=Audit"}</definedName>
    <definedName name="_64__FDSAUDITLINK__" hidden="1">{"fdsup://Directions/FactSet Auditing Viewer?action=AUDIT_VALUE&amp;DB=129&amp;ID1=85571B10&amp;VALUEID=10010&amp;SDATE=2010&amp;PERIODTYPE=ANN_STD&amp;SCFT=3&amp;window=popup_no_bar&amp;width=385&amp;height=120&amp;START_MAXIMIZED=FALSE&amp;creator=factset&amp;display_string=Audit"}</definedName>
    <definedName name="_6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1880"}</definedName>
    <definedName name="_6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1880"}</definedName>
    <definedName name="_6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1880"}</definedName>
    <definedName name="_6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1880"}</definedName>
    <definedName name="_6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1879"}</definedName>
    <definedName name="_6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1879"}</definedName>
    <definedName name="_6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1879"}</definedName>
    <definedName name="_6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1879"}</definedName>
    <definedName name="_6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1878"}</definedName>
    <definedName name="_6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1878"}</definedName>
    <definedName name="_6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1878"}</definedName>
    <definedName name="_6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1878"}</definedName>
    <definedName name="_6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1877"}</definedName>
    <definedName name="_6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1877"}</definedName>
    <definedName name="_6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1877"}</definedName>
    <definedName name="_6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1877"}</definedName>
    <definedName name="_6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1876"}</definedName>
    <definedName name="_6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1876"}</definedName>
    <definedName name="_6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1876"}</definedName>
    <definedName name="_6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1876"}</definedName>
    <definedName name="_6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1875"}</definedName>
    <definedName name="_6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1875"}</definedName>
    <definedName name="_6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1875"}</definedName>
    <definedName name="_6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1875"}</definedName>
    <definedName name="_6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1874"}</definedName>
    <definedName name="_6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1874"}</definedName>
    <definedName name="_6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1874"}</definedName>
    <definedName name="_6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1874"}</definedName>
    <definedName name="_6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1873"}</definedName>
    <definedName name="_6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1873"}</definedName>
    <definedName name="_6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1873"}</definedName>
    <definedName name="_6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1873"}</definedName>
    <definedName name="_6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1872"}</definedName>
    <definedName name="_6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1872"}</definedName>
    <definedName name="_6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1872"}</definedName>
    <definedName name="_6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1872"}</definedName>
    <definedName name="_6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1871"}</definedName>
    <definedName name="_6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1871"}</definedName>
    <definedName name="_6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1871"}</definedName>
    <definedName name="_6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1871"}</definedName>
    <definedName name="_65__FDSAUDITLINK__" localSheetId="4" hidden="1">{"fdsup://Directions/FactSet Auditing Viewer?action=AUDIT_VALUE&amp;DB=129&amp;ID1=03892310&amp;VALUEID=10010&amp;SDATE=2010&amp;PERIODTYPE=ANN_STD&amp;SCFT=3&amp;window=popup_no_bar&amp;width=385&amp;height=120&amp;START_MAXIMIZED=FALSE&amp;creator=factset&amp;display_string=Audit"}</definedName>
    <definedName name="_65__FDSAUDITLINK__" localSheetId="5" hidden="1">{"fdsup://Directions/FactSet Auditing Viewer?action=AUDIT_VALUE&amp;DB=129&amp;ID1=03892310&amp;VALUEID=10010&amp;SDATE=2010&amp;PERIODTYPE=ANN_STD&amp;SCFT=3&amp;window=popup_no_bar&amp;width=385&amp;height=120&amp;START_MAXIMIZED=FALSE&amp;creator=factset&amp;display_string=Audit"}</definedName>
    <definedName name="_65__FDSAUDITLINK__" localSheetId="3" hidden="1">{"fdsup://Directions/FactSet Auditing Viewer?action=AUDIT_VALUE&amp;DB=129&amp;ID1=03892310&amp;VALUEID=10010&amp;SDATE=2010&amp;PERIODTYPE=ANN_STD&amp;SCFT=3&amp;window=popup_no_bar&amp;width=385&amp;height=120&amp;START_MAXIMIZED=FALSE&amp;creator=factset&amp;display_string=Audit"}</definedName>
    <definedName name="_65__FDSAUDITLINK__" hidden="1">{"fdsup://Directions/FactSet Auditing Viewer?action=AUDIT_VALUE&amp;DB=129&amp;ID1=03892310&amp;VALUEID=10010&amp;SDATE=2010&amp;PERIODTYPE=ANN_STD&amp;SCFT=3&amp;window=popup_no_bar&amp;width=385&amp;height=120&amp;START_MAXIMIZED=FALSE&amp;creator=factset&amp;display_string=Audit"}</definedName>
    <definedName name="_6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1870"}</definedName>
    <definedName name="_6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1870"}</definedName>
    <definedName name="_6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1870"}</definedName>
    <definedName name="_6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1870"}</definedName>
    <definedName name="_6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1869"}</definedName>
    <definedName name="_6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1869"}</definedName>
    <definedName name="_6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1869"}</definedName>
    <definedName name="_6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1869"}</definedName>
    <definedName name="_6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1868"}</definedName>
    <definedName name="_6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1868"}</definedName>
    <definedName name="_6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1868"}</definedName>
    <definedName name="_6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1868"}</definedName>
    <definedName name="_6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1867"}</definedName>
    <definedName name="_6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1867"}</definedName>
    <definedName name="_6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1867"}</definedName>
    <definedName name="_6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1867"}</definedName>
    <definedName name="_6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1866"}</definedName>
    <definedName name="_6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1866"}</definedName>
    <definedName name="_6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1866"}</definedName>
    <definedName name="_6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1866"}</definedName>
    <definedName name="_6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1865"}</definedName>
    <definedName name="_6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1865"}</definedName>
    <definedName name="_6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1865"}</definedName>
    <definedName name="_6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1865"}</definedName>
    <definedName name="_6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1864"}</definedName>
    <definedName name="_6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1864"}</definedName>
    <definedName name="_6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1864"}</definedName>
    <definedName name="_6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1864"}</definedName>
    <definedName name="_6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1863"}</definedName>
    <definedName name="_6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1863"}</definedName>
    <definedName name="_6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1863"}</definedName>
    <definedName name="_6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1863"}</definedName>
    <definedName name="_6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1862"}</definedName>
    <definedName name="_6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1862"}</definedName>
    <definedName name="_6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1862"}</definedName>
    <definedName name="_6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1862"}</definedName>
    <definedName name="_6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1861"}</definedName>
    <definedName name="_6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1861"}</definedName>
    <definedName name="_6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1861"}</definedName>
    <definedName name="_6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1861"}</definedName>
    <definedName name="_66__FDSAUDITLINK__" localSheetId="4" hidden="1">{"fdsup://Directions/FactSet Auditing Viewer?action=AUDIT_VALUE&amp;DB=129&amp;ID1=74922760&amp;VALUEID=10010&amp;SDATE=2010&amp;PERIODTYPE=ANN_STD&amp;SCFT=3&amp;window=popup_no_bar&amp;width=385&amp;height=120&amp;START_MAXIMIZED=FALSE&amp;creator=factset&amp;display_string=Audit"}</definedName>
    <definedName name="_66__FDSAUDITLINK__" localSheetId="5" hidden="1">{"fdsup://Directions/FactSet Auditing Viewer?action=AUDIT_VALUE&amp;DB=129&amp;ID1=74922760&amp;VALUEID=10010&amp;SDATE=2010&amp;PERIODTYPE=ANN_STD&amp;SCFT=3&amp;window=popup_no_bar&amp;width=385&amp;height=120&amp;START_MAXIMIZED=FALSE&amp;creator=factset&amp;display_string=Audit"}</definedName>
    <definedName name="_66__FDSAUDITLINK__" localSheetId="3" hidden="1">{"fdsup://Directions/FactSet Auditing Viewer?action=AUDIT_VALUE&amp;DB=129&amp;ID1=74922760&amp;VALUEID=10010&amp;SDATE=2010&amp;PERIODTYPE=ANN_STD&amp;SCFT=3&amp;window=popup_no_bar&amp;width=385&amp;height=120&amp;START_MAXIMIZED=FALSE&amp;creator=factset&amp;display_string=Audit"}</definedName>
    <definedName name="_66__FDSAUDITLINK__" hidden="1">{"fdsup://Directions/FactSet Auditing Viewer?action=AUDIT_VALUE&amp;DB=129&amp;ID1=74922760&amp;VALUEID=10010&amp;SDATE=2010&amp;PERIODTYPE=ANN_STD&amp;SCFT=3&amp;window=popup_no_bar&amp;width=385&amp;height=120&amp;START_MAXIMIZED=FALSE&amp;creator=factset&amp;display_string=Audit"}</definedName>
    <definedName name="_6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1860"}</definedName>
    <definedName name="_6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1860"}</definedName>
    <definedName name="_6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1860"}</definedName>
    <definedName name="_6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1860"}</definedName>
    <definedName name="_6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1859"}</definedName>
    <definedName name="_6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1859"}</definedName>
    <definedName name="_6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1859"}</definedName>
    <definedName name="_6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1859"}</definedName>
    <definedName name="_6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1858"}</definedName>
    <definedName name="_6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1858"}</definedName>
    <definedName name="_6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1858"}</definedName>
    <definedName name="_6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1858"}</definedName>
    <definedName name="_6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1857"}</definedName>
    <definedName name="_6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1857"}</definedName>
    <definedName name="_6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1857"}</definedName>
    <definedName name="_6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1857"}</definedName>
    <definedName name="_6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1856"}</definedName>
    <definedName name="_6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1856"}</definedName>
    <definedName name="_6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1856"}</definedName>
    <definedName name="_6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1856"}</definedName>
    <definedName name="_6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1855"}</definedName>
    <definedName name="_6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1855"}</definedName>
    <definedName name="_6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1855"}</definedName>
    <definedName name="_6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1855"}</definedName>
    <definedName name="_6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1854"}</definedName>
    <definedName name="_6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1854"}</definedName>
    <definedName name="_6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1854"}</definedName>
    <definedName name="_6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1854"}</definedName>
    <definedName name="_6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1853"}</definedName>
    <definedName name="_6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1853"}</definedName>
    <definedName name="_6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1853"}</definedName>
    <definedName name="_6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1853"}</definedName>
    <definedName name="_6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1852"}</definedName>
    <definedName name="_6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1852"}</definedName>
    <definedName name="_6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1852"}</definedName>
    <definedName name="_6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1852"}</definedName>
    <definedName name="_6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1851"}</definedName>
    <definedName name="_6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1851"}</definedName>
    <definedName name="_6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1851"}</definedName>
    <definedName name="_6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1851"}</definedName>
    <definedName name="_67__FDSAUDITLINK__" localSheetId="4" hidden="1">{"fdsup://Directions/FactSet Auditing Viewer?action=AUDIT_VALUE&amp;DB=129&amp;ID1=66704R10&amp;VALUEID=10010&amp;SDATE=2010&amp;PERIODTYPE=ANN_STD&amp;SCFT=3&amp;window=popup_no_bar&amp;width=385&amp;height=120&amp;START_MAXIMIZED=FALSE&amp;creator=factset&amp;display_string=Audit"}</definedName>
    <definedName name="_67__FDSAUDITLINK__" localSheetId="5" hidden="1">{"fdsup://Directions/FactSet Auditing Viewer?action=AUDIT_VALUE&amp;DB=129&amp;ID1=66704R10&amp;VALUEID=10010&amp;SDATE=2010&amp;PERIODTYPE=ANN_STD&amp;SCFT=3&amp;window=popup_no_bar&amp;width=385&amp;height=120&amp;START_MAXIMIZED=FALSE&amp;creator=factset&amp;display_string=Audit"}</definedName>
    <definedName name="_67__FDSAUDITLINK__" localSheetId="3" hidden="1">{"fdsup://Directions/FactSet Auditing Viewer?action=AUDIT_VALUE&amp;DB=129&amp;ID1=66704R10&amp;VALUEID=10010&amp;SDATE=2010&amp;PERIODTYPE=ANN_STD&amp;SCFT=3&amp;window=popup_no_bar&amp;width=385&amp;height=120&amp;START_MAXIMIZED=FALSE&amp;creator=factset&amp;display_string=Audit"}</definedName>
    <definedName name="_67__FDSAUDITLINK__" hidden="1">{"fdsup://Directions/FactSet Auditing Viewer?action=AUDIT_VALUE&amp;DB=129&amp;ID1=66704R10&amp;VALUEID=10010&amp;SDATE=2010&amp;PERIODTYPE=ANN_STD&amp;SCFT=3&amp;window=popup_no_bar&amp;width=385&amp;height=120&amp;START_MAXIMIZED=FALSE&amp;creator=factset&amp;display_string=Audit"}</definedName>
    <definedName name="_6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1850"}</definedName>
    <definedName name="_6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1850"}</definedName>
    <definedName name="_6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1850"}</definedName>
    <definedName name="_6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1850"}</definedName>
    <definedName name="_6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1849"}</definedName>
    <definedName name="_6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1849"}</definedName>
    <definedName name="_6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1849"}</definedName>
    <definedName name="_6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1849"}</definedName>
    <definedName name="_6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1848"}</definedName>
    <definedName name="_6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1848"}</definedName>
    <definedName name="_6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1848"}</definedName>
    <definedName name="_6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1848"}</definedName>
    <definedName name="_6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1847"}</definedName>
    <definedName name="_6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1847"}</definedName>
    <definedName name="_6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1847"}</definedName>
    <definedName name="_6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1847"}</definedName>
    <definedName name="_6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1846"}</definedName>
    <definedName name="_6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1846"}</definedName>
    <definedName name="_6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1846"}</definedName>
    <definedName name="_6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1846"}</definedName>
    <definedName name="_6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1845"}</definedName>
    <definedName name="_6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1845"}</definedName>
    <definedName name="_6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1845"}</definedName>
    <definedName name="_6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1845"}</definedName>
    <definedName name="_6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1844"}</definedName>
    <definedName name="_6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1844"}</definedName>
    <definedName name="_6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1844"}</definedName>
    <definedName name="_6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1844"}</definedName>
    <definedName name="_6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1843"}</definedName>
    <definedName name="_6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1843"}</definedName>
    <definedName name="_6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1843"}</definedName>
    <definedName name="_6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1843"}</definedName>
    <definedName name="_6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1842"}</definedName>
    <definedName name="_6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1842"}</definedName>
    <definedName name="_6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1842"}</definedName>
    <definedName name="_6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1842"}</definedName>
    <definedName name="_6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1841"}</definedName>
    <definedName name="_6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1841"}</definedName>
    <definedName name="_6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1841"}</definedName>
    <definedName name="_6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1841"}</definedName>
    <definedName name="_68__FDSAUDITLINK__" localSheetId="4" hidden="1">{"fdsup://directions/FAT Viewer?action=UPDATE&amp;creator=factset&amp;DYN_ARGS=TRUE&amp;DOC_NAME=FAT:FQL_AUDITING_CLIENT_TEMPLATE.FAT&amp;display_string=Audit&amp;VAR:KEY=MZKZSRWHEV&amp;VAR:QUERY=RkZfRUJJVERBX09QRVIoTFRNLDAsLCxSRik=&amp;WINDOW=FIRST_POPUP&amp;HEIGHT=450&amp;WIDTH=450&amp;START_MA","XIMIZED=FALSE&amp;VAR:CALENDAR=US&amp;VAR:SYMBOL=HCN&amp;VAR:INDEX=0"}</definedName>
    <definedName name="_68__FDSAUDITLINK__" localSheetId="5" hidden="1">{"fdsup://directions/FAT Viewer?action=UPDATE&amp;creator=factset&amp;DYN_ARGS=TRUE&amp;DOC_NAME=FAT:FQL_AUDITING_CLIENT_TEMPLATE.FAT&amp;display_string=Audit&amp;VAR:KEY=MZKZSRWHEV&amp;VAR:QUERY=RkZfRUJJVERBX09QRVIoTFRNLDAsLCxSRik=&amp;WINDOW=FIRST_POPUP&amp;HEIGHT=450&amp;WIDTH=450&amp;START_MA","XIMIZED=FALSE&amp;VAR:CALENDAR=US&amp;VAR:SYMBOL=HCN&amp;VAR:INDEX=0"}</definedName>
    <definedName name="_68__FDSAUDITLINK__" localSheetId="3" hidden="1">{"fdsup://directions/FAT Viewer?action=UPDATE&amp;creator=factset&amp;DYN_ARGS=TRUE&amp;DOC_NAME=FAT:FQL_AUDITING_CLIENT_TEMPLATE.FAT&amp;display_string=Audit&amp;VAR:KEY=MZKZSRWHEV&amp;VAR:QUERY=RkZfRUJJVERBX09QRVIoTFRNLDAsLCxSRik=&amp;WINDOW=FIRST_POPUP&amp;HEIGHT=450&amp;WIDTH=450&amp;START_MA","XIMIZED=FALSE&amp;VAR:CALENDAR=US&amp;VAR:SYMBOL=HCN&amp;VAR:INDEX=0"}</definedName>
    <definedName name="_68__FDSAUDITLINK__" hidden="1">{"fdsup://directions/FAT Viewer?action=UPDATE&amp;creator=factset&amp;DYN_ARGS=TRUE&amp;DOC_NAME=FAT:FQL_AUDITING_CLIENT_TEMPLATE.FAT&amp;display_string=Audit&amp;VAR:KEY=MZKZSRWHEV&amp;VAR:QUERY=RkZfRUJJVERBX09QRVIoTFRNLDAsLCxSRik=&amp;WINDOW=FIRST_POPUP&amp;HEIGHT=450&amp;WIDTH=450&amp;START_MA","XIMIZED=FALSE&amp;VAR:CALENDAR=US&amp;VAR:SYMBOL=HCN&amp;VAR:INDEX=0"}</definedName>
    <definedName name="_6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1840"}</definedName>
    <definedName name="_6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1840"}</definedName>
    <definedName name="_6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1840"}</definedName>
    <definedName name="_6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1840"}</definedName>
    <definedName name="_6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1839"}</definedName>
    <definedName name="_6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1839"}</definedName>
    <definedName name="_6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1839"}</definedName>
    <definedName name="_6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1839"}</definedName>
    <definedName name="_6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1838"}</definedName>
    <definedName name="_6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1838"}</definedName>
    <definedName name="_6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1838"}</definedName>
    <definedName name="_6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1838"}</definedName>
    <definedName name="_6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1837"}</definedName>
    <definedName name="_6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1837"}</definedName>
    <definedName name="_6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1837"}</definedName>
    <definedName name="_6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1837"}</definedName>
    <definedName name="_6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1836"}</definedName>
    <definedName name="_6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1836"}</definedName>
    <definedName name="_6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1836"}</definedName>
    <definedName name="_6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1836"}</definedName>
    <definedName name="_6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1835"}</definedName>
    <definedName name="_6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1835"}</definedName>
    <definedName name="_6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1835"}</definedName>
    <definedName name="_6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1835"}</definedName>
    <definedName name="_6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1834"}</definedName>
    <definedName name="_6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1834"}</definedName>
    <definedName name="_6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1834"}</definedName>
    <definedName name="_6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1834"}</definedName>
    <definedName name="_6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1833"}</definedName>
    <definedName name="_6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1833"}</definedName>
    <definedName name="_6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1833"}</definedName>
    <definedName name="_6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1833"}</definedName>
    <definedName name="_6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1832"}</definedName>
    <definedName name="_6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1832"}</definedName>
    <definedName name="_6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1832"}</definedName>
    <definedName name="_6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1832"}</definedName>
    <definedName name="_6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1831"}</definedName>
    <definedName name="_6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1831"}</definedName>
    <definedName name="_6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1831"}</definedName>
    <definedName name="_6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1831"}</definedName>
    <definedName name="_69__FDSAUDITLINK__" localSheetId="4" hidden="1">{"fdsup://directions/FAT Viewer?action=UPDATE&amp;creator=factset&amp;DYN_ARGS=TRUE&amp;DOC_NAME=FAT:FQL_AUDITING_CLIENT_TEMPLATE.FAT&amp;display_string=Audit&amp;VAR:KEY=GXKBOZIFAX&amp;VAR:QUERY=RkZfRUJJVERBX09QRVIoTFRNLDIwMTAp&amp;WINDOW=FIRST_POPUP&amp;HEIGHT=450&amp;WIDTH=450&amp;START_MAXIMI","ZED=FALSE&amp;VAR:CALENDAR=US&amp;VAR:SYMBOL=VTR&amp;VAR:INDEX=0"}</definedName>
    <definedName name="_69__FDSAUDITLINK__" localSheetId="5" hidden="1">{"fdsup://directions/FAT Viewer?action=UPDATE&amp;creator=factset&amp;DYN_ARGS=TRUE&amp;DOC_NAME=FAT:FQL_AUDITING_CLIENT_TEMPLATE.FAT&amp;display_string=Audit&amp;VAR:KEY=GXKBOZIFAX&amp;VAR:QUERY=RkZfRUJJVERBX09QRVIoTFRNLDIwMTAp&amp;WINDOW=FIRST_POPUP&amp;HEIGHT=450&amp;WIDTH=450&amp;START_MAXIMI","ZED=FALSE&amp;VAR:CALENDAR=US&amp;VAR:SYMBOL=VTR&amp;VAR:INDEX=0"}</definedName>
    <definedName name="_69__FDSAUDITLINK__" localSheetId="3" hidden="1">{"fdsup://directions/FAT Viewer?action=UPDATE&amp;creator=factset&amp;DYN_ARGS=TRUE&amp;DOC_NAME=FAT:FQL_AUDITING_CLIENT_TEMPLATE.FAT&amp;display_string=Audit&amp;VAR:KEY=GXKBOZIFAX&amp;VAR:QUERY=RkZfRUJJVERBX09QRVIoTFRNLDIwMTAp&amp;WINDOW=FIRST_POPUP&amp;HEIGHT=450&amp;WIDTH=450&amp;START_MAXIMI","ZED=FALSE&amp;VAR:CALENDAR=US&amp;VAR:SYMBOL=VTR&amp;VAR:INDEX=0"}</definedName>
    <definedName name="_69__FDSAUDITLINK__" hidden="1">{"fdsup://directions/FAT Viewer?action=UPDATE&amp;creator=factset&amp;DYN_ARGS=TRUE&amp;DOC_NAME=FAT:FQL_AUDITING_CLIENT_TEMPLATE.FAT&amp;display_string=Audit&amp;VAR:KEY=GXKBOZIFAX&amp;VAR:QUERY=RkZfRUJJVERBX09QRVIoTFRNLDIwMTAp&amp;WINDOW=FIRST_POPUP&amp;HEIGHT=450&amp;WIDTH=450&amp;START_MAXIMI","ZED=FALSE&amp;VAR:CALENDAR=US&amp;VAR:SYMBOL=VTR&amp;VAR:INDEX=0"}</definedName>
    <definedName name="_6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1830"}</definedName>
    <definedName name="_6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1830"}</definedName>
    <definedName name="_6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1830"}</definedName>
    <definedName name="_6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1830"}</definedName>
    <definedName name="_6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1829"}</definedName>
    <definedName name="_6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1829"}</definedName>
    <definedName name="_6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1829"}</definedName>
    <definedName name="_6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1829"}</definedName>
    <definedName name="_6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1828"}</definedName>
    <definedName name="_6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1828"}</definedName>
    <definedName name="_6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1828"}</definedName>
    <definedName name="_6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1828"}</definedName>
    <definedName name="_6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1827"}</definedName>
    <definedName name="_6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1827"}</definedName>
    <definedName name="_6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1827"}</definedName>
    <definedName name="_6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1827"}</definedName>
    <definedName name="_6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1826"}</definedName>
    <definedName name="_6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1826"}</definedName>
    <definedName name="_6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1826"}</definedName>
    <definedName name="_6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1826"}</definedName>
    <definedName name="_6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1825"}</definedName>
    <definedName name="_6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1825"}</definedName>
    <definedName name="_6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1825"}</definedName>
    <definedName name="_6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1825"}</definedName>
    <definedName name="_6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1824"}</definedName>
    <definedName name="_6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1824"}</definedName>
    <definedName name="_6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1824"}</definedName>
    <definedName name="_6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1824"}</definedName>
    <definedName name="_6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1823"}</definedName>
    <definedName name="_6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1823"}</definedName>
    <definedName name="_6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1823"}</definedName>
    <definedName name="_6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1823"}</definedName>
    <definedName name="_6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1822"}</definedName>
    <definedName name="_6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1822"}</definedName>
    <definedName name="_6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1822"}</definedName>
    <definedName name="_6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1822"}</definedName>
    <definedName name="_6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1821"}</definedName>
    <definedName name="_6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1821"}</definedName>
    <definedName name="_6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1821"}</definedName>
    <definedName name="_6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1821"}</definedName>
    <definedName name="_7__FDSAUDITLINK__" localSheetId="4" hidden="1">{"fdsup://directions/FAT Viewer?action=UPDATE&amp;creator=factset&amp;DYN_ARGS=TRUE&amp;DOC_NAME=FAT:FQL_AUDITING_CLIENT_TEMPLATE.FAT&amp;display_string=Audit&amp;VAR:KEY=UBCBSNIHEL&amp;VAR:QUERY=RkdfUFJJQ0UoNDEwODApIC8gRkZfQlBTKE1PTiw0MTA4MCk=&amp;WINDOW=FIRST_POPUP&amp;HEIGHT=450&amp;WIDTH=","450&amp;START_MAXIMIZED=FALSE&amp;VAR:CALENDAR=US&amp;VAR:SYMBOL=OTCPK:ACPI&amp;VAR:INDEX=0"}</definedName>
    <definedName name="_7__FDSAUDITLINK__" localSheetId="5" hidden="1">{"fdsup://directions/FAT Viewer?action=UPDATE&amp;creator=factset&amp;DYN_ARGS=TRUE&amp;DOC_NAME=FAT:FQL_AUDITING_CLIENT_TEMPLATE.FAT&amp;display_string=Audit&amp;VAR:KEY=UBCBSNIHEL&amp;VAR:QUERY=RkdfUFJJQ0UoNDEwODApIC8gRkZfQlBTKE1PTiw0MTA4MCk=&amp;WINDOW=FIRST_POPUP&amp;HEIGHT=450&amp;WIDTH=","450&amp;START_MAXIMIZED=FALSE&amp;VAR:CALENDAR=US&amp;VAR:SYMBOL=OTCPK:ACPI&amp;VAR:INDEX=0"}</definedName>
    <definedName name="_7__FDSAUDITLINK__" localSheetId="3" hidden="1">{"fdsup://directions/FAT Viewer?action=UPDATE&amp;creator=factset&amp;DYN_ARGS=TRUE&amp;DOC_NAME=FAT:FQL_AUDITING_CLIENT_TEMPLATE.FAT&amp;display_string=Audit&amp;VAR:KEY=UBCBSNIHEL&amp;VAR:QUERY=RkdfUFJJQ0UoNDEwODApIC8gRkZfQlBTKE1PTiw0MTA4MCk=&amp;WINDOW=FIRST_POPUP&amp;HEIGHT=450&amp;WIDTH=","450&amp;START_MAXIMIZED=FALSE&amp;VAR:CALENDAR=US&amp;VAR:SYMBOL=OTCPK:ACPI&amp;VAR:INDEX=0"}</definedName>
    <definedName name="_7__FDSAUDITLINK__" hidden="1">{"fdsup://directions/FAT Viewer?action=UPDATE&amp;creator=factset&amp;DYN_ARGS=TRUE&amp;DOC_NAME=FAT:FQL_AUDITING_CLIENT_TEMPLATE.FAT&amp;display_string=Audit&amp;VAR:KEY=UBCBSNIHEL&amp;VAR:QUERY=RkdfUFJJQ0UoNDEwODApIC8gRkZfQlBTKE1PTiw0MTA4MCk=&amp;WINDOW=FIRST_POPUP&amp;HEIGHT=450&amp;WIDTH=","450&amp;START_MAXIMIZED=FALSE&amp;VAR:CALENDAR=US&amp;VAR:SYMBOL=OTCPK:ACPI&amp;VAR:INDEX=0"}</definedName>
    <definedName name="_7_8_0_S" hidden="1">#N/A</definedName>
    <definedName name="_70__FDSAUDITLINK__" localSheetId="4" hidden="1">{"fdsup://directions/FAT Viewer?action=UPDATE&amp;creator=factset&amp;DYN_ARGS=TRUE&amp;DOC_NAME=FAT:FQL_AUDITING_CLIENT_TEMPLATE.FAT&amp;display_string=Audit&amp;VAR:KEY=CFILEJIBYJ&amp;VAR:QUERY=RkZfRUJJVERBX09QRVIoTFRNLDAsLCxSRik=&amp;WINDOW=FIRST_POPUP&amp;HEIGHT=450&amp;WIDTH=450&amp;START_MA","XIMIZED=FALSE&amp;VAR:CALENDAR=US&amp;VAR:SYMBOL=VTR&amp;VAR:INDEX=0"}</definedName>
    <definedName name="_70__FDSAUDITLINK__" localSheetId="5" hidden="1">{"fdsup://directions/FAT Viewer?action=UPDATE&amp;creator=factset&amp;DYN_ARGS=TRUE&amp;DOC_NAME=FAT:FQL_AUDITING_CLIENT_TEMPLATE.FAT&amp;display_string=Audit&amp;VAR:KEY=CFILEJIBYJ&amp;VAR:QUERY=RkZfRUJJVERBX09QRVIoTFRNLDAsLCxSRik=&amp;WINDOW=FIRST_POPUP&amp;HEIGHT=450&amp;WIDTH=450&amp;START_MA","XIMIZED=FALSE&amp;VAR:CALENDAR=US&amp;VAR:SYMBOL=VTR&amp;VAR:INDEX=0"}</definedName>
    <definedName name="_70__FDSAUDITLINK__" localSheetId="3" hidden="1">{"fdsup://directions/FAT Viewer?action=UPDATE&amp;creator=factset&amp;DYN_ARGS=TRUE&amp;DOC_NAME=FAT:FQL_AUDITING_CLIENT_TEMPLATE.FAT&amp;display_string=Audit&amp;VAR:KEY=CFILEJIBYJ&amp;VAR:QUERY=RkZfRUJJVERBX09QRVIoTFRNLDAsLCxSRik=&amp;WINDOW=FIRST_POPUP&amp;HEIGHT=450&amp;WIDTH=450&amp;START_MA","XIMIZED=FALSE&amp;VAR:CALENDAR=US&amp;VAR:SYMBOL=VTR&amp;VAR:INDEX=0"}</definedName>
    <definedName name="_70__FDSAUDITLINK__" hidden="1">{"fdsup://directions/FAT Viewer?action=UPDATE&amp;creator=factset&amp;DYN_ARGS=TRUE&amp;DOC_NAME=FAT:FQL_AUDITING_CLIENT_TEMPLATE.FAT&amp;display_string=Audit&amp;VAR:KEY=CFILEJIBYJ&amp;VAR:QUERY=RkZfRUJJVERBX09QRVIoTFRNLDAsLCxSRik=&amp;WINDOW=FIRST_POPUP&amp;HEIGHT=450&amp;WIDTH=450&amp;START_MA","XIMIZED=FALSE&amp;VAR:CALENDAR=US&amp;VAR:SYMBOL=VTR&amp;VAR:INDEX=0"}</definedName>
    <definedName name="_7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1820"}</definedName>
    <definedName name="_7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1820"}</definedName>
    <definedName name="_7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1820"}</definedName>
    <definedName name="_7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1820"}</definedName>
    <definedName name="_7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1819"}</definedName>
    <definedName name="_7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1819"}</definedName>
    <definedName name="_7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1819"}</definedName>
    <definedName name="_7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1819"}</definedName>
    <definedName name="_7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1818"}</definedName>
    <definedName name="_7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1818"}</definedName>
    <definedName name="_7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1818"}</definedName>
    <definedName name="_7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1818"}</definedName>
    <definedName name="_7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1817"}</definedName>
    <definedName name="_7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1817"}</definedName>
    <definedName name="_7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1817"}</definedName>
    <definedName name="_7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1817"}</definedName>
    <definedName name="_7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1816"}</definedName>
    <definedName name="_7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1816"}</definedName>
    <definedName name="_7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1816"}</definedName>
    <definedName name="_7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1816"}</definedName>
    <definedName name="_7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1815"}</definedName>
    <definedName name="_7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1815"}</definedName>
    <definedName name="_7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1815"}</definedName>
    <definedName name="_7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1815"}</definedName>
    <definedName name="_7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1814"}</definedName>
    <definedName name="_7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1814"}</definedName>
    <definedName name="_7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1814"}</definedName>
    <definedName name="_7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1814"}</definedName>
    <definedName name="_7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1813"}</definedName>
    <definedName name="_7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1813"}</definedName>
    <definedName name="_7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1813"}</definedName>
    <definedName name="_7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1813"}</definedName>
    <definedName name="_7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1812"}</definedName>
    <definedName name="_7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1812"}</definedName>
    <definedName name="_7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1812"}</definedName>
    <definedName name="_7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1812"}</definedName>
    <definedName name="_7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1811"}</definedName>
    <definedName name="_7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1811"}</definedName>
    <definedName name="_7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1811"}</definedName>
    <definedName name="_7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1811"}</definedName>
    <definedName name="_71__FDSAUDITLINK__" localSheetId="4" hidden="1">{"fdsup://directions/FAT Viewer?action=UPDATE&amp;creator=factset&amp;DYN_ARGS=TRUE&amp;DOC_NAME=FAT:FQL_AUDITING_CLIENT_TEMPLATE.FAT&amp;display_string=Audit&amp;VAR:KEY=EDKPSFQXKT&amp;VAR:QUERY=RkZfRUJJVERBX09QRVIoTFRNLDIwMTAp&amp;WINDOW=FIRST_POPUP&amp;HEIGHT=450&amp;WIDTH=450&amp;START_MAXIMI","ZED=FALSE&amp;VAR:CALENDAR=US&amp;VAR:SYMBOL=HCP&amp;VAR:INDEX=0"}</definedName>
    <definedName name="_71__FDSAUDITLINK__" localSheetId="5" hidden="1">{"fdsup://directions/FAT Viewer?action=UPDATE&amp;creator=factset&amp;DYN_ARGS=TRUE&amp;DOC_NAME=FAT:FQL_AUDITING_CLIENT_TEMPLATE.FAT&amp;display_string=Audit&amp;VAR:KEY=EDKPSFQXKT&amp;VAR:QUERY=RkZfRUJJVERBX09QRVIoTFRNLDIwMTAp&amp;WINDOW=FIRST_POPUP&amp;HEIGHT=450&amp;WIDTH=450&amp;START_MAXIMI","ZED=FALSE&amp;VAR:CALENDAR=US&amp;VAR:SYMBOL=HCP&amp;VAR:INDEX=0"}</definedName>
    <definedName name="_71__FDSAUDITLINK__" localSheetId="3" hidden="1">{"fdsup://directions/FAT Viewer?action=UPDATE&amp;creator=factset&amp;DYN_ARGS=TRUE&amp;DOC_NAME=FAT:FQL_AUDITING_CLIENT_TEMPLATE.FAT&amp;display_string=Audit&amp;VAR:KEY=EDKPSFQXKT&amp;VAR:QUERY=RkZfRUJJVERBX09QRVIoTFRNLDIwMTAp&amp;WINDOW=FIRST_POPUP&amp;HEIGHT=450&amp;WIDTH=450&amp;START_MAXIMI","ZED=FALSE&amp;VAR:CALENDAR=US&amp;VAR:SYMBOL=HCP&amp;VAR:INDEX=0"}</definedName>
    <definedName name="_71__FDSAUDITLINK__" hidden="1">{"fdsup://directions/FAT Viewer?action=UPDATE&amp;creator=factset&amp;DYN_ARGS=TRUE&amp;DOC_NAME=FAT:FQL_AUDITING_CLIENT_TEMPLATE.FAT&amp;display_string=Audit&amp;VAR:KEY=EDKPSFQXKT&amp;VAR:QUERY=RkZfRUJJVERBX09QRVIoTFRNLDIwMTAp&amp;WINDOW=FIRST_POPUP&amp;HEIGHT=450&amp;WIDTH=450&amp;START_MAXIMI","ZED=FALSE&amp;VAR:CALENDAR=US&amp;VAR:SYMBOL=HCP&amp;VAR:INDEX=0"}</definedName>
    <definedName name="_7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1810"}</definedName>
    <definedName name="_7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1810"}</definedName>
    <definedName name="_7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1810"}</definedName>
    <definedName name="_7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1810"}</definedName>
    <definedName name="_7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1809"}</definedName>
    <definedName name="_7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1809"}</definedName>
    <definedName name="_7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1809"}</definedName>
    <definedName name="_7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1809"}</definedName>
    <definedName name="_7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1808"}</definedName>
    <definedName name="_7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1808"}</definedName>
    <definedName name="_7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1808"}</definedName>
    <definedName name="_7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1808"}</definedName>
    <definedName name="_7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1807"}</definedName>
    <definedName name="_7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1807"}</definedName>
    <definedName name="_7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1807"}</definedName>
    <definedName name="_7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1807"}</definedName>
    <definedName name="_7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1806"}</definedName>
    <definedName name="_7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1806"}</definedName>
    <definedName name="_7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1806"}</definedName>
    <definedName name="_7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1806"}</definedName>
    <definedName name="_7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1805"}</definedName>
    <definedName name="_7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1805"}</definedName>
    <definedName name="_7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1805"}</definedName>
    <definedName name="_7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1805"}</definedName>
    <definedName name="_7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1804"}</definedName>
    <definedName name="_7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1804"}</definedName>
    <definedName name="_7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1804"}</definedName>
    <definedName name="_7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1804"}</definedName>
    <definedName name="_7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1803"}</definedName>
    <definedName name="_7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1803"}</definedName>
    <definedName name="_7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1803"}</definedName>
    <definedName name="_7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1803"}</definedName>
    <definedName name="_7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1802"}</definedName>
    <definedName name="_7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1802"}</definedName>
    <definedName name="_7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1802"}</definedName>
    <definedName name="_7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1802"}</definedName>
    <definedName name="_7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1801"}</definedName>
    <definedName name="_7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1801"}</definedName>
    <definedName name="_7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1801"}</definedName>
    <definedName name="_7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1801"}</definedName>
    <definedName name="_72__FDSAUDITLINK__" localSheetId="4" hidden="1">{"fdsup://directions/FAT Viewer?action=UPDATE&amp;creator=factset&amp;DYN_ARGS=TRUE&amp;DOC_NAME=FAT:FQL_AUDITING_CLIENT_TEMPLATE.FAT&amp;display_string=Audit&amp;VAR:KEY=EBOLGHIRCR&amp;VAR:QUERY=RkZfRUJJVERBX09QRVIoTFRNLDIwMTAp&amp;WINDOW=FIRST_POPUP&amp;HEIGHT=450&amp;WIDTH=450&amp;START_MAXIMI","ZED=FALSE&amp;VAR:CALENDAR=US&amp;VAR:SYMBOL=WYNN&amp;VAR:INDEX=0"}</definedName>
    <definedName name="_72__FDSAUDITLINK__" localSheetId="5" hidden="1">{"fdsup://directions/FAT Viewer?action=UPDATE&amp;creator=factset&amp;DYN_ARGS=TRUE&amp;DOC_NAME=FAT:FQL_AUDITING_CLIENT_TEMPLATE.FAT&amp;display_string=Audit&amp;VAR:KEY=EBOLGHIRCR&amp;VAR:QUERY=RkZfRUJJVERBX09QRVIoTFRNLDIwMTAp&amp;WINDOW=FIRST_POPUP&amp;HEIGHT=450&amp;WIDTH=450&amp;START_MAXIMI","ZED=FALSE&amp;VAR:CALENDAR=US&amp;VAR:SYMBOL=WYNN&amp;VAR:INDEX=0"}</definedName>
    <definedName name="_72__FDSAUDITLINK__" localSheetId="3" hidden="1">{"fdsup://directions/FAT Viewer?action=UPDATE&amp;creator=factset&amp;DYN_ARGS=TRUE&amp;DOC_NAME=FAT:FQL_AUDITING_CLIENT_TEMPLATE.FAT&amp;display_string=Audit&amp;VAR:KEY=EBOLGHIRCR&amp;VAR:QUERY=RkZfRUJJVERBX09QRVIoTFRNLDIwMTAp&amp;WINDOW=FIRST_POPUP&amp;HEIGHT=450&amp;WIDTH=450&amp;START_MAXIMI","ZED=FALSE&amp;VAR:CALENDAR=US&amp;VAR:SYMBOL=WYNN&amp;VAR:INDEX=0"}</definedName>
    <definedName name="_72__FDSAUDITLINK__" hidden="1">{"fdsup://directions/FAT Viewer?action=UPDATE&amp;creator=factset&amp;DYN_ARGS=TRUE&amp;DOC_NAME=FAT:FQL_AUDITING_CLIENT_TEMPLATE.FAT&amp;display_string=Audit&amp;VAR:KEY=EBOLGHIRCR&amp;VAR:QUERY=RkZfRUJJVERBX09QRVIoTFRNLDIwMTAp&amp;WINDOW=FIRST_POPUP&amp;HEIGHT=450&amp;WIDTH=450&amp;START_MAXIMI","ZED=FALSE&amp;VAR:CALENDAR=US&amp;VAR:SYMBOL=WYNN&amp;VAR:INDEX=0"}</definedName>
    <definedName name="_7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1800"}</definedName>
    <definedName name="_7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1800"}</definedName>
    <definedName name="_7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1800"}</definedName>
    <definedName name="_7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1800"}</definedName>
    <definedName name="_7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1799"}</definedName>
    <definedName name="_7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1799"}</definedName>
    <definedName name="_7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1799"}</definedName>
    <definedName name="_7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1799"}</definedName>
    <definedName name="_7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1798"}</definedName>
    <definedName name="_7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1798"}</definedName>
    <definedName name="_7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1798"}</definedName>
    <definedName name="_7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1798"}</definedName>
    <definedName name="_7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1797"}</definedName>
    <definedName name="_7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1797"}</definedName>
    <definedName name="_7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1797"}</definedName>
    <definedName name="_7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1797"}</definedName>
    <definedName name="_7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1796"}</definedName>
    <definedName name="_7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1796"}</definedName>
    <definedName name="_7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1796"}</definedName>
    <definedName name="_7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1796"}</definedName>
    <definedName name="_7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1795"}</definedName>
    <definedName name="_7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1795"}</definedName>
    <definedName name="_7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1795"}</definedName>
    <definedName name="_7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1795"}</definedName>
    <definedName name="_7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1794"}</definedName>
    <definedName name="_7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1794"}</definedName>
    <definedName name="_7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1794"}</definedName>
    <definedName name="_7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1794"}</definedName>
    <definedName name="_7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1793"}</definedName>
    <definedName name="_7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1793"}</definedName>
    <definedName name="_7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1793"}</definedName>
    <definedName name="_7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1793"}</definedName>
    <definedName name="_7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1792"}</definedName>
    <definedName name="_7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1792"}</definedName>
    <definedName name="_7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1792"}</definedName>
    <definedName name="_7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1792"}</definedName>
    <definedName name="_7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1791"}</definedName>
    <definedName name="_7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1791"}</definedName>
    <definedName name="_7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1791"}</definedName>
    <definedName name="_7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1791"}</definedName>
    <definedName name="_73__FDSAUDITLINK__" localSheetId="4" hidden="1">{"fdsup://directions/FAT Viewer?action=UPDATE&amp;creator=factset&amp;DYN_ARGS=TRUE&amp;DOC_NAME=FAT:FQL_AUDITING_CLIENT_TEMPLATE.FAT&amp;display_string=Audit&amp;VAR:KEY=FMJOPAXMRE&amp;VAR:QUERY=RkZfRUJJVERBX09QRVIoTFRNLDIwMTAp&amp;WINDOW=FIRST_POPUP&amp;HEIGHT=450&amp;WIDTH=450&amp;START_MAXIMI","ZED=FALSE&amp;VAR:CALENDAR=US&amp;VAR:SYMBOL=CZR&amp;VAR:INDEX=0"}</definedName>
    <definedName name="_73__FDSAUDITLINK__" localSheetId="5" hidden="1">{"fdsup://directions/FAT Viewer?action=UPDATE&amp;creator=factset&amp;DYN_ARGS=TRUE&amp;DOC_NAME=FAT:FQL_AUDITING_CLIENT_TEMPLATE.FAT&amp;display_string=Audit&amp;VAR:KEY=FMJOPAXMRE&amp;VAR:QUERY=RkZfRUJJVERBX09QRVIoTFRNLDIwMTAp&amp;WINDOW=FIRST_POPUP&amp;HEIGHT=450&amp;WIDTH=450&amp;START_MAXIMI","ZED=FALSE&amp;VAR:CALENDAR=US&amp;VAR:SYMBOL=CZR&amp;VAR:INDEX=0"}</definedName>
    <definedName name="_73__FDSAUDITLINK__" localSheetId="3" hidden="1">{"fdsup://directions/FAT Viewer?action=UPDATE&amp;creator=factset&amp;DYN_ARGS=TRUE&amp;DOC_NAME=FAT:FQL_AUDITING_CLIENT_TEMPLATE.FAT&amp;display_string=Audit&amp;VAR:KEY=FMJOPAXMRE&amp;VAR:QUERY=RkZfRUJJVERBX09QRVIoTFRNLDIwMTAp&amp;WINDOW=FIRST_POPUP&amp;HEIGHT=450&amp;WIDTH=450&amp;START_MAXIMI","ZED=FALSE&amp;VAR:CALENDAR=US&amp;VAR:SYMBOL=CZR&amp;VAR:INDEX=0"}</definedName>
    <definedName name="_73__FDSAUDITLINK__" hidden="1">{"fdsup://directions/FAT Viewer?action=UPDATE&amp;creator=factset&amp;DYN_ARGS=TRUE&amp;DOC_NAME=FAT:FQL_AUDITING_CLIENT_TEMPLATE.FAT&amp;display_string=Audit&amp;VAR:KEY=FMJOPAXMRE&amp;VAR:QUERY=RkZfRUJJVERBX09QRVIoTFRNLDIwMTAp&amp;WINDOW=FIRST_POPUP&amp;HEIGHT=450&amp;WIDTH=450&amp;START_MAXIMI","ZED=FALSE&amp;VAR:CALENDAR=US&amp;VAR:SYMBOL=CZR&amp;VAR:INDEX=0"}</definedName>
    <definedName name="_7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1790"}</definedName>
    <definedName name="_7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1790"}</definedName>
    <definedName name="_7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1790"}</definedName>
    <definedName name="_7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1790"}</definedName>
    <definedName name="_7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1789"}</definedName>
    <definedName name="_7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1789"}</definedName>
    <definedName name="_7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1789"}</definedName>
    <definedName name="_7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1789"}</definedName>
    <definedName name="_7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1788"}</definedName>
    <definedName name="_7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1788"}</definedName>
    <definedName name="_7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1788"}</definedName>
    <definedName name="_7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1788"}</definedName>
    <definedName name="_7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1787"}</definedName>
    <definedName name="_7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1787"}</definedName>
    <definedName name="_7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1787"}</definedName>
    <definedName name="_7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1787"}</definedName>
    <definedName name="_7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1786"}</definedName>
    <definedName name="_7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1786"}</definedName>
    <definedName name="_7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1786"}</definedName>
    <definedName name="_7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1786"}</definedName>
    <definedName name="_7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1785"}</definedName>
    <definedName name="_7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1785"}</definedName>
    <definedName name="_7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1785"}</definedName>
    <definedName name="_7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1785"}</definedName>
    <definedName name="_7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1784"}</definedName>
    <definedName name="_7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1784"}</definedName>
    <definedName name="_7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1784"}</definedName>
    <definedName name="_7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1784"}</definedName>
    <definedName name="_7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1783"}</definedName>
    <definedName name="_7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1783"}</definedName>
    <definedName name="_7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1783"}</definedName>
    <definedName name="_7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1783"}</definedName>
    <definedName name="_7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1782"}</definedName>
    <definedName name="_7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1782"}</definedName>
    <definedName name="_7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1782"}</definedName>
    <definedName name="_7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1782"}</definedName>
    <definedName name="_7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1781"}</definedName>
    <definedName name="_7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1781"}</definedName>
    <definedName name="_7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1781"}</definedName>
    <definedName name="_7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1781"}</definedName>
    <definedName name="_74__FDSAUDITLINK__" localSheetId="4" hidden="1">{"fdsup://directions/FAT Viewer?action=UPDATE&amp;creator=factset&amp;DYN_ARGS=TRUE&amp;DOC_NAME=FAT:FQL_AUDITING_CLIENT_TEMPLATE.FAT&amp;display_string=Audit&amp;VAR:KEY=VYBWNKDCJM&amp;VAR:QUERY=RkZfRUJJVERBX09QRVIoTFRNLDIwMTAp&amp;WINDOW=FIRST_POPUP&amp;HEIGHT=450&amp;WIDTH=450&amp;START_MAXIMI","ZED=FALSE&amp;VAR:CALENDAR=US&amp;VAR:SYMBOL=MGM&amp;VAR:INDEX=0"}</definedName>
    <definedName name="_74__FDSAUDITLINK__" localSheetId="5" hidden="1">{"fdsup://directions/FAT Viewer?action=UPDATE&amp;creator=factset&amp;DYN_ARGS=TRUE&amp;DOC_NAME=FAT:FQL_AUDITING_CLIENT_TEMPLATE.FAT&amp;display_string=Audit&amp;VAR:KEY=VYBWNKDCJM&amp;VAR:QUERY=RkZfRUJJVERBX09QRVIoTFRNLDIwMTAp&amp;WINDOW=FIRST_POPUP&amp;HEIGHT=450&amp;WIDTH=450&amp;START_MAXIMI","ZED=FALSE&amp;VAR:CALENDAR=US&amp;VAR:SYMBOL=MGM&amp;VAR:INDEX=0"}</definedName>
    <definedName name="_74__FDSAUDITLINK__" localSheetId="3" hidden="1">{"fdsup://directions/FAT Viewer?action=UPDATE&amp;creator=factset&amp;DYN_ARGS=TRUE&amp;DOC_NAME=FAT:FQL_AUDITING_CLIENT_TEMPLATE.FAT&amp;display_string=Audit&amp;VAR:KEY=VYBWNKDCJM&amp;VAR:QUERY=RkZfRUJJVERBX09QRVIoTFRNLDIwMTAp&amp;WINDOW=FIRST_POPUP&amp;HEIGHT=450&amp;WIDTH=450&amp;START_MAXIMI","ZED=FALSE&amp;VAR:CALENDAR=US&amp;VAR:SYMBOL=MGM&amp;VAR:INDEX=0"}</definedName>
    <definedName name="_74__FDSAUDITLINK__" hidden="1">{"fdsup://directions/FAT Viewer?action=UPDATE&amp;creator=factset&amp;DYN_ARGS=TRUE&amp;DOC_NAME=FAT:FQL_AUDITING_CLIENT_TEMPLATE.FAT&amp;display_string=Audit&amp;VAR:KEY=VYBWNKDCJM&amp;VAR:QUERY=RkZfRUJJVERBX09QRVIoTFRNLDIwMTAp&amp;WINDOW=FIRST_POPUP&amp;HEIGHT=450&amp;WIDTH=450&amp;START_MAXIMI","ZED=FALSE&amp;VAR:CALENDAR=US&amp;VAR:SYMBOL=MGM&amp;VAR:INDEX=0"}</definedName>
    <definedName name="_7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1780"}</definedName>
    <definedName name="_7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1780"}</definedName>
    <definedName name="_7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1780"}</definedName>
    <definedName name="_7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1780"}</definedName>
    <definedName name="_7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1779"}</definedName>
    <definedName name="_7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1779"}</definedName>
    <definedName name="_7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1779"}</definedName>
    <definedName name="_7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1779"}</definedName>
    <definedName name="_7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1778"}</definedName>
    <definedName name="_7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1778"}</definedName>
    <definedName name="_7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1778"}</definedName>
    <definedName name="_7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1778"}</definedName>
    <definedName name="_7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1777"}</definedName>
    <definedName name="_7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1777"}</definedName>
    <definedName name="_7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1777"}</definedName>
    <definedName name="_7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1777"}</definedName>
    <definedName name="_7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1776"}</definedName>
    <definedName name="_7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1776"}</definedName>
    <definedName name="_7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1776"}</definedName>
    <definedName name="_7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1776"}</definedName>
    <definedName name="_7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1775"}</definedName>
    <definedName name="_7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1775"}</definedName>
    <definedName name="_7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1775"}</definedName>
    <definedName name="_7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1775"}</definedName>
    <definedName name="_7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1774"}</definedName>
    <definedName name="_7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1774"}</definedName>
    <definedName name="_7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1774"}</definedName>
    <definedName name="_7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1774"}</definedName>
    <definedName name="_7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1773"}</definedName>
    <definedName name="_7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1773"}</definedName>
    <definedName name="_7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1773"}</definedName>
    <definedName name="_7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1773"}</definedName>
    <definedName name="_7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1772"}</definedName>
    <definedName name="_7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1772"}</definedName>
    <definedName name="_7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1772"}</definedName>
    <definedName name="_7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1772"}</definedName>
    <definedName name="_7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1771"}</definedName>
    <definedName name="_7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1771"}</definedName>
    <definedName name="_7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1771"}</definedName>
    <definedName name="_7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1771"}</definedName>
    <definedName name="_75__FDSAUDITLINK__" localSheetId="4" hidden="1">{"fdsup://directions/FAT Viewer?action=UPDATE&amp;creator=factset&amp;DYN_ARGS=TRUE&amp;DOC_NAME=FAT:FQL_AUDITING_CLIENT_TEMPLATE.FAT&amp;display_string=Audit&amp;VAR:KEY=VOTODWZKVG&amp;VAR:QUERY=RkZfRUJJVERBX09QRVIoTFRNLDIwMTAp&amp;WINDOW=FIRST_POPUP&amp;HEIGHT=450&amp;WIDTH=450&amp;START_MAXIMI","ZED=FALSE&amp;VAR:CALENDAR=US&amp;VAR:SYMBOL=LVS&amp;VAR:INDEX=0"}</definedName>
    <definedName name="_75__FDSAUDITLINK__" localSheetId="5" hidden="1">{"fdsup://directions/FAT Viewer?action=UPDATE&amp;creator=factset&amp;DYN_ARGS=TRUE&amp;DOC_NAME=FAT:FQL_AUDITING_CLIENT_TEMPLATE.FAT&amp;display_string=Audit&amp;VAR:KEY=VOTODWZKVG&amp;VAR:QUERY=RkZfRUJJVERBX09QRVIoTFRNLDIwMTAp&amp;WINDOW=FIRST_POPUP&amp;HEIGHT=450&amp;WIDTH=450&amp;START_MAXIMI","ZED=FALSE&amp;VAR:CALENDAR=US&amp;VAR:SYMBOL=LVS&amp;VAR:INDEX=0"}</definedName>
    <definedName name="_75__FDSAUDITLINK__" localSheetId="3" hidden="1">{"fdsup://directions/FAT Viewer?action=UPDATE&amp;creator=factset&amp;DYN_ARGS=TRUE&amp;DOC_NAME=FAT:FQL_AUDITING_CLIENT_TEMPLATE.FAT&amp;display_string=Audit&amp;VAR:KEY=VOTODWZKVG&amp;VAR:QUERY=RkZfRUJJVERBX09QRVIoTFRNLDIwMTAp&amp;WINDOW=FIRST_POPUP&amp;HEIGHT=450&amp;WIDTH=450&amp;START_MAXIMI","ZED=FALSE&amp;VAR:CALENDAR=US&amp;VAR:SYMBOL=LVS&amp;VAR:INDEX=0"}</definedName>
    <definedName name="_75__FDSAUDITLINK__" hidden="1">{"fdsup://directions/FAT Viewer?action=UPDATE&amp;creator=factset&amp;DYN_ARGS=TRUE&amp;DOC_NAME=FAT:FQL_AUDITING_CLIENT_TEMPLATE.FAT&amp;display_string=Audit&amp;VAR:KEY=VOTODWZKVG&amp;VAR:QUERY=RkZfRUJJVERBX09QRVIoTFRNLDIwMTAp&amp;WINDOW=FIRST_POPUP&amp;HEIGHT=450&amp;WIDTH=450&amp;START_MAXIMI","ZED=FALSE&amp;VAR:CALENDAR=US&amp;VAR:SYMBOL=LVS&amp;VAR:INDEX=0"}</definedName>
    <definedName name="_7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1770"}</definedName>
    <definedName name="_7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1770"}</definedName>
    <definedName name="_7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1770"}</definedName>
    <definedName name="_7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1770"}</definedName>
    <definedName name="_7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1769"}</definedName>
    <definedName name="_7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1769"}</definedName>
    <definedName name="_7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1769"}</definedName>
    <definedName name="_7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1769"}</definedName>
    <definedName name="_7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1768"}</definedName>
    <definedName name="_7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1768"}</definedName>
    <definedName name="_7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1768"}</definedName>
    <definedName name="_7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1768"}</definedName>
    <definedName name="_7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1767"}</definedName>
    <definedName name="_7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1767"}</definedName>
    <definedName name="_7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1767"}</definedName>
    <definedName name="_7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1767"}</definedName>
    <definedName name="_7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1766"}</definedName>
    <definedName name="_7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1766"}</definedName>
    <definedName name="_7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1766"}</definedName>
    <definedName name="_7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1766"}</definedName>
    <definedName name="_7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1765"}</definedName>
    <definedName name="_7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1765"}</definedName>
    <definedName name="_7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1765"}</definedName>
    <definedName name="_7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1765"}</definedName>
    <definedName name="_7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1764"}</definedName>
    <definedName name="_7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1764"}</definedName>
    <definedName name="_7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1764"}</definedName>
    <definedName name="_7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1764"}</definedName>
    <definedName name="_7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1763"}</definedName>
    <definedName name="_7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1763"}</definedName>
    <definedName name="_7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1763"}</definedName>
    <definedName name="_7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1763"}</definedName>
    <definedName name="_7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1762"}</definedName>
    <definedName name="_7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1762"}</definedName>
    <definedName name="_7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1762"}</definedName>
    <definedName name="_7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1762"}</definedName>
    <definedName name="_7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1761"}</definedName>
    <definedName name="_7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1761"}</definedName>
    <definedName name="_7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1761"}</definedName>
    <definedName name="_7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1761"}</definedName>
    <definedName name="_76__FDSAUDITLINK__" localSheetId="4" hidden="1">{"fdsup://directions/FAT Viewer?action=UPDATE&amp;creator=factset&amp;DYN_ARGS=TRUE&amp;DOC_NAME=FAT:FQL_AUDITING_CLIENT_TEMPLATE.FAT&amp;display_string=Audit&amp;VAR:KEY=DIPOFAHKDG&amp;VAR:QUERY=RkZfRUJJVERBX09QRVIoTFRNLDIwMTBDWSk=&amp;WINDOW=FIRST_POPUP&amp;HEIGHT=450&amp;WIDTH=450&amp;START_MA","XIMIZED=FALSE&amp;VAR:CALENDAR=US&amp;VAR:SYMBOL=MDH&amp;VAR:INDEX=0"}</definedName>
    <definedName name="_76__FDSAUDITLINK__" localSheetId="5" hidden="1">{"fdsup://directions/FAT Viewer?action=UPDATE&amp;creator=factset&amp;DYN_ARGS=TRUE&amp;DOC_NAME=FAT:FQL_AUDITING_CLIENT_TEMPLATE.FAT&amp;display_string=Audit&amp;VAR:KEY=DIPOFAHKDG&amp;VAR:QUERY=RkZfRUJJVERBX09QRVIoTFRNLDIwMTBDWSk=&amp;WINDOW=FIRST_POPUP&amp;HEIGHT=450&amp;WIDTH=450&amp;START_MA","XIMIZED=FALSE&amp;VAR:CALENDAR=US&amp;VAR:SYMBOL=MDH&amp;VAR:INDEX=0"}</definedName>
    <definedName name="_76__FDSAUDITLINK__" localSheetId="3" hidden="1">{"fdsup://directions/FAT Viewer?action=UPDATE&amp;creator=factset&amp;DYN_ARGS=TRUE&amp;DOC_NAME=FAT:FQL_AUDITING_CLIENT_TEMPLATE.FAT&amp;display_string=Audit&amp;VAR:KEY=DIPOFAHKDG&amp;VAR:QUERY=RkZfRUJJVERBX09QRVIoTFRNLDIwMTBDWSk=&amp;WINDOW=FIRST_POPUP&amp;HEIGHT=450&amp;WIDTH=450&amp;START_MA","XIMIZED=FALSE&amp;VAR:CALENDAR=US&amp;VAR:SYMBOL=MDH&amp;VAR:INDEX=0"}</definedName>
    <definedName name="_76__FDSAUDITLINK__" hidden="1">{"fdsup://directions/FAT Viewer?action=UPDATE&amp;creator=factset&amp;DYN_ARGS=TRUE&amp;DOC_NAME=FAT:FQL_AUDITING_CLIENT_TEMPLATE.FAT&amp;display_string=Audit&amp;VAR:KEY=DIPOFAHKDG&amp;VAR:QUERY=RkZfRUJJVERBX09QRVIoTFRNLDIwMTBDWSk=&amp;WINDOW=FIRST_POPUP&amp;HEIGHT=450&amp;WIDTH=450&amp;START_MA","XIMIZED=FALSE&amp;VAR:CALENDAR=US&amp;VAR:SYMBOL=MDH&amp;VAR:INDEX=0"}</definedName>
    <definedName name="_7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1760"}</definedName>
    <definedName name="_7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1760"}</definedName>
    <definedName name="_7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1760"}</definedName>
    <definedName name="_7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1760"}</definedName>
    <definedName name="_7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1759"}</definedName>
    <definedName name="_7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1759"}</definedName>
    <definedName name="_7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1759"}</definedName>
    <definedName name="_7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1759"}</definedName>
    <definedName name="_7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1758"}</definedName>
    <definedName name="_7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1758"}</definedName>
    <definedName name="_7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1758"}</definedName>
    <definedName name="_7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1758"}</definedName>
    <definedName name="_7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1757"}</definedName>
    <definedName name="_7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1757"}</definedName>
    <definedName name="_7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1757"}</definedName>
    <definedName name="_7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1757"}</definedName>
    <definedName name="_7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1756"}</definedName>
    <definedName name="_7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1756"}</definedName>
    <definedName name="_7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1756"}</definedName>
    <definedName name="_7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1756"}</definedName>
    <definedName name="_7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1755"}</definedName>
    <definedName name="_7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1755"}</definedName>
    <definedName name="_7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1755"}</definedName>
    <definedName name="_7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1755"}</definedName>
    <definedName name="_7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1754"}</definedName>
    <definedName name="_7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1754"}</definedName>
    <definedName name="_7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1754"}</definedName>
    <definedName name="_7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1754"}</definedName>
    <definedName name="_7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1753"}</definedName>
    <definedName name="_7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1753"}</definedName>
    <definedName name="_7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1753"}</definedName>
    <definedName name="_7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1753"}</definedName>
    <definedName name="_7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1752"}</definedName>
    <definedName name="_7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1752"}</definedName>
    <definedName name="_7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1752"}</definedName>
    <definedName name="_7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1752"}</definedName>
    <definedName name="_7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1751"}</definedName>
    <definedName name="_7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1751"}</definedName>
    <definedName name="_7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1751"}</definedName>
    <definedName name="_7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1751"}</definedName>
    <definedName name="_77__FDSAUDITLINK__" localSheetId="4" hidden="1">{"fdsup://directions/FAT Viewer?action=UPDATE&amp;creator=factset&amp;DYN_ARGS=TRUE&amp;DOC_NAME=FAT:FQL_AUDITING_CLIENT_TEMPLATE.FAT&amp;display_string=Audit&amp;VAR:KEY=PWHSXEPCVE&amp;VAR:QUERY=RkZfRUJJVERBX09QRVIoTFRNLDIwMTBDWSk=&amp;WINDOW=FIRST_POPUP&amp;HEIGHT=450&amp;WIDTH=450&amp;START_MA","XIMIZED=FALSE&amp;VAR:CALENDAR=US&amp;VAR:SYMBOL=CLDT&amp;VAR:INDEX=0"}</definedName>
    <definedName name="_77__FDSAUDITLINK__" localSheetId="5" hidden="1">{"fdsup://directions/FAT Viewer?action=UPDATE&amp;creator=factset&amp;DYN_ARGS=TRUE&amp;DOC_NAME=FAT:FQL_AUDITING_CLIENT_TEMPLATE.FAT&amp;display_string=Audit&amp;VAR:KEY=PWHSXEPCVE&amp;VAR:QUERY=RkZfRUJJVERBX09QRVIoTFRNLDIwMTBDWSk=&amp;WINDOW=FIRST_POPUP&amp;HEIGHT=450&amp;WIDTH=450&amp;START_MA","XIMIZED=FALSE&amp;VAR:CALENDAR=US&amp;VAR:SYMBOL=CLDT&amp;VAR:INDEX=0"}</definedName>
    <definedName name="_77__FDSAUDITLINK__" localSheetId="3" hidden="1">{"fdsup://directions/FAT Viewer?action=UPDATE&amp;creator=factset&amp;DYN_ARGS=TRUE&amp;DOC_NAME=FAT:FQL_AUDITING_CLIENT_TEMPLATE.FAT&amp;display_string=Audit&amp;VAR:KEY=PWHSXEPCVE&amp;VAR:QUERY=RkZfRUJJVERBX09QRVIoTFRNLDIwMTBDWSk=&amp;WINDOW=FIRST_POPUP&amp;HEIGHT=450&amp;WIDTH=450&amp;START_MA","XIMIZED=FALSE&amp;VAR:CALENDAR=US&amp;VAR:SYMBOL=CLDT&amp;VAR:INDEX=0"}</definedName>
    <definedName name="_77__FDSAUDITLINK__" hidden="1">{"fdsup://directions/FAT Viewer?action=UPDATE&amp;creator=factset&amp;DYN_ARGS=TRUE&amp;DOC_NAME=FAT:FQL_AUDITING_CLIENT_TEMPLATE.FAT&amp;display_string=Audit&amp;VAR:KEY=PWHSXEPCVE&amp;VAR:QUERY=RkZfRUJJVERBX09QRVIoTFRNLDIwMTBDWSk=&amp;WINDOW=FIRST_POPUP&amp;HEIGHT=450&amp;WIDTH=450&amp;START_MA","XIMIZED=FALSE&amp;VAR:CALENDAR=US&amp;VAR:SYMBOL=CLDT&amp;VAR:INDEX=0"}</definedName>
    <definedName name="_7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1750"}</definedName>
    <definedName name="_7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1750"}</definedName>
    <definedName name="_7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1750"}</definedName>
    <definedName name="_7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1750"}</definedName>
    <definedName name="_7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1749"}</definedName>
    <definedName name="_7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1749"}</definedName>
    <definedName name="_7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1749"}</definedName>
    <definedName name="_7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1749"}</definedName>
    <definedName name="_7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1748"}</definedName>
    <definedName name="_7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1748"}</definedName>
    <definedName name="_7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1748"}</definedName>
    <definedName name="_7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1748"}</definedName>
    <definedName name="_7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1747"}</definedName>
    <definedName name="_7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1747"}</definedName>
    <definedName name="_7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1747"}</definedName>
    <definedName name="_7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1747"}</definedName>
    <definedName name="_7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1746"}</definedName>
    <definedName name="_7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1746"}</definedName>
    <definedName name="_7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1746"}</definedName>
    <definedName name="_7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1746"}</definedName>
    <definedName name="_7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1745"}</definedName>
    <definedName name="_7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1745"}</definedName>
    <definedName name="_7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1745"}</definedName>
    <definedName name="_7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1745"}</definedName>
    <definedName name="_7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1744"}</definedName>
    <definedName name="_7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1744"}</definedName>
    <definedName name="_7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1744"}</definedName>
    <definedName name="_7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1744"}</definedName>
    <definedName name="_7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1743"}</definedName>
    <definedName name="_7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1743"}</definedName>
    <definedName name="_7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1743"}</definedName>
    <definedName name="_7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1743"}</definedName>
    <definedName name="_7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1742"}</definedName>
    <definedName name="_7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1742"}</definedName>
    <definedName name="_7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1742"}</definedName>
    <definedName name="_7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1742"}</definedName>
    <definedName name="_7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1741"}</definedName>
    <definedName name="_7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1741"}</definedName>
    <definedName name="_7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1741"}</definedName>
    <definedName name="_7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1741"}</definedName>
    <definedName name="_78__FDSAUDITLINK__" localSheetId="4" hidden="1">{"fdsup://directions/FAT Viewer?action=UPDATE&amp;creator=factset&amp;DYN_ARGS=TRUE&amp;DOC_NAME=FAT:FQL_AUDITING_CLIENT_TEMPLATE.FAT&amp;display_string=Audit&amp;VAR:KEY=JMZWLKRUVS&amp;VAR:QUERY=RkZfRUJJVERBX09QRVIoTFRNLDIwMTBDWSk=&amp;WINDOW=FIRST_POPUP&amp;HEIGHT=450&amp;WIDTH=450&amp;START_MA","XIMIZED=FALSE&amp;VAR:CALENDAR=US&amp;VAR:SYMBOL=SPPR&amp;VAR:INDEX=0"}</definedName>
    <definedName name="_78__FDSAUDITLINK__" localSheetId="5" hidden="1">{"fdsup://directions/FAT Viewer?action=UPDATE&amp;creator=factset&amp;DYN_ARGS=TRUE&amp;DOC_NAME=FAT:FQL_AUDITING_CLIENT_TEMPLATE.FAT&amp;display_string=Audit&amp;VAR:KEY=JMZWLKRUVS&amp;VAR:QUERY=RkZfRUJJVERBX09QRVIoTFRNLDIwMTBDWSk=&amp;WINDOW=FIRST_POPUP&amp;HEIGHT=450&amp;WIDTH=450&amp;START_MA","XIMIZED=FALSE&amp;VAR:CALENDAR=US&amp;VAR:SYMBOL=SPPR&amp;VAR:INDEX=0"}</definedName>
    <definedName name="_78__FDSAUDITLINK__" localSheetId="3" hidden="1">{"fdsup://directions/FAT Viewer?action=UPDATE&amp;creator=factset&amp;DYN_ARGS=TRUE&amp;DOC_NAME=FAT:FQL_AUDITING_CLIENT_TEMPLATE.FAT&amp;display_string=Audit&amp;VAR:KEY=JMZWLKRUVS&amp;VAR:QUERY=RkZfRUJJVERBX09QRVIoTFRNLDIwMTBDWSk=&amp;WINDOW=FIRST_POPUP&amp;HEIGHT=450&amp;WIDTH=450&amp;START_MA","XIMIZED=FALSE&amp;VAR:CALENDAR=US&amp;VAR:SYMBOL=SPPR&amp;VAR:INDEX=0"}</definedName>
    <definedName name="_78__FDSAUDITLINK__" hidden="1">{"fdsup://directions/FAT Viewer?action=UPDATE&amp;creator=factset&amp;DYN_ARGS=TRUE&amp;DOC_NAME=FAT:FQL_AUDITING_CLIENT_TEMPLATE.FAT&amp;display_string=Audit&amp;VAR:KEY=JMZWLKRUVS&amp;VAR:QUERY=RkZfRUJJVERBX09QRVIoTFRNLDIwMTBDWSk=&amp;WINDOW=FIRST_POPUP&amp;HEIGHT=450&amp;WIDTH=450&amp;START_MA","XIMIZED=FALSE&amp;VAR:CALENDAR=US&amp;VAR:SYMBOL=SPPR&amp;VAR:INDEX=0"}</definedName>
    <definedName name="_7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1740"}</definedName>
    <definedName name="_7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1740"}</definedName>
    <definedName name="_7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1740"}</definedName>
    <definedName name="_7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1740"}</definedName>
    <definedName name="_7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1739"}</definedName>
    <definedName name="_7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1739"}</definedName>
    <definedName name="_7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1739"}</definedName>
    <definedName name="_7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1739"}</definedName>
    <definedName name="_7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1738"}</definedName>
    <definedName name="_7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1738"}</definedName>
    <definedName name="_7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1738"}</definedName>
    <definedName name="_7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1738"}</definedName>
    <definedName name="_7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1737"}</definedName>
    <definedName name="_7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1737"}</definedName>
    <definedName name="_7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1737"}</definedName>
    <definedName name="_7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1737"}</definedName>
    <definedName name="_7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1736"}</definedName>
    <definedName name="_7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1736"}</definedName>
    <definedName name="_7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1736"}</definedName>
    <definedName name="_7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1736"}</definedName>
    <definedName name="_7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1735"}</definedName>
    <definedName name="_7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1735"}</definedName>
    <definedName name="_7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1735"}</definedName>
    <definedName name="_7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1735"}</definedName>
    <definedName name="_7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1734"}</definedName>
    <definedName name="_7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1734"}</definedName>
    <definedName name="_7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1734"}</definedName>
    <definedName name="_7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1734"}</definedName>
    <definedName name="_7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1733"}</definedName>
    <definedName name="_7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1733"}</definedName>
    <definedName name="_7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1733"}</definedName>
    <definedName name="_7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1733"}</definedName>
    <definedName name="_7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1732"}</definedName>
    <definedName name="_7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1732"}</definedName>
    <definedName name="_7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1732"}</definedName>
    <definedName name="_7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1732"}</definedName>
    <definedName name="_7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1731"}</definedName>
    <definedName name="_7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1731"}</definedName>
    <definedName name="_7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1731"}</definedName>
    <definedName name="_7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1731"}</definedName>
    <definedName name="_79__FDSAUDITLINK__" localSheetId="4" hidden="1">{"fdsup://directions/FAT Viewer?action=UPDATE&amp;creator=factset&amp;DYN_ARGS=TRUE&amp;DOC_NAME=FAT:FQL_AUDITING_CLIENT_TEMPLATE.FAT&amp;display_string=Audit&amp;VAR:KEY=BGZWXIFELI&amp;VAR:QUERY=RkZfRUJJVERBX09QRVIoTFRNLDIwMTBDWSk=&amp;WINDOW=FIRST_POPUP&amp;HEIGHT=450&amp;WIDTH=450&amp;START_MA","XIMIZED=FALSE&amp;VAR:CALENDAR=US&amp;VAR:SYMBOL=CHSP&amp;VAR:INDEX=0"}</definedName>
    <definedName name="_79__FDSAUDITLINK__" localSheetId="5" hidden="1">{"fdsup://directions/FAT Viewer?action=UPDATE&amp;creator=factset&amp;DYN_ARGS=TRUE&amp;DOC_NAME=FAT:FQL_AUDITING_CLIENT_TEMPLATE.FAT&amp;display_string=Audit&amp;VAR:KEY=BGZWXIFELI&amp;VAR:QUERY=RkZfRUJJVERBX09QRVIoTFRNLDIwMTBDWSk=&amp;WINDOW=FIRST_POPUP&amp;HEIGHT=450&amp;WIDTH=450&amp;START_MA","XIMIZED=FALSE&amp;VAR:CALENDAR=US&amp;VAR:SYMBOL=CHSP&amp;VAR:INDEX=0"}</definedName>
    <definedName name="_79__FDSAUDITLINK__" localSheetId="3" hidden="1">{"fdsup://directions/FAT Viewer?action=UPDATE&amp;creator=factset&amp;DYN_ARGS=TRUE&amp;DOC_NAME=FAT:FQL_AUDITING_CLIENT_TEMPLATE.FAT&amp;display_string=Audit&amp;VAR:KEY=BGZWXIFELI&amp;VAR:QUERY=RkZfRUJJVERBX09QRVIoTFRNLDIwMTBDWSk=&amp;WINDOW=FIRST_POPUP&amp;HEIGHT=450&amp;WIDTH=450&amp;START_MA","XIMIZED=FALSE&amp;VAR:CALENDAR=US&amp;VAR:SYMBOL=CHSP&amp;VAR:INDEX=0"}</definedName>
    <definedName name="_79__FDSAUDITLINK__" hidden="1">{"fdsup://directions/FAT Viewer?action=UPDATE&amp;creator=factset&amp;DYN_ARGS=TRUE&amp;DOC_NAME=FAT:FQL_AUDITING_CLIENT_TEMPLATE.FAT&amp;display_string=Audit&amp;VAR:KEY=BGZWXIFELI&amp;VAR:QUERY=RkZfRUJJVERBX09QRVIoTFRNLDIwMTBDWSk=&amp;WINDOW=FIRST_POPUP&amp;HEIGHT=450&amp;WIDTH=450&amp;START_MA","XIMIZED=FALSE&amp;VAR:CALENDAR=US&amp;VAR:SYMBOL=CHSP&amp;VAR:INDEX=0"}</definedName>
    <definedName name="_7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1730"}</definedName>
    <definedName name="_7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1730"}</definedName>
    <definedName name="_7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1730"}</definedName>
    <definedName name="_7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1730"}</definedName>
    <definedName name="_7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1729"}</definedName>
    <definedName name="_7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1729"}</definedName>
    <definedName name="_7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1729"}</definedName>
    <definedName name="_7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1729"}</definedName>
    <definedName name="_7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1728"}</definedName>
    <definedName name="_7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1728"}</definedName>
    <definedName name="_7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1728"}</definedName>
    <definedName name="_7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1728"}</definedName>
    <definedName name="_7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1727"}</definedName>
    <definedName name="_7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1727"}</definedName>
    <definedName name="_7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1727"}</definedName>
    <definedName name="_7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1727"}</definedName>
    <definedName name="_7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1726"}</definedName>
    <definedName name="_7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1726"}</definedName>
    <definedName name="_7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1726"}</definedName>
    <definedName name="_7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1726"}</definedName>
    <definedName name="_7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1725"}</definedName>
    <definedName name="_7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1725"}</definedName>
    <definedName name="_7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1725"}</definedName>
    <definedName name="_7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1725"}</definedName>
    <definedName name="_7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1724"}</definedName>
    <definedName name="_7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1724"}</definedName>
    <definedName name="_7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1724"}</definedName>
    <definedName name="_7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1724"}</definedName>
    <definedName name="_7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1723"}</definedName>
    <definedName name="_7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1723"}</definedName>
    <definedName name="_7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1723"}</definedName>
    <definedName name="_7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1723"}</definedName>
    <definedName name="_7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1722"}</definedName>
    <definedName name="_7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1722"}</definedName>
    <definedName name="_7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1722"}</definedName>
    <definedName name="_7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1722"}</definedName>
    <definedName name="_7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1721"}</definedName>
    <definedName name="_7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1721"}</definedName>
    <definedName name="_7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1721"}</definedName>
    <definedName name="_7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1721"}</definedName>
    <definedName name="_8__FDSAUDITLINK__" localSheetId="4" hidden="1">{"fdsup://directions/FAT Viewer?action=UPDATE&amp;creator=factset&amp;DYN_ARGS=TRUE&amp;DOC_NAME=FAT:FQL_AUDITING_CLIENT_TEMPLATE.FAT&amp;display_string=Audit&amp;VAR:KEY=EJMLYTUBQX&amp;VAR:QUERY=RkdfUFJJQ0UoNDEwODApIC8gRkZfQlBTKE1PTiw0MTA4MCk=&amp;WINDOW=FIRST_POPUP&amp;HEIGHT=450&amp;WIDTH=","450&amp;START_MAXIMIZED=FALSE&amp;VAR:CALENDAR=US&amp;VAR:SYMBOL=OTCPK:THMR.Q&amp;VAR:INDEX=0"}</definedName>
    <definedName name="_8__FDSAUDITLINK__" localSheetId="5" hidden="1">{"fdsup://directions/FAT Viewer?action=UPDATE&amp;creator=factset&amp;DYN_ARGS=TRUE&amp;DOC_NAME=FAT:FQL_AUDITING_CLIENT_TEMPLATE.FAT&amp;display_string=Audit&amp;VAR:KEY=EJMLYTUBQX&amp;VAR:QUERY=RkdfUFJJQ0UoNDEwODApIC8gRkZfQlBTKE1PTiw0MTA4MCk=&amp;WINDOW=FIRST_POPUP&amp;HEIGHT=450&amp;WIDTH=","450&amp;START_MAXIMIZED=FALSE&amp;VAR:CALENDAR=US&amp;VAR:SYMBOL=OTCPK:THMR.Q&amp;VAR:INDEX=0"}</definedName>
    <definedName name="_8__FDSAUDITLINK__" localSheetId="3" hidden="1">{"fdsup://directions/FAT Viewer?action=UPDATE&amp;creator=factset&amp;DYN_ARGS=TRUE&amp;DOC_NAME=FAT:FQL_AUDITING_CLIENT_TEMPLATE.FAT&amp;display_string=Audit&amp;VAR:KEY=EJMLYTUBQX&amp;VAR:QUERY=RkdfUFJJQ0UoNDEwODApIC8gRkZfQlBTKE1PTiw0MTA4MCk=&amp;WINDOW=FIRST_POPUP&amp;HEIGHT=450&amp;WIDTH=","450&amp;START_MAXIMIZED=FALSE&amp;VAR:CALENDAR=US&amp;VAR:SYMBOL=OTCPK:THMR.Q&amp;VAR:INDEX=0"}</definedName>
    <definedName name="_8__FDSAUDITLINK__" hidden="1">{"fdsup://directions/FAT Viewer?action=UPDATE&amp;creator=factset&amp;DYN_ARGS=TRUE&amp;DOC_NAME=FAT:FQL_AUDITING_CLIENT_TEMPLATE.FAT&amp;display_string=Audit&amp;VAR:KEY=EJMLYTUBQX&amp;VAR:QUERY=RkdfUFJJQ0UoNDEwODApIC8gRkZfQlBTKE1PTiw0MTA4MCk=&amp;WINDOW=FIRST_POPUP&amp;HEIGHT=450&amp;WIDTH=","450&amp;START_MAXIMIZED=FALSE&amp;VAR:CALENDAR=US&amp;VAR:SYMBOL=OTCPK:THMR.Q&amp;VAR:INDEX=0"}</definedName>
    <definedName name="_8_8_0_S" hidden="1">#N/A</definedName>
    <definedName name="_80__FDSAUDITLINK__" localSheetId="4" hidden="1">{"fdsup://directions/FAT Viewer?action=UPDATE&amp;creator=factset&amp;DYN_ARGS=TRUE&amp;DOC_NAME=FAT:FQL_AUDITING_CLIENT_TEMPLATE.FAT&amp;display_string=Audit&amp;VAR:KEY=VAJWDSDWXG&amp;VAR:QUERY=RkZfRUJJVERBX09QRVIoTFRNLDIwMTBDWSk=&amp;WINDOW=FIRST_POPUP&amp;HEIGHT=450&amp;WIDTH=450&amp;START_MA","XIMIZED=FALSE&amp;VAR:CALENDAR=US&amp;VAR:SYMBOL=INN&amp;VAR:INDEX=0"}</definedName>
    <definedName name="_80__FDSAUDITLINK__" localSheetId="5" hidden="1">{"fdsup://directions/FAT Viewer?action=UPDATE&amp;creator=factset&amp;DYN_ARGS=TRUE&amp;DOC_NAME=FAT:FQL_AUDITING_CLIENT_TEMPLATE.FAT&amp;display_string=Audit&amp;VAR:KEY=VAJWDSDWXG&amp;VAR:QUERY=RkZfRUJJVERBX09QRVIoTFRNLDIwMTBDWSk=&amp;WINDOW=FIRST_POPUP&amp;HEIGHT=450&amp;WIDTH=450&amp;START_MA","XIMIZED=FALSE&amp;VAR:CALENDAR=US&amp;VAR:SYMBOL=INN&amp;VAR:INDEX=0"}</definedName>
    <definedName name="_80__FDSAUDITLINK__" localSheetId="3" hidden="1">{"fdsup://directions/FAT Viewer?action=UPDATE&amp;creator=factset&amp;DYN_ARGS=TRUE&amp;DOC_NAME=FAT:FQL_AUDITING_CLIENT_TEMPLATE.FAT&amp;display_string=Audit&amp;VAR:KEY=VAJWDSDWXG&amp;VAR:QUERY=RkZfRUJJVERBX09QRVIoTFRNLDIwMTBDWSk=&amp;WINDOW=FIRST_POPUP&amp;HEIGHT=450&amp;WIDTH=450&amp;START_MA","XIMIZED=FALSE&amp;VAR:CALENDAR=US&amp;VAR:SYMBOL=INN&amp;VAR:INDEX=0"}</definedName>
    <definedName name="_80__FDSAUDITLINK__" hidden="1">{"fdsup://directions/FAT Viewer?action=UPDATE&amp;creator=factset&amp;DYN_ARGS=TRUE&amp;DOC_NAME=FAT:FQL_AUDITING_CLIENT_TEMPLATE.FAT&amp;display_string=Audit&amp;VAR:KEY=VAJWDSDWXG&amp;VAR:QUERY=RkZfRUJJVERBX09QRVIoTFRNLDIwMTBDWSk=&amp;WINDOW=FIRST_POPUP&amp;HEIGHT=450&amp;WIDTH=450&amp;START_MA","XIMIZED=FALSE&amp;VAR:CALENDAR=US&amp;VAR:SYMBOL=INN&amp;VAR:INDEX=0"}</definedName>
    <definedName name="_8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1720"}</definedName>
    <definedName name="_8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1720"}</definedName>
    <definedName name="_8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1720"}</definedName>
    <definedName name="_8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1720"}</definedName>
    <definedName name="_8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1719"}</definedName>
    <definedName name="_8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1719"}</definedName>
    <definedName name="_8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1719"}</definedName>
    <definedName name="_8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1719"}</definedName>
    <definedName name="_8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1718"}</definedName>
    <definedName name="_8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1718"}</definedName>
    <definedName name="_8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1718"}</definedName>
    <definedName name="_8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1718"}</definedName>
    <definedName name="_8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1717"}</definedName>
    <definedName name="_8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1717"}</definedName>
    <definedName name="_8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1717"}</definedName>
    <definedName name="_8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1717"}</definedName>
    <definedName name="_8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1716"}</definedName>
    <definedName name="_8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1716"}</definedName>
    <definedName name="_8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1716"}</definedName>
    <definedName name="_8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1716"}</definedName>
    <definedName name="_8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1715"}</definedName>
    <definedName name="_8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1715"}</definedName>
    <definedName name="_8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1715"}</definedName>
    <definedName name="_8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1715"}</definedName>
    <definedName name="_8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1714"}</definedName>
    <definedName name="_8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1714"}</definedName>
    <definedName name="_8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1714"}</definedName>
    <definedName name="_8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1714"}</definedName>
    <definedName name="_8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1713"}</definedName>
    <definedName name="_8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1713"}</definedName>
    <definedName name="_8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1713"}</definedName>
    <definedName name="_8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1713"}</definedName>
    <definedName name="_8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1712"}</definedName>
    <definedName name="_8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1712"}</definedName>
    <definedName name="_8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1712"}</definedName>
    <definedName name="_8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1712"}</definedName>
    <definedName name="_8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1711"}</definedName>
    <definedName name="_8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1711"}</definedName>
    <definedName name="_8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1711"}</definedName>
    <definedName name="_8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1711"}</definedName>
    <definedName name="_81__FDSAUDITLINK__" localSheetId="4" hidden="1">{"fdsup://directions/FAT Viewer?action=UPDATE&amp;creator=factset&amp;DYN_ARGS=TRUE&amp;DOC_NAME=FAT:FQL_AUDITING_CLIENT_TEMPLATE.FAT&amp;display_string=Audit&amp;VAR:KEY=PULUBCPUVO&amp;VAR:QUERY=RkZfRUJJVERBX09QRVIoTFRNLDIwMTBDWSk=&amp;WINDOW=FIRST_POPUP&amp;HEIGHT=450&amp;WIDTH=450&amp;START_MA","XIMIZED=FALSE&amp;VAR:CALENDAR=US&amp;VAR:SYMBOL=PEB&amp;VAR:INDEX=0"}</definedName>
    <definedName name="_81__FDSAUDITLINK__" localSheetId="5" hidden="1">{"fdsup://directions/FAT Viewer?action=UPDATE&amp;creator=factset&amp;DYN_ARGS=TRUE&amp;DOC_NAME=FAT:FQL_AUDITING_CLIENT_TEMPLATE.FAT&amp;display_string=Audit&amp;VAR:KEY=PULUBCPUVO&amp;VAR:QUERY=RkZfRUJJVERBX09QRVIoTFRNLDIwMTBDWSk=&amp;WINDOW=FIRST_POPUP&amp;HEIGHT=450&amp;WIDTH=450&amp;START_MA","XIMIZED=FALSE&amp;VAR:CALENDAR=US&amp;VAR:SYMBOL=PEB&amp;VAR:INDEX=0"}</definedName>
    <definedName name="_81__FDSAUDITLINK__" localSheetId="3" hidden="1">{"fdsup://directions/FAT Viewer?action=UPDATE&amp;creator=factset&amp;DYN_ARGS=TRUE&amp;DOC_NAME=FAT:FQL_AUDITING_CLIENT_TEMPLATE.FAT&amp;display_string=Audit&amp;VAR:KEY=PULUBCPUVO&amp;VAR:QUERY=RkZfRUJJVERBX09QRVIoTFRNLDIwMTBDWSk=&amp;WINDOW=FIRST_POPUP&amp;HEIGHT=450&amp;WIDTH=450&amp;START_MA","XIMIZED=FALSE&amp;VAR:CALENDAR=US&amp;VAR:SYMBOL=PEB&amp;VAR:INDEX=0"}</definedName>
    <definedName name="_81__FDSAUDITLINK__" hidden="1">{"fdsup://directions/FAT Viewer?action=UPDATE&amp;creator=factset&amp;DYN_ARGS=TRUE&amp;DOC_NAME=FAT:FQL_AUDITING_CLIENT_TEMPLATE.FAT&amp;display_string=Audit&amp;VAR:KEY=PULUBCPUVO&amp;VAR:QUERY=RkZfRUJJVERBX09QRVIoTFRNLDIwMTBDWSk=&amp;WINDOW=FIRST_POPUP&amp;HEIGHT=450&amp;WIDTH=450&amp;START_MA","XIMIZED=FALSE&amp;VAR:CALENDAR=US&amp;VAR:SYMBOL=PEB&amp;VAR:INDEX=0"}</definedName>
    <definedName name="_8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1710"}</definedName>
    <definedName name="_8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1710"}</definedName>
    <definedName name="_8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1710"}</definedName>
    <definedName name="_8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1710"}</definedName>
    <definedName name="_8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1709"}</definedName>
    <definedName name="_8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1709"}</definedName>
    <definedName name="_8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1709"}</definedName>
    <definedName name="_8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1709"}</definedName>
    <definedName name="_8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1708"}</definedName>
    <definedName name="_8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1708"}</definedName>
    <definedName name="_8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1708"}</definedName>
    <definedName name="_8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1708"}</definedName>
    <definedName name="_8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1707"}</definedName>
    <definedName name="_8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1707"}</definedName>
    <definedName name="_8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1707"}</definedName>
    <definedName name="_8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1707"}</definedName>
    <definedName name="_8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1706"}</definedName>
    <definedName name="_8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1706"}</definedName>
    <definedName name="_8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1706"}</definedName>
    <definedName name="_8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1706"}</definedName>
    <definedName name="_8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1705"}</definedName>
    <definedName name="_8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1705"}</definedName>
    <definedName name="_8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1705"}</definedName>
    <definedName name="_8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1705"}</definedName>
    <definedName name="_8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1704"}</definedName>
    <definedName name="_8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1704"}</definedName>
    <definedName name="_8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1704"}</definedName>
    <definedName name="_8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1704"}</definedName>
    <definedName name="_8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1703"}</definedName>
    <definedName name="_8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1703"}</definedName>
    <definedName name="_8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1703"}</definedName>
    <definedName name="_8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1703"}</definedName>
    <definedName name="_8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1702"}</definedName>
    <definedName name="_8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1702"}</definedName>
    <definedName name="_8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1702"}</definedName>
    <definedName name="_8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1702"}</definedName>
    <definedName name="_8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1701"}</definedName>
    <definedName name="_8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1701"}</definedName>
    <definedName name="_8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1701"}</definedName>
    <definedName name="_8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1701"}</definedName>
    <definedName name="_82__FDSAUDITLINK__" localSheetId="4" hidden="1">{"fdsup://directions/FAT Viewer?action=UPDATE&amp;creator=factset&amp;DYN_ARGS=TRUE&amp;DOC_NAME=FAT:FQL_AUDITING_CLIENT_TEMPLATE.FAT&amp;display_string=Audit&amp;VAR:KEY=RQLQNCJIPI&amp;VAR:QUERY=RkZfRUJJVERBX09QRVIoTFRNLDIwMTBDWSk=&amp;WINDOW=FIRST_POPUP&amp;HEIGHT=450&amp;WIDTH=450&amp;START_MA","XIMIZED=FALSE&amp;VAR:CALENDAR=US&amp;VAR:SYMBOL=HT&amp;VAR:INDEX=0"}</definedName>
    <definedName name="_82__FDSAUDITLINK__" localSheetId="5" hidden="1">{"fdsup://directions/FAT Viewer?action=UPDATE&amp;creator=factset&amp;DYN_ARGS=TRUE&amp;DOC_NAME=FAT:FQL_AUDITING_CLIENT_TEMPLATE.FAT&amp;display_string=Audit&amp;VAR:KEY=RQLQNCJIPI&amp;VAR:QUERY=RkZfRUJJVERBX09QRVIoTFRNLDIwMTBDWSk=&amp;WINDOW=FIRST_POPUP&amp;HEIGHT=450&amp;WIDTH=450&amp;START_MA","XIMIZED=FALSE&amp;VAR:CALENDAR=US&amp;VAR:SYMBOL=HT&amp;VAR:INDEX=0"}</definedName>
    <definedName name="_82__FDSAUDITLINK__" localSheetId="3" hidden="1">{"fdsup://directions/FAT Viewer?action=UPDATE&amp;creator=factset&amp;DYN_ARGS=TRUE&amp;DOC_NAME=FAT:FQL_AUDITING_CLIENT_TEMPLATE.FAT&amp;display_string=Audit&amp;VAR:KEY=RQLQNCJIPI&amp;VAR:QUERY=RkZfRUJJVERBX09QRVIoTFRNLDIwMTBDWSk=&amp;WINDOW=FIRST_POPUP&amp;HEIGHT=450&amp;WIDTH=450&amp;START_MA","XIMIZED=FALSE&amp;VAR:CALENDAR=US&amp;VAR:SYMBOL=HT&amp;VAR:INDEX=0"}</definedName>
    <definedName name="_82__FDSAUDITLINK__" hidden="1">{"fdsup://directions/FAT Viewer?action=UPDATE&amp;creator=factset&amp;DYN_ARGS=TRUE&amp;DOC_NAME=FAT:FQL_AUDITING_CLIENT_TEMPLATE.FAT&amp;display_string=Audit&amp;VAR:KEY=RQLQNCJIPI&amp;VAR:QUERY=RkZfRUJJVERBX09QRVIoTFRNLDIwMTBDWSk=&amp;WINDOW=FIRST_POPUP&amp;HEIGHT=450&amp;WIDTH=450&amp;START_MA","XIMIZED=FALSE&amp;VAR:CALENDAR=US&amp;VAR:SYMBOL=HT&amp;VAR:INDEX=0"}</definedName>
    <definedName name="_8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1700"}</definedName>
    <definedName name="_8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1700"}</definedName>
    <definedName name="_8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1700"}</definedName>
    <definedName name="_8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1700"}</definedName>
    <definedName name="_8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1699"}</definedName>
    <definedName name="_8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1699"}</definedName>
    <definedName name="_8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1699"}</definedName>
    <definedName name="_8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1699"}</definedName>
    <definedName name="_8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1698"}</definedName>
    <definedName name="_8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1698"}</definedName>
    <definedName name="_8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1698"}</definedName>
    <definedName name="_8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1698"}</definedName>
    <definedName name="_8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1697"}</definedName>
    <definedName name="_8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1697"}</definedName>
    <definedName name="_8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1697"}</definedName>
    <definedName name="_8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1697"}</definedName>
    <definedName name="_8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1696"}</definedName>
    <definedName name="_8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1696"}</definedName>
    <definedName name="_8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1696"}</definedName>
    <definedName name="_8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1696"}</definedName>
    <definedName name="_8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1695"}</definedName>
    <definedName name="_8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1695"}</definedName>
    <definedName name="_8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1695"}</definedName>
    <definedName name="_8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1695"}</definedName>
    <definedName name="_8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1694"}</definedName>
    <definedName name="_8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1694"}</definedName>
    <definedName name="_8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1694"}</definedName>
    <definedName name="_8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1694"}</definedName>
    <definedName name="_8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1693"}</definedName>
    <definedName name="_8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1693"}</definedName>
    <definedName name="_8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1693"}</definedName>
    <definedName name="_8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1693"}</definedName>
    <definedName name="_8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1692"}</definedName>
    <definedName name="_8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1692"}</definedName>
    <definedName name="_8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1692"}</definedName>
    <definedName name="_8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1692"}</definedName>
    <definedName name="_8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1691"}</definedName>
    <definedName name="_8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1691"}</definedName>
    <definedName name="_8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1691"}</definedName>
    <definedName name="_8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1691"}</definedName>
    <definedName name="_83__FDSAUDITLINK__" localSheetId="4" hidden="1">{"fdsup://directions/FAT Viewer?action=UPDATE&amp;creator=factset&amp;DYN_ARGS=TRUE&amp;DOC_NAME=FAT:FQL_AUDITING_CLIENT_TEMPLATE.FAT&amp;display_string=Audit&amp;VAR:KEY=DONOZCHKPC&amp;VAR:QUERY=RkZfRUJJVERBX09QRVIoTFRNLDIwMTBDWSk=&amp;WINDOW=FIRST_POPUP&amp;HEIGHT=450&amp;WIDTH=450&amp;START_MA","XIMIZED=FALSE&amp;VAR:CALENDAR=US&amp;VAR:SYMBOL=DRH&amp;VAR:INDEX=0"}</definedName>
    <definedName name="_83__FDSAUDITLINK__" localSheetId="5" hidden="1">{"fdsup://directions/FAT Viewer?action=UPDATE&amp;creator=factset&amp;DYN_ARGS=TRUE&amp;DOC_NAME=FAT:FQL_AUDITING_CLIENT_TEMPLATE.FAT&amp;display_string=Audit&amp;VAR:KEY=DONOZCHKPC&amp;VAR:QUERY=RkZfRUJJVERBX09QRVIoTFRNLDIwMTBDWSk=&amp;WINDOW=FIRST_POPUP&amp;HEIGHT=450&amp;WIDTH=450&amp;START_MA","XIMIZED=FALSE&amp;VAR:CALENDAR=US&amp;VAR:SYMBOL=DRH&amp;VAR:INDEX=0"}</definedName>
    <definedName name="_83__FDSAUDITLINK__" localSheetId="3" hidden="1">{"fdsup://directions/FAT Viewer?action=UPDATE&amp;creator=factset&amp;DYN_ARGS=TRUE&amp;DOC_NAME=FAT:FQL_AUDITING_CLIENT_TEMPLATE.FAT&amp;display_string=Audit&amp;VAR:KEY=DONOZCHKPC&amp;VAR:QUERY=RkZfRUJJVERBX09QRVIoTFRNLDIwMTBDWSk=&amp;WINDOW=FIRST_POPUP&amp;HEIGHT=450&amp;WIDTH=450&amp;START_MA","XIMIZED=FALSE&amp;VAR:CALENDAR=US&amp;VAR:SYMBOL=DRH&amp;VAR:INDEX=0"}</definedName>
    <definedName name="_83__FDSAUDITLINK__" hidden="1">{"fdsup://directions/FAT Viewer?action=UPDATE&amp;creator=factset&amp;DYN_ARGS=TRUE&amp;DOC_NAME=FAT:FQL_AUDITING_CLIENT_TEMPLATE.FAT&amp;display_string=Audit&amp;VAR:KEY=DONOZCHKPC&amp;VAR:QUERY=RkZfRUJJVERBX09QRVIoTFRNLDIwMTBDWSk=&amp;WINDOW=FIRST_POPUP&amp;HEIGHT=450&amp;WIDTH=450&amp;START_MA","XIMIZED=FALSE&amp;VAR:CALENDAR=US&amp;VAR:SYMBOL=DRH&amp;VAR:INDEX=0"}</definedName>
    <definedName name="_8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1690"}</definedName>
    <definedName name="_8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1690"}</definedName>
    <definedName name="_8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1690"}</definedName>
    <definedName name="_8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1690"}</definedName>
    <definedName name="_8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1689"}</definedName>
    <definedName name="_8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1689"}</definedName>
    <definedName name="_8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1689"}</definedName>
    <definedName name="_8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1689"}</definedName>
    <definedName name="_8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1688"}</definedName>
    <definedName name="_8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1688"}</definedName>
    <definedName name="_8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1688"}</definedName>
    <definedName name="_8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1688"}</definedName>
    <definedName name="_8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1687"}</definedName>
    <definedName name="_8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1687"}</definedName>
    <definedName name="_8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1687"}</definedName>
    <definedName name="_8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1687"}</definedName>
    <definedName name="_8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1686"}</definedName>
    <definedName name="_8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1686"}</definedName>
    <definedName name="_8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1686"}</definedName>
    <definedName name="_8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1686"}</definedName>
    <definedName name="_8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1685"}</definedName>
    <definedName name="_8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1685"}</definedName>
    <definedName name="_8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1685"}</definedName>
    <definedName name="_8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1685"}</definedName>
    <definedName name="_8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1684"}</definedName>
    <definedName name="_8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1684"}</definedName>
    <definedName name="_8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1684"}</definedName>
    <definedName name="_8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1684"}</definedName>
    <definedName name="_8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1683"}</definedName>
    <definedName name="_8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1683"}</definedName>
    <definedName name="_8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1683"}</definedName>
    <definedName name="_8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1683"}</definedName>
    <definedName name="_8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1682"}</definedName>
    <definedName name="_8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1682"}</definedName>
    <definedName name="_8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1682"}</definedName>
    <definedName name="_8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1682"}</definedName>
    <definedName name="_8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1681"}</definedName>
    <definedName name="_8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1681"}</definedName>
    <definedName name="_8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1681"}</definedName>
    <definedName name="_8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1681"}</definedName>
    <definedName name="_84__FDSAUDITLINK__" localSheetId="4" hidden="1">{"fdsup://directions/FAT Viewer?action=UPDATE&amp;creator=factset&amp;DYN_ARGS=TRUE&amp;DOC_NAME=FAT:FQL_AUDITING_CLIENT_TEMPLATE.FAT&amp;display_string=Audit&amp;VAR:KEY=FIJCFKRILU&amp;VAR:QUERY=RkZfRUJJVERBX09QRVIoTFRNLDIwMTBDWSk=&amp;WINDOW=FIRST_POPUP&amp;HEIGHT=450&amp;WIDTH=450&amp;START_MA","XIMIZED=FALSE&amp;VAR:CALENDAR=US&amp;VAR:SYMBOL=BEE&amp;VAR:INDEX=0"}</definedName>
    <definedName name="_84__FDSAUDITLINK__" localSheetId="5" hidden="1">{"fdsup://directions/FAT Viewer?action=UPDATE&amp;creator=factset&amp;DYN_ARGS=TRUE&amp;DOC_NAME=FAT:FQL_AUDITING_CLIENT_TEMPLATE.FAT&amp;display_string=Audit&amp;VAR:KEY=FIJCFKRILU&amp;VAR:QUERY=RkZfRUJJVERBX09QRVIoTFRNLDIwMTBDWSk=&amp;WINDOW=FIRST_POPUP&amp;HEIGHT=450&amp;WIDTH=450&amp;START_MA","XIMIZED=FALSE&amp;VAR:CALENDAR=US&amp;VAR:SYMBOL=BEE&amp;VAR:INDEX=0"}</definedName>
    <definedName name="_84__FDSAUDITLINK__" localSheetId="3" hidden="1">{"fdsup://directions/FAT Viewer?action=UPDATE&amp;creator=factset&amp;DYN_ARGS=TRUE&amp;DOC_NAME=FAT:FQL_AUDITING_CLIENT_TEMPLATE.FAT&amp;display_string=Audit&amp;VAR:KEY=FIJCFKRILU&amp;VAR:QUERY=RkZfRUJJVERBX09QRVIoTFRNLDIwMTBDWSk=&amp;WINDOW=FIRST_POPUP&amp;HEIGHT=450&amp;WIDTH=450&amp;START_MA","XIMIZED=FALSE&amp;VAR:CALENDAR=US&amp;VAR:SYMBOL=BEE&amp;VAR:INDEX=0"}</definedName>
    <definedName name="_84__FDSAUDITLINK__" hidden="1">{"fdsup://directions/FAT Viewer?action=UPDATE&amp;creator=factset&amp;DYN_ARGS=TRUE&amp;DOC_NAME=FAT:FQL_AUDITING_CLIENT_TEMPLATE.FAT&amp;display_string=Audit&amp;VAR:KEY=FIJCFKRILU&amp;VAR:QUERY=RkZfRUJJVERBX09QRVIoTFRNLDIwMTBDWSk=&amp;WINDOW=FIRST_POPUP&amp;HEIGHT=450&amp;WIDTH=450&amp;START_MA","XIMIZED=FALSE&amp;VAR:CALENDAR=US&amp;VAR:SYMBOL=BEE&amp;VAR:INDEX=0"}</definedName>
    <definedName name="_8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1680"}</definedName>
    <definedName name="_8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1680"}</definedName>
    <definedName name="_8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1680"}</definedName>
    <definedName name="_8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1680"}</definedName>
    <definedName name="_8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1679"}</definedName>
    <definedName name="_8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1679"}</definedName>
    <definedName name="_8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1679"}</definedName>
    <definedName name="_8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1679"}</definedName>
    <definedName name="_8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1678"}</definedName>
    <definedName name="_8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1678"}</definedName>
    <definedName name="_8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1678"}</definedName>
    <definedName name="_8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1678"}</definedName>
    <definedName name="_8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1677"}</definedName>
    <definedName name="_8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1677"}</definedName>
    <definedName name="_8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1677"}</definedName>
    <definedName name="_8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1677"}</definedName>
    <definedName name="_8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1676"}</definedName>
    <definedName name="_8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1676"}</definedName>
    <definedName name="_8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1676"}</definedName>
    <definedName name="_8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1676"}</definedName>
    <definedName name="_8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1675"}</definedName>
    <definedName name="_8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1675"}</definedName>
    <definedName name="_8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1675"}</definedName>
    <definedName name="_8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1675"}</definedName>
    <definedName name="_8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1674"}</definedName>
    <definedName name="_8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1674"}</definedName>
    <definedName name="_8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1674"}</definedName>
    <definedName name="_8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1674"}</definedName>
    <definedName name="_8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1673"}</definedName>
    <definedName name="_8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1673"}</definedName>
    <definedName name="_8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1673"}</definedName>
    <definedName name="_8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1673"}</definedName>
    <definedName name="_8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1672"}</definedName>
    <definedName name="_8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1672"}</definedName>
    <definedName name="_8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1672"}</definedName>
    <definedName name="_8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1672"}</definedName>
    <definedName name="_8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1671"}</definedName>
    <definedName name="_8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1671"}</definedName>
    <definedName name="_8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1671"}</definedName>
    <definedName name="_8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1671"}</definedName>
    <definedName name="_85__FDSAUDITLINK__" localSheetId="4" hidden="1">{"fdsup://directions/FAT Viewer?action=UPDATE&amp;creator=factset&amp;DYN_ARGS=TRUE&amp;DOC_NAME=FAT:FQL_AUDITING_CLIENT_TEMPLATE.FAT&amp;display_string=Audit&amp;VAR:KEY=TSLQDEDWDS&amp;VAR:QUERY=RkZfRUJJVERBX09QRVIoTFRNLDIwMTBDWSk=&amp;WINDOW=FIRST_POPUP&amp;HEIGHT=450&amp;WIDTH=450&amp;START_MA","XIMIZED=FALSE&amp;VAR:CALENDAR=US&amp;VAR:SYMBOL=SHO&amp;VAR:INDEX=0"}</definedName>
    <definedName name="_85__FDSAUDITLINK__" localSheetId="5" hidden="1">{"fdsup://directions/FAT Viewer?action=UPDATE&amp;creator=factset&amp;DYN_ARGS=TRUE&amp;DOC_NAME=FAT:FQL_AUDITING_CLIENT_TEMPLATE.FAT&amp;display_string=Audit&amp;VAR:KEY=TSLQDEDWDS&amp;VAR:QUERY=RkZfRUJJVERBX09QRVIoTFRNLDIwMTBDWSk=&amp;WINDOW=FIRST_POPUP&amp;HEIGHT=450&amp;WIDTH=450&amp;START_MA","XIMIZED=FALSE&amp;VAR:CALENDAR=US&amp;VAR:SYMBOL=SHO&amp;VAR:INDEX=0"}</definedName>
    <definedName name="_85__FDSAUDITLINK__" localSheetId="3" hidden="1">{"fdsup://directions/FAT Viewer?action=UPDATE&amp;creator=factset&amp;DYN_ARGS=TRUE&amp;DOC_NAME=FAT:FQL_AUDITING_CLIENT_TEMPLATE.FAT&amp;display_string=Audit&amp;VAR:KEY=TSLQDEDWDS&amp;VAR:QUERY=RkZfRUJJVERBX09QRVIoTFRNLDIwMTBDWSk=&amp;WINDOW=FIRST_POPUP&amp;HEIGHT=450&amp;WIDTH=450&amp;START_MA","XIMIZED=FALSE&amp;VAR:CALENDAR=US&amp;VAR:SYMBOL=SHO&amp;VAR:INDEX=0"}</definedName>
    <definedName name="_85__FDSAUDITLINK__" hidden="1">{"fdsup://directions/FAT Viewer?action=UPDATE&amp;creator=factset&amp;DYN_ARGS=TRUE&amp;DOC_NAME=FAT:FQL_AUDITING_CLIENT_TEMPLATE.FAT&amp;display_string=Audit&amp;VAR:KEY=TSLQDEDWDS&amp;VAR:QUERY=RkZfRUJJVERBX09QRVIoTFRNLDIwMTBDWSk=&amp;WINDOW=FIRST_POPUP&amp;HEIGHT=450&amp;WIDTH=450&amp;START_MA","XIMIZED=FALSE&amp;VAR:CALENDAR=US&amp;VAR:SYMBOL=SHO&amp;VAR:INDEX=0"}</definedName>
    <definedName name="_8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1670"}</definedName>
    <definedName name="_8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1670"}</definedName>
    <definedName name="_8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1670"}</definedName>
    <definedName name="_8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1670"}</definedName>
    <definedName name="_8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1669"}</definedName>
    <definedName name="_8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1669"}</definedName>
    <definedName name="_8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1669"}</definedName>
    <definedName name="_8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1669"}</definedName>
    <definedName name="_8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1668"}</definedName>
    <definedName name="_8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1668"}</definedName>
    <definedName name="_8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1668"}</definedName>
    <definedName name="_8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1668"}</definedName>
    <definedName name="_8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1667"}</definedName>
    <definedName name="_8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1667"}</definedName>
    <definedName name="_8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1667"}</definedName>
    <definedName name="_8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1667"}</definedName>
    <definedName name="_8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1666"}</definedName>
    <definedName name="_8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1666"}</definedName>
    <definedName name="_8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1666"}</definedName>
    <definedName name="_8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1666"}</definedName>
    <definedName name="_8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1665"}</definedName>
    <definedName name="_8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1665"}</definedName>
    <definedName name="_8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1665"}</definedName>
    <definedName name="_8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1665"}</definedName>
    <definedName name="_8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1664"}</definedName>
    <definedName name="_8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1664"}</definedName>
    <definedName name="_8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1664"}</definedName>
    <definedName name="_8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1664"}</definedName>
    <definedName name="_8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1663"}</definedName>
    <definedName name="_8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1663"}</definedName>
    <definedName name="_8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1663"}</definedName>
    <definedName name="_8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1663"}</definedName>
    <definedName name="_8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1662"}</definedName>
    <definedName name="_8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1662"}</definedName>
    <definedName name="_8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1662"}</definedName>
    <definedName name="_8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1662"}</definedName>
    <definedName name="_8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1661"}</definedName>
    <definedName name="_8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1661"}</definedName>
    <definedName name="_8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1661"}</definedName>
    <definedName name="_8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1661"}</definedName>
    <definedName name="_86__FDSAUDITLINK__" localSheetId="4" hidden="1">{"fdsup://directions/FAT Viewer?action=UPDATE&amp;creator=factset&amp;DYN_ARGS=TRUE&amp;DOC_NAME=FAT:FQL_AUDITING_CLIENT_TEMPLATE.FAT&amp;display_string=Audit&amp;VAR:KEY=JMFQFKPKJM&amp;VAR:QUERY=RkZfRUJJVERBX09QRVIoTFRNLDIwMTBDWSk=&amp;WINDOW=FIRST_POPUP&amp;HEIGHT=450&amp;WIDTH=450&amp;START_MA","XIMIZED=FALSE&amp;VAR:CALENDAR=US&amp;VAR:SYMBOL=FCH&amp;VAR:INDEX=0"}</definedName>
    <definedName name="_86__FDSAUDITLINK__" localSheetId="5" hidden="1">{"fdsup://directions/FAT Viewer?action=UPDATE&amp;creator=factset&amp;DYN_ARGS=TRUE&amp;DOC_NAME=FAT:FQL_AUDITING_CLIENT_TEMPLATE.FAT&amp;display_string=Audit&amp;VAR:KEY=JMFQFKPKJM&amp;VAR:QUERY=RkZfRUJJVERBX09QRVIoTFRNLDIwMTBDWSk=&amp;WINDOW=FIRST_POPUP&amp;HEIGHT=450&amp;WIDTH=450&amp;START_MA","XIMIZED=FALSE&amp;VAR:CALENDAR=US&amp;VAR:SYMBOL=FCH&amp;VAR:INDEX=0"}</definedName>
    <definedName name="_86__FDSAUDITLINK__" localSheetId="3" hidden="1">{"fdsup://directions/FAT Viewer?action=UPDATE&amp;creator=factset&amp;DYN_ARGS=TRUE&amp;DOC_NAME=FAT:FQL_AUDITING_CLIENT_TEMPLATE.FAT&amp;display_string=Audit&amp;VAR:KEY=JMFQFKPKJM&amp;VAR:QUERY=RkZfRUJJVERBX09QRVIoTFRNLDIwMTBDWSk=&amp;WINDOW=FIRST_POPUP&amp;HEIGHT=450&amp;WIDTH=450&amp;START_MA","XIMIZED=FALSE&amp;VAR:CALENDAR=US&amp;VAR:SYMBOL=FCH&amp;VAR:INDEX=0"}</definedName>
    <definedName name="_86__FDSAUDITLINK__" hidden="1">{"fdsup://directions/FAT Viewer?action=UPDATE&amp;creator=factset&amp;DYN_ARGS=TRUE&amp;DOC_NAME=FAT:FQL_AUDITING_CLIENT_TEMPLATE.FAT&amp;display_string=Audit&amp;VAR:KEY=JMFQFKPKJM&amp;VAR:QUERY=RkZfRUJJVERBX09QRVIoTFRNLDIwMTBDWSk=&amp;WINDOW=FIRST_POPUP&amp;HEIGHT=450&amp;WIDTH=450&amp;START_MA","XIMIZED=FALSE&amp;VAR:CALENDAR=US&amp;VAR:SYMBOL=FCH&amp;VAR:INDEX=0"}</definedName>
    <definedName name="_8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1660"}</definedName>
    <definedName name="_8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1660"}</definedName>
    <definedName name="_8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1660"}</definedName>
    <definedName name="_8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1660"}</definedName>
    <definedName name="_8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1659"}</definedName>
    <definedName name="_8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1659"}</definedName>
    <definedName name="_8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1659"}</definedName>
    <definedName name="_8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1659"}</definedName>
    <definedName name="_8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1658"}</definedName>
    <definedName name="_8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1658"}</definedName>
    <definedName name="_8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1658"}</definedName>
    <definedName name="_8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1658"}</definedName>
    <definedName name="_8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1657"}</definedName>
    <definedName name="_8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1657"}</definedName>
    <definedName name="_8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1657"}</definedName>
    <definedName name="_8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1657"}</definedName>
    <definedName name="_8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1656"}</definedName>
    <definedName name="_8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1656"}</definedName>
    <definedName name="_8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1656"}</definedName>
    <definedName name="_8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1656"}</definedName>
    <definedName name="_8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1655"}</definedName>
    <definedName name="_8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1655"}</definedName>
    <definedName name="_8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1655"}</definedName>
    <definedName name="_8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1655"}</definedName>
    <definedName name="_8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1654"}</definedName>
    <definedName name="_8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1654"}</definedName>
    <definedName name="_8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1654"}</definedName>
    <definedName name="_8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1654"}</definedName>
    <definedName name="_8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1653"}</definedName>
    <definedName name="_8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1653"}</definedName>
    <definedName name="_8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1653"}</definedName>
    <definedName name="_8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1653"}</definedName>
    <definedName name="_8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1652"}</definedName>
    <definedName name="_8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1652"}</definedName>
    <definedName name="_8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1652"}</definedName>
    <definedName name="_8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1652"}</definedName>
    <definedName name="_8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1651"}</definedName>
    <definedName name="_8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1651"}</definedName>
    <definedName name="_8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1651"}</definedName>
    <definedName name="_8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1651"}</definedName>
    <definedName name="_87__FDSAUDITLINK__" localSheetId="4" hidden="1">{"fdsup://directions/FAT Viewer?action=UPDATE&amp;creator=factset&amp;DYN_ARGS=TRUE&amp;DOC_NAME=FAT:FQL_AUDITING_CLIENT_TEMPLATE.FAT&amp;display_string=Audit&amp;VAR:KEY=TKXGDILQPK&amp;VAR:QUERY=RkZfRUJJVERBX09QRVIoTFRNLDIwMTBDWSk=&amp;WINDOW=FIRST_POPUP&amp;HEIGHT=450&amp;WIDTH=450&amp;START_MA","XIMIZED=FALSE&amp;VAR:CALENDAR=US&amp;VAR:SYMBOL=RLJ&amp;VAR:INDEX=0"}</definedName>
    <definedName name="_87__FDSAUDITLINK__" localSheetId="5" hidden="1">{"fdsup://directions/FAT Viewer?action=UPDATE&amp;creator=factset&amp;DYN_ARGS=TRUE&amp;DOC_NAME=FAT:FQL_AUDITING_CLIENT_TEMPLATE.FAT&amp;display_string=Audit&amp;VAR:KEY=TKXGDILQPK&amp;VAR:QUERY=RkZfRUJJVERBX09QRVIoTFRNLDIwMTBDWSk=&amp;WINDOW=FIRST_POPUP&amp;HEIGHT=450&amp;WIDTH=450&amp;START_MA","XIMIZED=FALSE&amp;VAR:CALENDAR=US&amp;VAR:SYMBOL=RLJ&amp;VAR:INDEX=0"}</definedName>
    <definedName name="_87__FDSAUDITLINK__" localSheetId="3" hidden="1">{"fdsup://directions/FAT Viewer?action=UPDATE&amp;creator=factset&amp;DYN_ARGS=TRUE&amp;DOC_NAME=FAT:FQL_AUDITING_CLIENT_TEMPLATE.FAT&amp;display_string=Audit&amp;VAR:KEY=TKXGDILQPK&amp;VAR:QUERY=RkZfRUJJVERBX09QRVIoTFRNLDIwMTBDWSk=&amp;WINDOW=FIRST_POPUP&amp;HEIGHT=450&amp;WIDTH=450&amp;START_MA","XIMIZED=FALSE&amp;VAR:CALENDAR=US&amp;VAR:SYMBOL=RLJ&amp;VAR:INDEX=0"}</definedName>
    <definedName name="_87__FDSAUDITLINK__" hidden="1">{"fdsup://directions/FAT Viewer?action=UPDATE&amp;creator=factset&amp;DYN_ARGS=TRUE&amp;DOC_NAME=FAT:FQL_AUDITING_CLIENT_TEMPLATE.FAT&amp;display_string=Audit&amp;VAR:KEY=TKXGDILQPK&amp;VAR:QUERY=RkZfRUJJVERBX09QRVIoTFRNLDIwMTBDWSk=&amp;WINDOW=FIRST_POPUP&amp;HEIGHT=450&amp;WIDTH=450&amp;START_MA","XIMIZED=FALSE&amp;VAR:CALENDAR=US&amp;VAR:SYMBOL=RLJ&amp;VAR:INDEX=0"}</definedName>
    <definedName name="_8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1650"}</definedName>
    <definedName name="_8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1650"}</definedName>
    <definedName name="_8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1650"}</definedName>
    <definedName name="_8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1650"}</definedName>
    <definedName name="_8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1649"}</definedName>
    <definedName name="_8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1649"}</definedName>
    <definedName name="_8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1649"}</definedName>
    <definedName name="_8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1649"}</definedName>
    <definedName name="_8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1648"}</definedName>
    <definedName name="_8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1648"}</definedName>
    <definedName name="_8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1648"}</definedName>
    <definedName name="_8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1648"}</definedName>
    <definedName name="_8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1647"}</definedName>
    <definedName name="_8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1647"}</definedName>
    <definedName name="_8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1647"}</definedName>
    <definedName name="_8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1647"}</definedName>
    <definedName name="_8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1646"}</definedName>
    <definedName name="_8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1646"}</definedName>
    <definedName name="_8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1646"}</definedName>
    <definedName name="_8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1646"}</definedName>
    <definedName name="_8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1645"}</definedName>
    <definedName name="_8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1645"}</definedName>
    <definedName name="_8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1645"}</definedName>
    <definedName name="_8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1645"}</definedName>
    <definedName name="_8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1644"}</definedName>
    <definedName name="_8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1644"}</definedName>
    <definedName name="_8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1644"}</definedName>
    <definedName name="_8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1644"}</definedName>
    <definedName name="_8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1643"}</definedName>
    <definedName name="_8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1643"}</definedName>
    <definedName name="_8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1643"}</definedName>
    <definedName name="_8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1643"}</definedName>
    <definedName name="_8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1642"}</definedName>
    <definedName name="_8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1642"}</definedName>
    <definedName name="_8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1642"}</definedName>
    <definedName name="_8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1642"}</definedName>
    <definedName name="_8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1641"}</definedName>
    <definedName name="_8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1641"}</definedName>
    <definedName name="_8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1641"}</definedName>
    <definedName name="_8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1641"}</definedName>
    <definedName name="_88__FDSAUDITLINK__" localSheetId="4" hidden="1">{"fdsup://directions/FAT Viewer?action=UPDATE&amp;creator=factset&amp;DYN_ARGS=TRUE&amp;DOC_NAME=FAT:FQL_AUDITING_CLIENT_TEMPLATE.FAT&amp;display_string=Audit&amp;VAR:KEY=JYLAXQLENE&amp;VAR:QUERY=RkZfRUJJVERBX09QRVIoTFRNLDIwMTBDWSk=&amp;WINDOW=FIRST_POPUP&amp;HEIGHT=450&amp;WIDTH=450&amp;START_MA","XIMIZED=FALSE&amp;VAR:CALENDAR=US&amp;VAR:SYMBOL=LHO&amp;VAR:INDEX=0"}</definedName>
    <definedName name="_88__FDSAUDITLINK__" localSheetId="5" hidden="1">{"fdsup://directions/FAT Viewer?action=UPDATE&amp;creator=factset&amp;DYN_ARGS=TRUE&amp;DOC_NAME=FAT:FQL_AUDITING_CLIENT_TEMPLATE.FAT&amp;display_string=Audit&amp;VAR:KEY=JYLAXQLENE&amp;VAR:QUERY=RkZfRUJJVERBX09QRVIoTFRNLDIwMTBDWSk=&amp;WINDOW=FIRST_POPUP&amp;HEIGHT=450&amp;WIDTH=450&amp;START_MA","XIMIZED=FALSE&amp;VAR:CALENDAR=US&amp;VAR:SYMBOL=LHO&amp;VAR:INDEX=0"}</definedName>
    <definedName name="_88__FDSAUDITLINK__" localSheetId="3" hidden="1">{"fdsup://directions/FAT Viewer?action=UPDATE&amp;creator=factset&amp;DYN_ARGS=TRUE&amp;DOC_NAME=FAT:FQL_AUDITING_CLIENT_TEMPLATE.FAT&amp;display_string=Audit&amp;VAR:KEY=JYLAXQLENE&amp;VAR:QUERY=RkZfRUJJVERBX09QRVIoTFRNLDIwMTBDWSk=&amp;WINDOW=FIRST_POPUP&amp;HEIGHT=450&amp;WIDTH=450&amp;START_MA","XIMIZED=FALSE&amp;VAR:CALENDAR=US&amp;VAR:SYMBOL=LHO&amp;VAR:INDEX=0"}</definedName>
    <definedName name="_88__FDSAUDITLINK__" hidden="1">{"fdsup://directions/FAT Viewer?action=UPDATE&amp;creator=factset&amp;DYN_ARGS=TRUE&amp;DOC_NAME=FAT:FQL_AUDITING_CLIENT_TEMPLATE.FAT&amp;display_string=Audit&amp;VAR:KEY=JYLAXQLENE&amp;VAR:QUERY=RkZfRUJJVERBX09QRVIoTFRNLDIwMTBDWSk=&amp;WINDOW=FIRST_POPUP&amp;HEIGHT=450&amp;WIDTH=450&amp;START_MA","XIMIZED=FALSE&amp;VAR:CALENDAR=US&amp;VAR:SYMBOL=LHO&amp;VAR:INDEX=0"}</definedName>
    <definedName name="_8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1640"}</definedName>
    <definedName name="_8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1640"}</definedName>
    <definedName name="_8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1640"}</definedName>
    <definedName name="_8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1640"}</definedName>
    <definedName name="_8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1639"}</definedName>
    <definedName name="_8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1639"}</definedName>
    <definedName name="_8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1639"}</definedName>
    <definedName name="_8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1639"}</definedName>
    <definedName name="_8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1638"}</definedName>
    <definedName name="_8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1638"}</definedName>
    <definedName name="_8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1638"}</definedName>
    <definedName name="_8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1638"}</definedName>
    <definedName name="_8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1637"}</definedName>
    <definedName name="_8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1637"}</definedName>
    <definedName name="_8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1637"}</definedName>
    <definedName name="_8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1637"}</definedName>
    <definedName name="_8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1636"}</definedName>
    <definedName name="_8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1636"}</definedName>
    <definedName name="_8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1636"}</definedName>
    <definedName name="_8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1636"}</definedName>
    <definedName name="_8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1635"}</definedName>
    <definedName name="_8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1635"}</definedName>
    <definedName name="_8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1635"}</definedName>
    <definedName name="_8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1635"}</definedName>
    <definedName name="_8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1634"}</definedName>
    <definedName name="_8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1634"}</definedName>
    <definedName name="_8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1634"}</definedName>
    <definedName name="_8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1634"}</definedName>
    <definedName name="_8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1633"}</definedName>
    <definedName name="_8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1633"}</definedName>
    <definedName name="_8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1633"}</definedName>
    <definedName name="_8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1633"}</definedName>
    <definedName name="_8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1632"}</definedName>
    <definedName name="_8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1632"}</definedName>
    <definedName name="_8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1632"}</definedName>
    <definedName name="_8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1632"}</definedName>
    <definedName name="_8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1631"}</definedName>
    <definedName name="_8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1631"}</definedName>
    <definedName name="_8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1631"}</definedName>
    <definedName name="_8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1631"}</definedName>
    <definedName name="_89__FDSAUDITLINK__" localSheetId="4" hidden="1">{"fdsup://directions/FAT Viewer?action=UPDATE&amp;creator=factset&amp;DYN_ARGS=TRUE&amp;DOC_NAME=FAT:FQL_AUDITING_CLIENT_TEMPLATE.FAT&amp;display_string=Audit&amp;VAR:KEY=LIFUPOZGBA&amp;VAR:QUERY=RkZfRUJJVERBX09QRVIoTFRNLDIwMTBDWSk=&amp;WINDOW=FIRST_POPUP&amp;HEIGHT=450&amp;WIDTH=450&amp;START_MA","XIMIZED=FALSE&amp;VAR:CALENDAR=US&amp;VAR:SYMBOL=AHT&amp;VAR:INDEX=0"}</definedName>
    <definedName name="_89__FDSAUDITLINK__" localSheetId="5" hidden="1">{"fdsup://directions/FAT Viewer?action=UPDATE&amp;creator=factset&amp;DYN_ARGS=TRUE&amp;DOC_NAME=FAT:FQL_AUDITING_CLIENT_TEMPLATE.FAT&amp;display_string=Audit&amp;VAR:KEY=LIFUPOZGBA&amp;VAR:QUERY=RkZfRUJJVERBX09QRVIoTFRNLDIwMTBDWSk=&amp;WINDOW=FIRST_POPUP&amp;HEIGHT=450&amp;WIDTH=450&amp;START_MA","XIMIZED=FALSE&amp;VAR:CALENDAR=US&amp;VAR:SYMBOL=AHT&amp;VAR:INDEX=0"}</definedName>
    <definedName name="_89__FDSAUDITLINK__" localSheetId="3" hidden="1">{"fdsup://directions/FAT Viewer?action=UPDATE&amp;creator=factset&amp;DYN_ARGS=TRUE&amp;DOC_NAME=FAT:FQL_AUDITING_CLIENT_TEMPLATE.FAT&amp;display_string=Audit&amp;VAR:KEY=LIFUPOZGBA&amp;VAR:QUERY=RkZfRUJJVERBX09QRVIoTFRNLDIwMTBDWSk=&amp;WINDOW=FIRST_POPUP&amp;HEIGHT=450&amp;WIDTH=450&amp;START_MA","XIMIZED=FALSE&amp;VAR:CALENDAR=US&amp;VAR:SYMBOL=AHT&amp;VAR:INDEX=0"}</definedName>
    <definedName name="_89__FDSAUDITLINK__" hidden="1">{"fdsup://directions/FAT Viewer?action=UPDATE&amp;creator=factset&amp;DYN_ARGS=TRUE&amp;DOC_NAME=FAT:FQL_AUDITING_CLIENT_TEMPLATE.FAT&amp;display_string=Audit&amp;VAR:KEY=LIFUPOZGBA&amp;VAR:QUERY=RkZfRUJJVERBX09QRVIoTFRNLDIwMTBDWSk=&amp;WINDOW=FIRST_POPUP&amp;HEIGHT=450&amp;WIDTH=450&amp;START_MA","XIMIZED=FALSE&amp;VAR:CALENDAR=US&amp;VAR:SYMBOL=AHT&amp;VAR:INDEX=0"}</definedName>
    <definedName name="_8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1630"}</definedName>
    <definedName name="_8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1630"}</definedName>
    <definedName name="_8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1630"}</definedName>
    <definedName name="_8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1630"}</definedName>
    <definedName name="_8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1629"}</definedName>
    <definedName name="_8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1629"}</definedName>
    <definedName name="_8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1629"}</definedName>
    <definedName name="_8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1629"}</definedName>
    <definedName name="_8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1628"}</definedName>
    <definedName name="_8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1628"}</definedName>
    <definedName name="_8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1628"}</definedName>
    <definedName name="_8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1628"}</definedName>
    <definedName name="_8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1627"}</definedName>
    <definedName name="_8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1627"}</definedName>
    <definedName name="_8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1627"}</definedName>
    <definedName name="_8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1627"}</definedName>
    <definedName name="_8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1626"}</definedName>
    <definedName name="_8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1626"}</definedName>
    <definedName name="_8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1626"}</definedName>
    <definedName name="_8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1626"}</definedName>
    <definedName name="_8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1625"}</definedName>
    <definedName name="_8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1625"}</definedName>
    <definedName name="_8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1625"}</definedName>
    <definedName name="_8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1625"}</definedName>
    <definedName name="_8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1624"}</definedName>
    <definedName name="_8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1624"}</definedName>
    <definedName name="_8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1624"}</definedName>
    <definedName name="_8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1624"}</definedName>
    <definedName name="_8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1623"}</definedName>
    <definedName name="_8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1623"}</definedName>
    <definedName name="_8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1623"}</definedName>
    <definedName name="_8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1623"}</definedName>
    <definedName name="_8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1622"}</definedName>
    <definedName name="_8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1622"}</definedName>
    <definedName name="_8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1622"}</definedName>
    <definedName name="_8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1622"}</definedName>
    <definedName name="_8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1621"}</definedName>
    <definedName name="_8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1621"}</definedName>
    <definedName name="_8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1621"}</definedName>
    <definedName name="_8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1621"}</definedName>
    <definedName name="_9__FDSAUDITLINK__" localSheetId="4" hidden="1">{"fdsup://directions/FAT Viewer?action=UPDATE&amp;creator=factset&amp;DYN_ARGS=TRUE&amp;DOC_NAME=FAT:FQL_AUDITING_CLIENT_TEMPLATE.FAT&amp;display_string=Audit&amp;VAR:KEY=WBMPYJKZWR&amp;VAR:QUERY=RkdfUFJJQ0UoNDEwODApIC8gRkZfQlBTKE1PTiw0MTA4MCk=&amp;WINDOW=FIRST_POPUP&amp;HEIGHT=450&amp;WIDTH=","450&amp;START_MAXIMIZED=FALSE&amp;VAR:CALENDAR=US&amp;VAR:SYMBOL=OTCPK:RTYF.Z&amp;VAR:INDEX=0"}</definedName>
    <definedName name="_9__FDSAUDITLINK__" localSheetId="5" hidden="1">{"fdsup://directions/FAT Viewer?action=UPDATE&amp;creator=factset&amp;DYN_ARGS=TRUE&amp;DOC_NAME=FAT:FQL_AUDITING_CLIENT_TEMPLATE.FAT&amp;display_string=Audit&amp;VAR:KEY=WBMPYJKZWR&amp;VAR:QUERY=RkdfUFJJQ0UoNDEwODApIC8gRkZfQlBTKE1PTiw0MTA4MCk=&amp;WINDOW=FIRST_POPUP&amp;HEIGHT=450&amp;WIDTH=","450&amp;START_MAXIMIZED=FALSE&amp;VAR:CALENDAR=US&amp;VAR:SYMBOL=OTCPK:RTYF.Z&amp;VAR:INDEX=0"}</definedName>
    <definedName name="_9__FDSAUDITLINK__" localSheetId="3" hidden="1">{"fdsup://directions/FAT Viewer?action=UPDATE&amp;creator=factset&amp;DYN_ARGS=TRUE&amp;DOC_NAME=FAT:FQL_AUDITING_CLIENT_TEMPLATE.FAT&amp;display_string=Audit&amp;VAR:KEY=WBMPYJKZWR&amp;VAR:QUERY=RkdfUFJJQ0UoNDEwODApIC8gRkZfQlBTKE1PTiw0MTA4MCk=&amp;WINDOW=FIRST_POPUP&amp;HEIGHT=450&amp;WIDTH=","450&amp;START_MAXIMIZED=FALSE&amp;VAR:CALENDAR=US&amp;VAR:SYMBOL=OTCPK:RTYF.Z&amp;VAR:INDEX=0"}</definedName>
    <definedName name="_9__FDSAUDITLINK__" hidden="1">{"fdsup://directions/FAT Viewer?action=UPDATE&amp;creator=factset&amp;DYN_ARGS=TRUE&amp;DOC_NAME=FAT:FQL_AUDITING_CLIENT_TEMPLATE.FAT&amp;display_string=Audit&amp;VAR:KEY=WBMPYJKZWR&amp;VAR:QUERY=RkdfUFJJQ0UoNDEwODApIC8gRkZfQlBTKE1PTiw0MTA4MCk=&amp;WINDOW=FIRST_POPUP&amp;HEIGHT=450&amp;WIDTH=","450&amp;START_MAXIMIZED=FALSE&amp;VAR:CALENDAR=US&amp;VAR:SYMBOL=OTCPK:RTYF.Z&amp;VAR:INDEX=0"}</definedName>
    <definedName name="_9_8_0_S" hidden="1">#N/A</definedName>
    <definedName name="_90__FDSAUDITLINK__" localSheetId="4" hidden="1">{"fdsup://directions/FAT Viewer?action=UPDATE&amp;creator=factset&amp;DYN_ARGS=TRUE&amp;DOC_NAME=FAT:FQL_AUDITING_CLIENT_TEMPLATE.FAT&amp;display_string=Audit&amp;VAR:KEY=PYZGNAPANQ&amp;VAR:QUERY=RkZfRUJJVERBX09QRVIoTFRNLDIwMTBDWSk=&amp;WINDOW=FIRST_POPUP&amp;HEIGHT=450&amp;WIDTH=450&amp;START_MA","XIMIZED=FALSE&amp;VAR:CALENDAR=US&amp;VAR:SYMBOL=HPT&amp;VAR:INDEX=0"}</definedName>
    <definedName name="_90__FDSAUDITLINK__" localSheetId="5" hidden="1">{"fdsup://directions/FAT Viewer?action=UPDATE&amp;creator=factset&amp;DYN_ARGS=TRUE&amp;DOC_NAME=FAT:FQL_AUDITING_CLIENT_TEMPLATE.FAT&amp;display_string=Audit&amp;VAR:KEY=PYZGNAPANQ&amp;VAR:QUERY=RkZfRUJJVERBX09QRVIoTFRNLDIwMTBDWSk=&amp;WINDOW=FIRST_POPUP&amp;HEIGHT=450&amp;WIDTH=450&amp;START_MA","XIMIZED=FALSE&amp;VAR:CALENDAR=US&amp;VAR:SYMBOL=HPT&amp;VAR:INDEX=0"}</definedName>
    <definedName name="_90__FDSAUDITLINK__" localSheetId="3" hidden="1">{"fdsup://directions/FAT Viewer?action=UPDATE&amp;creator=factset&amp;DYN_ARGS=TRUE&amp;DOC_NAME=FAT:FQL_AUDITING_CLIENT_TEMPLATE.FAT&amp;display_string=Audit&amp;VAR:KEY=PYZGNAPANQ&amp;VAR:QUERY=RkZfRUJJVERBX09QRVIoTFRNLDIwMTBDWSk=&amp;WINDOW=FIRST_POPUP&amp;HEIGHT=450&amp;WIDTH=450&amp;START_MA","XIMIZED=FALSE&amp;VAR:CALENDAR=US&amp;VAR:SYMBOL=HPT&amp;VAR:INDEX=0"}</definedName>
    <definedName name="_90__FDSAUDITLINK__" hidden="1">{"fdsup://directions/FAT Viewer?action=UPDATE&amp;creator=factset&amp;DYN_ARGS=TRUE&amp;DOC_NAME=FAT:FQL_AUDITING_CLIENT_TEMPLATE.FAT&amp;display_string=Audit&amp;VAR:KEY=PYZGNAPANQ&amp;VAR:QUERY=RkZfRUJJVERBX09QRVIoTFRNLDIwMTBDWSk=&amp;WINDOW=FIRST_POPUP&amp;HEIGHT=450&amp;WIDTH=450&amp;START_MA","XIMIZED=FALSE&amp;VAR:CALENDAR=US&amp;VAR:SYMBOL=HPT&amp;VAR:INDEX=0"}</definedName>
    <definedName name="_90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1620"}</definedName>
    <definedName name="_90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1620"}</definedName>
    <definedName name="_90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1620"}</definedName>
    <definedName name="_90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1620"}</definedName>
    <definedName name="_90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1619"}</definedName>
    <definedName name="_90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1619"}</definedName>
    <definedName name="_90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1619"}</definedName>
    <definedName name="_90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1619"}</definedName>
    <definedName name="_90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1618"}</definedName>
    <definedName name="_90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1618"}</definedName>
    <definedName name="_90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1618"}</definedName>
    <definedName name="_90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1618"}</definedName>
    <definedName name="_90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1617"}</definedName>
    <definedName name="_90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1617"}</definedName>
    <definedName name="_90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1617"}</definedName>
    <definedName name="_90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1617"}</definedName>
    <definedName name="_90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1616"}</definedName>
    <definedName name="_90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1616"}</definedName>
    <definedName name="_90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1616"}</definedName>
    <definedName name="_90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1616"}</definedName>
    <definedName name="_90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1615"}</definedName>
    <definedName name="_90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1615"}</definedName>
    <definedName name="_90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1615"}</definedName>
    <definedName name="_90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1615"}</definedName>
    <definedName name="_90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1614"}</definedName>
    <definedName name="_90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1614"}</definedName>
    <definedName name="_90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1614"}</definedName>
    <definedName name="_90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1614"}</definedName>
    <definedName name="_90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1613"}</definedName>
    <definedName name="_90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1613"}</definedName>
    <definedName name="_90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1613"}</definedName>
    <definedName name="_90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1613"}</definedName>
    <definedName name="_90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1612"}</definedName>
    <definedName name="_90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1612"}</definedName>
    <definedName name="_90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1612"}</definedName>
    <definedName name="_90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1612"}</definedName>
    <definedName name="_90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1611"}</definedName>
    <definedName name="_90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1611"}</definedName>
    <definedName name="_90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1611"}</definedName>
    <definedName name="_90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1611"}</definedName>
    <definedName name="_91__FDSAUDITLINK__" localSheetId="4" hidden="1">{"fdsup://directions/FAT Viewer?action=UPDATE&amp;creator=factset&amp;DYN_ARGS=TRUE&amp;DOC_NAME=FAT:FQL_AUDITING_CLIENT_TEMPLATE.FAT&amp;display_string=Audit&amp;VAR:KEY=NEJURGBIDE&amp;VAR:QUERY=RkZfRUJJVERBX09QRVIoTFRNLDIwMTBDWSk=&amp;WINDOW=FIRST_POPUP&amp;HEIGHT=450&amp;WIDTH=450&amp;START_MA","XIMIZED=FALSE&amp;VAR:CALENDAR=US&amp;VAR:SYMBOL=HST&amp;VAR:INDEX=0"}</definedName>
    <definedName name="_91__FDSAUDITLINK__" localSheetId="5" hidden="1">{"fdsup://directions/FAT Viewer?action=UPDATE&amp;creator=factset&amp;DYN_ARGS=TRUE&amp;DOC_NAME=FAT:FQL_AUDITING_CLIENT_TEMPLATE.FAT&amp;display_string=Audit&amp;VAR:KEY=NEJURGBIDE&amp;VAR:QUERY=RkZfRUJJVERBX09QRVIoTFRNLDIwMTBDWSk=&amp;WINDOW=FIRST_POPUP&amp;HEIGHT=450&amp;WIDTH=450&amp;START_MA","XIMIZED=FALSE&amp;VAR:CALENDAR=US&amp;VAR:SYMBOL=HST&amp;VAR:INDEX=0"}</definedName>
    <definedName name="_91__FDSAUDITLINK__" localSheetId="3" hidden="1">{"fdsup://directions/FAT Viewer?action=UPDATE&amp;creator=factset&amp;DYN_ARGS=TRUE&amp;DOC_NAME=FAT:FQL_AUDITING_CLIENT_TEMPLATE.FAT&amp;display_string=Audit&amp;VAR:KEY=NEJURGBIDE&amp;VAR:QUERY=RkZfRUJJVERBX09QRVIoTFRNLDIwMTBDWSk=&amp;WINDOW=FIRST_POPUP&amp;HEIGHT=450&amp;WIDTH=450&amp;START_MA","XIMIZED=FALSE&amp;VAR:CALENDAR=US&amp;VAR:SYMBOL=HST&amp;VAR:INDEX=0"}</definedName>
    <definedName name="_91__FDSAUDITLINK__" hidden="1">{"fdsup://directions/FAT Viewer?action=UPDATE&amp;creator=factset&amp;DYN_ARGS=TRUE&amp;DOC_NAME=FAT:FQL_AUDITING_CLIENT_TEMPLATE.FAT&amp;display_string=Audit&amp;VAR:KEY=NEJURGBIDE&amp;VAR:QUERY=RkZfRUJJVERBX09QRVIoTFRNLDIwMTBDWSk=&amp;WINDOW=FIRST_POPUP&amp;HEIGHT=450&amp;WIDTH=450&amp;START_MA","XIMIZED=FALSE&amp;VAR:CALENDAR=US&amp;VAR:SYMBOL=HST&amp;VAR:INDEX=0"}</definedName>
    <definedName name="_91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1610"}</definedName>
    <definedName name="_91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1610"}</definedName>
    <definedName name="_91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1610"}</definedName>
    <definedName name="_91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1610"}</definedName>
    <definedName name="_91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1609"}</definedName>
    <definedName name="_91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1609"}</definedName>
    <definedName name="_91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1609"}</definedName>
    <definedName name="_91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1609"}</definedName>
    <definedName name="_91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1608"}</definedName>
    <definedName name="_91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1608"}</definedName>
    <definedName name="_91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1608"}</definedName>
    <definedName name="_91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1608"}</definedName>
    <definedName name="_91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1607"}</definedName>
    <definedName name="_91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1607"}</definedName>
    <definedName name="_91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1607"}</definedName>
    <definedName name="_91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1607"}</definedName>
    <definedName name="_91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1606"}</definedName>
    <definedName name="_91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1606"}</definedName>
    <definedName name="_91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1606"}</definedName>
    <definedName name="_91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1606"}</definedName>
    <definedName name="_91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1605"}</definedName>
    <definedName name="_91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1605"}</definedName>
    <definedName name="_91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1605"}</definedName>
    <definedName name="_91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1605"}</definedName>
    <definedName name="_91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1604"}</definedName>
    <definedName name="_91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1604"}</definedName>
    <definedName name="_91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1604"}</definedName>
    <definedName name="_91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1604"}</definedName>
    <definedName name="_91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1603"}</definedName>
    <definedName name="_91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1603"}</definedName>
    <definedName name="_91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1603"}</definedName>
    <definedName name="_91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1603"}</definedName>
    <definedName name="_91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1602"}</definedName>
    <definedName name="_91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1602"}</definedName>
    <definedName name="_91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1602"}</definedName>
    <definedName name="_91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1602"}</definedName>
    <definedName name="_91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1601"}</definedName>
    <definedName name="_91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1601"}</definedName>
    <definedName name="_91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1601"}</definedName>
    <definedName name="_91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1601"}</definedName>
    <definedName name="_92__FDSAUDITLINK__" localSheetId="4" hidden="1">{"fdsup://directions/FAT Viewer?action=UPDATE&amp;creator=factset&amp;DYN_ARGS=TRUE&amp;DOC_NAME=FAT:FQL_AUDITING_CLIENT_TEMPLATE.FAT&amp;display_string=Audit&amp;VAR:KEY=TQNUBYBIVU&amp;VAR:QUERY=RkZfRVBTX0JBU0lDKExUTSwyMDA5KQ==&amp;WINDOW=FIRST_POPUP&amp;HEIGHT=450&amp;WIDTH=450&amp;START_MAXIMI","ZED=FALSE&amp;VAR:CALENDAR=US&amp;VAR:SYMBOL=SIXF.Q&amp;VAR:INDEX=0"}</definedName>
    <definedName name="_92__FDSAUDITLINK__" localSheetId="5" hidden="1">{"fdsup://directions/FAT Viewer?action=UPDATE&amp;creator=factset&amp;DYN_ARGS=TRUE&amp;DOC_NAME=FAT:FQL_AUDITING_CLIENT_TEMPLATE.FAT&amp;display_string=Audit&amp;VAR:KEY=TQNUBYBIVU&amp;VAR:QUERY=RkZfRVBTX0JBU0lDKExUTSwyMDA5KQ==&amp;WINDOW=FIRST_POPUP&amp;HEIGHT=450&amp;WIDTH=450&amp;START_MAXIMI","ZED=FALSE&amp;VAR:CALENDAR=US&amp;VAR:SYMBOL=SIXF.Q&amp;VAR:INDEX=0"}</definedName>
    <definedName name="_92__FDSAUDITLINK__" localSheetId="3" hidden="1">{"fdsup://directions/FAT Viewer?action=UPDATE&amp;creator=factset&amp;DYN_ARGS=TRUE&amp;DOC_NAME=FAT:FQL_AUDITING_CLIENT_TEMPLATE.FAT&amp;display_string=Audit&amp;VAR:KEY=TQNUBYBIVU&amp;VAR:QUERY=RkZfRVBTX0JBU0lDKExUTSwyMDA5KQ==&amp;WINDOW=FIRST_POPUP&amp;HEIGHT=450&amp;WIDTH=450&amp;START_MAXIMI","ZED=FALSE&amp;VAR:CALENDAR=US&amp;VAR:SYMBOL=SIXF.Q&amp;VAR:INDEX=0"}</definedName>
    <definedName name="_92__FDSAUDITLINK__" hidden="1">{"fdsup://directions/FAT Viewer?action=UPDATE&amp;creator=factset&amp;DYN_ARGS=TRUE&amp;DOC_NAME=FAT:FQL_AUDITING_CLIENT_TEMPLATE.FAT&amp;display_string=Audit&amp;VAR:KEY=TQNUBYBIVU&amp;VAR:QUERY=RkZfRVBTX0JBU0lDKExUTSwyMDA5KQ==&amp;WINDOW=FIRST_POPUP&amp;HEIGHT=450&amp;WIDTH=450&amp;START_MAXIMI","ZED=FALSE&amp;VAR:CALENDAR=US&amp;VAR:SYMBOL=SIXF.Q&amp;VAR:INDEX=0"}</definedName>
    <definedName name="_92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1600"}</definedName>
    <definedName name="_92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1600"}</definedName>
    <definedName name="_92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1600"}</definedName>
    <definedName name="_92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1600"}</definedName>
    <definedName name="_92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1599"}</definedName>
    <definedName name="_92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1599"}</definedName>
    <definedName name="_92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1599"}</definedName>
    <definedName name="_92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1599"}</definedName>
    <definedName name="_92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1598"}</definedName>
    <definedName name="_92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1598"}</definedName>
    <definedName name="_92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1598"}</definedName>
    <definedName name="_92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1598"}</definedName>
    <definedName name="_92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1597"}</definedName>
    <definedName name="_92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1597"}</definedName>
    <definedName name="_92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1597"}</definedName>
    <definedName name="_92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1597"}</definedName>
    <definedName name="_92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1596"}</definedName>
    <definedName name="_92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1596"}</definedName>
    <definedName name="_92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1596"}</definedName>
    <definedName name="_92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1596"}</definedName>
    <definedName name="_92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1595"}</definedName>
    <definedName name="_92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1595"}</definedName>
    <definedName name="_92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1595"}</definedName>
    <definedName name="_92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1595"}</definedName>
    <definedName name="_92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1594"}</definedName>
    <definedName name="_92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1594"}</definedName>
    <definedName name="_92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1594"}</definedName>
    <definedName name="_92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1594"}</definedName>
    <definedName name="_92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1593"}</definedName>
    <definedName name="_92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1593"}</definedName>
    <definedName name="_92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1593"}</definedName>
    <definedName name="_92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1593"}</definedName>
    <definedName name="_92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1592"}</definedName>
    <definedName name="_92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1592"}</definedName>
    <definedName name="_92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1592"}</definedName>
    <definedName name="_92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1592"}</definedName>
    <definedName name="_92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1591"}</definedName>
    <definedName name="_92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1591"}</definedName>
    <definedName name="_92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1591"}</definedName>
    <definedName name="_92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1591"}</definedName>
    <definedName name="_93__FDSAUDITLINK__" localSheetId="4" hidden="1">{"fdsup://directions/FAT Viewer?action=UPDATE&amp;creator=factset&amp;DYN_ARGS=TRUE&amp;DOC_NAME=FAT:FQL_AUDITING_CLIENT_TEMPLATE.FAT&amp;display_string=Audit&amp;VAR:KEY=INWHIPEJCX&amp;VAR:QUERY=RkZfRVBTX0JBU0lDKExUTSwyMDA4KQ==&amp;WINDOW=FIRST_POPUP&amp;HEIGHT=450&amp;WIDTH=450&amp;START_MAXIMI","ZED=FALSE&amp;VAR:CALENDAR=US&amp;VAR:SYMBOL=0&amp;VAR:INDEX=0"}</definedName>
    <definedName name="_93__FDSAUDITLINK__" localSheetId="5" hidden="1">{"fdsup://directions/FAT Viewer?action=UPDATE&amp;creator=factset&amp;DYN_ARGS=TRUE&amp;DOC_NAME=FAT:FQL_AUDITING_CLIENT_TEMPLATE.FAT&amp;display_string=Audit&amp;VAR:KEY=INWHIPEJCX&amp;VAR:QUERY=RkZfRVBTX0JBU0lDKExUTSwyMDA4KQ==&amp;WINDOW=FIRST_POPUP&amp;HEIGHT=450&amp;WIDTH=450&amp;START_MAXIMI","ZED=FALSE&amp;VAR:CALENDAR=US&amp;VAR:SYMBOL=0&amp;VAR:INDEX=0"}</definedName>
    <definedName name="_93__FDSAUDITLINK__" localSheetId="3" hidden="1">{"fdsup://directions/FAT Viewer?action=UPDATE&amp;creator=factset&amp;DYN_ARGS=TRUE&amp;DOC_NAME=FAT:FQL_AUDITING_CLIENT_TEMPLATE.FAT&amp;display_string=Audit&amp;VAR:KEY=INWHIPEJCX&amp;VAR:QUERY=RkZfRVBTX0JBU0lDKExUTSwyMDA4KQ==&amp;WINDOW=FIRST_POPUP&amp;HEIGHT=450&amp;WIDTH=450&amp;START_MAXIMI","ZED=FALSE&amp;VAR:CALENDAR=US&amp;VAR:SYMBOL=0&amp;VAR:INDEX=0"}</definedName>
    <definedName name="_93__FDSAUDITLINK__" hidden="1">{"fdsup://directions/FAT Viewer?action=UPDATE&amp;creator=factset&amp;DYN_ARGS=TRUE&amp;DOC_NAME=FAT:FQL_AUDITING_CLIENT_TEMPLATE.FAT&amp;display_string=Audit&amp;VAR:KEY=INWHIPEJCX&amp;VAR:QUERY=RkZfRVBTX0JBU0lDKExUTSwyMDA4KQ==&amp;WINDOW=FIRST_POPUP&amp;HEIGHT=450&amp;WIDTH=450&amp;START_MAXIMI","ZED=FALSE&amp;VAR:CALENDAR=US&amp;VAR:SYMBOL=0&amp;VAR:INDEX=0"}</definedName>
    <definedName name="_93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1590"}</definedName>
    <definedName name="_93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1590"}</definedName>
    <definedName name="_93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1590"}</definedName>
    <definedName name="_93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1590"}</definedName>
    <definedName name="_93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1589"}</definedName>
    <definedName name="_93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1589"}</definedName>
    <definedName name="_93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1589"}</definedName>
    <definedName name="_93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1589"}</definedName>
    <definedName name="_93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1588"}</definedName>
    <definedName name="_93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1588"}</definedName>
    <definedName name="_93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1588"}</definedName>
    <definedName name="_93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1588"}</definedName>
    <definedName name="_93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1587"}</definedName>
    <definedName name="_93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1587"}</definedName>
    <definedName name="_93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1587"}</definedName>
    <definedName name="_93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1587"}</definedName>
    <definedName name="_93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1586"}</definedName>
    <definedName name="_93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1586"}</definedName>
    <definedName name="_93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1586"}</definedName>
    <definedName name="_93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1586"}</definedName>
    <definedName name="_93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1585"}</definedName>
    <definedName name="_93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1585"}</definedName>
    <definedName name="_93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1585"}</definedName>
    <definedName name="_93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1585"}</definedName>
    <definedName name="_93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1584"}</definedName>
    <definedName name="_93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1584"}</definedName>
    <definedName name="_93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1584"}</definedName>
    <definedName name="_93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1584"}</definedName>
    <definedName name="_93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1583"}</definedName>
    <definedName name="_93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1583"}</definedName>
    <definedName name="_93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1583"}</definedName>
    <definedName name="_93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1583"}</definedName>
    <definedName name="_93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1582"}</definedName>
    <definedName name="_93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1582"}</definedName>
    <definedName name="_93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1582"}</definedName>
    <definedName name="_93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1582"}</definedName>
    <definedName name="_93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1581"}</definedName>
    <definedName name="_93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1581"}</definedName>
    <definedName name="_93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1581"}</definedName>
    <definedName name="_93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1581"}</definedName>
    <definedName name="_94__FDSAUDITLINK__" localSheetId="4" hidden="1">{"fdsup://directions/FAT Viewer?action=UPDATE&amp;creator=factset&amp;DYN_ARGS=TRUE&amp;DOC_NAME=FAT:FQL_AUDITING_CLIENT_TEMPLATE.FAT&amp;display_string=Audit&amp;VAR:KEY=BEBITATMFK&amp;VAR:QUERY=RkZfRUJJVERBX09QRVIoTFRNLDIwMDkp&amp;WINDOW=FIRST_POPUP&amp;HEIGHT=450&amp;WIDTH=450&amp;START_MAXIMI","ZED=FALSE&amp;VAR:CALENDAR=US&amp;VAR:SYMBOL=SIXF.Q&amp;VAR:INDEX=0"}</definedName>
    <definedName name="_94__FDSAUDITLINK__" localSheetId="5" hidden="1">{"fdsup://directions/FAT Viewer?action=UPDATE&amp;creator=factset&amp;DYN_ARGS=TRUE&amp;DOC_NAME=FAT:FQL_AUDITING_CLIENT_TEMPLATE.FAT&amp;display_string=Audit&amp;VAR:KEY=BEBITATMFK&amp;VAR:QUERY=RkZfRUJJVERBX09QRVIoTFRNLDIwMDkp&amp;WINDOW=FIRST_POPUP&amp;HEIGHT=450&amp;WIDTH=450&amp;START_MAXIMI","ZED=FALSE&amp;VAR:CALENDAR=US&amp;VAR:SYMBOL=SIXF.Q&amp;VAR:INDEX=0"}</definedName>
    <definedName name="_94__FDSAUDITLINK__" localSheetId="3" hidden="1">{"fdsup://directions/FAT Viewer?action=UPDATE&amp;creator=factset&amp;DYN_ARGS=TRUE&amp;DOC_NAME=FAT:FQL_AUDITING_CLIENT_TEMPLATE.FAT&amp;display_string=Audit&amp;VAR:KEY=BEBITATMFK&amp;VAR:QUERY=RkZfRUJJVERBX09QRVIoTFRNLDIwMDkp&amp;WINDOW=FIRST_POPUP&amp;HEIGHT=450&amp;WIDTH=450&amp;START_MAXIMI","ZED=FALSE&amp;VAR:CALENDAR=US&amp;VAR:SYMBOL=SIXF.Q&amp;VAR:INDEX=0"}</definedName>
    <definedName name="_94__FDSAUDITLINK__" hidden="1">{"fdsup://directions/FAT Viewer?action=UPDATE&amp;creator=factset&amp;DYN_ARGS=TRUE&amp;DOC_NAME=FAT:FQL_AUDITING_CLIENT_TEMPLATE.FAT&amp;display_string=Audit&amp;VAR:KEY=BEBITATMFK&amp;VAR:QUERY=RkZfRUJJVERBX09QRVIoTFRNLDIwMDkp&amp;WINDOW=FIRST_POPUP&amp;HEIGHT=450&amp;WIDTH=450&amp;START_MAXIMI","ZED=FALSE&amp;VAR:CALENDAR=US&amp;VAR:SYMBOL=SIXF.Q&amp;VAR:INDEX=0"}</definedName>
    <definedName name="_94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1580"}</definedName>
    <definedName name="_94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1580"}</definedName>
    <definedName name="_94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1580"}</definedName>
    <definedName name="_94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1580"}</definedName>
    <definedName name="_94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1579"}</definedName>
    <definedName name="_94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1579"}</definedName>
    <definedName name="_94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1579"}</definedName>
    <definedName name="_94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1579"}</definedName>
    <definedName name="_94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1578"}</definedName>
    <definedName name="_94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1578"}</definedName>
    <definedName name="_94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1578"}</definedName>
    <definedName name="_94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1578"}</definedName>
    <definedName name="_94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1577"}</definedName>
    <definedName name="_94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1577"}</definedName>
    <definedName name="_94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1577"}</definedName>
    <definedName name="_94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1577"}</definedName>
    <definedName name="_94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1576"}</definedName>
    <definedName name="_94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1576"}</definedName>
    <definedName name="_94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1576"}</definedName>
    <definedName name="_94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1576"}</definedName>
    <definedName name="_94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1575"}</definedName>
    <definedName name="_94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1575"}</definedName>
    <definedName name="_94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1575"}</definedName>
    <definedName name="_94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1575"}</definedName>
    <definedName name="_94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1574"}</definedName>
    <definedName name="_94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1574"}</definedName>
    <definedName name="_94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1574"}</definedName>
    <definedName name="_94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1574"}</definedName>
    <definedName name="_94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1573"}</definedName>
    <definedName name="_94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1573"}</definedName>
    <definedName name="_94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1573"}</definedName>
    <definedName name="_94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1573"}</definedName>
    <definedName name="_94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1572"}</definedName>
    <definedName name="_94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1572"}</definedName>
    <definedName name="_94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1572"}</definedName>
    <definedName name="_94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1572"}</definedName>
    <definedName name="_94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1571"}</definedName>
    <definedName name="_94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1571"}</definedName>
    <definedName name="_94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1571"}</definedName>
    <definedName name="_94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1571"}</definedName>
    <definedName name="_95__FDSAUDITLINK__" localSheetId="4" hidden="1">{"fdsup://directions/FAT Viewer?action=UPDATE&amp;creator=factset&amp;DYN_ARGS=TRUE&amp;DOC_NAME=FAT:FQL_AUDITING_CLIENT_TEMPLATE.FAT&amp;display_string=Audit&amp;VAR:KEY=ENIVEHEBKR&amp;VAR:QUERY=RkZfRUJJVERBX09QRVIoTFRNLDIwMTAp&amp;WINDOW=FIRST_POPUP&amp;HEIGHT=450&amp;WIDTH=450&amp;START_MAXIMI","ZED=FALSE&amp;VAR:CALENDAR=US&amp;VAR:SYMBOL=SNH&amp;VAR:INDEX=0"}</definedName>
    <definedName name="_95__FDSAUDITLINK__" localSheetId="5" hidden="1">{"fdsup://directions/FAT Viewer?action=UPDATE&amp;creator=factset&amp;DYN_ARGS=TRUE&amp;DOC_NAME=FAT:FQL_AUDITING_CLIENT_TEMPLATE.FAT&amp;display_string=Audit&amp;VAR:KEY=ENIVEHEBKR&amp;VAR:QUERY=RkZfRUJJVERBX09QRVIoTFRNLDIwMTAp&amp;WINDOW=FIRST_POPUP&amp;HEIGHT=450&amp;WIDTH=450&amp;START_MAXIMI","ZED=FALSE&amp;VAR:CALENDAR=US&amp;VAR:SYMBOL=SNH&amp;VAR:INDEX=0"}</definedName>
    <definedName name="_95__FDSAUDITLINK__" localSheetId="3" hidden="1">{"fdsup://directions/FAT Viewer?action=UPDATE&amp;creator=factset&amp;DYN_ARGS=TRUE&amp;DOC_NAME=FAT:FQL_AUDITING_CLIENT_TEMPLATE.FAT&amp;display_string=Audit&amp;VAR:KEY=ENIVEHEBKR&amp;VAR:QUERY=RkZfRUJJVERBX09QRVIoTFRNLDIwMTAp&amp;WINDOW=FIRST_POPUP&amp;HEIGHT=450&amp;WIDTH=450&amp;START_MAXIMI","ZED=FALSE&amp;VAR:CALENDAR=US&amp;VAR:SYMBOL=SNH&amp;VAR:INDEX=0"}</definedName>
    <definedName name="_95__FDSAUDITLINK__" hidden="1">{"fdsup://directions/FAT Viewer?action=UPDATE&amp;creator=factset&amp;DYN_ARGS=TRUE&amp;DOC_NAME=FAT:FQL_AUDITING_CLIENT_TEMPLATE.FAT&amp;display_string=Audit&amp;VAR:KEY=ENIVEHEBKR&amp;VAR:QUERY=RkZfRUJJVERBX09QRVIoTFRNLDIwMTAp&amp;WINDOW=FIRST_POPUP&amp;HEIGHT=450&amp;WIDTH=450&amp;START_MAXIMI","ZED=FALSE&amp;VAR:CALENDAR=US&amp;VAR:SYMBOL=SNH&amp;VAR:INDEX=0"}</definedName>
    <definedName name="_95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1570"}</definedName>
    <definedName name="_95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1570"}</definedName>
    <definedName name="_95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1570"}</definedName>
    <definedName name="_95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1570"}</definedName>
    <definedName name="_95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1569"}</definedName>
    <definedName name="_95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1569"}</definedName>
    <definedName name="_95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1569"}</definedName>
    <definedName name="_95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1569"}</definedName>
    <definedName name="_95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1568"}</definedName>
    <definedName name="_95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1568"}</definedName>
    <definedName name="_95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1568"}</definedName>
    <definedName name="_95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1568"}</definedName>
    <definedName name="_95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1567"}</definedName>
    <definedName name="_95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1567"}</definedName>
    <definedName name="_95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1567"}</definedName>
    <definedName name="_95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1567"}</definedName>
    <definedName name="_95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1566"}</definedName>
    <definedName name="_95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1566"}</definedName>
    <definedName name="_95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1566"}</definedName>
    <definedName name="_95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1566"}</definedName>
    <definedName name="_95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1565"}</definedName>
    <definedName name="_95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1565"}</definedName>
    <definedName name="_95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1565"}</definedName>
    <definedName name="_95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1565"}</definedName>
    <definedName name="_95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1564"}</definedName>
    <definedName name="_95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1564"}</definedName>
    <definedName name="_95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1564"}</definedName>
    <definedName name="_95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1564"}</definedName>
    <definedName name="_95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1563"}</definedName>
    <definedName name="_95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1563"}</definedName>
    <definedName name="_95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1563"}</definedName>
    <definedName name="_95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1563"}</definedName>
    <definedName name="_95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1562"}</definedName>
    <definedName name="_95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1562"}</definedName>
    <definedName name="_95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1562"}</definedName>
    <definedName name="_95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1562"}</definedName>
    <definedName name="_95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1561"}</definedName>
    <definedName name="_95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1561"}</definedName>
    <definedName name="_95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1561"}</definedName>
    <definedName name="_95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1561"}</definedName>
    <definedName name="_96__FDSAUDITLINK__" localSheetId="4" hidden="1">{"fdsup://directions/FAT Viewer?action=UPDATE&amp;creator=factset&amp;DYN_ARGS=TRUE&amp;DOC_NAME=FAT:FQL_AUDITING_CLIENT_TEMPLATE.FAT&amp;display_string=Audit&amp;VAR:KEY=YTOTAHYNID&amp;VAR:QUERY=RkZfRUJJVERBX09QRVIoTFRNLDAsLCxSRik=&amp;WINDOW=FIRST_POPUP&amp;HEIGHT=450&amp;WIDTH=450&amp;START_MA","XIMIZED=FALSE&amp;VAR:CALENDAR=US&amp;VAR:SYMBOL=SNH&amp;VAR:INDEX=0"}</definedName>
    <definedName name="_96__FDSAUDITLINK__" localSheetId="5" hidden="1">{"fdsup://directions/FAT Viewer?action=UPDATE&amp;creator=factset&amp;DYN_ARGS=TRUE&amp;DOC_NAME=FAT:FQL_AUDITING_CLIENT_TEMPLATE.FAT&amp;display_string=Audit&amp;VAR:KEY=YTOTAHYNID&amp;VAR:QUERY=RkZfRUJJVERBX09QRVIoTFRNLDAsLCxSRik=&amp;WINDOW=FIRST_POPUP&amp;HEIGHT=450&amp;WIDTH=450&amp;START_MA","XIMIZED=FALSE&amp;VAR:CALENDAR=US&amp;VAR:SYMBOL=SNH&amp;VAR:INDEX=0"}</definedName>
    <definedName name="_96__FDSAUDITLINK__" localSheetId="3" hidden="1">{"fdsup://directions/FAT Viewer?action=UPDATE&amp;creator=factset&amp;DYN_ARGS=TRUE&amp;DOC_NAME=FAT:FQL_AUDITING_CLIENT_TEMPLATE.FAT&amp;display_string=Audit&amp;VAR:KEY=YTOTAHYNID&amp;VAR:QUERY=RkZfRUJJVERBX09QRVIoTFRNLDAsLCxSRik=&amp;WINDOW=FIRST_POPUP&amp;HEIGHT=450&amp;WIDTH=450&amp;START_MA","XIMIZED=FALSE&amp;VAR:CALENDAR=US&amp;VAR:SYMBOL=SNH&amp;VAR:INDEX=0"}</definedName>
    <definedName name="_96__FDSAUDITLINK__" hidden="1">{"fdsup://directions/FAT Viewer?action=UPDATE&amp;creator=factset&amp;DYN_ARGS=TRUE&amp;DOC_NAME=FAT:FQL_AUDITING_CLIENT_TEMPLATE.FAT&amp;display_string=Audit&amp;VAR:KEY=YTOTAHYNID&amp;VAR:QUERY=RkZfRUJJVERBX09QRVIoTFRNLDAsLCxSRik=&amp;WINDOW=FIRST_POPUP&amp;HEIGHT=450&amp;WIDTH=450&amp;START_MA","XIMIZED=FALSE&amp;VAR:CALENDAR=US&amp;VAR:SYMBOL=SNH&amp;VAR:INDEX=0"}</definedName>
    <definedName name="_96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1560"}</definedName>
    <definedName name="_96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1560"}</definedName>
    <definedName name="_96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1560"}</definedName>
    <definedName name="_96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1560"}</definedName>
    <definedName name="_96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1559"}</definedName>
    <definedName name="_96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1559"}</definedName>
    <definedName name="_96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1559"}</definedName>
    <definedName name="_96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1559"}</definedName>
    <definedName name="_96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1558"}</definedName>
    <definedName name="_96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1558"}</definedName>
    <definedName name="_96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1558"}</definedName>
    <definedName name="_96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1558"}</definedName>
    <definedName name="_96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1557"}</definedName>
    <definedName name="_96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1557"}</definedName>
    <definedName name="_96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1557"}</definedName>
    <definedName name="_96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1557"}</definedName>
    <definedName name="_96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1556"}</definedName>
    <definedName name="_96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1556"}</definedName>
    <definedName name="_96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1556"}</definedName>
    <definedName name="_96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1556"}</definedName>
    <definedName name="_96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1555"}</definedName>
    <definedName name="_96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1555"}</definedName>
    <definedName name="_96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1555"}</definedName>
    <definedName name="_96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1555"}</definedName>
    <definedName name="_96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1554"}</definedName>
    <definedName name="_96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1554"}</definedName>
    <definedName name="_96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1554"}</definedName>
    <definedName name="_96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1554"}</definedName>
    <definedName name="_96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1553"}</definedName>
    <definedName name="_96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1553"}</definedName>
    <definedName name="_96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1553"}</definedName>
    <definedName name="_96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1553"}</definedName>
    <definedName name="_96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1552"}</definedName>
    <definedName name="_96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1552"}</definedName>
    <definedName name="_96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1552"}</definedName>
    <definedName name="_96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1552"}</definedName>
    <definedName name="_96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1551"}</definedName>
    <definedName name="_96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1551"}</definedName>
    <definedName name="_96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1551"}</definedName>
    <definedName name="_96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1551"}</definedName>
    <definedName name="_97__FDSAUDITLINK__" localSheetId="4"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97__FDSAUDITLINK__" localSheetId="5"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97__FDSAUDITLINK__" localSheetId="3"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97__FDSAUDITLINK__" hidden="1">{"fdsup://directions/FAT Viewer?action=UPDATE&amp;creator=factset&amp;DYN_ARGS=TRUE&amp;DOC_NAME=FAT:FQL_AUDITING_CLIENT_TEMPLATE.FAT&amp;display_string=Audit&amp;VAR:KEY=BYTMZONOJS&amp;VAR:QUERY=RkZfRUJJVERBX09QRVIoTFRNLCwsLCxVU0Qp&amp;WINDOW=FIRST_POPUP&amp;HEIGHT=450&amp;WIDTH=450&amp;START_MA","XIMIZED=FALSE&amp;VAR:CALENDAR=US&amp;VAR:SYMBOL=SIXF.Q&amp;VAR:INDEX=0"}</definedName>
    <definedName name="_97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1550"}</definedName>
    <definedName name="_97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1550"}</definedName>
    <definedName name="_97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1550"}</definedName>
    <definedName name="_97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1550"}</definedName>
    <definedName name="_97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1549"}</definedName>
    <definedName name="_97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1549"}</definedName>
    <definedName name="_97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1549"}</definedName>
    <definedName name="_97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1549"}</definedName>
    <definedName name="_97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1548"}</definedName>
    <definedName name="_97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1548"}</definedName>
    <definedName name="_97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1548"}</definedName>
    <definedName name="_97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1548"}</definedName>
    <definedName name="_97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1547"}</definedName>
    <definedName name="_97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1547"}</definedName>
    <definedName name="_97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1547"}</definedName>
    <definedName name="_97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1547"}</definedName>
    <definedName name="_97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1546"}</definedName>
    <definedName name="_97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1546"}</definedName>
    <definedName name="_97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1546"}</definedName>
    <definedName name="_97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1546"}</definedName>
    <definedName name="_97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1545"}</definedName>
    <definedName name="_97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1545"}</definedName>
    <definedName name="_97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1545"}</definedName>
    <definedName name="_97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1545"}</definedName>
    <definedName name="_97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1544"}</definedName>
    <definedName name="_97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1544"}</definedName>
    <definedName name="_97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1544"}</definedName>
    <definedName name="_97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1544"}</definedName>
    <definedName name="_97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1543"}</definedName>
    <definedName name="_97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1543"}</definedName>
    <definedName name="_97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1543"}</definedName>
    <definedName name="_97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1543"}</definedName>
    <definedName name="_97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1542"}</definedName>
    <definedName name="_97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1542"}</definedName>
    <definedName name="_97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1542"}</definedName>
    <definedName name="_97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1542"}</definedName>
    <definedName name="_97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1541"}</definedName>
    <definedName name="_97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1541"}</definedName>
    <definedName name="_97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1541"}</definedName>
    <definedName name="_97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1541"}</definedName>
    <definedName name="_98__FDSAUDITLINK__" localSheetId="4" hidden="1">{"fdsup://Directions/FactSet Auditing Viewer?action=AUDIT_VALUE&amp;DB=129&amp;ID1=98313410&amp;VALUEID=10010&amp;SDATE=2010&amp;PERIODTYPE=ANN_STD&amp;SCFT=3&amp;window=popup_no_bar&amp;width=385&amp;height=120&amp;START_MAXIMIZED=FALSE&amp;creator=factset&amp;display_string=Audit"}</definedName>
    <definedName name="_98__FDSAUDITLINK__" localSheetId="5" hidden="1">{"fdsup://Directions/FactSet Auditing Viewer?action=AUDIT_VALUE&amp;DB=129&amp;ID1=98313410&amp;VALUEID=10010&amp;SDATE=2010&amp;PERIODTYPE=ANN_STD&amp;SCFT=3&amp;window=popup_no_bar&amp;width=385&amp;height=120&amp;START_MAXIMIZED=FALSE&amp;creator=factset&amp;display_string=Audit"}</definedName>
    <definedName name="_98__FDSAUDITLINK__" localSheetId="3" hidden="1">{"fdsup://Directions/FactSet Auditing Viewer?action=AUDIT_VALUE&amp;DB=129&amp;ID1=98313410&amp;VALUEID=10010&amp;SDATE=2010&amp;PERIODTYPE=ANN_STD&amp;SCFT=3&amp;window=popup_no_bar&amp;width=385&amp;height=120&amp;START_MAXIMIZED=FALSE&amp;creator=factset&amp;display_string=Audit"}</definedName>
    <definedName name="_98__FDSAUDITLINK__" hidden="1">{"fdsup://Directions/FactSet Auditing Viewer?action=AUDIT_VALUE&amp;DB=129&amp;ID1=98313410&amp;VALUEID=10010&amp;SDATE=2010&amp;PERIODTYPE=ANN_STD&amp;SCFT=3&amp;window=popup_no_bar&amp;width=385&amp;height=120&amp;START_MAXIMIZED=FALSE&amp;creator=factset&amp;display_string=Audit"}</definedName>
    <definedName name="_98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1540"}</definedName>
    <definedName name="_98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1540"}</definedName>
    <definedName name="_98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1540"}</definedName>
    <definedName name="_98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1540"}</definedName>
    <definedName name="_98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1539"}</definedName>
    <definedName name="_98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1539"}</definedName>
    <definedName name="_98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1539"}</definedName>
    <definedName name="_98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1539"}</definedName>
    <definedName name="_98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1538"}</definedName>
    <definedName name="_98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1538"}</definedName>
    <definedName name="_98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1538"}</definedName>
    <definedName name="_98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1538"}</definedName>
    <definedName name="_98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1537"}</definedName>
    <definedName name="_98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1537"}</definedName>
    <definedName name="_98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1537"}</definedName>
    <definedName name="_98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1537"}</definedName>
    <definedName name="_98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1536"}</definedName>
    <definedName name="_98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1536"}</definedName>
    <definedName name="_98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1536"}</definedName>
    <definedName name="_98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1536"}</definedName>
    <definedName name="_98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1535"}</definedName>
    <definedName name="_98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1535"}</definedName>
    <definedName name="_98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1535"}</definedName>
    <definedName name="_98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1535"}</definedName>
    <definedName name="_98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1534"}</definedName>
    <definedName name="_98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1534"}</definedName>
    <definedName name="_98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1534"}</definedName>
    <definedName name="_98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1534"}</definedName>
    <definedName name="_98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1533"}</definedName>
    <definedName name="_98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1533"}</definedName>
    <definedName name="_98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1533"}</definedName>
    <definedName name="_98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1533"}</definedName>
    <definedName name="_98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1532"}</definedName>
    <definedName name="_98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1532"}</definedName>
    <definedName name="_98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1532"}</definedName>
    <definedName name="_98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1532"}</definedName>
    <definedName name="_98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1531"}</definedName>
    <definedName name="_98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1531"}</definedName>
    <definedName name="_98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1531"}</definedName>
    <definedName name="_98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1531"}</definedName>
    <definedName name="_99__FDSAUDITLINK__" localSheetId="4" hidden="1">{"fdsup://directions/FAT Viewer?action=UPDATE&amp;creator=factset&amp;DYN_ARGS=TRUE&amp;DOC_NAME=FAT:FQL_AUDITING_CLIENT_TEMPLATE.FAT&amp;display_string=Audit&amp;VAR:KEY=UVUDUXCZIP&amp;VAR:QUERY=RkZfRUJJVERBX09QRVIoTFRNLDIwMTAp&amp;WINDOW=FIRST_POPUP&amp;HEIGHT=450&amp;WIDTH=450&amp;START_MAXIMI","ZED=FALSE&amp;VAR:CALENDAR=US&amp;VAR:SYMBOL=ARE&amp;VAR:INDEX=0"}</definedName>
    <definedName name="_99__FDSAUDITLINK__" localSheetId="5" hidden="1">{"fdsup://directions/FAT Viewer?action=UPDATE&amp;creator=factset&amp;DYN_ARGS=TRUE&amp;DOC_NAME=FAT:FQL_AUDITING_CLIENT_TEMPLATE.FAT&amp;display_string=Audit&amp;VAR:KEY=UVUDUXCZIP&amp;VAR:QUERY=RkZfRUJJVERBX09QRVIoTFRNLDIwMTAp&amp;WINDOW=FIRST_POPUP&amp;HEIGHT=450&amp;WIDTH=450&amp;START_MAXIMI","ZED=FALSE&amp;VAR:CALENDAR=US&amp;VAR:SYMBOL=ARE&amp;VAR:INDEX=0"}</definedName>
    <definedName name="_99__FDSAUDITLINK__" localSheetId="3" hidden="1">{"fdsup://directions/FAT Viewer?action=UPDATE&amp;creator=factset&amp;DYN_ARGS=TRUE&amp;DOC_NAME=FAT:FQL_AUDITING_CLIENT_TEMPLATE.FAT&amp;display_string=Audit&amp;VAR:KEY=UVUDUXCZIP&amp;VAR:QUERY=RkZfRUJJVERBX09QRVIoTFRNLDIwMTAp&amp;WINDOW=FIRST_POPUP&amp;HEIGHT=450&amp;WIDTH=450&amp;START_MAXIMI","ZED=FALSE&amp;VAR:CALENDAR=US&amp;VAR:SYMBOL=ARE&amp;VAR:INDEX=0"}</definedName>
    <definedName name="_99__FDSAUDITLINK__" hidden="1">{"fdsup://directions/FAT Viewer?action=UPDATE&amp;creator=factset&amp;DYN_ARGS=TRUE&amp;DOC_NAME=FAT:FQL_AUDITING_CLIENT_TEMPLATE.FAT&amp;display_string=Audit&amp;VAR:KEY=UVUDUXCZIP&amp;VAR:QUERY=RkZfRUJJVERBX09QRVIoTFRNLDIwMTAp&amp;WINDOW=FIRST_POPUP&amp;HEIGHT=450&amp;WIDTH=450&amp;START_MAXIMI","ZED=FALSE&amp;VAR:CALENDAR=US&amp;VAR:SYMBOL=ARE&amp;VAR:INDEX=0"}</definedName>
    <definedName name="_990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1530"}</definedName>
    <definedName name="_990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1530"}</definedName>
    <definedName name="_990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1530"}</definedName>
    <definedName name="_990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1530"}</definedName>
    <definedName name="_991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1529"}</definedName>
    <definedName name="_991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1529"}</definedName>
    <definedName name="_991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1529"}</definedName>
    <definedName name="_991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1529"}</definedName>
    <definedName name="_992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1528"}</definedName>
    <definedName name="_992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1528"}</definedName>
    <definedName name="_992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1528"}</definedName>
    <definedName name="_992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1528"}</definedName>
    <definedName name="_993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1527"}</definedName>
    <definedName name="_993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1527"}</definedName>
    <definedName name="_993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1527"}</definedName>
    <definedName name="_993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1527"}</definedName>
    <definedName name="_994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1526"}</definedName>
    <definedName name="_994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1526"}</definedName>
    <definedName name="_994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1526"}</definedName>
    <definedName name="_994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1526"}</definedName>
    <definedName name="_995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1525"}</definedName>
    <definedName name="_995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1525"}</definedName>
    <definedName name="_995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1525"}</definedName>
    <definedName name="_995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1525"}</definedName>
    <definedName name="_996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1524"}</definedName>
    <definedName name="_996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1524"}</definedName>
    <definedName name="_996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1524"}</definedName>
    <definedName name="_996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1524"}</definedName>
    <definedName name="_997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1523"}</definedName>
    <definedName name="_997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1523"}</definedName>
    <definedName name="_997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1523"}</definedName>
    <definedName name="_997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1523"}</definedName>
    <definedName name="_998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1522"}</definedName>
    <definedName name="_998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1522"}</definedName>
    <definedName name="_998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1522"}</definedName>
    <definedName name="_998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1522"}</definedName>
    <definedName name="_999__FDSAUDITLINK__" localSheetId="4"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1521"}</definedName>
    <definedName name="_999__FDSAUDITLINK__" localSheetId="5"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1521"}</definedName>
    <definedName name="_999__FDSAUDITLINK__" localSheetId="3"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1521"}</definedName>
    <definedName name="_999__FDSAUDITLINK__" hidden="1">{"fdsup://directions/FAT Viewer?action=UPDATE&amp;creator=factset&amp;DYN_ARGS=TRUE&amp;DOC_NAME=FAT:FQL_AUDITING_CLIENT_TEMPLATE.FAT&amp;display_string=Audit&amp;VAR:KEY=DGRGFYHING&amp;VAR:QUERY=RkZfRU5UUlBSX1ZBTF9EQUlMWSgzNzUzMiw0MTE4NSxELCxVU0QsJ0RJTCcp&amp;WINDOW=FIRST_POPUP&amp;HEIGH","T=450&amp;WIDTH=450&amp;START_MAXIMIZED=FALSE&amp;VAR:CALENDAR=US&amp;VAR:SYMBOL=ASCA&amp;VAR:INDEX=1521"}</definedName>
    <definedName name="_a1" localSheetId="4" hidden="1">{#N/A,#N/A,FALSE,"SPacific";#N/A,#N/A,FALSE,"Hanover";#N/A,#N/A,FALSE,"Fairbanks";#N/A,#N/A,FALSE,"Life Savings";#N/A,#N/A,FALSE,"Ocwen";#N/A,#N/A,FALSE,"EMACC";#N/A,#N/A,FALSE,"CREC";#N/A,#N/A,FALSE,"SPTL";#N/A,#N/A,FALSE,"Thornberg";#N/A,#N/A,FALSE,"Conti Res";#N/A,#N/A,FALSE,"Conti Com";#N/A,#N/A,FALSE,"EMAQ";#N/A,#N/A,FALSE,"Fair1"}</definedName>
    <definedName name="_a1" localSheetId="5" hidden="1">{#N/A,#N/A,FALSE,"SPacific";#N/A,#N/A,FALSE,"Hanover";#N/A,#N/A,FALSE,"Fairbanks";#N/A,#N/A,FALSE,"Life Savings";#N/A,#N/A,FALSE,"Ocwen";#N/A,#N/A,FALSE,"EMACC";#N/A,#N/A,FALSE,"CREC";#N/A,#N/A,FALSE,"SPTL";#N/A,#N/A,FALSE,"Thornberg";#N/A,#N/A,FALSE,"Conti Res";#N/A,#N/A,FALSE,"Conti Com";#N/A,#N/A,FALSE,"EMAQ";#N/A,#N/A,FALSE,"Fair1"}</definedName>
    <definedName name="_a1" localSheetId="3" hidden="1">{#N/A,#N/A,FALSE,"SPacific";#N/A,#N/A,FALSE,"Hanover";#N/A,#N/A,FALSE,"Fairbanks";#N/A,#N/A,FALSE,"Life Savings";#N/A,#N/A,FALSE,"Ocwen";#N/A,#N/A,FALSE,"EMACC";#N/A,#N/A,FALSE,"CREC";#N/A,#N/A,FALSE,"SPTL";#N/A,#N/A,FALSE,"Thornberg";#N/A,#N/A,FALSE,"Conti Res";#N/A,#N/A,FALSE,"Conti Com";#N/A,#N/A,FALSE,"EMAQ";#N/A,#N/A,FALSE,"Fair1"}</definedName>
    <definedName name="_a1" hidden="1">{#N/A,#N/A,FALSE,"SPacific";#N/A,#N/A,FALSE,"Hanover";#N/A,#N/A,FALSE,"Fairbanks";#N/A,#N/A,FALSE,"Life Savings";#N/A,#N/A,FALSE,"Ocwen";#N/A,#N/A,FALSE,"EMACC";#N/A,#N/A,FALSE,"CREC";#N/A,#N/A,FALSE,"SPTL";#N/A,#N/A,FALSE,"Thornberg";#N/A,#N/A,FALSE,"Conti Res";#N/A,#N/A,FALSE,"Conti Com";#N/A,#N/A,FALSE,"EMAQ";#N/A,#N/A,FALSE,"Fair1"}</definedName>
    <definedName name="_a1_1" localSheetId="4" hidden="1">{"Assump",#N/A,TRUE,"Proforma";"first",#N/A,TRUE,"Proforma";"second",#N/A,TRUE,"Proforma";"lease1",#N/A,TRUE,"Proforma";"lease2",#N/A,TRUE,"Proforma"}</definedName>
    <definedName name="_a1_1" localSheetId="5" hidden="1">{"Assump",#N/A,TRUE,"Proforma";"first",#N/A,TRUE,"Proforma";"second",#N/A,TRUE,"Proforma";"lease1",#N/A,TRUE,"Proforma";"lease2",#N/A,TRUE,"Proforma"}</definedName>
    <definedName name="_a1_1" localSheetId="3" hidden="1">{"Assump",#N/A,TRUE,"Proforma";"first",#N/A,TRUE,"Proforma";"second",#N/A,TRUE,"Proforma";"lease1",#N/A,TRUE,"Proforma";"lease2",#N/A,TRUE,"Proforma"}</definedName>
    <definedName name="_a1_1" hidden="1">{"Assump",#N/A,TRUE,"Proforma";"first",#N/A,TRUE,"Proforma";"second",#N/A,TRUE,"Proforma";"lease1",#N/A,TRUE,"Proforma";"lease2",#N/A,TRUE,"Proforma"}</definedName>
    <definedName name="_a1_2" localSheetId="4" hidden="1">{"Assump",#N/A,TRUE,"Proforma";"first",#N/A,TRUE,"Proforma";"second",#N/A,TRUE,"Proforma";"lease1",#N/A,TRUE,"Proforma";"lease2",#N/A,TRUE,"Proforma"}</definedName>
    <definedName name="_a1_2" localSheetId="5" hidden="1">{"Assump",#N/A,TRUE,"Proforma";"first",#N/A,TRUE,"Proforma";"second",#N/A,TRUE,"Proforma";"lease1",#N/A,TRUE,"Proforma";"lease2",#N/A,TRUE,"Proforma"}</definedName>
    <definedName name="_a1_2" localSheetId="3" hidden="1">{"Assump",#N/A,TRUE,"Proforma";"first",#N/A,TRUE,"Proforma";"second",#N/A,TRUE,"Proforma";"lease1",#N/A,TRUE,"Proforma";"lease2",#N/A,TRUE,"Proforma"}</definedName>
    <definedName name="_a1_2" hidden="1">{"Assump",#N/A,TRUE,"Proforma";"first",#N/A,TRUE,"Proforma";"second",#N/A,TRUE,"Proforma";"lease1",#N/A,TRUE,"Proforma";"lease2",#N/A,TRUE,"Proforma"}</definedName>
    <definedName name="_a2" localSheetId="4" hidden="1">{"sheet a",#N/A,FALSE,"A";"2 9 casflow",#N/A,FALSE,"B"}</definedName>
    <definedName name="_a2" localSheetId="5" hidden="1">{"sheet a",#N/A,FALSE,"A";"2 9 casflow",#N/A,FALSE,"B"}</definedName>
    <definedName name="_a2" localSheetId="3" hidden="1">{"sheet a",#N/A,FALSE,"A";"2 9 casflow",#N/A,FALSE,"B"}</definedName>
    <definedName name="_a2" hidden="1">{"sheet a",#N/A,FALSE,"A";"2 9 casflow",#N/A,FALSE,"B"}</definedName>
    <definedName name="_a33" localSheetId="4" hidden="1">{#N/A,#N/A,TRUE,"Pro Forma";#N/A,#N/A,TRUE,"PF_Bal";#N/A,#N/A,TRUE,"PF_INC";#N/A,#N/A,TRUE,"CBE";#N/A,#N/A,TRUE,"SWK"}</definedName>
    <definedName name="_a33" localSheetId="5" hidden="1">{#N/A,#N/A,TRUE,"Pro Forma";#N/A,#N/A,TRUE,"PF_Bal";#N/A,#N/A,TRUE,"PF_INC";#N/A,#N/A,TRUE,"CBE";#N/A,#N/A,TRUE,"SWK"}</definedName>
    <definedName name="_a33" localSheetId="3" hidden="1">{#N/A,#N/A,TRUE,"Pro Forma";#N/A,#N/A,TRUE,"PF_Bal";#N/A,#N/A,TRUE,"PF_INC";#N/A,#N/A,TRUE,"CBE";#N/A,#N/A,TRUE,"SWK"}</definedName>
    <definedName name="_a33" hidden="1">{#N/A,#N/A,TRUE,"Pro Forma";#N/A,#N/A,TRUE,"PF_Bal";#N/A,#N/A,TRUE,"PF_INC";#N/A,#N/A,TRUE,"CBE";#N/A,#N/A,TRUE,"SWK"}</definedName>
    <definedName name="_aa1" localSheetId="4" hidden="1">{#N/A,#N/A,FALSE,"GP";#N/A,#N/A,FALSE,"Assinantes";#N/A,#N/A,FALSE,"Rede";#N/A,#N/A,FALSE,"Evolução";#N/A,#N/A,FALSE,"Resultado"}</definedName>
    <definedName name="_aa1" localSheetId="5" hidden="1">{#N/A,#N/A,FALSE,"GP";#N/A,#N/A,FALSE,"Assinantes";#N/A,#N/A,FALSE,"Rede";#N/A,#N/A,FALSE,"Evolução";#N/A,#N/A,FALSE,"Resultado"}</definedName>
    <definedName name="_aa1" localSheetId="3" hidden="1">{#N/A,#N/A,FALSE,"GP";#N/A,#N/A,FALSE,"Assinantes";#N/A,#N/A,FALSE,"Rede";#N/A,#N/A,FALSE,"Evolução";#N/A,#N/A,FALSE,"Resultado"}</definedName>
    <definedName name="_aa1" hidden="1">{#N/A,#N/A,FALSE,"GP";#N/A,#N/A,FALSE,"Assinantes";#N/A,#N/A,FALSE,"Rede";#N/A,#N/A,FALSE,"Evolução";#N/A,#N/A,FALSE,"Resultado"}</definedName>
    <definedName name="_aa2" localSheetId="4" hidden="1">{#N/A,#N/A,FALSE,"GP";#N/A,#N/A,FALSE,"Assinantes";#N/A,#N/A,FALSE,"Rede";#N/A,#N/A,FALSE,"Evolução";#N/A,#N/A,FALSE,"Resultado"}</definedName>
    <definedName name="_aa2" localSheetId="5" hidden="1">{#N/A,#N/A,FALSE,"GP";#N/A,#N/A,FALSE,"Assinantes";#N/A,#N/A,FALSE,"Rede";#N/A,#N/A,FALSE,"Evolução";#N/A,#N/A,FALSE,"Resultado"}</definedName>
    <definedName name="_aa2" localSheetId="3" hidden="1">{#N/A,#N/A,FALSE,"GP";#N/A,#N/A,FALSE,"Assinantes";#N/A,#N/A,FALSE,"Rede";#N/A,#N/A,FALSE,"Evolução";#N/A,#N/A,FALSE,"Resultado"}</definedName>
    <definedName name="_aa2" hidden="1">{#N/A,#N/A,FALSE,"GP";#N/A,#N/A,FALSE,"Assinantes";#N/A,#N/A,FALSE,"Rede";#N/A,#N/A,FALSE,"Evolução";#N/A,#N/A,FALSE,"Resultado"}</definedName>
    <definedName name="_aaa2" localSheetId="4" hidden="1">{#N/A,#N/A,TRUE,"financial";#N/A,#N/A,TRUE,"plants"}</definedName>
    <definedName name="_aaa2" localSheetId="5" hidden="1">{#N/A,#N/A,TRUE,"financial";#N/A,#N/A,TRUE,"plants"}</definedName>
    <definedName name="_aaa2" localSheetId="3" hidden="1">{#N/A,#N/A,TRUE,"financial";#N/A,#N/A,TRUE,"plants"}</definedName>
    <definedName name="_aaa2" hidden="1">{#N/A,#N/A,TRUE,"financial";#N/A,#N/A,TRUE,"plants"}</definedName>
    <definedName name="_ab2" localSheetId="4" hidden="1">{#N/A,#N/A,TRUE,"Pro Forma";#N/A,#N/A,TRUE,"PF_Bal";#N/A,#N/A,TRUE,"PF_INC";#N/A,#N/A,TRUE,"CBE";#N/A,#N/A,TRUE,"SWK"}</definedName>
    <definedName name="_ab2" localSheetId="5" hidden="1">{#N/A,#N/A,TRUE,"Pro Forma";#N/A,#N/A,TRUE,"PF_Bal";#N/A,#N/A,TRUE,"PF_INC";#N/A,#N/A,TRUE,"CBE";#N/A,#N/A,TRUE,"SWK"}</definedName>
    <definedName name="_ab2" localSheetId="3" hidden="1">{#N/A,#N/A,TRUE,"Pro Forma";#N/A,#N/A,TRUE,"PF_Bal";#N/A,#N/A,TRUE,"PF_INC";#N/A,#N/A,TRUE,"CBE";#N/A,#N/A,TRUE,"SWK"}</definedName>
    <definedName name="_ab2" hidden="1">{#N/A,#N/A,TRUE,"Pro Forma";#N/A,#N/A,TRUE,"PF_Bal";#N/A,#N/A,TRUE,"PF_INC";#N/A,#N/A,TRUE,"CBE";#N/A,#N/A,TRUE,"SWK"}</definedName>
    <definedName name="_ac2" localSheetId="4" hidden="1">{#N/A,#N/A,TRUE,"Pro Forma";#N/A,#N/A,TRUE,"PF_Bal";#N/A,#N/A,TRUE,"PF_INC";#N/A,#N/A,TRUE,"CBE";#N/A,#N/A,TRUE,"SWK"}</definedName>
    <definedName name="_ac2" localSheetId="5" hidden="1">{#N/A,#N/A,TRUE,"Pro Forma";#N/A,#N/A,TRUE,"PF_Bal";#N/A,#N/A,TRUE,"PF_INC";#N/A,#N/A,TRUE,"CBE";#N/A,#N/A,TRUE,"SWK"}</definedName>
    <definedName name="_ac2" localSheetId="3" hidden="1">{#N/A,#N/A,TRUE,"Pro Forma";#N/A,#N/A,TRUE,"PF_Bal";#N/A,#N/A,TRUE,"PF_INC";#N/A,#N/A,TRUE,"CBE";#N/A,#N/A,TRUE,"SWK"}</definedName>
    <definedName name="_ac2" hidden="1">{#N/A,#N/A,TRUE,"Pro Forma";#N/A,#N/A,TRUE,"PF_Bal";#N/A,#N/A,TRUE,"PF_INC";#N/A,#N/A,TRUE,"CBE";#N/A,#N/A,TRUE,"SWK"}</definedName>
    <definedName name="_aca2" localSheetId="4" hidden="1">{#N/A,#N/A,TRUE,"Pro Forma";#N/A,#N/A,TRUE,"PF_Bal";#N/A,#N/A,TRUE,"PF_INC";#N/A,#N/A,TRUE,"CBE";#N/A,#N/A,TRUE,"SWK"}</definedName>
    <definedName name="_aca2" localSheetId="5" hidden="1">{#N/A,#N/A,TRUE,"Pro Forma";#N/A,#N/A,TRUE,"PF_Bal";#N/A,#N/A,TRUE,"PF_INC";#N/A,#N/A,TRUE,"CBE";#N/A,#N/A,TRUE,"SWK"}</definedName>
    <definedName name="_aca2" localSheetId="3" hidden="1">{#N/A,#N/A,TRUE,"Pro Forma";#N/A,#N/A,TRUE,"PF_Bal";#N/A,#N/A,TRUE,"PF_INC";#N/A,#N/A,TRUE,"CBE";#N/A,#N/A,TRUE,"SWK"}</definedName>
    <definedName name="_aca2" hidden="1">{#N/A,#N/A,TRUE,"Pro Forma";#N/A,#N/A,TRUE,"PF_Bal";#N/A,#N/A,TRUE,"PF_INC";#N/A,#N/A,TRUE,"CBE";#N/A,#N/A,TRUE,"SWK"}</definedName>
    <definedName name="_act" hidden="1">1</definedName>
    <definedName name="_act.act" hidden="1">1</definedName>
    <definedName name="_actual" hidden="1">1</definedName>
    <definedName name="_adjust" hidden="1">1</definedName>
    <definedName name="_adv2" localSheetId="4" hidden="1">{"Proforma",#N/A,FALSE,"Sheet1"}</definedName>
    <definedName name="_adv2" localSheetId="5" hidden="1">{"Proforma",#N/A,FALSE,"Sheet1"}</definedName>
    <definedName name="_adv2" localSheetId="3" hidden="1">{"Proforma",#N/A,FALSE,"Sheet1"}</definedName>
    <definedName name="_adv2" hidden="1">{"Proforma",#N/A,FALSE,"Sheet1"}</definedName>
    <definedName name="_adv3" localSheetId="4" hidden="1">{"Proforma",#N/A,FALSE,"Sheet1"}</definedName>
    <definedName name="_adv3" localSheetId="5" hidden="1">{"Proforma",#N/A,FALSE,"Sheet1"}</definedName>
    <definedName name="_adv3" localSheetId="3" hidden="1">{"Proforma",#N/A,FALSE,"Sheet1"}</definedName>
    <definedName name="_adv3" hidden="1">{"Proforma",#N/A,FALSE,"Sheet1"}</definedName>
    <definedName name="_adv4" localSheetId="4" hidden="1">{"Proforma",#N/A,FALSE,"Sheet1"}</definedName>
    <definedName name="_adv4" localSheetId="5" hidden="1">{"Proforma",#N/A,FALSE,"Sheet1"}</definedName>
    <definedName name="_adv4" localSheetId="3" hidden="1">{"Proforma",#N/A,FALSE,"Sheet1"}</definedName>
    <definedName name="_adv4" hidden="1">{"Proforma",#N/A,FALSE,"Sheet1"}</definedName>
    <definedName name="_ag2" localSheetId="4" hidden="1">{#N/A,#N/A,TRUE,"Pro Forma";#N/A,#N/A,TRUE,"PF_Bal";#N/A,#N/A,TRUE,"PF_INC";#N/A,#N/A,TRUE,"CBE";#N/A,#N/A,TRUE,"SWK"}</definedName>
    <definedName name="_ag2" localSheetId="5" hidden="1">{#N/A,#N/A,TRUE,"Pro Forma";#N/A,#N/A,TRUE,"PF_Bal";#N/A,#N/A,TRUE,"PF_INC";#N/A,#N/A,TRUE,"CBE";#N/A,#N/A,TRUE,"SWK"}</definedName>
    <definedName name="_ag2" localSheetId="3" hidden="1">{#N/A,#N/A,TRUE,"Pro Forma";#N/A,#N/A,TRUE,"PF_Bal";#N/A,#N/A,TRUE,"PF_INC";#N/A,#N/A,TRUE,"CBE";#N/A,#N/A,TRUE,"SWK"}</definedName>
    <definedName name="_ag2" hidden="1">{#N/A,#N/A,TRUE,"Pro Forma";#N/A,#N/A,TRUE,"PF_Bal";#N/A,#N/A,TRUE,"PF_INC";#N/A,#N/A,TRUE,"CBE";#N/A,#N/A,TRUE,"SWK"}</definedName>
    <definedName name="_al1" localSheetId="4" hidden="1">{"sheet a",#N/A,FALSE,"A";"sheet b 1",#N/A,FALSE,"B";"sheet b 2",#N/A,FALSE,"B"}</definedName>
    <definedName name="_al1" localSheetId="5" hidden="1">{"sheet a",#N/A,FALSE,"A";"sheet b 1",#N/A,FALSE,"B";"sheet b 2",#N/A,FALSE,"B"}</definedName>
    <definedName name="_al1" localSheetId="3" hidden="1">{"sheet a",#N/A,FALSE,"A";"sheet b 1",#N/A,FALSE,"B";"sheet b 2",#N/A,FALSE,"B"}</definedName>
    <definedName name="_al1" hidden="1">{"sheet a",#N/A,FALSE,"A";"sheet b 1",#N/A,FALSE,"B";"sheet b 2",#N/A,FALSE,"B"}</definedName>
    <definedName name="_ann" hidden="1">1</definedName>
    <definedName name="_annual" hidden="1">1</definedName>
    <definedName name="_as1" localSheetId="4" hidden="1">{"comp1",#N/A,FALSE,"COMPS";"footnotes",#N/A,FALSE,"COMPS"}</definedName>
    <definedName name="_as1" localSheetId="5" hidden="1">{"comp1",#N/A,FALSE,"COMPS";"footnotes",#N/A,FALSE,"COMPS"}</definedName>
    <definedName name="_as1" localSheetId="3" hidden="1">{"comp1",#N/A,FALSE,"COMPS";"footnotes",#N/A,FALSE,"COMPS"}</definedName>
    <definedName name="_as1" hidden="1">{"comp1",#N/A,FALSE,"COMPS";"footnotes",#N/A,FALSE,"COMPS"}</definedName>
    <definedName name="_as2" localSheetId="4" hidden="1">{"comp1",#N/A,FALSE,"COMPS";"footnotes",#N/A,FALSE,"COMPS"}</definedName>
    <definedName name="_as2" localSheetId="5" hidden="1">{"comp1",#N/A,FALSE,"COMPS";"footnotes",#N/A,FALSE,"COMPS"}</definedName>
    <definedName name="_as2" localSheetId="3" hidden="1">{"comp1",#N/A,FALSE,"COMPS";"footnotes",#N/A,FALSE,"COMPS"}</definedName>
    <definedName name="_as2" hidden="1">{"comp1",#N/A,FALSE,"COMPS";"footnotes",#N/A,FALSE,"COMPS"}</definedName>
    <definedName name="_asa2" localSheetId="4" hidden="1">{"comp1",#N/A,FALSE,"COMPS";"footnotes",#N/A,FALSE,"COMPS"}</definedName>
    <definedName name="_asa2" localSheetId="5" hidden="1">{"comp1",#N/A,FALSE,"COMPS";"footnotes",#N/A,FALSE,"COMPS"}</definedName>
    <definedName name="_asa2" localSheetId="3" hidden="1">{"comp1",#N/A,FALSE,"COMPS";"footnotes",#N/A,FALSE,"COMPS"}</definedName>
    <definedName name="_asa2" hidden="1">{"comp1",#N/A,FALSE,"COMPS";"footnotes",#N/A,FALSE,"COMPS"}</definedName>
    <definedName name="_atmat" hidden="1">2</definedName>
    <definedName name="_atmaturity" hidden="1">2</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VB2" localSheetId="4" hidden="1">{"page1",#N/A,FALSE,"PROFORMA";"page2",#N/A,FALSE,"PROFORMA";"page3",#N/A,FALSE,"PROFORMA";"page4",#N/A,FALSE,"PROFORMA";"page5",#N/A,FALSE,"PROFORMA";"page6",#N/A,FALSE,"PROFORMA";"page7",#N/A,FALSE,"PROFORMA";"page8",#N/A,FALSE,"PROFORMA"}</definedName>
    <definedName name="_AVB2" localSheetId="5" hidden="1">{"page1",#N/A,FALSE,"PROFORMA";"page2",#N/A,FALSE,"PROFORMA";"page3",#N/A,FALSE,"PROFORMA";"page4",#N/A,FALSE,"PROFORMA";"page5",#N/A,FALSE,"PROFORMA";"page6",#N/A,FALSE,"PROFORMA";"page7",#N/A,FALSE,"PROFORMA";"page8",#N/A,FALSE,"PROFORMA"}</definedName>
    <definedName name="_AVB2" localSheetId="3" hidden="1">{"page1",#N/A,FALSE,"PROFORMA";"page2",#N/A,FALSE,"PROFORMA";"page3",#N/A,FALSE,"PROFORMA";"page4",#N/A,FALSE,"PROFORMA";"page5",#N/A,FALSE,"PROFORMA";"page6",#N/A,FALSE,"PROFORMA";"page7",#N/A,FALSE,"PROFORMA";"page8",#N/A,FALSE,"PROFORMA"}</definedName>
    <definedName name="_AVB2" hidden="1">{"page1",#N/A,FALSE,"PROFORMA";"page2",#N/A,FALSE,"PROFORMA";"page3",#N/A,FALSE,"PROFORMA";"page4",#N/A,FALSE,"PROFORMA";"page5",#N/A,FALSE,"PROFORMA";"page6",#N/A,FALSE,"PROFORMA";"page7",#N/A,FALSE,"PROFORMA";"page8",#N/A,FALSE,"PROFORMA"}</definedName>
    <definedName name="_b1" localSheetId="4" hidden="1">{"annual",#N/A,FALSE,"Pro Forma";#N/A,#N/A,FALSE,"Golf Operations"}</definedName>
    <definedName name="_b1" localSheetId="5" hidden="1">{"annual",#N/A,FALSE,"Pro Forma";#N/A,#N/A,FALSE,"Golf Operations"}</definedName>
    <definedName name="_b1" localSheetId="3" hidden="1">{"annual",#N/A,FALSE,"Pro Forma";#N/A,#N/A,FALSE,"Golf Operations"}</definedName>
    <definedName name="_b1" hidden="1">{"annual",#N/A,FALSE,"Pro Forma";#N/A,#N/A,FALSE,"Golf Operations"}</definedName>
    <definedName name="_b2" localSheetId="4" hidden="1">{#N/A,#N/A,FALSE,"IPCOVER";#N/A,#N/A,FALSE,"STATEMENT";#N/A,#N/A,FALSE,"MARGIN";#N/A,#N/A,FALSE,"GNS &amp; LSS";#N/A,#N/A,FALSE,"IPREALGL";#N/A,#N/A,FALSE,"SHRTACCT"}</definedName>
    <definedName name="_b2" localSheetId="5" hidden="1">{#N/A,#N/A,FALSE,"IPCOVER";#N/A,#N/A,FALSE,"STATEMENT";#N/A,#N/A,FALSE,"MARGIN";#N/A,#N/A,FALSE,"GNS &amp; LSS";#N/A,#N/A,FALSE,"IPREALGL";#N/A,#N/A,FALSE,"SHRTACCT"}</definedName>
    <definedName name="_b2" localSheetId="3" hidden="1">{#N/A,#N/A,FALSE,"IPCOVER";#N/A,#N/A,FALSE,"STATEMENT";#N/A,#N/A,FALSE,"MARGIN";#N/A,#N/A,FALSE,"GNS &amp; LSS";#N/A,#N/A,FALSE,"IPREALGL";#N/A,#N/A,FALSE,"SHRTACCT"}</definedName>
    <definedName name="_b2" hidden="1">{#N/A,#N/A,FALSE,"IPCOVER";#N/A,#N/A,FALSE,"STATEMENT";#N/A,#N/A,FALSE,"MARGIN";#N/A,#N/A,FALSE,"GNS &amp; LSS";#N/A,#N/A,FALSE,"IPREALGL";#N/A,#N/A,FALSE,"SHRTACCT"}</definedName>
    <definedName name="_bdm.5B01567551CF4D0F9516DB9616A4CC65.edm" localSheetId="4" hidden="1" xml:space="preserve">              '[1]Owned Hotels'!$A:$IV</definedName>
    <definedName name="_bdm.5B01567551CF4D0F9516DB9616A4CC65.edm" hidden="1">#REF!</definedName>
    <definedName name="_bond" hidden="1">3</definedName>
    <definedName name="_cd1" localSheetId="4" hidden="1">{"annual",#N/A,FALSE,"Pro Forma";#N/A,#N/A,FALSE,"Golf Operations"}</definedName>
    <definedName name="_cd1" localSheetId="5" hidden="1">{"annual",#N/A,FALSE,"Pro Forma";#N/A,#N/A,FALSE,"Golf Operations"}</definedName>
    <definedName name="_cd1" localSheetId="3" hidden="1">{"annual",#N/A,FALSE,"Pro Forma";#N/A,#N/A,FALSE,"Golf Operations"}</definedName>
    <definedName name="_cd1" hidden="1">{"annual",#N/A,FALSE,"Pro Forma";#N/A,#N/A,FALSE,"Golf Operations"}</definedName>
    <definedName name="_CEN30" localSheetId="4" hidden="1">{#N/A,#N/A,FALSE,"SIM95"}</definedName>
    <definedName name="_CEN30" localSheetId="5" hidden="1">{#N/A,#N/A,FALSE,"SIM95"}</definedName>
    <definedName name="_CEN30" localSheetId="3" hidden="1">{#N/A,#N/A,FALSE,"SIM95"}</definedName>
    <definedName name="_CEN30" hidden="1">{#N/A,#N/A,FALSE,"SIM95"}</definedName>
    <definedName name="_CEN300" localSheetId="4" hidden="1">{#N/A,#N/A,FALSE,"SIM95"}</definedName>
    <definedName name="_CEN300" localSheetId="5" hidden="1">{#N/A,#N/A,FALSE,"SIM95"}</definedName>
    <definedName name="_CEN300" localSheetId="3" hidden="1">{#N/A,#N/A,FALSE,"SIM95"}</definedName>
    <definedName name="_CEN300" hidden="1">{#N/A,#N/A,FALSE,"SIM95"}</definedName>
    <definedName name="_cen301" localSheetId="4" hidden="1">{#N/A,#N/A,FALSE,"SIM95"}</definedName>
    <definedName name="_cen301" localSheetId="5" hidden="1">{#N/A,#N/A,FALSE,"SIM95"}</definedName>
    <definedName name="_cen301" localSheetId="3" hidden="1">{#N/A,#N/A,FALSE,"SIM95"}</definedName>
    <definedName name="_cen301" hidden="1">{#N/A,#N/A,FALSE,"SIM95"}</definedName>
    <definedName name="_cen31" localSheetId="4" hidden="1">{#N/A,#N/A,FALSE,"SIM95"}</definedName>
    <definedName name="_cen31" localSheetId="5" hidden="1">{#N/A,#N/A,FALSE,"SIM95"}</definedName>
    <definedName name="_cen31" localSheetId="3" hidden="1">{#N/A,#N/A,FALSE,"SIM95"}</definedName>
    <definedName name="_cen31" hidden="1">{#N/A,#N/A,FALSE,"SIM95"}</definedName>
    <definedName name="_cf0008" localSheetId="4" hidden="1">{"CF",#N/A,FALSE,"Cash Flow";"RET",#N/A,FALSE,"Returns";"NPV",#N/A,FALSE,"Values";"ASMPT",#N/A,FALSE,"Assumptions"}</definedName>
    <definedName name="_cf0008" localSheetId="5" hidden="1">{"CF",#N/A,FALSE,"Cash Flow";"RET",#N/A,FALSE,"Returns";"NPV",#N/A,FALSE,"Values";"ASMPT",#N/A,FALSE,"Assumptions"}</definedName>
    <definedName name="_cf0008" localSheetId="3" hidden="1">{"CF",#N/A,FALSE,"Cash Flow";"RET",#N/A,FALSE,"Returns";"NPV",#N/A,FALSE,"Values";"ASMPT",#N/A,FALSE,"Assumptions"}</definedName>
    <definedName name="_cf0008" hidden="1">{"CF",#N/A,FALSE,"Cash Flow";"RET",#N/A,FALSE,"Returns";"NPV",#N/A,FALSE,"Values";"ASMPT",#N/A,FALSE,"Assumptions"}</definedName>
    <definedName name="_cf0009" localSheetId="4" hidden="1">{"CF",#N/A,FALSE,"Cash Flow";"RET",#N/A,FALSE,"Returns";"NPV",#N/A,FALSE,"Values";"ASMPT",#N/A,FALSE,"Assumptions"}</definedName>
    <definedName name="_cf0009" localSheetId="5" hidden="1">{"CF",#N/A,FALSE,"Cash Flow";"RET",#N/A,FALSE,"Returns";"NPV",#N/A,FALSE,"Values";"ASMPT",#N/A,FALSE,"Assumptions"}</definedName>
    <definedName name="_cf0009" localSheetId="3" hidden="1">{"CF",#N/A,FALSE,"Cash Flow";"RET",#N/A,FALSE,"Returns";"NPV",#N/A,FALSE,"Values";"ASMPT",#N/A,FALSE,"Assumptions"}</definedName>
    <definedName name="_cf0009" hidden="1">{"CF",#N/A,FALSE,"Cash Flow";"RET",#N/A,FALSE,"Returns";"NPV",#N/A,FALSE,"Values";"ASMPT",#N/A,FALSE,"Assumptions"}</definedName>
    <definedName name="_cf003" localSheetId="4" hidden="1">{"CF",#N/A,FALSE,"Cash Flow";"RET",#N/A,FALSE,"Returns";"NPV",#N/A,FALSE,"Values";"ASMPT",#N/A,FALSE,"Assumptions"}</definedName>
    <definedName name="_cf003" localSheetId="5" hidden="1">{"CF",#N/A,FALSE,"Cash Flow";"RET",#N/A,FALSE,"Returns";"NPV",#N/A,FALSE,"Values";"ASMPT",#N/A,FALSE,"Assumptions"}</definedName>
    <definedName name="_cf003" localSheetId="3" hidden="1">{"CF",#N/A,FALSE,"Cash Flow";"RET",#N/A,FALSE,"Returns";"NPV",#N/A,FALSE,"Values";"ASMPT",#N/A,FALSE,"Assumptions"}</definedName>
    <definedName name="_cf003" hidden="1">{"CF",#N/A,FALSE,"Cash Flow";"RET",#N/A,FALSE,"Returns";"NPV",#N/A,FALSE,"Values";"ASMPT",#N/A,FALSE,"Assumptions"}</definedName>
    <definedName name="_cf1" localSheetId="4" hidden="1">{"CF",#N/A,FALSE,"Cash Flow";"RET",#N/A,FALSE,"Returns";"NPV",#N/A,FALSE,"Values";"ASMPT",#N/A,FALSE,"Assumptions"}</definedName>
    <definedName name="_cf1" localSheetId="5" hidden="1">{"CF",#N/A,FALSE,"Cash Flow";"RET",#N/A,FALSE,"Returns";"NPV",#N/A,FALSE,"Values";"ASMPT",#N/A,FALSE,"Assumptions"}</definedName>
    <definedName name="_cf1" localSheetId="3" hidden="1">{"CF",#N/A,FALSE,"Cash Flow";"RET",#N/A,FALSE,"Returns";"NPV",#N/A,FALSE,"Values";"ASMPT",#N/A,FALSE,"Assumptions"}</definedName>
    <definedName name="_cf1" hidden="1">{"CF",#N/A,FALSE,"Cash Flow";"RET",#N/A,FALSE,"Returns";"NPV",#N/A,FALSE,"Values";"ASMPT",#N/A,FALSE,"Assumptions"}</definedName>
    <definedName name="_cf2" localSheetId="4" hidden="1">{"CF",#N/A,FALSE,"Cash Flow";"RET",#N/A,FALSE,"Returns";"NPV",#N/A,FALSE,"Values";"ASMPT",#N/A,FALSE,"Assumptions"}</definedName>
    <definedName name="_cf2" localSheetId="5" hidden="1">{"CF",#N/A,FALSE,"Cash Flow";"RET",#N/A,FALSE,"Returns";"NPV",#N/A,FALSE,"Values";"ASMPT",#N/A,FALSE,"Assumptions"}</definedName>
    <definedName name="_cf2" localSheetId="3" hidden="1">{"CF",#N/A,FALSE,"Cash Flow";"RET",#N/A,FALSE,"Returns";"NPV",#N/A,FALSE,"Values";"ASMPT",#N/A,FALSE,"Assumptions"}</definedName>
    <definedName name="_cf2" hidden="1">{"CF",#N/A,FALSE,"Cash Flow";"RET",#N/A,FALSE,"Returns";"NPV",#N/A,FALSE,"Values";"ASMPT",#N/A,FALSE,"Assumptions"}</definedName>
    <definedName name="_cf3" localSheetId="4" hidden="1">{"CF",#N/A,FALSE,"Cash Flow";"RET",#N/A,FALSE,"Returns";"NPV",#N/A,FALSE,"Values";"ASMPT",#N/A,FALSE,"Assumptions"}</definedName>
    <definedName name="_cf3" localSheetId="5" hidden="1">{"CF",#N/A,FALSE,"Cash Flow";"RET",#N/A,FALSE,"Returns";"NPV",#N/A,FALSE,"Values";"ASMPT",#N/A,FALSE,"Assumptions"}</definedName>
    <definedName name="_cf3" localSheetId="3" hidden="1">{"CF",#N/A,FALSE,"Cash Flow";"RET",#N/A,FALSE,"Returns";"NPV",#N/A,FALSE,"Values";"ASMPT",#N/A,FALSE,"Assumptions"}</definedName>
    <definedName name="_cf3" hidden="1">{"CF",#N/A,FALSE,"Cash Flow";"RET",#N/A,FALSE,"Returns";"NPV",#N/A,FALSE,"Values";"ASMPT",#N/A,FALSE,"Assumptions"}</definedName>
    <definedName name="_cflow_2" localSheetId="4" hidden="1">{"CF",#N/A,FALSE,"Cash Flow";"RET",#N/A,FALSE,"Returns";"NPV",#N/A,FALSE,"Values";"ASMPT",#N/A,FALSE,"Assumptions"}</definedName>
    <definedName name="_cflow_2" localSheetId="5" hidden="1">{"CF",#N/A,FALSE,"Cash Flow";"RET",#N/A,FALSE,"Returns";"NPV",#N/A,FALSE,"Values";"ASMPT",#N/A,FALSE,"Assumptions"}</definedName>
    <definedName name="_cflow_2" localSheetId="3" hidden="1">{"CF",#N/A,FALSE,"Cash Flow";"RET",#N/A,FALSE,"Returns";"NPV",#N/A,FALSE,"Values";"ASMPT",#N/A,FALSE,"Assumptions"}</definedName>
    <definedName name="_cflow_2" hidden="1">{"CF",#N/A,FALSE,"Cash Flow";"RET",#N/A,FALSE,"Returns";"NPV",#N/A,FALSE,"Values";"ASMPT",#N/A,FALSE,"Assumptions"}</definedName>
    <definedName name="_default" hidden="1">-1</definedName>
    <definedName name="_del1" localSheetId="4" hidden="1">{"Page1",#N/A,FALSE,"7979";"Page2",#N/A,FALSE,"7979";"Page3",#N/A,FALSE,"7979"}</definedName>
    <definedName name="_del1" localSheetId="5" hidden="1">{"Page1",#N/A,FALSE,"7979";"Page2",#N/A,FALSE,"7979";"Page3",#N/A,FALSE,"7979"}</definedName>
    <definedName name="_del1" localSheetId="3" hidden="1">{"Page1",#N/A,FALSE,"7979";"Page2",#N/A,FALSE,"7979";"Page3",#N/A,FALSE,"7979"}</definedName>
    <definedName name="_del1" hidden="1">{"Page1",#N/A,FALSE,"7979";"Page2",#N/A,FALSE,"7979";"Page3",#N/A,FALSE,"7979"}</definedName>
    <definedName name="_df1" localSheetId="4" hidden="1">{#N/A,#N/A,FALSE,"Calc";#N/A,#N/A,FALSE,"Sensitivity";#N/A,#N/A,FALSE,"LT Earn.Dil.";#N/A,#N/A,FALSE,"Dil. AVP"}</definedName>
    <definedName name="_df1" localSheetId="5" hidden="1">{#N/A,#N/A,FALSE,"Calc";#N/A,#N/A,FALSE,"Sensitivity";#N/A,#N/A,FALSE,"LT Earn.Dil.";#N/A,#N/A,FALSE,"Dil. AVP"}</definedName>
    <definedName name="_df1" localSheetId="3" hidden="1">{#N/A,#N/A,FALSE,"Calc";#N/A,#N/A,FALSE,"Sensitivity";#N/A,#N/A,FALSE,"LT Earn.Dil.";#N/A,#N/A,FALSE,"Dil. AVP"}</definedName>
    <definedName name="_df1" hidden="1">{#N/A,#N/A,FALSE,"Calc";#N/A,#N/A,FALSE,"Sensitivity";#N/A,#N/A,FALSE,"LT Earn.Dil.";#N/A,#N/A,FALSE,"Dil. AVP"}</definedName>
    <definedName name="_df2" localSheetId="4" hidden="1">{#N/A,#N/A,FALSE,"Calc";#N/A,#N/A,FALSE,"Sensitivity";#N/A,#N/A,FALSE,"LT Earn.Dil.";#N/A,#N/A,FALSE,"Dil. AVP"}</definedName>
    <definedName name="_df2" localSheetId="5" hidden="1">{#N/A,#N/A,FALSE,"Calc";#N/A,#N/A,FALSE,"Sensitivity";#N/A,#N/A,FALSE,"LT Earn.Dil.";#N/A,#N/A,FALSE,"Dil. AVP"}</definedName>
    <definedName name="_df2" localSheetId="3" hidden="1">{#N/A,#N/A,FALSE,"Calc";#N/A,#N/A,FALSE,"Sensitivity";#N/A,#N/A,FALSE,"LT Earn.Dil.";#N/A,#N/A,FALSE,"Dil. AVP"}</definedName>
    <definedName name="_df2" hidden="1">{#N/A,#N/A,FALSE,"Calc";#N/A,#N/A,FALSE,"Sensitivity";#N/A,#N/A,FALSE,"LT Earn.Dil.";#N/A,#N/A,FALSE,"Dil. AVP"}</definedName>
    <definedName name="_dfd1" localSheetId="4" hidden="1">{"comp1",#N/A,FALSE,"COMPS";"footnotes",#N/A,FALSE,"COMPS"}</definedName>
    <definedName name="_dfd1" localSheetId="5" hidden="1">{"comp1",#N/A,FALSE,"COMPS";"footnotes",#N/A,FALSE,"COMPS"}</definedName>
    <definedName name="_dfd1" localSheetId="3" hidden="1">{"comp1",#N/A,FALSE,"COMPS";"footnotes",#N/A,FALSE,"COMPS"}</definedName>
    <definedName name="_dfd1" hidden="1">{"comp1",#N/A,FALSE,"COMPS";"footnotes",#N/A,FALSE,"COMPS"}</definedName>
    <definedName name="_dff1" localSheetId="4" hidden="1">{"incomemth",#N/A,TRUE,"forecast01";"incpercentmth",#N/A,TRUE,"forecast01";"balancemth",#N/A,TRUE,"forecast01";"cashmth",#N/A,TRUE,"forecast01";"cov2mth",#N/A,TRUE,"forecast01";"prbexp",#N/A,TRUE,"forecast01";"prbcap",#N/A,TRUE,"forecast01";"coalconsultants",#N/A,TRUE,"forecast01";"prbsum",#N/A,TRUE,"forecast01"}</definedName>
    <definedName name="_dff1" localSheetId="5" hidden="1">{"incomemth",#N/A,TRUE,"forecast01";"incpercentmth",#N/A,TRUE,"forecast01";"balancemth",#N/A,TRUE,"forecast01";"cashmth",#N/A,TRUE,"forecast01";"cov2mth",#N/A,TRUE,"forecast01";"prbexp",#N/A,TRUE,"forecast01";"prbcap",#N/A,TRUE,"forecast01";"coalconsultants",#N/A,TRUE,"forecast01";"prbsum",#N/A,TRUE,"forecast01"}</definedName>
    <definedName name="_dff1" localSheetId="3" hidden="1">{"incomemth",#N/A,TRUE,"forecast01";"incpercentmth",#N/A,TRUE,"forecast01";"balancemth",#N/A,TRUE,"forecast01";"cashmth",#N/A,TRUE,"forecast01";"cov2mth",#N/A,TRUE,"forecast01";"prbexp",#N/A,TRUE,"forecast01";"prbcap",#N/A,TRUE,"forecast01";"coalconsultants",#N/A,TRUE,"forecast01";"prbsum",#N/A,TRUE,"forecast01"}</definedName>
    <definedName name="_dff1" hidden="1">{"incomemth",#N/A,TRUE,"forecast01";"incpercentmth",#N/A,TRUE,"forecast01";"balancemth",#N/A,TRUE,"forecast01";"cashmth",#N/A,TRUE,"forecast01";"cov2mth",#N/A,TRUE,"forecast01";"prbexp",#N/A,TRUE,"forecast01";"prbcap",#N/A,TRUE,"forecast01";"coalconsultants",#N/A,TRUE,"forecast01";"prbsum",#N/A,TRUE,"forecast01"}</definedName>
    <definedName name="_dflt" hidden="1">-1</definedName>
    <definedName name="_disc" hidden="1">1</definedName>
    <definedName name="_discount" hidden="1">1</definedName>
    <definedName name="_dontadjust" hidden="1">0</definedName>
    <definedName name="_dus2" localSheetId="4"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dus2" localSheetId="5"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dus2" localSheetId="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dus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E1" localSheetId="4"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E1" localSheetId="5"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E1"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E1"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_E21" localSheetId="4" hidden="1">{"Despesas Diferidas Indedutíveis de 1998",#N/A,FALSE,"Impressão"}</definedName>
    <definedName name="_E21" localSheetId="5" hidden="1">{"Despesas Diferidas Indedutíveis de 1998",#N/A,FALSE,"Impressão"}</definedName>
    <definedName name="_E21" localSheetId="3" hidden="1">{"Despesas Diferidas Indedutíveis de 1998",#N/A,FALSE,"Impressão"}</definedName>
    <definedName name="_E21" hidden="1">{"Despesas Diferidas Indedutíveis de 1998",#N/A,FALSE,"Impressão"}</definedName>
    <definedName name="_e360" hidden="1">3</definedName>
    <definedName name="_e4" localSheetId="4" hidden="1">{"new",#N/A,FALSE,"D";"PROFORMA",#N/A,FALSE,"A";"partial 1",#N/A,FALSE,"B";"partial 2",#N/A,FALSE,"B";"partial 3",#N/A,FALSE,"B";"SMALL CF 1",#N/A,FALSE,"C"}</definedName>
    <definedName name="_e4" localSheetId="5" hidden="1">{"new",#N/A,FALSE,"D";"PROFORMA",#N/A,FALSE,"A";"partial 1",#N/A,FALSE,"B";"partial 2",#N/A,FALSE,"B";"partial 3",#N/A,FALSE,"B";"SMALL CF 1",#N/A,FALSE,"C"}</definedName>
    <definedName name="_e4" localSheetId="3" hidden="1">{"new",#N/A,FALSE,"D";"PROFORMA",#N/A,FALSE,"A";"partial 1",#N/A,FALSE,"B";"partial 2",#N/A,FALSE,"B";"partial 3",#N/A,FALSE,"B";"SMALL CF 1",#N/A,FALSE,"C"}</definedName>
    <definedName name="_e4" hidden="1">{"new",#N/A,FALSE,"D";"PROFORMA",#N/A,FALSE,"A";"partial 1",#N/A,FALSE,"B";"partial 2",#N/A,FALSE,"B";"partial 3",#N/A,FALSE,"B";"SMALL CF 1",#N/A,FALSE,"C"}</definedName>
    <definedName name="_edp1" localSheetId="4" hidden="1">{"assumption 50 50",#N/A,TRUE,"Merger";"has gets cash",#N/A,TRUE,"Merger";"accretion dilution",#N/A,TRUE,"Merger";"comparison credit stats",#N/A,TRUE,"Merger";"pf credit stats",#N/A,TRUE,"Merger";"pf sheets",#N/A,TRUE,"Merger"}</definedName>
    <definedName name="_edp1" localSheetId="5" hidden="1">{"assumption 50 50",#N/A,TRUE,"Merger";"has gets cash",#N/A,TRUE,"Merger";"accretion dilution",#N/A,TRUE,"Merger";"comparison credit stats",#N/A,TRUE,"Merger";"pf credit stats",#N/A,TRUE,"Merger";"pf sheets",#N/A,TRUE,"Merger"}</definedName>
    <definedName name="_edp1" localSheetId="3" hidden="1">{"assumption 50 50",#N/A,TRUE,"Merger";"has gets cash",#N/A,TRUE,"Merger";"accretion dilution",#N/A,TRUE,"Merger";"comparison credit stats",#N/A,TRUE,"Merger";"pf credit stats",#N/A,TRUE,"Merger";"pf sheets",#N/A,TRUE,"Merger"}</definedName>
    <definedName name="_edp1" hidden="1">{"assumption 50 50",#N/A,TRUE,"Merger";"has gets cash",#N/A,TRUE,"Merger";"accretion dilution",#N/A,TRUE,"Merger";"comparison credit stats",#N/A,TRUE,"Merger";"pf credit stats",#N/A,TRUE,"Merger";"pf sheets",#N/A,TRUE,"Merger"}</definedName>
    <definedName name="_eee2" localSheetId="4" hidden="1">{"data",#N/A,FALSE,"INPUT"}</definedName>
    <definedName name="_eee2" localSheetId="5" hidden="1">{"data",#N/A,FALSE,"INPUT"}</definedName>
    <definedName name="_eee2" localSheetId="3" hidden="1">{"data",#N/A,FALSE,"INPUT"}</definedName>
    <definedName name="_eee2" hidden="1">{"data",#N/A,FALSE,"INPUT"}</definedName>
    <definedName name="_eom" hidden="1">1</definedName>
    <definedName name="_er4334"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_er4334"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_er4334"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_er433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_eyr1" localSheetId="4" hidden="1">{"hiden",#N/A,FALSE,"14";"hidden",#N/A,FALSE,"16";"hidden",#N/A,FALSE,"18";"hidden",#N/A,FALSE,"20"}</definedName>
    <definedName name="_eyr1" localSheetId="5" hidden="1">{"hiden",#N/A,FALSE,"14";"hidden",#N/A,FALSE,"16";"hidden",#N/A,FALSE,"18";"hidden",#N/A,FALSE,"20"}</definedName>
    <definedName name="_eyr1" localSheetId="3" hidden="1">{"hiden",#N/A,FALSE,"14";"hidden",#N/A,FALSE,"16";"hidden",#N/A,FALSE,"18";"hidden",#N/A,FALSE,"20"}</definedName>
    <definedName name="_eyr1" hidden="1">{"hiden",#N/A,FALSE,"14";"hidden",#N/A,FALSE,"16";"hidden",#N/A,FALSE,"18";"hidden",#N/A,FALSE,"20"}</definedName>
    <definedName name="_f09" localSheetId="4" hidden="1">{#N/A,#N/A,FALSE,"OperatingAssumptions"}</definedName>
    <definedName name="_f09" localSheetId="5" hidden="1">{#N/A,#N/A,FALSE,"OperatingAssumptions"}</definedName>
    <definedName name="_f09" localSheetId="3" hidden="1">{#N/A,#N/A,FALSE,"OperatingAssumptions"}</definedName>
    <definedName name="_f09" hidden="1">{#N/A,#N/A,FALSE,"OperatingAssumptions"}</definedName>
    <definedName name="_f1" localSheetId="4" hidden="1">{"assumption cash",#N/A,TRUE,"Merger";"has gets cash",#N/A,TRUE,"Merger";"accretion dilution",#N/A,TRUE,"Merger";"comparison credit stats",#N/A,TRUE,"Merger";"pf credit stats",#N/A,TRUE,"Merger";"pf sheets",#N/A,TRUE,"Merger"}</definedName>
    <definedName name="_f1" localSheetId="5" hidden="1">{"assumption cash",#N/A,TRUE,"Merger";"has gets cash",#N/A,TRUE,"Merger";"accretion dilution",#N/A,TRUE,"Merger";"comparison credit stats",#N/A,TRUE,"Merger";"pf credit stats",#N/A,TRUE,"Merger";"pf sheets",#N/A,TRUE,"Merger"}</definedName>
    <definedName name="_f1" localSheetId="3" hidden="1">{"assumption cash",#N/A,TRUE,"Merger";"has gets cash",#N/A,TRUE,"Merger";"accretion dilution",#N/A,TRUE,"Merger";"comparison credit stats",#N/A,TRUE,"Merger";"pf credit stats",#N/A,TRUE,"Merger";"pf sheets",#N/A,TRUE,"Merger"}</definedName>
    <definedName name="_f1" hidden="1">{"assumption cash",#N/A,TRUE,"Merger";"has gets cash",#N/A,TRUE,"Merger";"accretion dilution",#N/A,TRUE,"Merger";"comparison credit stats",#N/A,TRUE,"Merger";"pf credit stats",#N/A,TRUE,"Merger";"pf sheets",#N/A,TRUE,"Merger"}</definedName>
    <definedName name="_fdf1" localSheetId="4" hidden="1">{"incomemth",#N/A,TRUE,"forecast00";"incomepercentmth",#N/A,TRUE,"forecast00";"balancemth",#N/A,TRUE,"forecast00";"cashmth",#N/A,TRUE,"forecast00";"covenantmth",#N/A,TRUE,"forecast00"}</definedName>
    <definedName name="_fdf1" localSheetId="5" hidden="1">{"incomemth",#N/A,TRUE,"forecast00";"incomepercentmth",#N/A,TRUE,"forecast00";"balancemth",#N/A,TRUE,"forecast00";"cashmth",#N/A,TRUE,"forecast00";"covenantmth",#N/A,TRUE,"forecast00"}</definedName>
    <definedName name="_fdf1" localSheetId="3" hidden="1">{"incomemth",#N/A,TRUE,"forecast00";"incomepercentmth",#N/A,TRUE,"forecast00";"balancemth",#N/A,TRUE,"forecast00";"cashmth",#N/A,TRUE,"forecast00";"covenantmth",#N/A,TRUE,"forecast00"}</definedName>
    <definedName name="_fdf1" hidden="1">{"incomemth",#N/A,TRUE,"forecast00";"incomepercentmth",#N/A,TRUE,"forecast00";"balancemth",#N/A,TRUE,"forecast00";"cashmth",#N/A,TRUE,"forecast00";"covenantmth",#N/A,TRUE,"forecast00"}</definedName>
    <definedName name="_fdg1" localSheetId="4" hidden="1">{"incomemth",#N/A,TRUE,"forecast00";"incomepercentmth",#N/A,TRUE,"forecast00";"balancemth",#N/A,TRUE,"forecast00";"cashmth",#N/A,TRUE,"forecast00";"covenantmth",#N/A,TRUE,"forecast00"}</definedName>
    <definedName name="_fdg1" localSheetId="5" hidden="1">{"incomemth",#N/A,TRUE,"forecast00";"incomepercentmth",#N/A,TRUE,"forecast00";"balancemth",#N/A,TRUE,"forecast00";"cashmth",#N/A,TRUE,"forecast00";"covenantmth",#N/A,TRUE,"forecast00"}</definedName>
    <definedName name="_fdg1" localSheetId="3" hidden="1">{"incomemth",#N/A,TRUE,"forecast00";"incomepercentmth",#N/A,TRUE,"forecast00";"balancemth",#N/A,TRUE,"forecast00";"cashmth",#N/A,TRUE,"forecast00";"covenantmth",#N/A,TRUE,"forecast00"}</definedName>
    <definedName name="_fdg1" hidden="1">{"incomemth",#N/A,TRUE,"forecast00";"incomepercentmth",#N/A,TRUE,"forecast00";"balancemth",#N/A,TRUE,"forecast00";"cashmth",#N/A,TRUE,"forecast00";"covenantmth",#N/A,TRUE,"forecast00"}</definedName>
    <definedName name="_fds1" localSheetId="4" hidden="1">{"incomemth",#N/A,TRUE,"forecast01";"incpercentmth",#N/A,TRUE,"forecast01";"balancemth",#N/A,TRUE,"forecast01";"cashmth",#N/A,TRUE,"forecast01";"cov2mth",#N/A,TRUE,"forecast01";"prbexp",#N/A,TRUE,"forecast01";"prbcap",#N/A,TRUE,"forecast01";"coalconsultants",#N/A,TRUE,"forecast01";"prbsum",#N/A,TRUE,"forecast01"}</definedName>
    <definedName name="_fds1" localSheetId="5" hidden="1">{"incomemth",#N/A,TRUE,"forecast01";"incpercentmth",#N/A,TRUE,"forecast01";"balancemth",#N/A,TRUE,"forecast01";"cashmth",#N/A,TRUE,"forecast01";"cov2mth",#N/A,TRUE,"forecast01";"prbexp",#N/A,TRUE,"forecast01";"prbcap",#N/A,TRUE,"forecast01";"coalconsultants",#N/A,TRUE,"forecast01";"prbsum",#N/A,TRUE,"forecast01"}</definedName>
    <definedName name="_fds1" localSheetId="3" hidden="1">{"incomemth",#N/A,TRUE,"forecast01";"incpercentmth",#N/A,TRUE,"forecast01";"balancemth",#N/A,TRUE,"forecast01";"cashmth",#N/A,TRUE,"forecast01";"cov2mth",#N/A,TRUE,"forecast01";"prbexp",#N/A,TRUE,"forecast01";"prbcap",#N/A,TRUE,"forecast01";"coalconsultants",#N/A,TRUE,"forecast01";"prbsum",#N/A,TRUE,"forecast01"}</definedName>
    <definedName name="_fds1" hidden="1">{"incomemth",#N/A,TRUE,"forecast01";"incpercentmth",#N/A,TRUE,"forecast01";"balancemth",#N/A,TRUE,"forecast01";"cashmth",#N/A,TRUE,"forecast01";"cov2mth",#N/A,TRUE,"forecast01";"prbexp",#N/A,TRUE,"forecast01";"prbcap",#N/A,TRUE,"forecast01";"coalconsultants",#N/A,TRUE,"forecast01";"prbsum",#N/A,TRUE,"forecast01"}</definedName>
    <definedName name="_fds2" localSheetId="4" hidden="1">{"comps",#N/A,FALSE,"comps";"notes",#N/A,FALSE,"comps"}</definedName>
    <definedName name="_fds2" localSheetId="5" hidden="1">{"comps",#N/A,FALSE,"comps";"notes",#N/A,FALSE,"comps"}</definedName>
    <definedName name="_fds2" localSheetId="3" hidden="1">{"comps",#N/A,FALSE,"comps";"notes",#N/A,FALSE,"comps"}</definedName>
    <definedName name="_fds2" hidden="1">{"comps",#N/A,FALSE,"comps";"notes",#N/A,FALSE,"comps"}</definedName>
    <definedName name="_fff2" localSheetId="4" hidden="1">{"Main",#N/A,FALSE,"Wacker";"Main2",#N/A,FALSE,"Wacker";"Value",#N/A,FALSE,"Wacker";"Sensitivity",#N/A,FALSE,"Wacker";"Paine",#N/A,FALSE,"Wacker";"Quaker",#N/A,FALSE,"Wacker";"Wacker",#N/A,FALSE,"Wacker";"1900",#N/A,FALSE,"Wacker";"1901",#N/A,FALSE,"Wacker"}</definedName>
    <definedName name="_fff2" localSheetId="5" hidden="1">{"Main",#N/A,FALSE,"Wacker";"Main2",#N/A,FALSE,"Wacker";"Value",#N/A,FALSE,"Wacker";"Sensitivity",#N/A,FALSE,"Wacker";"Paine",#N/A,FALSE,"Wacker";"Quaker",#N/A,FALSE,"Wacker";"Wacker",#N/A,FALSE,"Wacker";"1900",#N/A,FALSE,"Wacker";"1901",#N/A,FALSE,"Wacker"}</definedName>
    <definedName name="_fff2" localSheetId="3" hidden="1">{"Main",#N/A,FALSE,"Wacker";"Main2",#N/A,FALSE,"Wacker";"Value",#N/A,FALSE,"Wacker";"Sensitivity",#N/A,FALSE,"Wacker";"Paine",#N/A,FALSE,"Wacker";"Quaker",#N/A,FALSE,"Wacker";"Wacker",#N/A,FALSE,"Wacker";"1900",#N/A,FALSE,"Wacker";"1901",#N/A,FALSE,"Wacker"}</definedName>
    <definedName name="_fff2" hidden="1">{"Main",#N/A,FALSE,"Wacker";"Main2",#N/A,FALSE,"Wacker";"Value",#N/A,FALSE,"Wacker";"Sensitivity",#N/A,FALSE,"Wacker";"Paine",#N/A,FALSE,"Wacker";"Quaker",#N/A,FALSE,"Wacker";"Wacker",#N/A,FALSE,"Wacker";"1900",#N/A,FALSE,"Wacker";"1901",#N/A,FALSE,"Wacker"}</definedName>
    <definedName name="_FG1" localSheetId="4" hidden="1">{"schedule1",#N/A,FALSE,"Sheet1";"schedule2",#N/A,FALSE,"Sheet1";"schedule3",#N/A,FALSE,"Sheet1";"schedule4",#N/A,FALSE,"Sheet1";"schedule5",#N/A,FALSE,"Sheet1";"schedule6",#N/A,FALSE,"Sheet1"}</definedName>
    <definedName name="_FG1" localSheetId="5" hidden="1">{"schedule1",#N/A,FALSE,"Sheet1";"schedule2",#N/A,FALSE,"Sheet1";"schedule3",#N/A,FALSE,"Sheet1";"schedule4",#N/A,FALSE,"Sheet1";"schedule5",#N/A,FALSE,"Sheet1";"schedule6",#N/A,FALSE,"Sheet1"}</definedName>
    <definedName name="_FG1" localSheetId="3" hidden="1">{"schedule1",#N/A,FALSE,"Sheet1";"schedule2",#N/A,FALSE,"Sheet1";"schedule3",#N/A,FALSE,"Sheet1";"schedule4",#N/A,FALSE,"Sheet1";"schedule5",#N/A,FALSE,"Sheet1";"schedule6",#N/A,FALSE,"Sheet1"}</definedName>
    <definedName name="_FG1" hidden="1">{"schedule1",#N/A,FALSE,"Sheet1";"schedule2",#N/A,FALSE,"Sheet1";"schedule3",#N/A,FALSE,"Sheet1";"schedule4",#N/A,FALSE,"Sheet1";"schedule5",#N/A,FALSE,"Sheet1";"schedule6",#N/A,FALSE,"Sheet1"}</definedName>
    <definedName name="_xlnm._FilterDatabase" localSheetId="6" hidden="1">'Collateral Data'!$A$2:$AZ$252</definedName>
    <definedName name="_xlnm._FilterDatabase" localSheetId="1" hidden="1">'Comment Summary'!$B$4:$G$71</definedName>
    <definedName name="_xlnm._FilterDatabase" localSheetId="7" hidden="1">'Entity Data'!$A$2:$T$88</definedName>
    <definedName name="_xlnm._FilterDatabase" localSheetId="5" hidden="1">'Loan Data'!$A$2:$CX$2</definedName>
    <definedName name="_full" hidden="1">1</definedName>
    <definedName name="_fullprecision" hidden="1">1</definedName>
    <definedName name="_FY05" localSheetId="4" hidden="1">{#N/A,#N/A,FALSE,"partnership mgmt fee";#N/A,#N/A,FALSE,"incentive mgt fee";#N/A,#N/A,FALSE,"trial balance";#N/A,#N/A,FALSE,"analytics";#N/A,#N/A,FALSE,"debt";#N/A,#N/A,FALSE,"equity";#N/A,#N/A,FALSE,"cashflow";#N/A,#N/A,FALSE,"residual receipts"}</definedName>
    <definedName name="_FY05" localSheetId="5" hidden="1">{#N/A,#N/A,FALSE,"partnership mgmt fee";#N/A,#N/A,FALSE,"incentive mgt fee";#N/A,#N/A,FALSE,"trial balance";#N/A,#N/A,FALSE,"analytics";#N/A,#N/A,FALSE,"debt";#N/A,#N/A,FALSE,"equity";#N/A,#N/A,FALSE,"cashflow";#N/A,#N/A,FALSE,"residual receipts"}</definedName>
    <definedName name="_FY05" localSheetId="3" hidden="1">{#N/A,#N/A,FALSE,"partnership mgmt fee";#N/A,#N/A,FALSE,"incentive mgt fee";#N/A,#N/A,FALSE,"trial balance";#N/A,#N/A,FALSE,"analytics";#N/A,#N/A,FALSE,"debt";#N/A,#N/A,FALSE,"equity";#N/A,#N/A,FALSE,"cashflow";#N/A,#N/A,FALSE,"residual receipts"}</definedName>
    <definedName name="_FY05" hidden="1">{#N/A,#N/A,FALSE,"partnership mgmt fee";#N/A,#N/A,FALSE,"incentive mgt fee";#N/A,#N/A,FALSE,"trial balance";#N/A,#N/A,FALSE,"analytics";#N/A,#N/A,FALSE,"debt";#N/A,#N/A,FALSE,"equity";#N/A,#N/A,FALSE,"cashflow";#N/A,#N/A,FALSE,"residual receipts"}</definedName>
    <definedName name="_gf1" localSheetId="4" hidden="1">{"incomemth",#N/A,TRUE,"forecast00";"incomepercentmth",#N/A,TRUE,"forecast00";"balancemth",#N/A,TRUE,"forecast00";"cashmth",#N/A,TRUE,"forecast00";"covenantmth",#N/A,TRUE,"forecast00"}</definedName>
    <definedName name="_gf1" localSheetId="5" hidden="1">{"incomemth",#N/A,TRUE,"forecast00";"incomepercentmth",#N/A,TRUE,"forecast00";"balancemth",#N/A,TRUE,"forecast00";"cashmth",#N/A,TRUE,"forecast00";"covenantmth",#N/A,TRUE,"forecast00"}</definedName>
    <definedName name="_gf1" localSheetId="3" hidden="1">{"incomemth",#N/A,TRUE,"forecast00";"incomepercentmth",#N/A,TRUE,"forecast00";"balancemth",#N/A,TRUE,"forecast00";"cashmth",#N/A,TRUE,"forecast00";"covenantmth",#N/A,TRUE,"forecast00"}</definedName>
    <definedName name="_gf1" hidden="1">{"incomemth",#N/A,TRUE,"forecast00";"incomepercentmth",#N/A,TRUE,"forecast00";"balancemth",#N/A,TRUE,"forecast00";"cashmth",#N/A,TRUE,"forecast00";"covenantmth",#N/A,TRUE,"forecast00"}</definedName>
    <definedName name="_gf343"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_gf343"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_gf343"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_gf34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_gfd2" localSheetId="4" hidden="1">{#N/A,#N/A,FALSE,"Cashflow Analysis";#N/A,#N/A,FALSE,"Sensitivity Analysis";#N/A,#N/A,FALSE,"PV";#N/A,#N/A,FALSE,"Pro Forma"}</definedName>
    <definedName name="_gfd2" localSheetId="5" hidden="1">{#N/A,#N/A,FALSE,"Cashflow Analysis";#N/A,#N/A,FALSE,"Sensitivity Analysis";#N/A,#N/A,FALSE,"PV";#N/A,#N/A,FALSE,"Pro Forma"}</definedName>
    <definedName name="_gfd2" localSheetId="3" hidden="1">{#N/A,#N/A,FALSE,"Cashflow Analysis";#N/A,#N/A,FALSE,"Sensitivity Analysis";#N/A,#N/A,FALSE,"PV";#N/A,#N/A,FALSE,"Pro Forma"}</definedName>
    <definedName name="_gfd2" hidden="1">{#N/A,#N/A,FALSE,"Cashflow Analysis";#N/A,#N/A,FALSE,"Sensitivity Analysis";#N/A,#N/A,FALSE,"PV";#N/A,#N/A,FALSE,"Pro Forma"}</definedName>
    <definedName name="_ggf1" localSheetId="4" hidden="1">{"comps",#N/A,FALSE,"comps";"notes",#N/A,FALSE,"comps"}</definedName>
    <definedName name="_ggf1" localSheetId="5" hidden="1">{"comps",#N/A,FALSE,"comps";"notes",#N/A,FALSE,"comps"}</definedName>
    <definedName name="_ggf1" localSheetId="3" hidden="1">{"comps",#N/A,FALSE,"comps";"notes",#N/A,FALSE,"comps"}</definedName>
    <definedName name="_ggf1" hidden="1">{"comps",#N/A,FALSE,"comps";"notes",#N/A,FALSE,"comps"}</definedName>
    <definedName name="_ggg2" localSheetId="4" hidden="1">{"View1",#N/A,FALSE,"Sheet1";"View2",#N/A,FALSE,"Sheet1"}</definedName>
    <definedName name="_ggg2" localSheetId="5" hidden="1">{"View1",#N/A,FALSE,"Sheet1";"View2",#N/A,FALSE,"Sheet1"}</definedName>
    <definedName name="_ggg2" localSheetId="3" hidden="1">{"View1",#N/A,FALSE,"Sheet1";"View2",#N/A,FALSE,"Sheet1"}</definedName>
    <definedName name="_ggg2" hidden="1">{"View1",#N/A,FALSE,"Sheet1";"View2",#N/A,FALSE,"Sheet1"}</definedName>
    <definedName name="_gh6" localSheetId="4" hidden="1">{"CF",#N/A,FALSE,"Cash Flow";"RET",#N/A,FALSE,"Returns";"NPV",#N/A,FALSE,"Values";"ASMPT",#N/A,FALSE,"Assumptions"}</definedName>
    <definedName name="_gh6" localSheetId="5" hidden="1">{"CF",#N/A,FALSE,"Cash Flow";"RET",#N/A,FALSE,"Returns";"NPV",#N/A,FALSE,"Values";"ASMPT",#N/A,FALSE,"Assumptions"}</definedName>
    <definedName name="_gh6" localSheetId="3" hidden="1">{"CF",#N/A,FALSE,"Cash Flow";"RET",#N/A,FALSE,"Returns";"NPV",#N/A,FALSE,"Values";"ASMPT",#N/A,FALSE,"Assumptions"}</definedName>
    <definedName name="_gh6" hidden="1">{"CF",#N/A,FALSE,"Cash Flow";"RET",#N/A,FALSE,"Returns";"NPV",#N/A,FALSE,"Values";"ASMPT",#N/A,FALSE,"Assumptions"}</definedName>
    <definedName name="_gig1"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1"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1"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2"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gig2"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gig2"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gig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gr1" localSheetId="4" hidden="1">{"three",#N/A,FALSE,"Capital";"four",#N/A,FALSE,"Capital"}</definedName>
    <definedName name="_gr1" localSheetId="5" hidden="1">{"three",#N/A,FALSE,"Capital";"four",#N/A,FALSE,"Capital"}</definedName>
    <definedName name="_gr1" localSheetId="3" hidden="1">{"three",#N/A,FALSE,"Capital";"four",#N/A,FALSE,"Capital"}</definedName>
    <definedName name="_gr1" hidden="1">{"three",#N/A,FALSE,"Capital";"four",#N/A,FALSE,"Capital"}</definedName>
    <definedName name="_GSRATES_1" hidden="1">"CT30000119991231        "</definedName>
    <definedName name="_GSRATES_10" hidden="1">"CT30000120050428        "</definedName>
    <definedName name="_GSRATES_11" hidden="1">"CF3000012004123120040101"</definedName>
    <definedName name="_GSRATES_12" hidden="1">"CT30000120050310        "</definedName>
    <definedName name="_GSRATES_13" hidden="1">"CT30000120051122        "</definedName>
    <definedName name="_GSRATES_14" hidden="1">"CT30000120051229        "</definedName>
    <definedName name="_GSRATES_15" hidden="1">"CT30000120030619        "</definedName>
    <definedName name="_GSRATES_16" hidden="1">"CT300001Latest          "</definedName>
    <definedName name="_GSRATES_17" hidden="1">"CT30000120031029        "</definedName>
    <definedName name="_GSRATES_18" hidden="1">"CT30000120031104        "</definedName>
    <definedName name="_GSRATES_19" hidden="1">"CT30000119990712        "</definedName>
    <definedName name="_GSRATES_2" hidden="1">"CT30000120000516        "</definedName>
    <definedName name="_GSRATES_20" hidden="1">"CT30000119990713        "</definedName>
    <definedName name="_GSRATES_3" hidden="1">"CT30000119991231        "</definedName>
    <definedName name="_GSRATES_4" hidden="1">"CT30000119981231        "</definedName>
    <definedName name="_GSRATES_5" hidden="1">"CT30000119981231        "</definedName>
    <definedName name="_GSRATES_6" hidden="1">"CT30000120000517        "</definedName>
    <definedName name="_GSRATES_7" hidden="1">"CT30000120000331        "</definedName>
    <definedName name="_GSRATES_8" hidden="1">"CT30000120051231        "</definedName>
    <definedName name="_GSRATES_9" hidden="1">"CF3000012004093020031001"</definedName>
    <definedName name="_GSRATES_COUNT" hidden="1">7</definedName>
    <definedName name="_GSRATESR_1" hidden="1">#N/A</definedName>
    <definedName name="_hd1" localSheetId="4" hidden="1">{#N/A,#N/A,FALSE,"Calc";#N/A,#N/A,FALSE,"Sensitivity";#N/A,#N/A,FALSE,"LT Earn.Dil.";#N/A,#N/A,FALSE,"Dil. AVP"}</definedName>
    <definedName name="_hd1" localSheetId="5" hidden="1">{#N/A,#N/A,FALSE,"Calc";#N/A,#N/A,FALSE,"Sensitivity";#N/A,#N/A,FALSE,"LT Earn.Dil.";#N/A,#N/A,FALSE,"Dil. AVP"}</definedName>
    <definedName name="_hd1" localSheetId="3" hidden="1">{#N/A,#N/A,FALSE,"Calc";#N/A,#N/A,FALSE,"Sensitivity";#N/A,#N/A,FALSE,"LT Earn.Dil.";#N/A,#N/A,FALSE,"Dil. AVP"}</definedName>
    <definedName name="_hd1" hidden="1">{#N/A,#N/A,FALSE,"Calc";#N/A,#N/A,FALSE,"Sensitivity";#N/A,#N/A,FALSE,"LT Earn.Dil.";#N/A,#N/A,FALSE,"Dil. AVP"}</definedName>
    <definedName name="_hd2" localSheetId="4" hidden="1">{#N/A,#N/A,FALSE,"Calc";#N/A,#N/A,FALSE,"Sensitivity";#N/A,#N/A,FALSE,"LT Earn.Dil.";#N/A,#N/A,FALSE,"Dil. AVP"}</definedName>
    <definedName name="_hd2" localSheetId="5" hidden="1">{#N/A,#N/A,FALSE,"Calc";#N/A,#N/A,FALSE,"Sensitivity";#N/A,#N/A,FALSE,"LT Earn.Dil.";#N/A,#N/A,FALSE,"Dil. AVP"}</definedName>
    <definedName name="_hd2" localSheetId="3" hidden="1">{#N/A,#N/A,FALSE,"Calc";#N/A,#N/A,FALSE,"Sensitivity";#N/A,#N/A,FALSE,"LT Earn.Dil.";#N/A,#N/A,FALSE,"Dil. AVP"}</definedName>
    <definedName name="_hd2" hidden="1">{#N/A,#N/A,FALSE,"Calc";#N/A,#N/A,FALSE,"Sensitivity";#N/A,#N/A,FALSE,"LT Earn.Dil.";#N/A,#N/A,FALSE,"Dil. AVP"}</definedName>
    <definedName name="_ik1" localSheetId="4" hidden="1">{"casespecific",#N/A,FALSE,"Assumptions"}</definedName>
    <definedName name="_ik1" localSheetId="5" hidden="1">{"casespecific",#N/A,FALSE,"Assumptions"}</definedName>
    <definedName name="_ik1" localSheetId="3" hidden="1">{"casespecific",#N/A,FALSE,"Assumptions"}</definedName>
    <definedName name="_ik1" hidden="1">{"casespecific",#N/A,FALSE,"Assumptions"}</definedName>
    <definedName name="_indstd" hidden="1">-1</definedName>
    <definedName name="_infl" hidden="1">7</definedName>
    <definedName name="_inflation" hidden="1">7</definedName>
    <definedName name="_isma30360" hidden="1">3</definedName>
    <definedName name="_isma360" hidden="1">3</definedName>
    <definedName name="_ISS1" localSheetId="4" hidden="1">{"Helena Campos - Personal View",#N/A,FALSE,"YTD"}</definedName>
    <definedName name="_ISS1" localSheetId="5" hidden="1">{"Helena Campos - Personal View",#N/A,FALSE,"YTD"}</definedName>
    <definedName name="_ISS1" localSheetId="3" hidden="1">{"Helena Campos - Personal View",#N/A,FALSE,"YTD"}</definedName>
    <definedName name="_ISS1" hidden="1">{"Helena Campos - Personal View",#N/A,FALSE,"YTD"}</definedName>
    <definedName name="_jo1" localSheetId="4" hidden="1">{#N/A,#N/A,FALSE,"Calculator"}</definedName>
    <definedName name="_jo1" localSheetId="5" hidden="1">{#N/A,#N/A,FALSE,"Calculator"}</definedName>
    <definedName name="_jo1" localSheetId="3" hidden="1">{#N/A,#N/A,FALSE,"Calculator"}</definedName>
    <definedName name="_jo1" hidden="1">{#N/A,#N/A,FALSE,"Calculator"}</definedName>
    <definedName name="_jo2" localSheetId="4" hidden="1">{#N/A,#N/A,FALSE,"DCF-COM";#N/A,#N/A,FALSE,"VAC-COM"}</definedName>
    <definedName name="_jo2" localSheetId="5" hidden="1">{#N/A,#N/A,FALSE,"DCF-COM";#N/A,#N/A,FALSE,"VAC-COM"}</definedName>
    <definedName name="_jo2" localSheetId="3" hidden="1">{#N/A,#N/A,FALSE,"DCF-COM";#N/A,#N/A,FALSE,"VAC-COM"}</definedName>
    <definedName name="_jo2" hidden="1">{#N/A,#N/A,FALSE,"DCF-COM";#N/A,#N/A,FALSE,"VAC-COM"}</definedName>
    <definedName name="_jo3" localSheetId="4" hidden="1">{"CASHFLOW",#N/A,FALSE,"Northpointe"}</definedName>
    <definedName name="_jo3" localSheetId="5" hidden="1">{"CASHFLOW",#N/A,FALSE,"Northpointe"}</definedName>
    <definedName name="_jo3" localSheetId="3" hidden="1">{"CASHFLOW",#N/A,FALSE,"Northpointe"}</definedName>
    <definedName name="_jo3" hidden="1">{"CASHFLOW",#N/A,FALSE,"Northpointe"}</definedName>
    <definedName name="_jo4" localSheetId="4" hidden="1">{#N/A,#N/A,FALSE,"SHEET1";#N/A,#N/A,FALSE,"SHEET2";#N/A,#N/A,FALSE,"SHEET3";#N/A,#N/A,FALSE,"SHEET4"}</definedName>
    <definedName name="_jo4" localSheetId="5" hidden="1">{#N/A,#N/A,FALSE,"SHEET1";#N/A,#N/A,FALSE,"SHEET2";#N/A,#N/A,FALSE,"SHEET3";#N/A,#N/A,FALSE,"SHEET4"}</definedName>
    <definedName name="_jo4" localSheetId="3" hidden="1">{#N/A,#N/A,FALSE,"SHEET1";#N/A,#N/A,FALSE,"SHEET2";#N/A,#N/A,FALSE,"SHEET3";#N/A,#N/A,FALSE,"SHEET4"}</definedName>
    <definedName name="_jo4" hidden="1">{#N/A,#N/A,FALSE,"SHEET1";#N/A,#N/A,FALSE,"SHEET2";#N/A,#N/A,FALSE,"SHEET3";#N/A,#N/A,FALSE,"SHEET4"}</definedName>
    <definedName name="_JV1" localSheetId="4" hidden="1">{"CONSOLIDATED",#N/A,FALSE,"sheet1";"SUMMARY",#N/A,FALSE,"sheet1";"WILDWOOD",#N/A,FALSE,"sheet1"}</definedName>
    <definedName name="_JV1" localSheetId="5" hidden="1">{"CONSOLIDATED",#N/A,FALSE,"sheet1";"SUMMARY",#N/A,FALSE,"sheet1";"WILDWOOD",#N/A,FALSE,"sheet1"}</definedName>
    <definedName name="_JV1" localSheetId="3" hidden="1">{"CONSOLIDATED",#N/A,FALSE,"sheet1";"SUMMARY",#N/A,FALSE,"sheet1";"WILDWOOD",#N/A,FALSE,"sheet1"}</definedName>
    <definedName name="_JV1" hidden="1">{"CONSOLIDATED",#N/A,FALSE,"sheet1";"SUMMARY",#N/A,FALSE,"sheet1";"WILDWOOD",#N/A,FALSE,"sheet1"}</definedName>
    <definedName name="_kol1" localSheetId="4" hidden="1">{"away stand alones",#N/A,FALSE,"Target"}</definedName>
    <definedName name="_kol1" localSheetId="5" hidden="1">{"away stand alones",#N/A,FALSE,"Target"}</definedName>
    <definedName name="_kol1" localSheetId="3" hidden="1">{"away stand alones",#N/A,FALSE,"Target"}</definedName>
    <definedName name="_kol1" hidden="1">{"away stand alones",#N/A,FALSE,"Target"}</definedName>
    <definedName name="_me2" localSheetId="4" hidden="1">{#N/A,#N/A,FALSE,"Input";#N/A,#N/A,FALSE,"Assumptions";#N/A,#N/A,FALSE,"Valuation";#N/A,#N/A,FALSE,"Financial Alternatives";#N/A,#N/A,FALSE,"Cash Flow"}</definedName>
    <definedName name="_me2" localSheetId="5" hidden="1">{#N/A,#N/A,FALSE,"Input";#N/A,#N/A,FALSE,"Assumptions";#N/A,#N/A,FALSE,"Valuation";#N/A,#N/A,FALSE,"Financial Alternatives";#N/A,#N/A,FALSE,"Cash Flow"}</definedName>
    <definedName name="_me2" localSheetId="3" hidden="1">{#N/A,#N/A,FALSE,"Input";#N/A,#N/A,FALSE,"Assumptions";#N/A,#N/A,FALSE,"Valuation";#N/A,#N/A,FALSE,"Financial Alternatives";#N/A,#N/A,FALSE,"Cash Flow"}</definedName>
    <definedName name="_me2" hidden="1">{#N/A,#N/A,FALSE,"Input";#N/A,#N/A,FALSE,"Assumptions";#N/A,#N/A,FALSE,"Valuation";#N/A,#N/A,FALSE,"Financial Alternatives";#N/A,#N/A,FALSE,"Cash Flow"}</definedName>
    <definedName name="_mg3" localSheetId="4" hidden="1">{"Main",#N/A,FALSE,"Wacker";"Main2",#N/A,FALSE,"Wacker";"Value",#N/A,FALSE,"Wacker";"Sensitivity",#N/A,FALSE,"Wacker";"Paine",#N/A,FALSE,"Wacker";"Quaker",#N/A,FALSE,"Wacker";"Wacker",#N/A,FALSE,"Wacker";"1900",#N/A,FALSE,"Wacker";"1901",#N/A,FALSE,"Wacker"}</definedName>
    <definedName name="_mg3" localSheetId="5" hidden="1">{"Main",#N/A,FALSE,"Wacker";"Main2",#N/A,FALSE,"Wacker";"Value",#N/A,FALSE,"Wacker";"Sensitivity",#N/A,FALSE,"Wacker";"Paine",#N/A,FALSE,"Wacker";"Quaker",#N/A,FALSE,"Wacker";"Wacker",#N/A,FALSE,"Wacker";"1900",#N/A,FALSE,"Wacker";"1901",#N/A,FALSE,"Wacker"}</definedName>
    <definedName name="_mg3" localSheetId="3" hidden="1">{"Main",#N/A,FALSE,"Wacker";"Main2",#N/A,FALSE,"Wacker";"Value",#N/A,FALSE,"Wacker";"Sensitivity",#N/A,FALSE,"Wacker";"Paine",#N/A,FALSE,"Wacker";"Quaker",#N/A,FALSE,"Wacker";"Wacker",#N/A,FALSE,"Wacker";"1900",#N/A,FALSE,"Wacker";"1901",#N/A,FALSE,"Wacker"}</definedName>
    <definedName name="_mg3" hidden="1">{"Main",#N/A,FALSE,"Wacker";"Main2",#N/A,FALSE,"Wacker";"Value",#N/A,FALSE,"Wacker";"Sensitivity",#N/A,FALSE,"Wacker";"Paine",#N/A,FALSE,"Wacker";"Quaker",#N/A,FALSE,"Wacker";"Wacker",#N/A,FALSE,"Wacker";"1900",#N/A,FALSE,"Wacker";"1901",#N/A,FALSE,"Wacker"}</definedName>
    <definedName name="_mg3_1" localSheetId="4" hidden="1">{"Main",#N/A,FALSE,"Wacker";"Main2",#N/A,FALSE,"Wacker";"Value",#N/A,FALSE,"Wacker";"Sensitivity",#N/A,FALSE,"Wacker";"Paine",#N/A,FALSE,"Wacker";"Quaker",#N/A,FALSE,"Wacker";"Wacker",#N/A,FALSE,"Wacker";"1900",#N/A,FALSE,"Wacker";"1901",#N/A,FALSE,"Wacker"}</definedName>
    <definedName name="_mg3_1" localSheetId="5" hidden="1">{"Main",#N/A,FALSE,"Wacker";"Main2",#N/A,FALSE,"Wacker";"Value",#N/A,FALSE,"Wacker";"Sensitivity",#N/A,FALSE,"Wacker";"Paine",#N/A,FALSE,"Wacker";"Quaker",#N/A,FALSE,"Wacker";"Wacker",#N/A,FALSE,"Wacker";"1900",#N/A,FALSE,"Wacker";"1901",#N/A,FALSE,"Wacker"}</definedName>
    <definedName name="_mg3_1" localSheetId="3" hidden="1">{"Main",#N/A,FALSE,"Wacker";"Main2",#N/A,FALSE,"Wacker";"Value",#N/A,FALSE,"Wacker";"Sensitivity",#N/A,FALSE,"Wacker";"Paine",#N/A,FALSE,"Wacker";"Quaker",#N/A,FALSE,"Wacker";"Wacker",#N/A,FALSE,"Wacker";"1900",#N/A,FALSE,"Wacker";"1901",#N/A,FALSE,"Wacker"}</definedName>
    <definedName name="_mg3_1" hidden="1">{"Main",#N/A,FALSE,"Wacker";"Main2",#N/A,FALSE,"Wacker";"Value",#N/A,FALSE,"Wacker";"Sensitivity",#N/A,FALSE,"Wacker";"Paine",#N/A,FALSE,"Wacker";"Quaker",#N/A,FALSE,"Wacker";"Wacker",#N/A,FALSE,"Wacker";"1900",#N/A,FALSE,"Wacker";"1901",#N/A,FALSE,"Wacker"}</definedName>
    <definedName name="_mil1" localSheetId="4" hidden="1">{#N/A,#N/A,FALSE,"QuadroAntigo"}</definedName>
    <definedName name="_mil1" localSheetId="5" hidden="1">{#N/A,#N/A,FALSE,"QuadroAntigo"}</definedName>
    <definedName name="_mil1" localSheetId="3" hidden="1">{#N/A,#N/A,FALSE,"QuadroAntigo"}</definedName>
    <definedName name="_mil1" hidden="1">{#N/A,#N/A,FALSE,"QuadroAntigo"}</definedName>
    <definedName name="_mil2" localSheetId="4" hidden="1">{#N/A,#N/A,FALSE,"Lojas por Faturamento (R$)"}</definedName>
    <definedName name="_mil2" localSheetId="5" hidden="1">{#N/A,#N/A,FALSE,"Lojas por Faturamento (R$)"}</definedName>
    <definedName name="_mil2" localSheetId="3" hidden="1">{#N/A,#N/A,FALSE,"Lojas por Faturamento (R$)"}</definedName>
    <definedName name="_mil2" hidden="1">{#N/A,#N/A,FALSE,"Lojas por Faturamento (R$)"}</definedName>
    <definedName name="_mil20" localSheetId="4" hidden="1">{#N/A,#N/A,FALSE,"Vendas"}</definedName>
    <definedName name="_mil20" localSheetId="5" hidden="1">{#N/A,#N/A,FALSE,"Vendas"}</definedName>
    <definedName name="_mil20" localSheetId="3" hidden="1">{#N/A,#N/A,FALSE,"Vendas"}</definedName>
    <definedName name="_mil20" hidden="1">{#N/A,#N/A,FALSE,"Vendas"}</definedName>
    <definedName name="_mil21" localSheetId="4" hidden="1">{#N/A,#N/A,FALSE,"Aluguel"}</definedName>
    <definedName name="_mil21" localSheetId="5" hidden="1">{#N/A,#N/A,FALSE,"Aluguel"}</definedName>
    <definedName name="_mil21" localSheetId="3" hidden="1">{#N/A,#N/A,FALSE,"Aluguel"}</definedName>
    <definedName name="_mil21" hidden="1">{#N/A,#N/A,FALSE,"Aluguel"}</definedName>
    <definedName name="_mil3" localSheetId="4" hidden="1">{#N/A,#N/A,FALSE,"Mapa de Aluguel - Sintético"}</definedName>
    <definedName name="_mil3" localSheetId="5" hidden="1">{#N/A,#N/A,FALSE,"Mapa de Aluguel - Sintético"}</definedName>
    <definedName name="_mil3" localSheetId="3" hidden="1">{#N/A,#N/A,FALSE,"Mapa de Aluguel - Sintético"}</definedName>
    <definedName name="_mil3" hidden="1">{#N/A,#N/A,FALSE,"Mapa de Aluguel - Sintético"}</definedName>
    <definedName name="_mil4" localSheetId="4" hidden="1">{#N/A,#N/A,FALSE,"Performance Vendas"}</definedName>
    <definedName name="_mil4" localSheetId="5" hidden="1">{#N/A,#N/A,FALSE,"Performance Vendas"}</definedName>
    <definedName name="_mil4" localSheetId="3" hidden="1">{#N/A,#N/A,FALSE,"Performance Vendas"}</definedName>
    <definedName name="_mil4" hidden="1">{#N/A,#N/A,FALSE,"Performance Vendas"}</definedName>
    <definedName name="_mil5" localSheetId="4" hidden="1">{#N/A,#N/A,FALSE,"QuadroAntigo"}</definedName>
    <definedName name="_mil5" localSheetId="5" hidden="1">{#N/A,#N/A,FALSE,"QuadroAntigo"}</definedName>
    <definedName name="_mil5" localSheetId="3" hidden="1">{#N/A,#N/A,FALSE,"QuadroAntigo"}</definedName>
    <definedName name="_mil5" hidden="1">{#N/A,#N/A,FALSE,"QuadroAntigo"}</definedName>
    <definedName name="_mil6" localSheetId="4" hidden="1">{#N/A,#N/A,FALSE,"Quadro de Areas"}</definedName>
    <definedName name="_mil6" localSheetId="5" hidden="1">{#N/A,#N/A,FALSE,"Quadro de Areas"}</definedName>
    <definedName name="_mil6" localSheetId="3" hidden="1">{#N/A,#N/A,FALSE,"Quadro de Areas"}</definedName>
    <definedName name="_mil6" hidden="1">{#N/A,#N/A,FALSE,"Quadro de Areas"}</definedName>
    <definedName name="_mil7" localSheetId="4" hidden="1">{#N/A,#N/A,FALSE,"RamosLj"}</definedName>
    <definedName name="_mil7" localSheetId="5" hidden="1">{#N/A,#N/A,FALSE,"RamosLj"}</definedName>
    <definedName name="_mil7" localSheetId="3" hidden="1">{#N/A,#N/A,FALSE,"RamosLj"}</definedName>
    <definedName name="_mil7" hidden="1">{#N/A,#N/A,FALSE,"RamosLj"}</definedName>
    <definedName name="_mil8" localSheetId="4" hidden="1">{#N/A,#N/A,FALSE,"Vendas"}</definedName>
    <definedName name="_mil8" localSheetId="5" hidden="1">{#N/A,#N/A,FALSE,"Vendas"}</definedName>
    <definedName name="_mil8" localSheetId="3" hidden="1">{#N/A,#N/A,FALSE,"Vendas"}</definedName>
    <definedName name="_mil8" hidden="1">{#N/A,#N/A,FALSE,"Vendas"}</definedName>
    <definedName name="_mil9" localSheetId="4" hidden="1">{#N/A,#N/A,FALSE,"RamosLj"}</definedName>
    <definedName name="_mil9" localSheetId="5" hidden="1">{#N/A,#N/A,FALSE,"RamosLj"}</definedName>
    <definedName name="_mil9" localSheetId="3" hidden="1">{#N/A,#N/A,FALSE,"RamosLj"}</definedName>
    <definedName name="_mil9" hidden="1">{#N/A,#N/A,FALSE,"RamosLj"}</definedName>
    <definedName name="_mm1" localSheetId="4" hidden="1">{"LCPR",#N/A,TRUE,"LC"}</definedName>
    <definedName name="_mm1" localSheetId="5" hidden="1">{"LCPR",#N/A,TRUE,"LC"}</definedName>
    <definedName name="_mm1" localSheetId="3" hidden="1">{"LCPR",#N/A,TRUE,"LC"}</definedName>
    <definedName name="_mm1" hidden="1">{"LCPR",#N/A,TRUE,"LC"}</definedName>
    <definedName name="_monthly" hidden="1">12</definedName>
    <definedName name="_MRG2" localSheetId="4" hidden="1">{"INCOME",#N/A,FALSE,"ProNet";"VALUE",#N/A,FALSE,"ProNet"}</definedName>
    <definedName name="_MRG2" localSheetId="5" hidden="1">{"INCOME",#N/A,FALSE,"ProNet";"VALUE",#N/A,FALSE,"ProNet"}</definedName>
    <definedName name="_MRG2" localSheetId="3" hidden="1">{"INCOME",#N/A,FALSE,"ProNet";"VALUE",#N/A,FALSE,"ProNet"}</definedName>
    <definedName name="_MRG2" hidden="1">{"INCOME",#N/A,FALSE,"ProNet";"VALUE",#N/A,FALSE,"ProNet"}</definedName>
    <definedName name="_mtb3" localSheetId="4" hidden="1">{#N/A,#N/A,FALSE,"１";#N/A,#N/A,FALSE,"２";#N/A,#N/A,FALSE,"３";#N/A,#N/A,FALSE,"４"}</definedName>
    <definedName name="_mtb3" localSheetId="5" hidden="1">{#N/A,#N/A,FALSE,"１";#N/A,#N/A,FALSE,"２";#N/A,#N/A,FALSE,"３";#N/A,#N/A,FALSE,"４"}</definedName>
    <definedName name="_mtb3" localSheetId="3" hidden="1">{#N/A,#N/A,FALSE,"１";#N/A,#N/A,FALSE,"２";#N/A,#N/A,FALSE,"３";#N/A,#N/A,FALSE,"４"}</definedName>
    <definedName name="_mtb3" hidden="1">{#N/A,#N/A,FALSE,"１";#N/A,#N/A,FALSE,"２";#N/A,#N/A,FALSE,"３";#N/A,#N/A,FALSE,"４"}</definedName>
    <definedName name="_mtb4" localSheetId="4" hidden="1">{#N/A,#N/A,FALSE,"１";#N/A,#N/A,FALSE,"２";#N/A,#N/A,FALSE,"３";#N/A,#N/A,FALSE,"４"}</definedName>
    <definedName name="_mtb4" localSheetId="5" hidden="1">{#N/A,#N/A,FALSE,"１";#N/A,#N/A,FALSE,"２";#N/A,#N/A,FALSE,"３";#N/A,#N/A,FALSE,"４"}</definedName>
    <definedName name="_mtb4" localSheetId="3" hidden="1">{#N/A,#N/A,FALSE,"１";#N/A,#N/A,FALSE,"２";#N/A,#N/A,FALSE,"３";#N/A,#N/A,FALSE,"４"}</definedName>
    <definedName name="_mtb4" hidden="1">{#N/A,#N/A,FALSE,"１";#N/A,#N/A,FALSE,"２";#N/A,#N/A,FALSE,"３";#N/A,#N/A,FALSE,"４"}</definedName>
    <definedName name="_mth" hidden="1">12</definedName>
    <definedName name="_multi" hidden="1">5</definedName>
    <definedName name="_multistep" hidden="1">5</definedName>
    <definedName name="_mw2" localSheetId="4" hidden="1">{"consolidated",#N/A,FALSE,"Sheet1";"cms",#N/A,FALSE,"Sheet1";"fse",#N/A,FALSE,"Sheet1"}</definedName>
    <definedName name="_mw2" localSheetId="5" hidden="1">{"consolidated",#N/A,FALSE,"Sheet1";"cms",#N/A,FALSE,"Sheet1";"fse",#N/A,FALSE,"Sheet1"}</definedName>
    <definedName name="_mw2" localSheetId="3" hidden="1">{"consolidated",#N/A,FALSE,"Sheet1";"cms",#N/A,FALSE,"Sheet1";"fse",#N/A,FALSE,"Sheet1"}</definedName>
    <definedName name="_mw2" hidden="1">{"consolidated",#N/A,FALSE,"Sheet1";"cms",#N/A,FALSE,"Sheet1";"fse",#N/A,FALSE,"Sheet1"}</definedName>
    <definedName name="_n360" hidden="1">4</definedName>
    <definedName name="_nasd30360" hidden="1">4</definedName>
    <definedName name="_nasd360" hidden="1">4</definedName>
    <definedName name="_New10" localSheetId="4" hidden="1">{"View1",#N/A,FALSE,"Sheet1";"View2",#N/A,FALSE,"Sheet1"}</definedName>
    <definedName name="_New10" localSheetId="5" hidden="1">{"View1",#N/A,FALSE,"Sheet1";"View2",#N/A,FALSE,"Sheet1"}</definedName>
    <definedName name="_New10" localSheetId="3" hidden="1">{"View1",#N/A,FALSE,"Sheet1";"View2",#N/A,FALSE,"Sheet1"}</definedName>
    <definedName name="_New10" hidden="1">{"View1",#N/A,FALSE,"Sheet1";"View2",#N/A,FALSE,"Sheet1"}</definedName>
    <definedName name="_New11" localSheetId="4" hidden="1">{"View1",#N/A,FALSE,"Sheet1";"View2",#N/A,FALSE,"Sheet1"}</definedName>
    <definedName name="_New11" localSheetId="5" hidden="1">{"View1",#N/A,FALSE,"Sheet1";"View2",#N/A,FALSE,"Sheet1"}</definedName>
    <definedName name="_New11" localSheetId="3" hidden="1">{"View1",#N/A,FALSE,"Sheet1";"View2",#N/A,FALSE,"Sheet1"}</definedName>
    <definedName name="_New11" hidden="1">{"View1",#N/A,FALSE,"Sheet1";"View2",#N/A,FALSE,"Sheet1"}</definedName>
    <definedName name="_New12" localSheetId="4" hidden="1">{"Main",#N/A,FALSE,"Wacker";"Main2",#N/A,FALSE,"Wacker";"Value",#N/A,FALSE,"Wacker";"Sensitivity",#N/A,FALSE,"Wacker";"Paine",#N/A,FALSE,"Wacker";"Quaker",#N/A,FALSE,"Wacker";"Wacker",#N/A,FALSE,"Wacker";"1900",#N/A,FALSE,"Wacker";"1901",#N/A,FALSE,"Wacker"}</definedName>
    <definedName name="_New12" localSheetId="5" hidden="1">{"Main",#N/A,FALSE,"Wacker";"Main2",#N/A,FALSE,"Wacker";"Value",#N/A,FALSE,"Wacker";"Sensitivity",#N/A,FALSE,"Wacker";"Paine",#N/A,FALSE,"Wacker";"Quaker",#N/A,FALSE,"Wacker";"Wacker",#N/A,FALSE,"Wacker";"1900",#N/A,FALSE,"Wacker";"1901",#N/A,FALSE,"Wacker"}</definedName>
    <definedName name="_New12" localSheetId="3" hidden="1">{"Main",#N/A,FALSE,"Wacker";"Main2",#N/A,FALSE,"Wacker";"Value",#N/A,FALSE,"Wacker";"Sensitivity",#N/A,FALSE,"Wacker";"Paine",#N/A,FALSE,"Wacker";"Quaker",#N/A,FALSE,"Wacker";"Wacker",#N/A,FALSE,"Wacker";"1900",#N/A,FALSE,"Wacker";"1901",#N/A,FALSE,"Wacker"}</definedName>
    <definedName name="_New12" hidden="1">{"Main",#N/A,FALSE,"Wacker";"Main2",#N/A,FALSE,"Wacker";"Value",#N/A,FALSE,"Wacker";"Sensitivity",#N/A,FALSE,"Wacker";"Paine",#N/A,FALSE,"Wacker";"Quaker",#N/A,FALSE,"Wacker";"Wacker",#N/A,FALSE,"Wacker";"1900",#N/A,FALSE,"Wacker";"1901",#N/A,FALSE,"Wacker"}</definedName>
    <definedName name="_New13" localSheetId="4" hidden="1">{"Main",#N/A,FALSE,"Wacker";"Main2",#N/A,FALSE,"Wacker";"Value",#N/A,FALSE,"Wacker";"Sensitivity",#N/A,FALSE,"Wacker";"Paine",#N/A,FALSE,"Wacker";"Quaker",#N/A,FALSE,"Wacker";"Wacker",#N/A,FALSE,"Wacker";"1900",#N/A,FALSE,"Wacker";"1901",#N/A,FALSE,"Wacker"}</definedName>
    <definedName name="_New13" localSheetId="5" hidden="1">{"Main",#N/A,FALSE,"Wacker";"Main2",#N/A,FALSE,"Wacker";"Value",#N/A,FALSE,"Wacker";"Sensitivity",#N/A,FALSE,"Wacker";"Paine",#N/A,FALSE,"Wacker";"Quaker",#N/A,FALSE,"Wacker";"Wacker",#N/A,FALSE,"Wacker";"1900",#N/A,FALSE,"Wacker";"1901",#N/A,FALSE,"Wacker"}</definedName>
    <definedName name="_New13" localSheetId="3" hidden="1">{"Main",#N/A,FALSE,"Wacker";"Main2",#N/A,FALSE,"Wacker";"Value",#N/A,FALSE,"Wacker";"Sensitivity",#N/A,FALSE,"Wacker";"Paine",#N/A,FALSE,"Wacker";"Quaker",#N/A,FALSE,"Wacker";"Wacker",#N/A,FALSE,"Wacker";"1900",#N/A,FALSE,"Wacker";"1901",#N/A,FALSE,"Wacker"}</definedName>
    <definedName name="_New13" hidden="1">{"Main",#N/A,FALSE,"Wacker";"Main2",#N/A,FALSE,"Wacker";"Value",#N/A,FALSE,"Wacker";"Sensitivity",#N/A,FALSE,"Wacker";"Paine",#N/A,FALSE,"Wacker";"Quaker",#N/A,FALSE,"Wacker";"Wacker",#N/A,FALSE,"Wacker";"1900",#N/A,FALSE,"Wacker";"1901",#N/A,FALSE,"Wacker"}</definedName>
    <definedName name="_New15" localSheetId="4" hidden="1">{"Main",#N/A,FALSE,"Wacker";"Main2",#N/A,FALSE,"Wacker";"Value",#N/A,FALSE,"Wacker";"Sensitivity",#N/A,FALSE,"Wacker";"Paine",#N/A,FALSE,"Wacker";"Quaker",#N/A,FALSE,"Wacker";"Wacker",#N/A,FALSE,"Wacker";"1900",#N/A,FALSE,"Wacker";"1901",#N/A,FALSE,"Wacker"}</definedName>
    <definedName name="_New15" localSheetId="5" hidden="1">{"Main",#N/A,FALSE,"Wacker";"Main2",#N/A,FALSE,"Wacker";"Value",#N/A,FALSE,"Wacker";"Sensitivity",#N/A,FALSE,"Wacker";"Paine",#N/A,FALSE,"Wacker";"Quaker",#N/A,FALSE,"Wacker";"Wacker",#N/A,FALSE,"Wacker";"1900",#N/A,FALSE,"Wacker";"1901",#N/A,FALSE,"Wacker"}</definedName>
    <definedName name="_New15" localSheetId="3" hidden="1">{"Main",#N/A,FALSE,"Wacker";"Main2",#N/A,FALSE,"Wacker";"Value",#N/A,FALSE,"Wacker";"Sensitivity",#N/A,FALSE,"Wacker";"Paine",#N/A,FALSE,"Wacker";"Quaker",#N/A,FALSE,"Wacker";"Wacker",#N/A,FALSE,"Wacker";"1900",#N/A,FALSE,"Wacker";"1901",#N/A,FALSE,"Wacker"}</definedName>
    <definedName name="_New15" hidden="1">{"Main",#N/A,FALSE,"Wacker";"Main2",#N/A,FALSE,"Wacker";"Value",#N/A,FALSE,"Wacker";"Sensitivity",#N/A,FALSE,"Wacker";"Paine",#N/A,FALSE,"Wacker";"Quaker",#N/A,FALSE,"Wacker";"Wacker",#N/A,FALSE,"Wacker";"1900",#N/A,FALSE,"Wacker";"1901",#N/A,FALSE,"Wacker"}</definedName>
    <definedName name="_New2" localSheetId="4" hidden="1">{"Main",#N/A,FALSE,"Wacker";"Main2",#N/A,FALSE,"Wacker";"Value",#N/A,FALSE,"Wacker";"Sensitivity",#N/A,FALSE,"Wacker";"Paine",#N/A,FALSE,"Wacker";"Quaker",#N/A,FALSE,"Wacker";"Wacker",#N/A,FALSE,"Wacker";"1900",#N/A,FALSE,"Wacker";"1901",#N/A,FALSE,"Wacker"}</definedName>
    <definedName name="_New2" localSheetId="5" hidden="1">{"Main",#N/A,FALSE,"Wacker";"Main2",#N/A,FALSE,"Wacker";"Value",#N/A,FALSE,"Wacker";"Sensitivity",#N/A,FALSE,"Wacker";"Paine",#N/A,FALSE,"Wacker";"Quaker",#N/A,FALSE,"Wacker";"Wacker",#N/A,FALSE,"Wacker";"1900",#N/A,FALSE,"Wacker";"1901",#N/A,FALSE,"Wacker"}</definedName>
    <definedName name="_New2" localSheetId="3" hidden="1">{"Main",#N/A,FALSE,"Wacker";"Main2",#N/A,FALSE,"Wacker";"Value",#N/A,FALSE,"Wacker";"Sensitivity",#N/A,FALSE,"Wacker";"Paine",#N/A,FALSE,"Wacker";"Quaker",#N/A,FALSE,"Wacker";"Wacker",#N/A,FALSE,"Wacker";"1900",#N/A,FALSE,"Wacker";"1901",#N/A,FALSE,"Wacker"}</definedName>
    <definedName name="_New2" hidden="1">{"Main",#N/A,FALSE,"Wacker";"Main2",#N/A,FALSE,"Wacker";"Value",#N/A,FALSE,"Wacker";"Sensitivity",#N/A,FALSE,"Wacker";"Paine",#N/A,FALSE,"Wacker";"Quaker",#N/A,FALSE,"Wacker";"Wacker",#N/A,FALSE,"Wacker";"1900",#N/A,FALSE,"Wacker";"1901",#N/A,FALSE,"Wacker"}</definedName>
    <definedName name="_New4" localSheetId="4" hidden="1">{"View1",#N/A,FALSE,"Sheet1";"View2",#N/A,FALSE,"Sheet1"}</definedName>
    <definedName name="_New4" localSheetId="5" hidden="1">{"View1",#N/A,FALSE,"Sheet1";"View2",#N/A,FALSE,"Sheet1"}</definedName>
    <definedName name="_New4" localSheetId="3" hidden="1">{"View1",#N/A,FALSE,"Sheet1";"View2",#N/A,FALSE,"Sheet1"}</definedName>
    <definedName name="_New4" hidden="1">{"View1",#N/A,FALSE,"Sheet1";"View2",#N/A,FALSE,"Sheet1"}</definedName>
    <definedName name="_New5" localSheetId="4" hidden="1">{"View1",#N/A,FALSE,"Sheet1";"View2",#N/A,FALSE,"Sheet1"}</definedName>
    <definedName name="_New5" localSheetId="5" hidden="1">{"View1",#N/A,FALSE,"Sheet1";"View2",#N/A,FALSE,"Sheet1"}</definedName>
    <definedName name="_New5" localSheetId="3" hidden="1">{"View1",#N/A,FALSE,"Sheet1";"View2",#N/A,FALSE,"Sheet1"}</definedName>
    <definedName name="_New5" hidden="1">{"View1",#N/A,FALSE,"Sheet1";"View2",#N/A,FALSE,"Sheet1"}</definedName>
    <definedName name="_New6" localSheetId="4" hidden="1">{"View1",#N/A,FALSE,"Sheet1";"View2",#N/A,FALSE,"Sheet1"}</definedName>
    <definedName name="_New6" localSheetId="5" hidden="1">{"View1",#N/A,FALSE,"Sheet1";"View2",#N/A,FALSE,"Sheet1"}</definedName>
    <definedName name="_New6" localSheetId="3" hidden="1">{"View1",#N/A,FALSE,"Sheet1";"View2",#N/A,FALSE,"Sheet1"}</definedName>
    <definedName name="_New6" hidden="1">{"View1",#N/A,FALSE,"Sheet1";"View2",#N/A,FALSE,"Sheet1"}</definedName>
    <definedName name="_New7" localSheetId="4" hidden="1">{"View1",#N/A,FALSE,"Sheet1";"View2",#N/A,FALSE,"Sheet1"}</definedName>
    <definedName name="_New7" localSheetId="5" hidden="1">{"View1",#N/A,FALSE,"Sheet1";"View2",#N/A,FALSE,"Sheet1"}</definedName>
    <definedName name="_New7" localSheetId="3" hidden="1">{"View1",#N/A,FALSE,"Sheet1";"View2",#N/A,FALSE,"Sheet1"}</definedName>
    <definedName name="_New7" hidden="1">{"View1",#N/A,FALSE,"Sheet1";"View2",#N/A,FALSE,"Sheet1"}</definedName>
    <definedName name="_New8" localSheetId="4" hidden="1">{"View1",#N/A,FALSE,"Sheet1";"View2",#N/A,FALSE,"Sheet1"}</definedName>
    <definedName name="_New8" localSheetId="5" hidden="1">{"View1",#N/A,FALSE,"Sheet1";"View2",#N/A,FALSE,"Sheet1"}</definedName>
    <definedName name="_New8" localSheetId="3" hidden="1">{"View1",#N/A,FALSE,"Sheet1";"View2",#N/A,FALSE,"Sheet1"}</definedName>
    <definedName name="_New8" hidden="1">{"View1",#N/A,FALSE,"Sheet1";"View2",#N/A,FALSE,"Sheet1"}</definedName>
    <definedName name="_New9" localSheetId="4" hidden="1">{"View1",#N/A,FALSE,"Sheet1";"View2",#N/A,FALSE,"Sheet1"}</definedName>
    <definedName name="_New9" localSheetId="5" hidden="1">{"View1",#N/A,FALSE,"Sheet1";"View2",#N/A,FALSE,"Sheet1"}</definedName>
    <definedName name="_New9" localSheetId="3" hidden="1">{"View1",#N/A,FALSE,"Sheet1";"View2",#N/A,FALSE,"Sheet1"}</definedName>
    <definedName name="_New9" hidden="1">{"View1",#N/A,FALSE,"Sheet1";"View2",#N/A,FALSE,"Sheet1"}</definedName>
    <definedName name="_noneom" hidden="1">0</definedName>
    <definedName name="_Nov07"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Nov07"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Nov07"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Nov07"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Oct07"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Oct07"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Oct07"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Oct07"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ok1" localSheetId="4"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0" localSheetId="4" hidden="1">{#N/A,#N/A,FALSE,"Calc";#N/A,#N/A,FALSE,"Sensitivity";#N/A,#N/A,FALSE,"LT Earn.Dil.";#N/A,#N/A,FALSE,"Dil. AVP"}</definedName>
    <definedName name="_ok10" localSheetId="5" hidden="1">{#N/A,#N/A,FALSE,"Calc";#N/A,#N/A,FALSE,"Sensitivity";#N/A,#N/A,FALSE,"LT Earn.Dil.";#N/A,#N/A,FALSE,"Dil. AVP"}</definedName>
    <definedName name="_ok10" localSheetId="3" hidden="1">{#N/A,#N/A,FALSE,"Calc";#N/A,#N/A,FALSE,"Sensitivity";#N/A,#N/A,FALSE,"LT Earn.Dil.";#N/A,#N/A,FALSE,"Dil. AVP"}</definedName>
    <definedName name="_ok10" hidden="1">{#N/A,#N/A,FALSE,"Calc";#N/A,#N/A,FALSE,"Sensitivity";#N/A,#N/A,FALSE,"LT Earn.Dil.";#N/A,#N/A,FALSE,"Dil. AVP"}</definedName>
    <definedName name="_ok11" localSheetId="4"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1" localSheetId="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1"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u1" localSheetId="4" hidden="1">{"equity comps",#N/A,FALSE,"CS Comps";"equity comps",#N/A,FALSE,"PS Comps";"equity comps",#N/A,FALSE,"GIC_Comps";"equity comps",#N/A,FALSE,"GIC2_Comps";"debt comps",#N/A,FALSE,"CS Comps";"debt comps",#N/A,FALSE,"PS Comps";"debt comps",#N/A,FALSE,"GIC_Comps";"debt comps",#N/A,FALSE,"GIC2_Comps"}</definedName>
    <definedName name="_oku1" localSheetId="5" hidden="1">{"equity comps",#N/A,FALSE,"CS Comps";"equity comps",#N/A,FALSE,"PS Comps";"equity comps",#N/A,FALSE,"GIC_Comps";"equity comps",#N/A,FALSE,"GIC2_Comps";"debt comps",#N/A,FALSE,"CS Comps";"debt comps",#N/A,FALSE,"PS Comps";"debt comps",#N/A,FALSE,"GIC_Comps";"debt comps",#N/A,FALSE,"GIC2_Comps"}</definedName>
    <definedName name="_oku1" localSheetId="3" hidden="1">{"equity comps",#N/A,FALSE,"CS Comps";"equity comps",#N/A,FALSE,"PS Comps";"equity comps",#N/A,FALSE,"GIC_Comps";"equity comps",#N/A,FALSE,"GIC2_Comps";"debt comps",#N/A,FALSE,"CS Comps";"debt comps",#N/A,FALSE,"PS Comps";"debt comps",#N/A,FALSE,"GIC_Comps";"debt comps",#N/A,FALSE,"GIC2_Comps"}</definedName>
    <definedName name="_oku1" hidden="1">{"equity comps",#N/A,FALSE,"CS Comps";"equity comps",#N/A,FALSE,"PS Comps";"equity comps",#N/A,FALSE,"GIC_Comps";"equity comps",#N/A,FALSE,"GIC2_Comps";"debt comps",#N/A,FALSE,"CS Comps";"debt comps",#N/A,FALSE,"PS Comps";"debt comps",#N/A,FALSE,"GIC_Comps";"debt comps",#N/A,FALSE,"GIC2_Comps"}</definedName>
    <definedName name="_old2" localSheetId="4" hidden="1">{#N/A,#N/A,FALSE,"Summary";#N/A,#N/A,FALSE,"Buckets";#N/A,#N/A,FALSE,"Northstar";#N/A,#N/A,FALSE,"Comp"}</definedName>
    <definedName name="_old2" localSheetId="5" hidden="1">{#N/A,#N/A,FALSE,"Summary";#N/A,#N/A,FALSE,"Buckets";#N/A,#N/A,FALSE,"Northstar";#N/A,#N/A,FALSE,"Comp"}</definedName>
    <definedName name="_old2" localSheetId="3" hidden="1">{#N/A,#N/A,FALSE,"Summary";#N/A,#N/A,FALSE,"Buckets";#N/A,#N/A,FALSE,"Northstar";#N/A,#N/A,FALSE,"Comp"}</definedName>
    <definedName name="_old2" hidden="1">{#N/A,#N/A,FALSE,"Summary";#N/A,#N/A,FALSE,"Buckets";#N/A,#N/A,FALSE,"Northstar";#N/A,#N/A,FALSE,"Comp"}</definedName>
    <definedName name="_old2.0" localSheetId="4" hidden="1">{#N/A,#N/A,FALSE,"Summary";#N/A,#N/A,FALSE,"Buckets";#N/A,#N/A,FALSE,"Northstar";#N/A,#N/A,FALSE,"Comp"}</definedName>
    <definedName name="_old2.0" localSheetId="5" hidden="1">{#N/A,#N/A,FALSE,"Summary";#N/A,#N/A,FALSE,"Buckets";#N/A,#N/A,FALSE,"Northstar";#N/A,#N/A,FALSE,"Comp"}</definedName>
    <definedName name="_old2.0" localSheetId="3" hidden="1">{#N/A,#N/A,FALSE,"Summary";#N/A,#N/A,FALSE,"Buckets";#N/A,#N/A,FALSE,"Northstar";#N/A,#N/A,FALSE,"Comp"}</definedName>
    <definedName name="_old2.0" hidden="1">{#N/A,#N/A,FALSE,"Summary";#N/A,#N/A,FALSE,"Buckets";#N/A,#N/A,FALSE,"Northstar";#N/A,#N/A,FALSE,"Comp"}</definedName>
    <definedName name="_old22" localSheetId="4" hidden="1">{#N/A,#N/A,FALSE,"Summary";#N/A,#N/A,FALSE,"Buckets";#N/A,#N/A,FALSE,"Northstar";#N/A,#N/A,FALSE,"Comp"}</definedName>
    <definedName name="_old22" localSheetId="5" hidden="1">{#N/A,#N/A,FALSE,"Summary";#N/A,#N/A,FALSE,"Buckets";#N/A,#N/A,FALSE,"Northstar";#N/A,#N/A,FALSE,"Comp"}</definedName>
    <definedName name="_old22" localSheetId="3" hidden="1">{#N/A,#N/A,FALSE,"Summary";#N/A,#N/A,FALSE,"Buckets";#N/A,#N/A,FALSE,"Northstar";#N/A,#N/A,FALSE,"Comp"}</definedName>
    <definedName name="_old22" hidden="1">{#N/A,#N/A,FALSE,"Summary";#N/A,#N/A,FALSE,"Buckets";#N/A,#N/A,FALSE,"Northstar";#N/A,#N/A,FALSE,"Comp"}</definedName>
    <definedName name="_old3" localSheetId="4" hidden="1">{#N/A,#N/A,FALSE,"Emmes Services";#N/A,#N/A,FALSE,"Emmes Capital";#N/A,#N/A,FALSE,"Emmes &amp; Co"}</definedName>
    <definedName name="_old3" localSheetId="5" hidden="1">{#N/A,#N/A,FALSE,"Emmes Services";#N/A,#N/A,FALSE,"Emmes Capital";#N/A,#N/A,FALSE,"Emmes &amp; Co"}</definedName>
    <definedName name="_old3" localSheetId="3" hidden="1">{#N/A,#N/A,FALSE,"Emmes Services";#N/A,#N/A,FALSE,"Emmes Capital";#N/A,#N/A,FALSE,"Emmes &amp; Co"}</definedName>
    <definedName name="_old3" hidden="1">{#N/A,#N/A,FALSE,"Emmes Services";#N/A,#N/A,FALSE,"Emmes Capital";#N/A,#N/A,FALSE,"Emmes &amp; Co"}</definedName>
    <definedName name="_old3.0" localSheetId="4" hidden="1">{#N/A,#N/A,FALSE,"Emmes Services";#N/A,#N/A,FALSE,"Emmes Capital";#N/A,#N/A,FALSE,"Emmes &amp; Co"}</definedName>
    <definedName name="_old3.0" localSheetId="5" hidden="1">{#N/A,#N/A,FALSE,"Emmes Services";#N/A,#N/A,FALSE,"Emmes Capital";#N/A,#N/A,FALSE,"Emmes &amp; Co"}</definedName>
    <definedName name="_old3.0" localSheetId="3" hidden="1">{#N/A,#N/A,FALSE,"Emmes Services";#N/A,#N/A,FALSE,"Emmes Capital";#N/A,#N/A,FALSE,"Emmes &amp; Co"}</definedName>
    <definedName name="_old3.0" hidden="1">{#N/A,#N/A,FALSE,"Emmes Services";#N/A,#N/A,FALSE,"Emmes Capital";#N/A,#N/A,FALSE,"Emmes &amp; Co"}</definedName>
    <definedName name="_old4" localSheetId="4" hidden="1">{#N/A,#N/A,FALSE,"Summary";#N/A,#N/A,FALSE,"Buckets";#N/A,#N/A,FALSE,"Northstar";#N/A,#N/A,FALSE,"Comp"}</definedName>
    <definedName name="_old4" localSheetId="5" hidden="1">{#N/A,#N/A,FALSE,"Summary";#N/A,#N/A,FALSE,"Buckets";#N/A,#N/A,FALSE,"Northstar";#N/A,#N/A,FALSE,"Comp"}</definedName>
    <definedName name="_old4" localSheetId="3" hidden="1">{#N/A,#N/A,FALSE,"Summary";#N/A,#N/A,FALSE,"Buckets";#N/A,#N/A,FALSE,"Northstar";#N/A,#N/A,FALSE,"Comp"}</definedName>
    <definedName name="_old4" hidden="1">{#N/A,#N/A,FALSE,"Summary";#N/A,#N/A,FALSE,"Buckets";#N/A,#N/A,FALSE,"Northstar";#N/A,#N/A,FALSE,"Comp"}</definedName>
    <definedName name="_old4.0" localSheetId="4" hidden="1">{#N/A,#N/A,FALSE,"Summary";#N/A,#N/A,FALSE,"Buckets";#N/A,#N/A,FALSE,"Northstar";#N/A,#N/A,FALSE,"Comp"}</definedName>
    <definedName name="_old4.0" localSheetId="5" hidden="1">{#N/A,#N/A,FALSE,"Summary";#N/A,#N/A,FALSE,"Buckets";#N/A,#N/A,FALSE,"Northstar";#N/A,#N/A,FALSE,"Comp"}</definedName>
    <definedName name="_old4.0" localSheetId="3" hidden="1">{#N/A,#N/A,FALSE,"Summary";#N/A,#N/A,FALSE,"Buckets";#N/A,#N/A,FALSE,"Northstar";#N/A,#N/A,FALSE,"Comp"}</definedName>
    <definedName name="_old4.0" hidden="1">{#N/A,#N/A,FALSE,"Summary";#N/A,#N/A,FALSE,"Buckets";#N/A,#N/A,FALSE,"Northstar";#N/A,#N/A,FALSE,"Comp"}</definedName>
    <definedName name="_old5" localSheetId="4" hidden="1">{#N/A,#N/A,FALSE,"Emmes Services";#N/A,#N/A,FALSE,"Emmes Capital";#N/A,#N/A,FALSE,"Emmes &amp; Co"}</definedName>
    <definedName name="_old5" localSheetId="5" hidden="1">{#N/A,#N/A,FALSE,"Emmes Services";#N/A,#N/A,FALSE,"Emmes Capital";#N/A,#N/A,FALSE,"Emmes &amp; Co"}</definedName>
    <definedName name="_old5" localSheetId="3" hidden="1">{#N/A,#N/A,FALSE,"Emmes Services";#N/A,#N/A,FALSE,"Emmes Capital";#N/A,#N/A,FALSE,"Emmes &amp; Co"}</definedName>
    <definedName name="_old5" hidden="1">{#N/A,#N/A,FALSE,"Emmes Services";#N/A,#N/A,FALSE,"Emmes Capital";#N/A,#N/A,FALSE,"Emmes &amp; Co"}</definedName>
    <definedName name="_old5.0" localSheetId="4" hidden="1">{#N/A,#N/A,FALSE,"Emmes Services";#N/A,#N/A,FALSE,"Emmes Capital";#N/A,#N/A,FALSE,"Emmes &amp; Co"}</definedName>
    <definedName name="_old5.0" localSheetId="5" hidden="1">{#N/A,#N/A,FALSE,"Emmes Services";#N/A,#N/A,FALSE,"Emmes Capital";#N/A,#N/A,FALSE,"Emmes &amp; Co"}</definedName>
    <definedName name="_old5.0" localSheetId="3" hidden="1">{#N/A,#N/A,FALSE,"Emmes Services";#N/A,#N/A,FALSE,"Emmes Capital";#N/A,#N/A,FALSE,"Emmes &amp; Co"}</definedName>
    <definedName name="_old5.0" hidden="1">{#N/A,#N/A,FALSE,"Emmes Services";#N/A,#N/A,FALSE,"Emmes Capital";#N/A,#N/A,FALSE,"Emmes &amp; Co"}</definedName>
    <definedName name="_old6" localSheetId="4" hidden="1">{#N/A,#N/A,FALSE,"Summary";#N/A,#N/A,FALSE,"Buckets";#N/A,#N/A,FALSE,"Northstar";#N/A,#N/A,FALSE,"Comp"}</definedName>
    <definedName name="_old6" localSheetId="5" hidden="1">{#N/A,#N/A,FALSE,"Summary";#N/A,#N/A,FALSE,"Buckets";#N/A,#N/A,FALSE,"Northstar";#N/A,#N/A,FALSE,"Comp"}</definedName>
    <definedName name="_old6" localSheetId="3" hidden="1">{#N/A,#N/A,FALSE,"Summary";#N/A,#N/A,FALSE,"Buckets";#N/A,#N/A,FALSE,"Northstar";#N/A,#N/A,FALSE,"Comp"}</definedName>
    <definedName name="_old6" hidden="1">{#N/A,#N/A,FALSE,"Summary";#N/A,#N/A,FALSE,"Buckets";#N/A,#N/A,FALSE,"Northstar";#N/A,#N/A,FALSE,"Comp"}</definedName>
    <definedName name="_old6.0" localSheetId="4" hidden="1">{#N/A,#N/A,FALSE,"Summary";#N/A,#N/A,FALSE,"Buckets";#N/A,#N/A,FALSE,"Northstar";#N/A,#N/A,FALSE,"Comp"}</definedName>
    <definedName name="_old6.0" localSheetId="5" hidden="1">{#N/A,#N/A,FALSE,"Summary";#N/A,#N/A,FALSE,"Buckets";#N/A,#N/A,FALSE,"Northstar";#N/A,#N/A,FALSE,"Comp"}</definedName>
    <definedName name="_old6.0" localSheetId="3" hidden="1">{#N/A,#N/A,FALSE,"Summary";#N/A,#N/A,FALSE,"Buckets";#N/A,#N/A,FALSE,"Northstar";#N/A,#N/A,FALSE,"Comp"}</definedName>
    <definedName name="_old6.0" hidden="1">{#N/A,#N/A,FALSE,"Summary";#N/A,#N/A,FALSE,"Buckets";#N/A,#N/A,FALSE,"Northstar";#N/A,#N/A,FALSE,"Comp"}</definedName>
    <definedName name="_One2"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One2" localSheetId="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One2"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One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Order1" hidden="1">0</definedName>
    <definedName name="_Order1_1" hidden="1">255</definedName>
    <definedName name="_Order1_1_1" hidden="1">0</definedName>
    <definedName name="_Order1_1_1_1" hidden="1">255</definedName>
    <definedName name="_Order1_1_1_1_1" hidden="1">0</definedName>
    <definedName name="_Order1_1_1_1_1_1" hidden="1">255</definedName>
    <definedName name="_Order1_2" hidden="1">0</definedName>
    <definedName name="_Order1a" hidden="1">0</definedName>
    <definedName name="_Order2" hidden="1">255</definedName>
    <definedName name="_Order2_1" hidden="1">255</definedName>
    <definedName name="_p2" localSheetId="4"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_p2" localSheetId="5"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_p2" localSheetId="3"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_p2"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_par" localSheetId="4" hidden="1">{"fdsup://IBCentral/FAT Viewer?action=UPDATE&amp;creator=factset&amp;DOC_NAME=fat:reuters_annual_source_window.fat&amp;display_string=Audit&amp;DYN_ARGS=TRUE&amp;VAR:ID1=CLF&amp;VAR:RCODE=SCEX&amp;VAR:SDATE=40178&amp;VAR:FREQ=Y&amp;VAR:RELITEM=RP&amp;VAR:CURRENCY=&amp;VAR:CURRSOURCE=EXSHARE&amp;VAR:NATFR","EQ=ANNUAL&amp;VAR:RFIELD=FINALIZED&amp;VAR:DB_TYPE=&amp;VAR:UNITS=M&amp;window=popup&amp;width=450&amp;height=300&amp;START_MAXIMIZED=FALSE"}</definedName>
    <definedName name="_par" localSheetId="5" hidden="1">{"fdsup://IBCentral/FAT Viewer?action=UPDATE&amp;creator=factset&amp;DOC_NAME=fat:reuters_annual_source_window.fat&amp;display_string=Audit&amp;DYN_ARGS=TRUE&amp;VAR:ID1=CLF&amp;VAR:RCODE=SCEX&amp;VAR:SDATE=40178&amp;VAR:FREQ=Y&amp;VAR:RELITEM=RP&amp;VAR:CURRENCY=&amp;VAR:CURRSOURCE=EXSHARE&amp;VAR:NATFR","EQ=ANNUAL&amp;VAR:RFIELD=FINALIZED&amp;VAR:DB_TYPE=&amp;VAR:UNITS=M&amp;window=popup&amp;width=450&amp;height=300&amp;START_MAXIMIZED=FALSE"}</definedName>
    <definedName name="_par" localSheetId="3" hidden="1">{"fdsup://IBCentral/FAT Viewer?action=UPDATE&amp;creator=factset&amp;DOC_NAME=fat:reuters_annual_source_window.fat&amp;display_string=Audit&amp;DYN_ARGS=TRUE&amp;VAR:ID1=CLF&amp;VAR:RCODE=SCEX&amp;VAR:SDATE=40178&amp;VAR:FREQ=Y&amp;VAR:RELITEM=RP&amp;VAR:CURRENCY=&amp;VAR:CURRSOURCE=EXSHARE&amp;VAR:NATFR","EQ=ANNUAL&amp;VAR:RFIELD=FINALIZED&amp;VAR:DB_TYPE=&amp;VAR:UNITS=M&amp;window=popup&amp;width=450&amp;height=300&amp;START_MAXIMIZED=FALSE"}</definedName>
    <definedName name="_par" hidden="1">{"fdsup://IBCentral/FAT Viewer?action=UPDATE&amp;creator=factset&amp;DOC_NAME=fat:reuters_annual_source_window.fat&amp;display_string=Audit&amp;DYN_ARGS=TRUE&amp;VAR:ID1=CLF&amp;VAR:RCODE=SCEX&amp;VAR:SDATE=40178&amp;VAR:FREQ=Y&amp;VAR:RELITEM=RP&amp;VAR:CURRENCY=&amp;VAR:CURRSOURCE=EXSHARE&amp;VAR:NATFR","EQ=ANNUAL&amp;VAR:RFIELD=FINALIZED&amp;VAR:DB_TYPE=&amp;VAR:UNITS=M&amp;window=popup&amp;width=450&amp;height=300&amp;START_MAXIMIZED=FALSE"}</definedName>
    <definedName name="_parrollup" localSheetId="4" hidden="1">{"fdsup://IBCentral/FAT Viewer?action=UPDATE&amp;creator=factset&amp;DOC_NAME=fat:reuters_annual_source_window.fat&amp;display_string=Audit&amp;DYN_ARGS=TRUE&amp;VAR:ID1=ICO&amp;VAR:RCODE=OTLO&amp;VAR:SDATE=0&amp;VAR:FREQ=Y&amp;VAR:RELITEM=RP&amp;VAR:CURRENCY=&amp;VAR:CURRSOURCE=EXSHARE&amp;VAR:NATFREQ=A","NNUAL&amp;VAR:RFIELD=FINALIZED&amp;VAR:DB_TYPE=&amp;VAR:UNITS=M&amp;window=popup&amp;width=450&amp;height=300&amp;START_MAXIMIZED=FALSE"}</definedName>
    <definedName name="_parrollup" localSheetId="5" hidden="1">{"fdsup://IBCentral/FAT Viewer?action=UPDATE&amp;creator=factset&amp;DOC_NAME=fat:reuters_annual_source_window.fat&amp;display_string=Audit&amp;DYN_ARGS=TRUE&amp;VAR:ID1=ICO&amp;VAR:RCODE=OTLO&amp;VAR:SDATE=0&amp;VAR:FREQ=Y&amp;VAR:RELITEM=RP&amp;VAR:CURRENCY=&amp;VAR:CURRSOURCE=EXSHARE&amp;VAR:NATFREQ=A","NNUAL&amp;VAR:RFIELD=FINALIZED&amp;VAR:DB_TYPE=&amp;VAR:UNITS=M&amp;window=popup&amp;width=450&amp;height=300&amp;START_MAXIMIZED=FALSE"}</definedName>
    <definedName name="_parrollup" localSheetId="3" hidden="1">{"fdsup://IBCentral/FAT Viewer?action=UPDATE&amp;creator=factset&amp;DOC_NAME=fat:reuters_annual_source_window.fat&amp;display_string=Audit&amp;DYN_ARGS=TRUE&amp;VAR:ID1=ICO&amp;VAR:RCODE=OTLO&amp;VAR:SDATE=0&amp;VAR:FREQ=Y&amp;VAR:RELITEM=RP&amp;VAR:CURRENCY=&amp;VAR:CURRSOURCE=EXSHARE&amp;VAR:NATFREQ=A","NNUAL&amp;VAR:RFIELD=FINALIZED&amp;VAR:DB_TYPE=&amp;VAR:UNITS=M&amp;window=popup&amp;width=450&amp;height=300&amp;START_MAXIMIZED=FALSE"}</definedName>
    <definedName name="_parrollup" hidden="1">{"fdsup://IBCentral/FAT Viewer?action=UPDATE&amp;creator=factset&amp;DOC_NAME=fat:reuters_annual_source_window.fat&amp;display_string=Audit&amp;DYN_ARGS=TRUE&amp;VAR:ID1=ICO&amp;VAR:RCODE=OTLO&amp;VAR:SDATE=0&amp;VAR:FREQ=Y&amp;VAR:RELITEM=RP&amp;VAR:CURRENCY=&amp;VAR:CURRSOURCE=EXSHARE&amp;VAR:NATFREQ=A","NNUAL&amp;VAR:RFIELD=FINALIZED&amp;VAR:DB_TYPE=&amp;VAR:UNITS=M&amp;window=popup&amp;width=450&amp;height=300&amp;START_MAXIMIZED=FALSE"}</definedName>
    <definedName name="_Parse_In" hidden="1">#N/A</definedName>
    <definedName name="_Parse_Out" hidden="1">#N/A</definedName>
    <definedName name="_pd4" localSheetId="4" hidden="1">{"AnnualRentRoll",#N/A,FALSE,"RentRoll"}</definedName>
    <definedName name="_pd4" localSheetId="5" hidden="1">{"AnnualRentRoll",#N/A,FALSE,"RentRoll"}</definedName>
    <definedName name="_pd4" localSheetId="3" hidden="1">{"AnnualRentRoll",#N/A,FALSE,"RentRoll"}</definedName>
    <definedName name="_pd4" hidden="1">{"AnnualRentRoll",#N/A,FALSE,"RentRoll"}</definedName>
    <definedName name="_pik" hidden="1">6</definedName>
    <definedName name="_po1" localSheetId="4" hidden="1">{#N/A,#N/A,FALSE,"Calc";#N/A,#N/A,FALSE,"Sensitivity";#N/A,#N/A,FALSE,"LT Earn.Dil.";#N/A,#N/A,FALSE,"Dil. AVP"}</definedName>
    <definedName name="_po1" localSheetId="5" hidden="1">{#N/A,#N/A,FALSE,"Calc";#N/A,#N/A,FALSE,"Sensitivity";#N/A,#N/A,FALSE,"LT Earn.Dil.";#N/A,#N/A,FALSE,"Dil. AVP"}</definedName>
    <definedName name="_po1" localSheetId="3" hidden="1">{#N/A,#N/A,FALSE,"Calc";#N/A,#N/A,FALSE,"Sensitivity";#N/A,#N/A,FALSE,"LT Earn.Dil.";#N/A,#N/A,FALSE,"Dil. AVP"}</definedName>
    <definedName name="_po1" hidden="1">{#N/A,#N/A,FALSE,"Calc";#N/A,#N/A,FALSE,"Sensitivity";#N/A,#N/A,FALSE,"LT Earn.Dil.";#N/A,#N/A,FALSE,"Dil. AVP"}</definedName>
    <definedName name="_POI1" localSheetId="4" hidden="1">{#N/A,#N/A,FALSE,"SIM95"}</definedName>
    <definedName name="_POI1" localSheetId="5" hidden="1">{#N/A,#N/A,FALSE,"SIM95"}</definedName>
    <definedName name="_POI1" localSheetId="3" hidden="1">{#N/A,#N/A,FALSE,"SIM95"}</definedName>
    <definedName name="_POI1" hidden="1">{#N/A,#N/A,FALSE,"SIM95"}</definedName>
    <definedName name="_POI2" localSheetId="4" hidden="1">{#N/A,#N/A,FALSE,"SIM95"}</definedName>
    <definedName name="_POI2" localSheetId="5" hidden="1">{#N/A,#N/A,FALSE,"SIM95"}</definedName>
    <definedName name="_POI2" localSheetId="3" hidden="1">{#N/A,#N/A,FALSE,"SIM95"}</definedName>
    <definedName name="_POI2" hidden="1">{#N/A,#N/A,FALSE,"SIM95"}</definedName>
    <definedName name="_POI3"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_POI3"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_POI3"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_POI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_psp2" localSheetId="4" hidden="1">{"CF",#N/A,FALSE,"Cash Flow";"RET",#N/A,FALSE,"Returns";"NPV",#N/A,FALSE,"Values";"ASMPT",#N/A,FALSE,"Assumptions"}</definedName>
    <definedName name="_psp2" localSheetId="5" hidden="1">{"CF",#N/A,FALSE,"Cash Flow";"RET",#N/A,FALSE,"Returns";"NPV",#N/A,FALSE,"Values";"ASMPT",#N/A,FALSE,"Assumptions"}</definedName>
    <definedName name="_psp2" localSheetId="3" hidden="1">{"CF",#N/A,FALSE,"Cash Flow";"RET",#N/A,FALSE,"Returns";"NPV",#N/A,FALSE,"Values";"ASMPT",#N/A,FALSE,"Assumptions"}</definedName>
    <definedName name="_psp2" hidden="1">{"CF",#N/A,FALSE,"Cash Flow";"RET",#N/A,FALSE,"Returns";"NPV",#N/A,FALSE,"Values";"ASMPT",#N/A,FALSE,"Assumptions"}</definedName>
    <definedName name="_psp3" localSheetId="4" hidden="1">{"CF",#N/A,FALSE,"Cash Flow";"RET",#N/A,FALSE,"Returns";"NPV",#N/A,FALSE,"Values";"ASMPT",#N/A,FALSE,"Assumptions"}</definedName>
    <definedName name="_psp3" localSheetId="5" hidden="1">{"CF",#N/A,FALSE,"Cash Flow";"RET",#N/A,FALSE,"Returns";"NPV",#N/A,FALSE,"Values";"ASMPT",#N/A,FALSE,"Assumptions"}</definedName>
    <definedName name="_psp3" localSheetId="3" hidden="1">{"CF",#N/A,FALSE,"Cash Flow";"RET",#N/A,FALSE,"Returns";"NPV",#N/A,FALSE,"Values";"ASMPT",#N/A,FALSE,"Assumptions"}</definedName>
    <definedName name="_psp3" hidden="1">{"CF",#N/A,FALSE,"Cash Flow";"RET",#N/A,FALSE,"Returns";"NPV",#N/A,FALSE,"Values";"ASMPT",#N/A,FALSE,"Assumptions"}</definedName>
    <definedName name="_qrt" hidden="1">4</definedName>
    <definedName name="_quarterly" hidden="1">4</definedName>
    <definedName name="_r" localSheetId="4" hidden="1">{#N/A,#N/A,FALSE,"Actual";#N/A,#N/A,FALSE,"Management Report 2";#N/A,#N/A,FALSE,"Management Report 3";#N/A,#N/A,FALSE,"Ergebnis";#N/A,#N/A,FALSE,"Summary";#N/A,#N/A,FALSE,"Konrzern";#N/A,#N/A,FALSE,"Abweichung Budget-Actuell"}</definedName>
    <definedName name="_r" localSheetId="5" hidden="1">{#N/A,#N/A,FALSE,"Actual";#N/A,#N/A,FALSE,"Management Report 2";#N/A,#N/A,FALSE,"Management Report 3";#N/A,#N/A,FALSE,"Ergebnis";#N/A,#N/A,FALSE,"Summary";#N/A,#N/A,FALSE,"Konrzern";#N/A,#N/A,FALSE,"Abweichung Budget-Actuell"}</definedName>
    <definedName name="_r" localSheetId="3" hidden="1">{#N/A,#N/A,FALSE,"Actual";#N/A,#N/A,FALSE,"Management Report 2";#N/A,#N/A,FALSE,"Management Report 3";#N/A,#N/A,FALSE,"Ergebnis";#N/A,#N/A,FALSE,"Summary";#N/A,#N/A,FALSE,"Konrzern";#N/A,#N/A,FALSE,"Abweichung Budget-Actuell"}</definedName>
    <definedName name="_r" hidden="1">{#N/A,#N/A,FALSE,"Actual";#N/A,#N/A,FALSE,"Management Report 2";#N/A,#N/A,FALSE,"Management Report 3";#N/A,#N/A,FALSE,"Ergebnis";#N/A,#N/A,FALSE,"Summary";#N/A,#N/A,FALSE,"Konrzern";#N/A,#N/A,FALSE,"Abweichung Budget-Actuell"}</definedName>
    <definedName name="_Regression_Int" hidden="1">1</definedName>
    <definedName name="_round" hidden="1">0</definedName>
    <definedName name="_roundtrunc" hidden="1">0</definedName>
    <definedName name="_rty1" localSheetId="4" hidden="1">{#N/A,#N/A,TRUE,"Pro Forma";#N/A,#N/A,TRUE,"PF_Bal";#N/A,#N/A,TRUE,"PF_INC";#N/A,#N/A,TRUE,"CBE";#N/A,#N/A,TRUE,"SWK"}</definedName>
    <definedName name="_rty1" localSheetId="5" hidden="1">{#N/A,#N/A,TRUE,"Pro Forma";#N/A,#N/A,TRUE,"PF_Bal";#N/A,#N/A,TRUE,"PF_INC";#N/A,#N/A,TRUE,"CBE";#N/A,#N/A,TRUE,"SWK"}</definedName>
    <definedName name="_rty1" localSheetId="3" hidden="1">{#N/A,#N/A,TRUE,"Pro Forma";#N/A,#N/A,TRUE,"PF_Bal";#N/A,#N/A,TRUE,"PF_INC";#N/A,#N/A,TRUE,"CBE";#N/A,#N/A,TRUE,"SWK"}</definedName>
    <definedName name="_rty1" hidden="1">{#N/A,#N/A,TRUE,"Pro Forma";#N/A,#N/A,TRUE,"PF_Bal";#N/A,#N/A,TRUE,"PF_INC";#N/A,#N/A,TRUE,"CBE";#N/A,#N/A,TRUE,"SWK"}</definedName>
    <definedName name="_s12" localSheetId="4" hidden="1">{#N/A,#N/A,FALSE,"LoanAssumptions"}</definedName>
    <definedName name="_s12" localSheetId="5" hidden="1">{#N/A,#N/A,FALSE,"LoanAssumptions"}</definedName>
    <definedName name="_s12" localSheetId="3" hidden="1">{#N/A,#N/A,FALSE,"LoanAssumptions"}</definedName>
    <definedName name="_s12" hidden="1">{#N/A,#N/A,FALSE,"LoanAssumptions"}</definedName>
    <definedName name="_s2" localSheetId="4" hidden="1">{"'Expirations'!$A$1:$L$65"}</definedName>
    <definedName name="_s2" localSheetId="5" hidden="1">{"'Expirations'!$A$1:$L$65"}</definedName>
    <definedName name="_s2" localSheetId="3" hidden="1">{"'Expirations'!$A$1:$L$65"}</definedName>
    <definedName name="_s2" hidden="1">{"'Expirations'!$A$1:$L$65"}</definedName>
    <definedName name="_sad2" localSheetId="4" hidden="1">{"MonthlyRentRoll",#N/A,FALSE,"RentRoll"}</definedName>
    <definedName name="_sad2" localSheetId="5" hidden="1">{"MonthlyRentRoll",#N/A,FALSE,"RentRoll"}</definedName>
    <definedName name="_sad2" localSheetId="3" hidden="1">{"MonthlyRentRoll",#N/A,FALSE,"RentRoll"}</definedName>
    <definedName name="_sad2" hidden="1">{"MonthlyRentRoll",#N/A,FALSE,"RentRoll"}</definedName>
    <definedName name="_sdf2" localSheetId="4" hidden="1">{#N/A,#N/A,FALSE,"Calc";#N/A,#N/A,FALSE,"Sensitivity";#N/A,#N/A,FALSE,"LT Earn.Dil.";#N/A,#N/A,FALSE,"Dil. AVP"}</definedName>
    <definedName name="_sdf2" localSheetId="5" hidden="1">{#N/A,#N/A,FALSE,"Calc";#N/A,#N/A,FALSE,"Sensitivity";#N/A,#N/A,FALSE,"LT Earn.Dil.";#N/A,#N/A,FALSE,"Dil. AVP"}</definedName>
    <definedName name="_sdf2" localSheetId="3" hidden="1">{#N/A,#N/A,FALSE,"Calc";#N/A,#N/A,FALSE,"Sensitivity";#N/A,#N/A,FALSE,"LT Earn.Dil.";#N/A,#N/A,FALSE,"Dil. AVP"}</definedName>
    <definedName name="_sdf2" hidden="1">{#N/A,#N/A,FALSE,"Calc";#N/A,#N/A,FALSE,"Sensitivity";#N/A,#N/A,FALSE,"LT Earn.Dil.";#N/A,#N/A,FALSE,"Dil. AVP"}</definedName>
    <definedName name="_semi" hidden="1">2</definedName>
    <definedName name="_semiannual" hidden="1">2</definedName>
    <definedName name="_singlestep" hidden="1">4</definedName>
    <definedName name="_ss" localSheetId="4" hidden="1">{#N/A,#N/A,TRUE,"Ericsson Stadium PCD ";#N/A,#N/A,TRUE,"Ericsson Stadium IOR"}</definedName>
    <definedName name="_ss" localSheetId="5" hidden="1">{#N/A,#N/A,TRUE,"Ericsson Stadium PCD ";#N/A,#N/A,TRUE,"Ericsson Stadium IOR"}</definedName>
    <definedName name="_ss" localSheetId="3" hidden="1">{#N/A,#N/A,TRUE,"Ericsson Stadium PCD ";#N/A,#N/A,TRUE,"Ericsson Stadium IOR"}</definedName>
    <definedName name="_ss" hidden="1">{#N/A,#N/A,TRUE,"Ericsson Stadium PCD ";#N/A,#N/A,TRUE,"Ericsson Stadium IOR"}</definedName>
    <definedName name="_sssssssss" localSheetId="4" hidden="1">{"AnnualRentRoll",#N/A,FALSE,"RentRoll"}</definedName>
    <definedName name="_sssssssss" localSheetId="5" hidden="1">{"AnnualRentRoll",#N/A,FALSE,"RentRoll"}</definedName>
    <definedName name="_sssssssss" localSheetId="3" hidden="1">{"AnnualRentRoll",#N/A,FALSE,"RentRoll"}</definedName>
    <definedName name="_sssssssss" hidden="1">{"AnnualRentRoll",#N/A,FALSE,"RentRoll"}</definedName>
    <definedName name="_step" hidden="1">4</definedName>
    <definedName name="_TRU22" localSheetId="4"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TRU22" localSheetId="5"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TRU22" localSheetId="3"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TRU22"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us30360" hidden="1">2</definedName>
    <definedName name="_USA" hidden="1">2</definedName>
    <definedName name="_usagency" hidden="1">2</definedName>
    <definedName name="_USC" hidden="1">4</definedName>
    <definedName name="_uscorp" hidden="1">4</definedName>
    <definedName name="_uscorporate" hidden="1">4</definedName>
    <definedName name="_USM" hidden="1">3</definedName>
    <definedName name="_usmuni" hidden="1">3</definedName>
    <definedName name="_usmunicipal" hidden="1">3</definedName>
    <definedName name="_UST" hidden="1">1</definedName>
    <definedName name="_ustreasury" hidden="1">1</definedName>
    <definedName name="_UUID_0" hidden="1">589638</definedName>
    <definedName name="_UUID_1" hidden="1">262297</definedName>
    <definedName name="_UUID_2" hidden="1">875385</definedName>
    <definedName name="_vf6" localSheetId="4" hidden="1">{#N/A,#N/A,FALSE,"Summary"}</definedName>
    <definedName name="_vf6" localSheetId="5" hidden="1">{#N/A,#N/A,FALSE,"Summary"}</definedName>
    <definedName name="_vf6" localSheetId="3" hidden="1">{#N/A,#N/A,FALSE,"Summary"}</definedName>
    <definedName name="_vf6" hidden="1">{#N/A,#N/A,FALSE,"Summary"}</definedName>
    <definedName name="_VPC2007" localSheetId="4"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_VPC2007" localSheetId="5"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_VPC2007" localSheetId="3"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_VPC2007"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_vrn3"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vrn3"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vrn3"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vrn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vrn9"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vrn9"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vrn9"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vrn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mp1" localSheetId="4" hidden="1">{#N/A,#N/A,FALSE,"ENVIRONMENTAL"}</definedName>
    <definedName name="_wmp1" localSheetId="5" hidden="1">{#N/A,#N/A,FALSE,"ENVIRONMENTAL"}</definedName>
    <definedName name="_wmp1" localSheetId="3" hidden="1">{#N/A,#N/A,FALSE,"ENVIRONMENTAL"}</definedName>
    <definedName name="_wmp1" hidden="1">{#N/A,#N/A,FALSE,"ENVIRONMENTAL"}</definedName>
    <definedName name="_wpm1" localSheetId="4" hidden="1">{#N/A,#N/A,FALSE,"LOAN ANALYSIS"}</definedName>
    <definedName name="_wpm1" localSheetId="5" hidden="1">{#N/A,#N/A,FALSE,"LOAN ANALYSIS"}</definedName>
    <definedName name="_wpm1" localSheetId="3" hidden="1">{#N/A,#N/A,FALSE,"LOAN ANALYSIS"}</definedName>
    <definedName name="_wpm1" hidden="1">{#N/A,#N/A,FALSE,"LOAN ANALYSIS"}</definedName>
    <definedName name="_wr1" localSheetId="4" hidden="1">{"Book Income",#N/A,FALSE,"B&amp;T";"Taxable Income",#N/A,FALSE,"B&amp;T"}</definedName>
    <definedName name="_wr1" localSheetId="5" hidden="1">{"Book Income",#N/A,FALSE,"B&amp;T";"Taxable Income",#N/A,FALSE,"B&amp;T"}</definedName>
    <definedName name="_wr1" localSheetId="3" hidden="1">{"Book Income",#N/A,FALSE,"B&amp;T";"Taxable Income",#N/A,FALSE,"B&amp;T"}</definedName>
    <definedName name="_wr1" hidden="1">{"Book Income",#N/A,FALSE,"B&amp;T";"Taxable Income",#N/A,FALSE,"B&amp;T"}</definedName>
    <definedName name="_wr2" localSheetId="4" hidden="1">{"Rent1",#N/A,FALSE,"RENT";"Rent2",#N/A,FALSE,"RENT"}</definedName>
    <definedName name="_wr2" localSheetId="5" hidden="1">{"Rent1",#N/A,FALSE,"RENT";"Rent2",#N/A,FALSE,"RENT"}</definedName>
    <definedName name="_wr2" localSheetId="3" hidden="1">{"Rent1",#N/A,FALSE,"RENT";"Rent2",#N/A,FALSE,"RENT"}</definedName>
    <definedName name="_wr2" hidden="1">{"Rent1",#N/A,FALSE,"RENT";"Rent2",#N/A,FALSE,"RENT"}</definedName>
    <definedName name="_wr3" localSheetId="4" hidden="1">{"Sensitivity1",#N/A,FALSE,"Sensitivity";"Sensitivity2",#N/A,FALSE,"Sensitivity"}</definedName>
    <definedName name="_wr3" localSheetId="5" hidden="1">{"Sensitivity1",#N/A,FALSE,"Sensitivity";"Sensitivity2",#N/A,FALSE,"Sensitivity"}</definedName>
    <definedName name="_wr3" localSheetId="3" hidden="1">{"Sensitivity1",#N/A,FALSE,"Sensitivity";"Sensitivity2",#N/A,FALSE,"Sensitivity"}</definedName>
    <definedName name="_wr3" hidden="1">{"Sensitivity1",#N/A,FALSE,"Sensitivity";"Sensitivity2",#N/A,FALSE,"Sensitivity"}</definedName>
    <definedName name="_wr4" localSheetId="4" hidden="1">{"CF Assumptions",#N/A,FALSE,"Asu";#N/A,#N/A,FALSE,"Summary";#N/A,#N/A,FALSE,"CF (2)";#N/A,#N/A,FALSE,"SM";#N/A,#N/A,FALSE,"C&amp;D";#N/A,#N/A,FALSE,"MGMT";#N/A,#N/A,FALSE,"Notes"}</definedName>
    <definedName name="_wr4" localSheetId="5" hidden="1">{"CF Assumptions",#N/A,FALSE,"Asu";#N/A,#N/A,FALSE,"Summary";#N/A,#N/A,FALSE,"CF (2)";#N/A,#N/A,FALSE,"SM";#N/A,#N/A,FALSE,"C&amp;D";#N/A,#N/A,FALSE,"MGMT";#N/A,#N/A,FALSE,"Notes"}</definedName>
    <definedName name="_wr4" localSheetId="3" hidden="1">{"CF Assumptions",#N/A,FALSE,"Asu";#N/A,#N/A,FALSE,"Summary";#N/A,#N/A,FALSE,"CF (2)";#N/A,#N/A,FALSE,"SM";#N/A,#N/A,FALSE,"C&amp;D";#N/A,#N/A,FALSE,"MGMT";#N/A,#N/A,FALSE,"Notes"}</definedName>
    <definedName name="_wr4" hidden="1">{"CF Assumptions",#N/A,FALSE,"Asu";#N/A,#N/A,FALSE,"Summary";#N/A,#N/A,FALSE,"CF (2)";#N/A,#N/A,FALSE,"SM";#N/A,#N/A,FALSE,"C&amp;D";#N/A,#N/A,FALSE,"MGMT";#N/A,#N/A,FALSE,"Notes"}</definedName>
    <definedName name="_wrn09"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09"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09"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0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1" localSheetId="4" hidden="1">{"schedule1",#N/A,FALSE,"Sheet1";"schedule2",#N/A,FALSE,"Sheet1";"schedule3",#N/A,FALSE,"Sheet1";"schedule4",#N/A,FALSE,"Sheet1";"schedule5",#N/A,FALSE,"Sheet1";"schedule6",#N/A,FALSE,"Sheet1"}</definedName>
    <definedName name="_wrn1" localSheetId="5" hidden="1">{"schedule1",#N/A,FALSE,"Sheet1";"schedule2",#N/A,FALSE,"Sheet1";"schedule3",#N/A,FALSE,"Sheet1";"schedule4",#N/A,FALSE,"Sheet1";"schedule5",#N/A,FALSE,"Sheet1";"schedule6",#N/A,FALSE,"Sheet1"}</definedName>
    <definedName name="_wrn1" localSheetId="3" hidden="1">{"schedule1",#N/A,FALSE,"Sheet1";"schedule2",#N/A,FALSE,"Sheet1";"schedule3",#N/A,FALSE,"Sheet1";"schedule4",#N/A,FALSE,"Sheet1";"schedule5",#N/A,FALSE,"Sheet1";"schedule6",#N/A,FALSE,"Sheet1"}</definedName>
    <definedName name="_wrn1" hidden="1">{"schedule1",#N/A,FALSE,"Sheet1";"schedule2",#N/A,FALSE,"Sheet1";"schedule3",#N/A,FALSE,"Sheet1";"schedule4",#N/A,FALSE,"Sheet1";"schedule5",#N/A,FALSE,"Sheet1";"schedule6",#N/A,FALSE,"Sheet1"}</definedName>
    <definedName name="_wrn1_1" localSheetId="4" hidden="1">{"schedule1",#N/A,FALSE,"Sheet1";"schedule2",#N/A,FALSE,"Sheet1";"schedule3",#N/A,FALSE,"Sheet1";"schedule4",#N/A,FALSE,"Sheet1";"schedule5",#N/A,FALSE,"Sheet1";"schedule6",#N/A,FALSE,"Sheet1"}</definedName>
    <definedName name="_wrn1_1" localSheetId="5" hidden="1">{"schedule1",#N/A,FALSE,"Sheet1";"schedule2",#N/A,FALSE,"Sheet1";"schedule3",#N/A,FALSE,"Sheet1";"schedule4",#N/A,FALSE,"Sheet1";"schedule5",#N/A,FALSE,"Sheet1";"schedule6",#N/A,FALSE,"Sheet1"}</definedName>
    <definedName name="_wrn1_1" localSheetId="3" hidden="1">{"schedule1",#N/A,FALSE,"Sheet1";"schedule2",#N/A,FALSE,"Sheet1";"schedule3",#N/A,FALSE,"Sheet1";"schedule4",#N/A,FALSE,"Sheet1";"schedule5",#N/A,FALSE,"Sheet1";"schedule6",#N/A,FALSE,"Sheet1"}</definedName>
    <definedName name="_wrn1_1" hidden="1">{"schedule1",#N/A,FALSE,"Sheet1";"schedule2",#N/A,FALSE,"Sheet1";"schedule3",#N/A,FALSE,"Sheet1";"schedule4",#N/A,FALSE,"Sheet1";"schedule5",#N/A,FALSE,"Sheet1";"schedule6",#N/A,FALSE,"Sheet1"}</definedName>
    <definedName name="_wrn1IRR" localSheetId="4" hidden="1">{"schedule1",#N/A,FALSE,"Sheet1";"schedule2",#N/A,FALSE,"Sheet1";"schedule3",#N/A,FALSE,"Sheet1";"schedule4",#N/A,FALSE,"Sheet1";"schedule5",#N/A,FALSE,"Sheet1";"schedule6",#N/A,FALSE,"Sheet1"}</definedName>
    <definedName name="_wrn1IRR" localSheetId="5" hidden="1">{"schedule1",#N/A,FALSE,"Sheet1";"schedule2",#N/A,FALSE,"Sheet1";"schedule3",#N/A,FALSE,"Sheet1";"schedule4",#N/A,FALSE,"Sheet1";"schedule5",#N/A,FALSE,"Sheet1";"schedule6",#N/A,FALSE,"Sheet1"}</definedName>
    <definedName name="_wrn1IRR" localSheetId="3" hidden="1">{"schedule1",#N/A,FALSE,"Sheet1";"schedule2",#N/A,FALSE,"Sheet1";"schedule3",#N/A,FALSE,"Sheet1";"schedule4",#N/A,FALSE,"Sheet1";"schedule5",#N/A,FALSE,"Sheet1";"schedule6",#N/A,FALSE,"Sheet1"}</definedName>
    <definedName name="_wrn1IRR" hidden="1">{"schedule1",#N/A,FALSE,"Sheet1";"schedule2",#N/A,FALSE,"Sheet1";"schedule3",#N/A,FALSE,"Sheet1";"schedule4",#N/A,FALSE,"Sheet1";"schedule5",#N/A,FALSE,"Sheet1";"schedule6",#N/A,FALSE,"Sheet1"}</definedName>
    <definedName name="_wrn2" localSheetId="4" hidden="1">{"casespecific",#N/A,FALSE,"Assumptions"}</definedName>
    <definedName name="_wrn2" localSheetId="5" hidden="1">{"casespecific",#N/A,FALSE,"Assumptions"}</definedName>
    <definedName name="_wrn2" localSheetId="3" hidden="1">{"casespecific",#N/A,FALSE,"Assumptions"}</definedName>
    <definedName name="_wrn2" hidden="1">{"casespecific",#N/A,FALSE,"Assumptions"}</definedName>
    <definedName name="_wrn3" localSheetId="4" hidden="1">{"comps",#N/A,FALSE,"comps";"notes",#N/A,FALSE,"comps"}</definedName>
    <definedName name="_wrn3" localSheetId="5" hidden="1">{"comps",#N/A,FALSE,"comps";"notes",#N/A,FALSE,"comps"}</definedName>
    <definedName name="_wrn3" localSheetId="3" hidden="1">{"comps",#N/A,FALSE,"comps";"notes",#N/A,FALSE,"comps"}</definedName>
    <definedName name="_wrn3" hidden="1">{"comps",#N/A,FALSE,"comps";"notes",#N/A,FALSE,"comps"}</definedName>
    <definedName name="_wrn4" localSheetId="4" hidden="1">{"general",#N/A,FALSE,"Assumptions"}</definedName>
    <definedName name="_wrn4" localSheetId="5" hidden="1">{"general",#N/A,FALSE,"Assumptions"}</definedName>
    <definedName name="_wrn4" localSheetId="3" hidden="1">{"general",#N/A,FALSE,"Assumptions"}</definedName>
    <definedName name="_wrn4" hidden="1">{"general",#N/A,FALSE,"Assumptions"}</definedName>
    <definedName name="_wrn4_1" localSheetId="4" hidden="1">{"data",#N/A,FALSE,"INPUT"}</definedName>
    <definedName name="_wrn4_1" localSheetId="5" hidden="1">{"data",#N/A,FALSE,"INPUT"}</definedName>
    <definedName name="_wrn4_1" localSheetId="3" hidden="1">{"data",#N/A,FALSE,"INPUT"}</definedName>
    <definedName name="_wrn4_1" hidden="1">{"data",#N/A,FALSE,"INPUT"}</definedName>
    <definedName name="_wrn5"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5"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5"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6"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6"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6"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6"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9"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9"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9"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rn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_www1" localSheetId="4" hidden="1">{#N/A,#N/A,FALSE,"Calculator"}</definedName>
    <definedName name="_www1" localSheetId="5" hidden="1">{#N/A,#N/A,FALSE,"Calculator"}</definedName>
    <definedName name="_www1" localSheetId="3" hidden="1">{#N/A,#N/A,FALSE,"Calculator"}</definedName>
    <definedName name="_www1" hidden="1">{#N/A,#N/A,FALSE,"Calculator"}</definedName>
    <definedName name="_www2" localSheetId="4" hidden="1">{#N/A,#N/A,FALSE,"Calculator"}</definedName>
    <definedName name="_www2" localSheetId="5" hidden="1">{#N/A,#N/A,FALSE,"Calculator"}</definedName>
    <definedName name="_www2" localSheetId="3" hidden="1">{#N/A,#N/A,FALSE,"Calculator"}</definedName>
    <definedName name="_www2" hidden="1">{#N/A,#N/A,FALSE,"Calculator"}</definedName>
    <definedName name="_x1" localSheetId="4" hidden="1">{#N/A,#N/A,FALSE,"WATCHDSC";#N/A,#N/A,FALSE,"2LOSSMOD";#N/A,#N/A,FALSE,"2LOSS";#N/A,#N/A,FALSE,"DSC";#N/A,#N/A,FALSE,"OPERAT";#N/A,#N/A,FALSE,"ADJUST";#N/A,#N/A,FALSE,"LEASE EXPIRE"}</definedName>
    <definedName name="_x1" localSheetId="5" hidden="1">{#N/A,#N/A,FALSE,"WATCHDSC";#N/A,#N/A,FALSE,"2LOSSMOD";#N/A,#N/A,FALSE,"2LOSS";#N/A,#N/A,FALSE,"DSC";#N/A,#N/A,FALSE,"OPERAT";#N/A,#N/A,FALSE,"ADJUST";#N/A,#N/A,FALSE,"LEASE EXPIRE"}</definedName>
    <definedName name="_x1" localSheetId="3" hidden="1">{#N/A,#N/A,FALSE,"WATCHDSC";#N/A,#N/A,FALSE,"2LOSSMOD";#N/A,#N/A,FALSE,"2LOSS";#N/A,#N/A,FALSE,"DSC";#N/A,#N/A,FALSE,"OPERAT";#N/A,#N/A,FALSE,"ADJUST";#N/A,#N/A,FALSE,"LEASE EXPIRE"}</definedName>
    <definedName name="_x1" hidden="1">{#N/A,#N/A,FALSE,"WATCHDSC";#N/A,#N/A,FALSE,"2LOSSMOD";#N/A,#N/A,FALSE,"2LOSS";#N/A,#N/A,FALSE,"DSC";#N/A,#N/A,FALSE,"OPERAT";#N/A,#N/A,FALSE,"ADJUST";#N/A,#N/A,FALSE,"LEASE EXPIRE"}</definedName>
    <definedName name="_x2" localSheetId="4" hidden="1">{#N/A,#N/A,FALSE,"WATCHDSC";#N/A,#N/A,FALSE,"2LOSSMOD";#N/A,#N/A,FALSE,"2LOSS";#N/A,#N/A,FALSE,"DSC";#N/A,#N/A,FALSE,"OPERAT";#N/A,#N/A,FALSE,"ADJUST";#N/A,#N/A,FALSE,"LEASE EXPIRE"}</definedName>
    <definedName name="_x2" localSheetId="5" hidden="1">{#N/A,#N/A,FALSE,"WATCHDSC";#N/A,#N/A,FALSE,"2LOSSMOD";#N/A,#N/A,FALSE,"2LOSS";#N/A,#N/A,FALSE,"DSC";#N/A,#N/A,FALSE,"OPERAT";#N/A,#N/A,FALSE,"ADJUST";#N/A,#N/A,FALSE,"LEASE EXPIRE"}</definedName>
    <definedName name="_x2" localSheetId="3" hidden="1">{#N/A,#N/A,FALSE,"WATCHDSC";#N/A,#N/A,FALSE,"2LOSSMOD";#N/A,#N/A,FALSE,"2LOSS";#N/A,#N/A,FALSE,"DSC";#N/A,#N/A,FALSE,"OPERAT";#N/A,#N/A,FALSE,"ADJUST";#N/A,#N/A,FALSE,"LEASE EXPIRE"}</definedName>
    <definedName name="_x2" hidden="1">{#N/A,#N/A,FALSE,"WATCHDSC";#N/A,#N/A,FALSE,"2LOSSMOD";#N/A,#N/A,FALSE,"2LOSS";#N/A,#N/A,FALSE,"DSC";#N/A,#N/A,FALSE,"OPERAT";#N/A,#N/A,FALSE,"ADJUST";#N/A,#N/A,FALSE,"LEASE EXPIRE"}</definedName>
    <definedName name="_x3" localSheetId="4" hidden="1">{#N/A,#N/A,FALSE,"WATCHDSC";#N/A,#N/A,FALSE,"2LOSSMOD";#N/A,#N/A,FALSE,"2LOSS";#N/A,#N/A,FALSE,"DSC";#N/A,#N/A,FALSE,"OPERAT";#N/A,#N/A,FALSE,"ADJUST";#N/A,#N/A,FALSE,"LEASE EXPIRE"}</definedName>
    <definedName name="_x3" localSheetId="5" hidden="1">{#N/A,#N/A,FALSE,"WATCHDSC";#N/A,#N/A,FALSE,"2LOSSMOD";#N/A,#N/A,FALSE,"2LOSS";#N/A,#N/A,FALSE,"DSC";#N/A,#N/A,FALSE,"OPERAT";#N/A,#N/A,FALSE,"ADJUST";#N/A,#N/A,FALSE,"LEASE EXPIRE"}</definedName>
    <definedName name="_x3" localSheetId="3" hidden="1">{#N/A,#N/A,FALSE,"WATCHDSC";#N/A,#N/A,FALSE,"2LOSSMOD";#N/A,#N/A,FALSE,"2LOSS";#N/A,#N/A,FALSE,"DSC";#N/A,#N/A,FALSE,"OPERAT";#N/A,#N/A,FALSE,"ADJUST";#N/A,#N/A,FALSE,"LEASE EXPIRE"}</definedName>
    <definedName name="_x3" hidden="1">{#N/A,#N/A,FALSE,"WATCHDSC";#N/A,#N/A,FALSE,"2LOSSMOD";#N/A,#N/A,FALSE,"2LOSS";#N/A,#N/A,FALSE,"DSC";#N/A,#N/A,FALSE,"OPERAT";#N/A,#N/A,FALSE,"ADJUST";#N/A,#N/A,FALSE,"LEASE EXPIRE"}</definedName>
    <definedName name="_z1" localSheetId="4" hidden="1">{"Commish",#N/A,FALSE,"LAWTC"}</definedName>
    <definedName name="_z1" localSheetId="5" hidden="1">{"Commish",#N/A,FALSE,"LAWTC"}</definedName>
    <definedName name="_z1" localSheetId="3" hidden="1">{"Commish",#N/A,FALSE,"LAWTC"}</definedName>
    <definedName name="_z1" hidden="1">{"Commish",#N/A,FALSE,"LAWTC"}</definedName>
    <definedName name="a1a1" localSheetId="4" hidden="1">{"Assump",#N/A,TRUE,"Proforma";"first",#N/A,TRUE,"Proforma";"second",#N/A,TRUE,"Proforma";"lease1",#N/A,TRUE,"Proforma";"lease2",#N/A,TRUE,"Proforma"}</definedName>
    <definedName name="a1a1" localSheetId="5" hidden="1">{"Assump",#N/A,TRUE,"Proforma";"first",#N/A,TRUE,"Proforma";"second",#N/A,TRUE,"Proforma";"lease1",#N/A,TRUE,"Proforma";"lease2",#N/A,TRUE,"Proforma"}</definedName>
    <definedName name="a1a1" localSheetId="3" hidden="1">{"Assump",#N/A,TRUE,"Proforma";"first",#N/A,TRUE,"Proforma";"second",#N/A,TRUE,"Proforma";"lease1",#N/A,TRUE,"Proforma";"lease2",#N/A,TRUE,"Proforma"}</definedName>
    <definedName name="a1a1" hidden="1">{"Assump",#N/A,TRUE,"Proforma";"first",#N/A,TRUE,"Proforma";"second",#N/A,TRUE,"Proforma";"lease1",#N/A,TRUE,"Proforma";"lease2",#N/A,TRUE,"Proforma"}</definedName>
    <definedName name="a1a1_1" localSheetId="4" hidden="1">{"Assump",#N/A,TRUE,"Proforma";"first",#N/A,TRUE,"Proforma";"second",#N/A,TRUE,"Proforma";"lease1",#N/A,TRUE,"Proforma";"lease2",#N/A,TRUE,"Proforma"}</definedName>
    <definedName name="a1a1_1" localSheetId="5" hidden="1">{"Assump",#N/A,TRUE,"Proforma";"first",#N/A,TRUE,"Proforma";"second",#N/A,TRUE,"Proforma";"lease1",#N/A,TRUE,"Proforma";"lease2",#N/A,TRUE,"Proforma"}</definedName>
    <definedName name="a1a1_1" localSheetId="3" hidden="1">{"Assump",#N/A,TRUE,"Proforma";"first",#N/A,TRUE,"Proforma";"second",#N/A,TRUE,"Proforma";"lease1",#N/A,TRUE,"Proforma";"lease2",#N/A,TRUE,"Proforma"}</definedName>
    <definedName name="a1a1_1" hidden="1">{"Assump",#N/A,TRUE,"Proforma";"first",#N/A,TRUE,"Proforma";"second",#N/A,TRUE,"Proforma";"lease1",#N/A,TRUE,"Proforma";"lease2",#N/A,TRUE,"Proforma"}</definedName>
    <definedName name="aa" localSheetId="4" hidden="1">{#N/A,#N/A,TRUE,"Pro Forma";#N/A,#N/A,TRUE,"PF_Bal";#N/A,#N/A,TRUE,"PF_INC";#N/A,#N/A,TRUE,"CBE";#N/A,#N/A,TRUE,"SWK"}</definedName>
    <definedName name="aa" localSheetId="5" hidden="1">{#N/A,#N/A,TRUE,"Pro Forma";#N/A,#N/A,TRUE,"PF_Bal";#N/A,#N/A,TRUE,"PF_INC";#N/A,#N/A,TRUE,"CBE";#N/A,#N/A,TRUE,"SWK"}</definedName>
    <definedName name="aa" localSheetId="3" hidden="1">{#N/A,#N/A,TRUE,"Pro Forma";#N/A,#N/A,TRUE,"PF_Bal";#N/A,#N/A,TRUE,"PF_INC";#N/A,#N/A,TRUE,"CBE";#N/A,#N/A,TRUE,"SWK"}</definedName>
    <definedName name="aa" hidden="1">{#N/A,#N/A,TRUE,"Pro Forma";#N/A,#N/A,TRUE,"PF_Bal";#N/A,#N/A,TRUE,"PF_INC";#N/A,#N/A,TRUE,"CBE";#N/A,#N/A,TRUE,"SWK"}</definedName>
    <definedName name="aa.2" localSheetId="4" hidden="1">{#N/A,#N/A,FALSE,"Cashflow Analysis";#N/A,#N/A,FALSE,"Sensitivity Analysis";#N/A,#N/A,FALSE,"PV";#N/A,#N/A,FALSE,"Pro Forma"}</definedName>
    <definedName name="aa.2" localSheetId="5" hidden="1">{#N/A,#N/A,FALSE,"Cashflow Analysis";#N/A,#N/A,FALSE,"Sensitivity Analysis";#N/A,#N/A,FALSE,"PV";#N/A,#N/A,FALSE,"Pro Forma"}</definedName>
    <definedName name="aa.2" localSheetId="3" hidden="1">{#N/A,#N/A,FALSE,"Cashflow Analysis";#N/A,#N/A,FALSE,"Sensitivity Analysis";#N/A,#N/A,FALSE,"PV";#N/A,#N/A,FALSE,"Pro Forma"}</definedName>
    <definedName name="aa.2" hidden="1">{#N/A,#N/A,FALSE,"Cashflow Analysis";#N/A,#N/A,FALSE,"Sensitivity Analysis";#N/A,#N/A,FALSE,"PV";#N/A,#N/A,FALSE,"Pro Forma"}</definedName>
    <definedName name="aa.2_1" localSheetId="4" hidden="1">{#N/A,#N/A,FALSE,"Cashflow Analysis";#N/A,#N/A,FALSE,"Sensitivity Analysis";#N/A,#N/A,FALSE,"PV";#N/A,#N/A,FALSE,"Pro Forma"}</definedName>
    <definedName name="aa.2_1" localSheetId="5" hidden="1">{#N/A,#N/A,FALSE,"Cashflow Analysis";#N/A,#N/A,FALSE,"Sensitivity Analysis";#N/A,#N/A,FALSE,"PV";#N/A,#N/A,FALSE,"Pro Forma"}</definedName>
    <definedName name="aa.2_1" localSheetId="3" hidden="1">{#N/A,#N/A,FALSE,"Cashflow Analysis";#N/A,#N/A,FALSE,"Sensitivity Analysis";#N/A,#N/A,FALSE,"PV";#N/A,#N/A,FALSE,"Pro Forma"}</definedName>
    <definedName name="aa.2_1" hidden="1">{#N/A,#N/A,FALSE,"Cashflow Analysis";#N/A,#N/A,FALSE,"Sensitivity Analysis";#N/A,#N/A,FALSE,"PV";#N/A,#N/A,FALSE,"Pro Forma"}</definedName>
    <definedName name="aa_1" localSheetId="4" hidden="1">{"AnnualRentRoll",#N/A,FALSE,"RentRoll"}</definedName>
    <definedName name="aa_1" localSheetId="5" hidden="1">{"AnnualRentRoll",#N/A,FALSE,"RentRoll"}</definedName>
    <definedName name="aa_1" localSheetId="3" hidden="1">{"AnnualRentRoll",#N/A,FALSE,"RentRoll"}</definedName>
    <definedName name="aa_1" hidden="1">{"AnnualRentRoll",#N/A,FALSE,"RentRoll"}</definedName>
    <definedName name="aaa" localSheetId="4" hidden="1">{#N/A,#N/A,TRUE,"financial";#N/A,#N/A,TRUE,"plants"}</definedName>
    <definedName name="aaa" localSheetId="5" hidden="1">{#N/A,#N/A,TRUE,"financial";#N/A,#N/A,TRUE,"plants"}</definedName>
    <definedName name="aaa" localSheetId="3" hidden="1">{#N/A,#N/A,TRUE,"financial";#N/A,#N/A,TRUE,"plants"}</definedName>
    <definedName name="aaa" hidden="1">{#N/A,#N/A,TRUE,"financial";#N/A,#N/A,TRUE,"plants"}</definedName>
    <definedName name="aaa_1" localSheetId="4" hidden="1">{"AnnualRentRoll",#N/A,FALSE,"RentRoll"}</definedName>
    <definedName name="aaa_1" localSheetId="5" hidden="1">{"AnnualRentRoll",#N/A,FALSE,"RentRoll"}</definedName>
    <definedName name="aaa_1" localSheetId="3" hidden="1">{"AnnualRentRoll",#N/A,FALSE,"RentRoll"}</definedName>
    <definedName name="aaa_1" hidden="1">{"AnnualRentRoll",#N/A,FALSE,"RentRoll"}</definedName>
    <definedName name="AAA_DOCTOPS" hidden="1">"AAA_SET"</definedName>
    <definedName name="AAA_duser" hidden="1">"OFF"</definedName>
    <definedName name="aaaa" localSheetId="4" hidden="1">{#N/A,#N/A,TRUE,"financial";#N/A,#N/A,TRUE,"plants"}</definedName>
    <definedName name="aaaa" localSheetId="5" hidden="1">{#N/A,#N/A,TRUE,"financial";#N/A,#N/A,TRUE,"plants"}</definedName>
    <definedName name="aaaa" localSheetId="3" hidden="1">{#N/A,#N/A,TRUE,"financial";#N/A,#N/A,TRUE,"plants"}</definedName>
    <definedName name="aaaa" hidden="1">{#N/A,#N/A,TRUE,"financial";#N/A,#N/A,TRUE,"plants"}</definedName>
    <definedName name="aaaaa" localSheetId="4" hidden="1">{#N/A,#N/A,TRUE,"financial";#N/A,#N/A,TRUE,"plants"}</definedName>
    <definedName name="aaaaa" localSheetId="5" hidden="1">{#N/A,#N/A,TRUE,"financial";#N/A,#N/A,TRUE,"plants"}</definedName>
    <definedName name="aaaaa" localSheetId="3" hidden="1">{#N/A,#N/A,TRUE,"financial";#N/A,#N/A,TRUE,"plants"}</definedName>
    <definedName name="aaaaa" hidden="1">{#N/A,#N/A,TRUE,"financial";#N/A,#N/A,TRUE,"plants"}</definedName>
    <definedName name="aaaaa_1" localSheetId="4" hidden="1">{"Assump",#N/A,TRUE,"Proforma";"first",#N/A,TRUE,"Proforma";"second",#N/A,TRUE,"Proforma";"lease1",#N/A,TRUE,"Proforma";"lease2",#N/A,TRUE,"Proforma"}</definedName>
    <definedName name="aaaaa_1" localSheetId="5" hidden="1">{"Assump",#N/A,TRUE,"Proforma";"first",#N/A,TRUE,"Proforma";"second",#N/A,TRUE,"Proforma";"lease1",#N/A,TRUE,"Proforma";"lease2",#N/A,TRUE,"Proforma"}</definedName>
    <definedName name="aaaaa_1" localSheetId="3" hidden="1">{"Assump",#N/A,TRUE,"Proforma";"first",#N/A,TRUE,"Proforma";"second",#N/A,TRUE,"Proforma";"lease1",#N/A,TRUE,"Proforma";"lease2",#N/A,TRUE,"Proforma"}</definedName>
    <definedName name="aaaaa_1" hidden="1">{"Assump",#N/A,TRUE,"Proforma";"first",#N/A,TRUE,"Proforma";"second",#N/A,TRUE,"Proforma";"lease1",#N/A,TRUE,"Proforma";"lease2",#N/A,TRUE,"Proforma"}</definedName>
    <definedName name="aaaaaa" localSheetId="4" hidden="1">{#N/A,#N/A,FALSE,"Calculator"}</definedName>
    <definedName name="aaaaaa" localSheetId="5" hidden="1">{#N/A,#N/A,FALSE,"Calculator"}</definedName>
    <definedName name="aaaaaa" localSheetId="3" hidden="1">{#N/A,#N/A,FALSE,"Calculator"}</definedName>
    <definedName name="aaaaaa" hidden="1">{#N/A,#N/A,FALSE,"Calculator"}</definedName>
    <definedName name="aaaaaaa" localSheetId="4" hidden="1">{"Outflow 1",#N/A,FALSE,"Outflows-Inflows";"Outflow 2",#N/A,FALSE,"Outflows-Inflows";"Inflow 1",#N/A,FALSE,"Outflows-Inflows";"Inflow 2",#N/A,FALSE,"Outflows-Inflows"}</definedName>
    <definedName name="aaaaaaa" localSheetId="5" hidden="1">{"Outflow 1",#N/A,FALSE,"Outflows-Inflows";"Outflow 2",#N/A,FALSE,"Outflows-Inflows";"Inflow 1",#N/A,FALSE,"Outflows-Inflows";"Inflow 2",#N/A,FALSE,"Outflows-Inflows"}</definedName>
    <definedName name="aaaaaaa" localSheetId="3" hidden="1">{"Outflow 1",#N/A,FALSE,"Outflows-Inflows";"Outflow 2",#N/A,FALSE,"Outflows-Inflows";"Inflow 1",#N/A,FALSE,"Outflows-Inflows";"Inflow 2",#N/A,FALSE,"Outflows-Inflows"}</definedName>
    <definedName name="aaaaaaa" hidden="1">{"Outflow 1",#N/A,FALSE,"Outflows-Inflows";"Outflow 2",#N/A,FALSE,"Outflows-Inflows";"Inflow 1",#N/A,FALSE,"Outflows-Inflows";"Inflow 2",#N/A,FALSE,"Outflows-Inflows"}</definedName>
    <definedName name="aaaaaaa_1" localSheetId="4" hidden="1">{"Outflow 1",#N/A,FALSE,"Outflows-Inflows";"Outflow 2",#N/A,FALSE,"Outflows-Inflows";"Inflow 1",#N/A,FALSE,"Outflows-Inflows";"Inflow 2",#N/A,FALSE,"Outflows-Inflows"}</definedName>
    <definedName name="aaaaaaa_1" localSheetId="5" hidden="1">{"Outflow 1",#N/A,FALSE,"Outflows-Inflows";"Outflow 2",#N/A,FALSE,"Outflows-Inflows";"Inflow 1",#N/A,FALSE,"Outflows-Inflows";"Inflow 2",#N/A,FALSE,"Outflows-Inflows"}</definedName>
    <definedName name="aaaaaaa_1" localSheetId="3" hidden="1">{"Outflow 1",#N/A,FALSE,"Outflows-Inflows";"Outflow 2",#N/A,FALSE,"Outflows-Inflows";"Inflow 1",#N/A,FALSE,"Outflows-Inflows";"Inflow 2",#N/A,FALSE,"Outflows-Inflows"}</definedName>
    <definedName name="aaaaaaa_1" hidden="1">{"Outflow 1",#N/A,FALSE,"Outflows-Inflows";"Outflow 2",#N/A,FALSE,"Outflows-Inflows";"Inflow 1",#N/A,FALSE,"Outflows-Inflows";"Inflow 2",#N/A,FALSE,"Outflows-Inflows"}</definedName>
    <definedName name="aaaaaaa1" localSheetId="4" hidden="1">{"Outflow 1",#N/A,FALSE,"Outflows-Inflows";"Outflow 2",#N/A,FALSE,"Outflows-Inflows";"Inflow 1",#N/A,FALSE,"Outflows-Inflows";"Inflow 2",#N/A,FALSE,"Outflows-Inflows"}</definedName>
    <definedName name="aaaaaaa1" localSheetId="5" hidden="1">{"Outflow 1",#N/A,FALSE,"Outflows-Inflows";"Outflow 2",#N/A,FALSE,"Outflows-Inflows";"Inflow 1",#N/A,FALSE,"Outflows-Inflows";"Inflow 2",#N/A,FALSE,"Outflows-Inflows"}</definedName>
    <definedName name="aaaaaaa1" localSheetId="3" hidden="1">{"Outflow 1",#N/A,FALSE,"Outflows-Inflows";"Outflow 2",#N/A,FALSE,"Outflows-Inflows";"Inflow 1",#N/A,FALSE,"Outflows-Inflows";"Inflow 2",#N/A,FALSE,"Outflows-Inflows"}</definedName>
    <definedName name="aaaaaaa1" hidden="1">{"Outflow 1",#N/A,FALSE,"Outflows-Inflows";"Outflow 2",#N/A,FALSE,"Outflows-Inflows";"Inflow 1",#N/A,FALSE,"Outflows-Inflows";"Inflow 2",#N/A,FALSE,"Outflows-Inflows"}</definedName>
    <definedName name="aaaaaaaa" localSheetId="4" hidden="1">{#N/A,#N/A,FALSE,"Garage Assumpt 1";#N/A,#N/A,FALSE,"Garage Op Proj";#N/A,#N/A,FALSE,"Hist I&amp;E";#N/A,#N/A,FALSE,"Garage Lease"}</definedName>
    <definedName name="aaaaaaaa" localSheetId="5" hidden="1">{#N/A,#N/A,FALSE,"Garage Assumpt 1";#N/A,#N/A,FALSE,"Garage Op Proj";#N/A,#N/A,FALSE,"Hist I&amp;E";#N/A,#N/A,FALSE,"Garage Lease"}</definedName>
    <definedName name="aaaaaaaa" localSheetId="3" hidden="1">{#N/A,#N/A,FALSE,"Garage Assumpt 1";#N/A,#N/A,FALSE,"Garage Op Proj";#N/A,#N/A,FALSE,"Hist I&amp;E";#N/A,#N/A,FALSE,"Garage Lease"}</definedName>
    <definedName name="aaaaaaaa" hidden="1">{#N/A,#N/A,FALSE,"Garage Assumpt 1";#N/A,#N/A,FALSE,"Garage Op Proj";#N/A,#N/A,FALSE,"Hist I&amp;E";#N/A,#N/A,FALSE,"Garage Lease"}</definedName>
    <definedName name="aaaaaaaaaaaaaaaaaa" localSheetId="4" hidden="1">{#N/A,#N/A,FALSE,"Calc";#N/A,#N/A,FALSE,"Sensitivity";#N/A,#N/A,FALSE,"LT Earn.Dil.";#N/A,#N/A,FALSE,"Dil. AVP"}</definedName>
    <definedName name="aaaaaaaaaaaaaaaaaa" localSheetId="5" hidden="1">{#N/A,#N/A,FALSE,"Calc";#N/A,#N/A,FALSE,"Sensitivity";#N/A,#N/A,FALSE,"LT Earn.Dil.";#N/A,#N/A,FALSE,"Dil. AVP"}</definedName>
    <definedName name="aaaaaaaaaaaaaaaaaa" localSheetId="3" hidden="1">{#N/A,#N/A,FALSE,"Calc";#N/A,#N/A,FALSE,"Sensitivity";#N/A,#N/A,FALSE,"LT Earn.Dil.";#N/A,#N/A,FALSE,"Dil. AVP"}</definedName>
    <definedName name="aaaaaaaaaaaaaaaaaa" hidden="1">{#N/A,#N/A,FALSE,"Calc";#N/A,#N/A,FALSE,"Sensitivity";#N/A,#N/A,FALSE,"LT Earn.Dil.";#N/A,#N/A,FALSE,"Dil. AVP"}</definedName>
    <definedName name="aaaaaaaaaaaaaaaaaaaaa" localSheetId="4" hidden="1">{"AnnualRentRoll",#N/A,FALSE,"RentRoll"}</definedName>
    <definedName name="aaaaaaaaaaaaaaaaaaaaa" localSheetId="5" hidden="1">{"AnnualRentRoll",#N/A,FALSE,"RentRoll"}</definedName>
    <definedName name="aaaaaaaaaaaaaaaaaaaaa" localSheetId="3" hidden="1">{"AnnualRentRoll",#N/A,FALSE,"RentRoll"}</definedName>
    <definedName name="aaaaaaaaaaaaaaaaaaaaa" hidden="1">{"AnnualRentRoll",#N/A,FALSE,"RentRoll"}</definedName>
    <definedName name="aaaaaaIRR" localSheetId="4" hidden="1">{"Outflow 1",#N/A,FALSE,"Outflows-Inflows";"Outflow 2",#N/A,FALSE,"Outflows-Inflows";"Inflow 1",#N/A,FALSE,"Outflows-Inflows";"Inflow 2",#N/A,FALSE,"Outflows-Inflows"}</definedName>
    <definedName name="aaaaaaIRR" localSheetId="5" hidden="1">{"Outflow 1",#N/A,FALSE,"Outflows-Inflows";"Outflow 2",#N/A,FALSE,"Outflows-Inflows";"Inflow 1",#N/A,FALSE,"Outflows-Inflows";"Inflow 2",#N/A,FALSE,"Outflows-Inflows"}</definedName>
    <definedName name="aaaaaaIRR" localSheetId="3" hidden="1">{"Outflow 1",#N/A,FALSE,"Outflows-Inflows";"Outflow 2",#N/A,FALSE,"Outflows-Inflows";"Inflow 1",#N/A,FALSE,"Outflows-Inflows";"Inflow 2",#N/A,FALSE,"Outflows-Inflows"}</definedName>
    <definedName name="aaaaaaIRR" hidden="1">{"Outflow 1",#N/A,FALSE,"Outflows-Inflows";"Outflow 2",#N/A,FALSE,"Outflows-Inflows";"Inflow 1",#N/A,FALSE,"Outflows-Inflows";"Inflow 2",#N/A,FALSE,"Outflows-Inflows"}</definedName>
    <definedName name="aaad" localSheetId="4" hidden="1">{#N/A,#N/A,FALSE,"OperatingAssumptions"}</definedName>
    <definedName name="aaad" localSheetId="5" hidden="1">{#N/A,#N/A,FALSE,"OperatingAssumptions"}</definedName>
    <definedName name="aaad" localSheetId="3" hidden="1">{#N/A,#N/A,FALSE,"OperatingAssumptions"}</definedName>
    <definedName name="aaad" hidden="1">{#N/A,#N/A,FALSE,"OperatingAssumptions"}</definedName>
    <definedName name="aaag" localSheetId="4" hidden="1">{#N/A,#N/A,TRUE,"financial";#N/A,#N/A,TRUE,"plants"}</definedName>
    <definedName name="aaag" localSheetId="5" hidden="1">{#N/A,#N/A,TRUE,"financial";#N/A,#N/A,TRUE,"plants"}</definedName>
    <definedName name="aaag" localSheetId="3" hidden="1">{#N/A,#N/A,TRUE,"financial";#N/A,#N/A,TRUE,"plants"}</definedName>
    <definedName name="aaag" hidden="1">{#N/A,#N/A,TRUE,"financial";#N/A,#N/A,TRUE,"plants"}</definedName>
    <definedName name="aaag2" localSheetId="4" hidden="1">{#N/A,#N/A,TRUE,"financial";#N/A,#N/A,TRUE,"plants"}</definedName>
    <definedName name="aaag2" localSheetId="5" hidden="1">{#N/A,#N/A,TRUE,"financial";#N/A,#N/A,TRUE,"plants"}</definedName>
    <definedName name="aaag2" localSheetId="3" hidden="1">{#N/A,#N/A,TRUE,"financial";#N/A,#N/A,TRUE,"plants"}</definedName>
    <definedName name="aaag2" hidden="1">{#N/A,#N/A,TRUE,"financial";#N/A,#N/A,TRUE,"plants"}</definedName>
    <definedName name="aab" localSheetId="4" hidden="1">{"MonthlyRentRoll",#N/A,FALSE,"RentRoll"}</definedName>
    <definedName name="aab" localSheetId="5" hidden="1">{"MonthlyRentRoll",#N/A,FALSE,"RentRoll"}</definedName>
    <definedName name="aab" localSheetId="3" hidden="1">{"MonthlyRentRoll",#N/A,FALSE,"RentRoll"}</definedName>
    <definedName name="aab" hidden="1">{"MonthlyRentRoll",#N/A,FALSE,"RentRoll"}</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NeedRiskToolbar" hidden="1">"Yes"</definedName>
    <definedName name="aasdfa" localSheetId="4" hidden="1">{"rtn",#N/A,FALSE,"RTN";"tables",#N/A,FALSE,"RTN";"cf",#N/A,FALSE,"CF";"stats",#N/A,FALSE,"Stats";"prop",#N/A,FALSE,"Prop"}</definedName>
    <definedName name="aasdfa" localSheetId="5" hidden="1">{"rtn",#N/A,FALSE,"RTN";"tables",#N/A,FALSE,"RTN";"cf",#N/A,FALSE,"CF";"stats",#N/A,FALSE,"Stats";"prop",#N/A,FALSE,"Prop"}</definedName>
    <definedName name="aasdfa" localSheetId="3" hidden="1">{"rtn",#N/A,FALSE,"RTN";"tables",#N/A,FALSE,"RTN";"cf",#N/A,FALSE,"CF";"stats",#N/A,FALSE,"Stats";"prop",#N/A,FALSE,"Prop"}</definedName>
    <definedName name="aasdfa" hidden="1">{"rtn",#N/A,FALSE,"RTN";"tables",#N/A,FALSE,"RTN";"cf",#N/A,FALSE,"CF";"stats",#N/A,FALSE,"Stats";"prop",#N/A,FALSE,"Prop"}</definedName>
    <definedName name="aasdfa_1" localSheetId="4" hidden="1">{"rtn",#N/A,FALSE,"RTN";"tables",#N/A,FALSE,"RTN";"cf",#N/A,FALSE,"CF";"stats",#N/A,FALSE,"Stats";"prop",#N/A,FALSE,"Prop"}</definedName>
    <definedName name="aasdfa_1" localSheetId="5" hidden="1">{"rtn",#N/A,FALSE,"RTN";"tables",#N/A,FALSE,"RTN";"cf",#N/A,FALSE,"CF";"stats",#N/A,FALSE,"Stats";"prop",#N/A,FALSE,"Prop"}</definedName>
    <definedName name="aasdfa_1" localSheetId="3" hidden="1">{"rtn",#N/A,FALSE,"RTN";"tables",#N/A,FALSE,"RTN";"cf",#N/A,FALSE,"CF";"stats",#N/A,FALSE,"Stats";"prop",#N/A,FALSE,"Prop"}</definedName>
    <definedName name="aasdfa_1" hidden="1">{"rtn",#N/A,FALSE,"RTN";"tables",#N/A,FALSE,"RTN";"cf",#N/A,FALSE,"CF";"stats",#N/A,FALSE,"Stats";"prop",#N/A,FALSE,"Prop"}</definedName>
    <definedName name="aasdfaIRR" localSheetId="4" hidden="1">{"rtn",#N/A,FALSE,"RTN";"tables",#N/A,FALSE,"RTN";"cf",#N/A,FALSE,"CF";"stats",#N/A,FALSE,"Stats";"prop",#N/A,FALSE,"Prop"}</definedName>
    <definedName name="aasdfaIRR" localSheetId="5" hidden="1">{"rtn",#N/A,FALSE,"RTN";"tables",#N/A,FALSE,"RTN";"cf",#N/A,FALSE,"CF";"stats",#N/A,FALSE,"Stats";"prop",#N/A,FALSE,"Prop"}</definedName>
    <definedName name="aasdfaIRR" localSheetId="3" hidden="1">{"rtn",#N/A,FALSE,"RTN";"tables",#N/A,FALSE,"RTN";"cf",#N/A,FALSE,"CF";"stats",#N/A,FALSE,"Stats";"prop",#N/A,FALSE,"Prop"}</definedName>
    <definedName name="aasdfaIRR" hidden="1">{"rtn",#N/A,FALSE,"RTN";"tables",#N/A,FALSE,"RTN";"cf",#N/A,FALSE,"CF";"stats",#N/A,FALSE,"Stats";"prop",#N/A,FALSE,"Prop"}</definedName>
    <definedName name="aazz" localSheetId="4" hidden="1">{#N/A,#N/A,FALSE,"letter";#N/A,#N/A,FALSE,"PP_0895";#N/A,#N/A,FALSE,"PP_0995"}</definedName>
    <definedName name="aazz" localSheetId="5" hidden="1">{#N/A,#N/A,FALSE,"letter";#N/A,#N/A,FALSE,"PP_0895";#N/A,#N/A,FALSE,"PP_0995"}</definedName>
    <definedName name="aazz" localSheetId="3" hidden="1">{#N/A,#N/A,FALSE,"letter";#N/A,#N/A,FALSE,"PP_0895";#N/A,#N/A,FALSE,"PP_0995"}</definedName>
    <definedName name="aazz" hidden="1">{#N/A,#N/A,FALSE,"letter";#N/A,#N/A,FALSE,"PP_0895";#N/A,#N/A,FALSE,"PP_0995"}</definedName>
    <definedName name="ab" localSheetId="4" hidden="1">{#N/A,#N/A,TRUE,"Pro Forma";#N/A,#N/A,TRUE,"PF_Bal";#N/A,#N/A,TRUE,"PF_INC";#N/A,#N/A,TRUE,"CBE";#N/A,#N/A,TRUE,"SWK"}</definedName>
    <definedName name="ab" localSheetId="5" hidden="1">{#N/A,#N/A,TRUE,"Pro Forma";#N/A,#N/A,TRUE,"PF_Bal";#N/A,#N/A,TRUE,"PF_INC";#N/A,#N/A,TRUE,"CBE";#N/A,#N/A,TRUE,"SWK"}</definedName>
    <definedName name="ab" localSheetId="3" hidden="1">{#N/A,#N/A,TRUE,"Pro Forma";#N/A,#N/A,TRUE,"PF_Bal";#N/A,#N/A,TRUE,"PF_INC";#N/A,#N/A,TRUE,"CBE";#N/A,#N/A,TRUE,"SWK"}</definedName>
    <definedName name="ab" hidden="1">{#N/A,#N/A,TRUE,"Pro Forma";#N/A,#N/A,TRUE,"PF_Bal";#N/A,#N/A,TRUE,"PF_INC";#N/A,#N/A,TRUE,"CBE";#N/A,#N/A,TRUE,"SWK"}</definedName>
    <definedName name="ab_1" localSheetId="4" hidden="1">{#N/A,#N/A,TRUE,"Ericsson Stadium PCD ";#N/A,#N/A,TRUE,"Ericsson Stadium IOR"}</definedName>
    <definedName name="ab_1" localSheetId="5" hidden="1">{#N/A,#N/A,TRUE,"Ericsson Stadium PCD ";#N/A,#N/A,TRUE,"Ericsson Stadium IOR"}</definedName>
    <definedName name="ab_1" localSheetId="3" hidden="1">{#N/A,#N/A,TRUE,"Ericsson Stadium PCD ";#N/A,#N/A,TRUE,"Ericsson Stadium IOR"}</definedName>
    <definedName name="ab_1" hidden="1">{#N/A,#N/A,TRUE,"Ericsson Stadium PCD ";#N/A,#N/A,TRUE,"Ericsson Stadium IOR"}</definedName>
    <definedName name="ab_condo" localSheetId="4" hidden="1">{#N/A,#N/A,TRUE,"Ericsson Stadium PCD ";#N/A,#N/A,TRUE,"Ericsson Stadium IOR"}</definedName>
    <definedName name="ab_condo" localSheetId="5" hidden="1">{#N/A,#N/A,TRUE,"Ericsson Stadium PCD ";#N/A,#N/A,TRUE,"Ericsson Stadium IOR"}</definedName>
    <definedName name="ab_condo" localSheetId="3" hidden="1">{#N/A,#N/A,TRUE,"Ericsson Stadium PCD ";#N/A,#N/A,TRUE,"Ericsson Stadium IOR"}</definedName>
    <definedName name="ab_condo" hidden="1">{#N/A,#N/A,TRUE,"Ericsson Stadium PCD ";#N/A,#N/A,TRUE,"Ericsson Stadium IOR"}</definedName>
    <definedName name="ab_condo_1" localSheetId="4" hidden="1">{#N/A,#N/A,TRUE,"Ericsson Stadium PCD ";#N/A,#N/A,TRUE,"Ericsson Stadium IOR"}</definedName>
    <definedName name="ab_condo_1" localSheetId="5" hidden="1">{#N/A,#N/A,TRUE,"Ericsson Stadium PCD ";#N/A,#N/A,TRUE,"Ericsson Stadium IOR"}</definedName>
    <definedName name="ab_condo_1" localSheetId="3" hidden="1">{#N/A,#N/A,TRUE,"Ericsson Stadium PCD ";#N/A,#N/A,TRUE,"Ericsson Stadium IOR"}</definedName>
    <definedName name="ab_condo_1" hidden="1">{#N/A,#N/A,TRUE,"Ericsson Stadium PCD ";#N/A,#N/A,TRUE,"Ericsson Stadium IOR"}</definedName>
    <definedName name="aba" localSheetId="4" hidden="1">{#N/A,#N/A,TRUE,"Pro Forma";#N/A,#N/A,TRUE,"PF_Bal";#N/A,#N/A,TRUE,"PF_INC";#N/A,#N/A,TRUE,"CBE";#N/A,#N/A,TRUE,"SWK"}</definedName>
    <definedName name="aba" localSheetId="5" hidden="1">{#N/A,#N/A,TRUE,"Pro Forma";#N/A,#N/A,TRUE,"PF_Bal";#N/A,#N/A,TRUE,"PF_INC";#N/A,#N/A,TRUE,"CBE";#N/A,#N/A,TRUE,"SWK"}</definedName>
    <definedName name="aba" localSheetId="3" hidden="1">{#N/A,#N/A,TRUE,"Pro Forma";#N/A,#N/A,TRUE,"PF_Bal";#N/A,#N/A,TRUE,"PF_INC";#N/A,#N/A,TRUE,"CBE";#N/A,#N/A,TRUE,"SWK"}</definedName>
    <definedName name="aba" hidden="1">{#N/A,#N/A,TRUE,"Pro Forma";#N/A,#N/A,TRUE,"PF_Bal";#N/A,#N/A,TRUE,"PF_INC";#N/A,#N/A,TRUE,"CBE";#N/A,#N/A,TRUE,"SWK"}</definedName>
    <definedName name="abb" localSheetId="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bb" localSheetId="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bb"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bb"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bc" localSheetId="4" hidden="1">{"Zone1",#N/A,FALSE,"Parameters";"Zone2",#N/A,FALSE,"Parameters"}</definedName>
    <definedName name="abc" localSheetId="5" hidden="1">{"Zone1",#N/A,FALSE,"Parameters";"Zone2",#N/A,FALSE,"Parameters"}</definedName>
    <definedName name="abc" localSheetId="3" hidden="1">{"Zone1",#N/A,FALSE,"Parameters";"Zone2",#N/A,FALSE,"Parameters"}</definedName>
    <definedName name="abc" hidden="1">{"Zone1",#N/A,FALSE,"Parameters";"Zone2",#N/A,FALSE,"Parameters"}</definedName>
    <definedName name="abcd" localSheetId="4" hidden="1">{"Zone1",#N/A,FALSE,"Parameters";"Zone2",#N/A,FALSE,"Parameters"}</definedName>
    <definedName name="abcd" localSheetId="5" hidden="1">{"Zone1",#N/A,FALSE,"Parameters";"Zone2",#N/A,FALSE,"Parameters"}</definedName>
    <definedName name="abcd" localSheetId="3" hidden="1">{"Zone1",#N/A,FALSE,"Parameters";"Zone2",#N/A,FALSE,"Parameters"}</definedName>
    <definedName name="abcd" hidden="1">{"Zone1",#N/A,FALSE,"Parameters";"Zone2",#N/A,FALSE,"Parameters"}</definedName>
    <definedName name="abcde" localSheetId="4" hidden="1">{"comp1",#N/A,FALSE,"COMPS";"footnotes",#N/A,FALSE,"COMPS"}</definedName>
    <definedName name="abcde" localSheetId="5" hidden="1">{"comp1",#N/A,FALSE,"COMPS";"footnotes",#N/A,FALSE,"COMPS"}</definedName>
    <definedName name="abcde" localSheetId="3" hidden="1">{"comp1",#N/A,FALSE,"COMPS";"footnotes",#N/A,FALSE,"COMPS"}</definedName>
    <definedName name="abcde" hidden="1">{"comp1",#N/A,FALSE,"COMPS";"footnotes",#N/A,FALSE,"COMPS"}</definedName>
    <definedName name="abcdef" localSheetId="4" hidden="1">{"up stand alones",#N/A,FALSE,"Acquiror"}</definedName>
    <definedName name="abcdef" localSheetId="5" hidden="1">{"up stand alones",#N/A,FALSE,"Acquiror"}</definedName>
    <definedName name="abcdef" localSheetId="3" hidden="1">{"up stand alones",#N/A,FALSE,"Acquiror"}</definedName>
    <definedName name="abcdef" hidden="1">{"up stand alones",#N/A,FALSE,"Acquiror"}</definedName>
    <definedName name="ABCDEFG" localSheetId="4" hidden="1">{#N/A,#N/A,FALSE,"Expense Comparison"}</definedName>
    <definedName name="ABCDEFG" localSheetId="5" hidden="1">{#N/A,#N/A,FALSE,"Expense Comparison"}</definedName>
    <definedName name="ABCDEFG" localSheetId="3" hidden="1">{#N/A,#N/A,FALSE,"Expense Comparison"}</definedName>
    <definedName name="ABCDEFG" hidden="1">{#N/A,#N/A,FALSE,"Expense Comparison"}</definedName>
    <definedName name="ABCDEFGH" localSheetId="4" hidden="1">{#N/A,#N/A,FALSE,"Expense Comparison"}</definedName>
    <definedName name="ABCDEFGH" localSheetId="5" hidden="1">{#N/A,#N/A,FALSE,"Expense Comparison"}</definedName>
    <definedName name="ABCDEFGH" localSheetId="3" hidden="1">{#N/A,#N/A,FALSE,"Expense Comparison"}</definedName>
    <definedName name="ABCDEFGH" hidden="1">{#N/A,#N/A,FALSE,"Expense Comparison"}</definedName>
    <definedName name="abd" localSheetId="4"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bd" localSheetId="5"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bd" localSheetId="3"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bd"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BF_Legal_Form">#REF!</definedName>
    <definedName name="ABM" localSheetId="4"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ABM" localSheetId="5"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ABM" localSheetId="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ABM"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ac" localSheetId="4" hidden="1">{#N/A,#N/A,TRUE,"Pro Forma";#N/A,#N/A,TRUE,"PF_Bal";#N/A,#N/A,TRUE,"PF_INC";#N/A,#N/A,TRUE,"CBE";#N/A,#N/A,TRUE,"SWK"}</definedName>
    <definedName name="ac" localSheetId="5" hidden="1">{#N/A,#N/A,TRUE,"Pro Forma";#N/A,#N/A,TRUE,"PF_Bal";#N/A,#N/A,TRUE,"PF_INC";#N/A,#N/A,TRUE,"CBE";#N/A,#N/A,TRUE,"SWK"}</definedName>
    <definedName name="ac" localSheetId="3" hidden="1">{#N/A,#N/A,TRUE,"Pro Forma";#N/A,#N/A,TRUE,"PF_Bal";#N/A,#N/A,TRUE,"PF_INC";#N/A,#N/A,TRUE,"CBE";#N/A,#N/A,TRUE,"SWK"}</definedName>
    <definedName name="ac" hidden="1">{#N/A,#N/A,TRUE,"Pro Forma";#N/A,#N/A,TRUE,"PF_Bal";#N/A,#N/A,TRUE,"PF_INC";#N/A,#N/A,TRUE,"CBE";#N/A,#N/A,TRUE,"SWK"}</definedName>
    <definedName name="aca" localSheetId="4" hidden="1">{#N/A,#N/A,TRUE,"Pro Forma";#N/A,#N/A,TRUE,"PF_Bal";#N/A,#N/A,TRUE,"PF_INC";#N/A,#N/A,TRUE,"CBE";#N/A,#N/A,TRUE,"SWK"}</definedName>
    <definedName name="aca" localSheetId="5" hidden="1">{#N/A,#N/A,TRUE,"Pro Forma";#N/A,#N/A,TRUE,"PF_Bal";#N/A,#N/A,TRUE,"PF_INC";#N/A,#N/A,TRUE,"CBE";#N/A,#N/A,TRUE,"SWK"}</definedName>
    <definedName name="aca" localSheetId="3" hidden="1">{#N/A,#N/A,TRUE,"Pro Forma";#N/A,#N/A,TRUE,"PF_Bal";#N/A,#N/A,TRUE,"PF_INC";#N/A,#N/A,TRUE,"CBE";#N/A,#N/A,TRUE,"SWK"}</definedName>
    <definedName name="aca" hidden="1">{#N/A,#N/A,TRUE,"Pro Forma";#N/A,#N/A,TRUE,"PF_Bal";#N/A,#N/A,TRUE,"PF_INC";#N/A,#N/A,TRUE,"CBE";#N/A,#N/A,TRUE,"SWK"}</definedName>
    <definedName name="Access_Button" hidden="1">"Loan_Front_End_Input_List"</definedName>
    <definedName name="Access_Button1" hidden="1">"Ancillary_Budget_OP_Volume_List"</definedName>
    <definedName name="AccessCode" hidden="1">""""</definedName>
    <definedName name="AccessDatabase" hidden="1">"\\Tc-atl-2\investment\Office &amp; Industrial\Principal Capital\Southhall\Southhall Center.mdb"</definedName>
    <definedName name="ACCOUNT_CHANGE" hidden="1">"ACCOUNT_CHANGE"</definedName>
    <definedName name="AccountPurpose">#REF!</definedName>
    <definedName name="ACCOUNTS_PAY" hidden="1">"ACCOUNTS_PAY"</definedName>
    <definedName name="AccountType">#REF!</definedName>
    <definedName name="Accrue"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ccrue"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ccrue"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ccru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CCRUED_EXP" hidden="1">"ACCRUED_EXP"</definedName>
    <definedName name="acdd" localSheetId="4" hidden="1">{"SCH27",#N/A,FALSE,"summary";"SCH39",#N/A,FALSE,"summary";"SCH41",#N/A,FALSE,"summary"}</definedName>
    <definedName name="acdd" localSheetId="5" hidden="1">{"SCH27",#N/A,FALSE,"summary";"SCH39",#N/A,FALSE,"summary";"SCH41",#N/A,FALSE,"summary"}</definedName>
    <definedName name="acdd" localSheetId="3" hidden="1">{"SCH27",#N/A,FALSE,"summary";"SCH39",#N/A,FALSE,"summary";"SCH41",#N/A,FALSE,"summary"}</definedName>
    <definedName name="acdd" hidden="1">{"SCH27",#N/A,FALSE,"summary";"SCH39",#N/A,FALSE,"summary";"SCH41",#N/A,FALSE,"summary"}</definedName>
    <definedName name="ad"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aa" localSheetId="4" hidden="1">{#N/A,#N/A,FALSE,"PROP. DESCRIPTION"}</definedName>
    <definedName name="adaa" localSheetId="5" hidden="1">{#N/A,#N/A,FALSE,"PROP. DESCRIPTION"}</definedName>
    <definedName name="adaa" localSheetId="3" hidden="1">{#N/A,#N/A,FALSE,"PROP. DESCRIPTION"}</definedName>
    <definedName name="adaa" hidden="1">{#N/A,#N/A,FALSE,"PROP. DESCRIPTION"}</definedName>
    <definedName name="adacascd" localSheetId="4" hidden="1">{#N/A,#N/A,FALSE,"TENANTS"}</definedName>
    <definedName name="adacascd" localSheetId="5" hidden="1">{#N/A,#N/A,FALSE,"TENANTS"}</definedName>
    <definedName name="adacascd" localSheetId="3" hidden="1">{#N/A,#N/A,FALSE,"TENANTS"}</definedName>
    <definedName name="adacascd" hidden="1">{#N/A,#N/A,FALSE,"TENANTS"}</definedName>
    <definedName name="adada" localSheetId="4" hidden="1">{#N/A,#N/A,FALSE,"Loan Summary";#N/A,#N/A,FALSE,"NOI";"RR and Expir",#N/A,FALSE,"Rental";"Sales History",#N/A,FALSE,"Rental";#N/A,#N/A,FALSE,"Reserves"}</definedName>
    <definedName name="adada" localSheetId="5" hidden="1">{#N/A,#N/A,FALSE,"Loan Summary";#N/A,#N/A,FALSE,"NOI";"RR and Expir",#N/A,FALSE,"Rental";"Sales History",#N/A,FALSE,"Rental";#N/A,#N/A,FALSE,"Reserves"}</definedName>
    <definedName name="adada" localSheetId="3" hidden="1">{#N/A,#N/A,FALSE,"Loan Summary";#N/A,#N/A,FALSE,"NOI";"RR and Expir",#N/A,FALSE,"Rental";"Sales History",#N/A,FALSE,"Rental";#N/A,#N/A,FALSE,"Reserves"}</definedName>
    <definedName name="adada" hidden="1">{#N/A,#N/A,FALSE,"Loan Summary";#N/A,#N/A,FALSE,"NOI";"RR and Expir",#N/A,FALSE,"Rental";"Sales History",#N/A,FALSE,"Rental";#N/A,#N/A,FALSE,"Reserves"}</definedName>
    <definedName name="adcionais2" localSheetId="4" hidden="1">{#N/A,#N/A,FALSE,"Aluguéis Mensais"}</definedName>
    <definedName name="adcionais2" localSheetId="5" hidden="1">{#N/A,#N/A,FALSE,"Aluguéis Mensais"}</definedName>
    <definedName name="adcionais2" localSheetId="3" hidden="1">{#N/A,#N/A,FALSE,"Aluguéis Mensais"}</definedName>
    <definedName name="adcionais2" hidden="1">{#N/A,#N/A,FALSE,"Aluguéis Mensais"}</definedName>
    <definedName name="ADD_PAID_IN" hidden="1">"ADD_PAID_IN"</definedName>
    <definedName name="addg" localSheetId="4" hidden="1">{#N/A,#N/A,FALSE,"CBE";#N/A,#N/A,FALSE,"SWK"}</definedName>
    <definedName name="addg" localSheetId="5" hidden="1">{#N/A,#N/A,FALSE,"CBE";#N/A,#N/A,FALSE,"SWK"}</definedName>
    <definedName name="addg" localSheetId="3" hidden="1">{#N/A,#N/A,FALSE,"CBE";#N/A,#N/A,FALSE,"SWK"}</definedName>
    <definedName name="addg" hidden="1">{#N/A,#N/A,FALSE,"CBE";#N/A,#N/A,FALSE,"SWK"}</definedName>
    <definedName name="addg1" localSheetId="4" hidden="1">{#N/A,#N/A,FALSE,"CBE";#N/A,#N/A,FALSE,"SWK"}</definedName>
    <definedName name="addg1" localSheetId="5" hidden="1">{#N/A,#N/A,FALSE,"CBE";#N/A,#N/A,FALSE,"SWK"}</definedName>
    <definedName name="addg1" localSheetId="3" hidden="1">{#N/A,#N/A,FALSE,"CBE";#N/A,#N/A,FALSE,"SWK"}</definedName>
    <definedName name="addg1" hidden="1">{#N/A,#N/A,FALSE,"CBE";#N/A,#N/A,FALSE,"SWK"}</definedName>
    <definedName name="addg2" localSheetId="4" hidden="1">{#N/A,#N/A,FALSE,"CBE";#N/A,#N/A,FALSE,"SWK"}</definedName>
    <definedName name="addg2" localSheetId="5" hidden="1">{#N/A,#N/A,FALSE,"CBE";#N/A,#N/A,FALSE,"SWK"}</definedName>
    <definedName name="addg2" localSheetId="3" hidden="1">{#N/A,#N/A,FALSE,"CBE";#N/A,#N/A,FALSE,"SWK"}</definedName>
    <definedName name="addg2" hidden="1">{#N/A,#N/A,FALSE,"CBE";#N/A,#N/A,FALSE,"SWK"}</definedName>
    <definedName name="addga" localSheetId="4" hidden="1">{#N/A,#N/A,FALSE,"CBE";#N/A,#N/A,FALSE,"SWK"}</definedName>
    <definedName name="addga" localSheetId="5" hidden="1">{#N/A,#N/A,FALSE,"CBE";#N/A,#N/A,FALSE,"SWK"}</definedName>
    <definedName name="addga" localSheetId="3" hidden="1">{#N/A,#N/A,FALSE,"CBE";#N/A,#N/A,FALSE,"SWK"}</definedName>
    <definedName name="addga" hidden="1">{#N/A,#N/A,FALSE,"CBE";#N/A,#N/A,FALSE,"SWK"}</definedName>
    <definedName name="addga2" localSheetId="4" hidden="1">{#N/A,#N/A,FALSE,"CBE";#N/A,#N/A,FALSE,"SWK"}</definedName>
    <definedName name="addga2" localSheetId="5" hidden="1">{#N/A,#N/A,FALSE,"CBE";#N/A,#N/A,FALSE,"SWK"}</definedName>
    <definedName name="addga2" localSheetId="3" hidden="1">{#N/A,#N/A,FALSE,"CBE";#N/A,#N/A,FALSE,"SWK"}</definedName>
    <definedName name="addga2" hidden="1">{#N/A,#N/A,FALSE,"CBE";#N/A,#N/A,FALSE,"SWK"}</definedName>
    <definedName name="addgf" localSheetId="4" hidden="1">{#N/A,#N/A,FALSE,"Chart 2 by Prop Type"}</definedName>
    <definedName name="addgf" localSheetId="5" hidden="1">{#N/A,#N/A,FALSE,"Chart 2 by Prop Type"}</definedName>
    <definedName name="addgf" localSheetId="3" hidden="1">{#N/A,#N/A,FALSE,"Chart 2 by Prop Type"}</definedName>
    <definedName name="addgf" hidden="1">{#N/A,#N/A,FALSE,"Chart 2 by Prop Type"}</definedName>
    <definedName name="adf"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a" localSheetId="4" hidden="1">{"cap_structure",#N/A,FALSE,"Graph-Mkt Cap";"price",#N/A,FALSE,"Graph-Price";"ebit",#N/A,FALSE,"Graph-EBITDA";"ebitda",#N/A,FALSE,"Graph-EBITDA"}</definedName>
    <definedName name="adfa" localSheetId="5" hidden="1">{"cap_structure",#N/A,FALSE,"Graph-Mkt Cap";"price",#N/A,FALSE,"Graph-Price";"ebit",#N/A,FALSE,"Graph-EBITDA";"ebitda",#N/A,FALSE,"Graph-EBITDA"}</definedName>
    <definedName name="adfa" localSheetId="3" hidden="1">{"cap_structure",#N/A,FALSE,"Graph-Mkt Cap";"price",#N/A,FALSE,"Graph-Price";"ebit",#N/A,FALSE,"Graph-EBITDA";"ebitda",#N/A,FALSE,"Graph-EBITDA"}</definedName>
    <definedName name="adfa" hidden="1">{"cap_structure",#N/A,FALSE,"Graph-Mkt Cap";"price",#N/A,FALSE,"Graph-Price";"ebit",#N/A,FALSE,"Graph-EBITDA";"ebitda",#N/A,FALSE,"Graph-EBITDA"}</definedName>
    <definedName name="adfa_1" localSheetId="4" hidden="1">{"cap_structure",#N/A,FALSE,"Graph-Mkt Cap";"price",#N/A,FALSE,"Graph-Price";"ebit",#N/A,FALSE,"Graph-EBITDA";"ebitda",#N/A,FALSE,"Graph-EBITDA"}</definedName>
    <definedName name="adfa_1" localSheetId="5" hidden="1">{"cap_structure",#N/A,FALSE,"Graph-Mkt Cap";"price",#N/A,FALSE,"Graph-Price";"ebit",#N/A,FALSE,"Graph-EBITDA";"ebitda",#N/A,FALSE,"Graph-EBITDA"}</definedName>
    <definedName name="adfa_1" localSheetId="3" hidden="1">{"cap_structure",#N/A,FALSE,"Graph-Mkt Cap";"price",#N/A,FALSE,"Graph-Price";"ebit",#N/A,FALSE,"Graph-EBITDA";"ebitda",#N/A,FALSE,"Graph-EBITDA"}</definedName>
    <definedName name="adfa_1" hidden="1">{"cap_structure",#N/A,FALSE,"Graph-Mkt Cap";"price",#N/A,FALSE,"Graph-Price";"ebit",#N/A,FALSE,"Graph-EBITDA";"ebitda",#N/A,FALSE,"Graph-EBITDA"}</definedName>
    <definedName name="adfasdfas" localSheetId="4" hidden="1">{#N/A,#N/A,FALSE,"LoanAssumptions"}</definedName>
    <definedName name="adfasdfas" localSheetId="5" hidden="1">{#N/A,#N/A,FALSE,"LoanAssumptions"}</definedName>
    <definedName name="adfasdfas" localSheetId="3" hidden="1">{#N/A,#N/A,FALSE,"LoanAssumptions"}</definedName>
    <definedName name="adfasdfas" hidden="1">{#N/A,#N/A,FALSE,"LoanAssumptions"}</definedName>
    <definedName name="adfdklngandfgafdklfjwieouit" localSheetId="4" hidden="1">{#N/A,#N/A,FALSE,"Inad Unidade-OTN"}</definedName>
    <definedName name="adfdklngandfgafdklfjwieouit" localSheetId="5" hidden="1">{#N/A,#N/A,FALSE,"Inad Unidade-OTN"}</definedName>
    <definedName name="adfdklngandfgafdklfjwieouit" localSheetId="3" hidden="1">{#N/A,#N/A,FALSE,"Inad Unidade-OTN"}</definedName>
    <definedName name="adfdklngandfgafdklfjwieouit" hidden="1">{#N/A,#N/A,FALSE,"Inad Unidade-OTN"}</definedName>
    <definedName name="adfgga" localSheetId="4" hidden="1">{"FCB_ALL",#N/A,FALSE,"FCB"}</definedName>
    <definedName name="adfgga" localSheetId="5" hidden="1">{"FCB_ALL",#N/A,FALSE,"FCB"}</definedName>
    <definedName name="adfgga" localSheetId="3" hidden="1">{"FCB_ALL",#N/A,FALSE,"FCB"}</definedName>
    <definedName name="adfgga" hidden="1">{"FCB_ALL",#N/A,FALSE,"FCB"}</definedName>
    <definedName name="adfghsdfgas" localSheetId="4" hidden="1">{"inputs raw data",#N/A,TRUE,"INPUT"}</definedName>
    <definedName name="adfghsdfgas" localSheetId="5" hidden="1">{"inputs raw data",#N/A,TRUE,"INPUT"}</definedName>
    <definedName name="adfghsdfgas" localSheetId="3" hidden="1">{"inputs raw data",#N/A,TRUE,"INPUT"}</definedName>
    <definedName name="adfghsdfgas" hidden="1">{"inputs raw data",#N/A,TRUE,"INPUT"}</definedName>
    <definedName name="adfjvhbqehrvbeh" localSheetId="4" hidden="1">{"SCH73",#N/A,FALSE,"eva";"SCH74",#N/A,FALSE,"eva";"SCH75",#N/A,FALSE,"eva"}</definedName>
    <definedName name="adfjvhbqehrvbeh" localSheetId="5" hidden="1">{"SCH73",#N/A,FALSE,"eva";"SCH74",#N/A,FALSE,"eva";"SCH75",#N/A,FALSE,"eva"}</definedName>
    <definedName name="adfjvhbqehrvbeh" localSheetId="3" hidden="1">{"SCH73",#N/A,FALSE,"eva";"SCH74",#N/A,FALSE,"eva";"SCH75",#N/A,FALSE,"eva"}</definedName>
    <definedName name="adfjvhbqehrvbeh" hidden="1">{"SCH73",#N/A,FALSE,"eva";"SCH74",#N/A,FALSE,"eva";"SCH75",#N/A,FALSE,"eva"}</definedName>
    <definedName name="ADFWAE" localSheetId="4" hidden="1">{"summary1",#N/A,TRUE,"Comps";"summary2",#N/A,TRUE,"Comps";"summary3",#N/A,TRUE,"Comps"}</definedName>
    <definedName name="ADFWAE" localSheetId="5" hidden="1">{"summary1",#N/A,TRUE,"Comps";"summary2",#N/A,TRUE,"Comps";"summary3",#N/A,TRUE,"Comps"}</definedName>
    <definedName name="ADFWAE" localSheetId="3" hidden="1">{"summary1",#N/A,TRUE,"Comps";"summary2",#N/A,TRUE,"Comps";"summary3",#N/A,TRUE,"Comps"}</definedName>
    <definedName name="ADFWAE" hidden="1">{"summary1",#N/A,TRUE,"Comps";"summary2",#N/A,TRUE,"Comps";"summary3",#N/A,TRUE,"Comps"}</definedName>
    <definedName name="ADFWAE_1" localSheetId="4" hidden="1">{"summary1",#N/A,TRUE,"Comps";"summary2",#N/A,TRUE,"Comps";"summary3",#N/A,TRUE,"Comps"}</definedName>
    <definedName name="ADFWAE_1" localSheetId="5" hidden="1">{"summary1",#N/A,TRUE,"Comps";"summary2",#N/A,TRUE,"Comps";"summary3",#N/A,TRUE,"Comps"}</definedName>
    <definedName name="ADFWAE_1" localSheetId="3" hidden="1">{"summary1",#N/A,TRUE,"Comps";"summary2",#N/A,TRUE,"Comps";"summary3",#N/A,TRUE,"Comps"}</definedName>
    <definedName name="ADFWAE_1" hidden="1">{"summary1",#N/A,TRUE,"Comps";"summary2",#N/A,TRUE,"Comps";"summary3",#N/A,TRUE,"Comps"}</definedName>
    <definedName name="adgad"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riana" localSheetId="4" hidden="1">{"SCH47",#N/A,FALSE,"value";"sch48",#N/A,FALSE,"value"}</definedName>
    <definedName name="adriana" localSheetId="5" hidden="1">{"SCH47",#N/A,FALSE,"value";"sch48",#N/A,FALSE,"value"}</definedName>
    <definedName name="adriana" localSheetId="3" hidden="1">{"SCH47",#N/A,FALSE,"value";"sch48",#N/A,FALSE,"value"}</definedName>
    <definedName name="adriana" hidden="1">{"SCH47",#N/A,FALSE,"value";"sch48",#N/A,FALSE,"value"}</definedName>
    <definedName name="ads" localSheetId="4" hidden="1">{"inputs raw data",#N/A,TRUE,"INPUT"}</definedName>
    <definedName name="ads" localSheetId="5" hidden="1">{"inputs raw data",#N/A,TRUE,"INPUT"}</definedName>
    <definedName name="ads" localSheetId="3" hidden="1">{"inputs raw data",#N/A,TRUE,"INPUT"}</definedName>
    <definedName name="ads" hidden="1">{"inputs raw data",#N/A,TRUE,"INPUT"}</definedName>
    <definedName name="ads_1" localSheetId="4" hidden="1">{"inputs raw data",#N/A,TRUE,"INPUT"}</definedName>
    <definedName name="ads_1" localSheetId="5" hidden="1">{"inputs raw data",#N/A,TRUE,"INPUT"}</definedName>
    <definedName name="ads_1" localSheetId="3" hidden="1">{"inputs raw data",#N/A,TRUE,"INPUT"}</definedName>
    <definedName name="ads_1" hidden="1">{"inputs raw data",#N/A,TRUE,"INPUT"}</definedName>
    <definedName name="adscas" localSheetId="4" hidden="1">{#N/A,#N/A,FALSE,"Cashflow Analysis";#N/A,#N/A,FALSE,"Sensitivity Analysis";#N/A,#N/A,FALSE,"PV";#N/A,#N/A,FALSE,"Pro Forma"}</definedName>
    <definedName name="adscas" localSheetId="5" hidden="1">{#N/A,#N/A,FALSE,"Cashflow Analysis";#N/A,#N/A,FALSE,"Sensitivity Analysis";#N/A,#N/A,FALSE,"PV";#N/A,#N/A,FALSE,"Pro Forma"}</definedName>
    <definedName name="adscas" localSheetId="3" hidden="1">{#N/A,#N/A,FALSE,"Cashflow Analysis";#N/A,#N/A,FALSE,"Sensitivity Analysis";#N/A,#N/A,FALSE,"PV";#N/A,#N/A,FALSE,"Pro Forma"}</definedName>
    <definedName name="adscas" hidden="1">{#N/A,#N/A,FALSE,"Cashflow Analysis";#N/A,#N/A,FALSE,"Sensitivity Analysis";#N/A,#N/A,FALSE,"PV";#N/A,#N/A,FALSE,"Pro Forma"}</definedName>
    <definedName name="adsf" localSheetId="4" hidden="1">{"sheet a",#N/A,FALSE,"A";"2 9 casflow",#N/A,FALSE,"B"}</definedName>
    <definedName name="adsf" localSheetId="5" hidden="1">{"sheet a",#N/A,FALSE,"A";"2 9 casflow",#N/A,FALSE,"B"}</definedName>
    <definedName name="adsf" localSheetId="3" hidden="1">{"sheet a",#N/A,FALSE,"A";"2 9 casflow",#N/A,FALSE,"B"}</definedName>
    <definedName name="adsf" hidden="1">{"sheet a",#N/A,FALSE,"A";"2 9 casflow",#N/A,FALSE,"B"}</definedName>
    <definedName name="ADSFA" localSheetId="4" hidden="1">{"inputs raw data",#N/A,TRUE,"INPUT"}</definedName>
    <definedName name="ADSFA" localSheetId="5" hidden="1">{"inputs raw data",#N/A,TRUE,"INPUT"}</definedName>
    <definedName name="ADSFA" localSheetId="3" hidden="1">{"inputs raw data",#N/A,TRUE,"INPUT"}</definedName>
    <definedName name="ADSFA" hidden="1">{"inputs raw data",#N/A,TRUE,"INPUT"}</definedName>
    <definedName name="ADSFA_1" localSheetId="4" hidden="1">{"inputs raw data",#N/A,TRUE,"INPUT"}</definedName>
    <definedName name="ADSFA_1" localSheetId="5" hidden="1">{"inputs raw data",#N/A,TRUE,"INPUT"}</definedName>
    <definedName name="ADSFA_1" localSheetId="3" hidden="1">{"inputs raw data",#N/A,TRUE,"INPUT"}</definedName>
    <definedName name="ADSFA_1" hidden="1">{"inputs raw data",#N/A,TRUE,"INPUT"}</definedName>
    <definedName name="adsfsadf" localSheetId="4" hidden="1">{"CF",#N/A,FALSE,"Cash Flow";"RET",#N/A,FALSE,"Returns";"NPV",#N/A,FALSE,"Values";"ASMPT",#N/A,FALSE,"Assumptions"}</definedName>
    <definedName name="adsfsadf" localSheetId="5" hidden="1">{"CF",#N/A,FALSE,"Cash Flow";"RET",#N/A,FALSE,"Returns";"NPV",#N/A,FALSE,"Values";"ASMPT",#N/A,FALSE,"Assumptions"}</definedName>
    <definedName name="adsfsadf" localSheetId="3" hidden="1">{"CF",#N/A,FALSE,"Cash Flow";"RET",#N/A,FALSE,"Returns";"NPV",#N/A,FALSE,"Values";"ASMPT",#N/A,FALSE,"Assumptions"}</definedName>
    <definedName name="adsfsadf" hidden="1">{"CF",#N/A,FALSE,"Cash Flow";"RET",#N/A,FALSE,"Returns";"NPV",#N/A,FALSE,"Values";"ASMPT",#N/A,FALSE,"Assumptions"}</definedName>
    <definedName name="adv" localSheetId="4" hidden="1">{"Proforma",#N/A,FALSE,"Sheet1"}</definedName>
    <definedName name="adv" localSheetId="5" hidden="1">{"Proforma",#N/A,FALSE,"Sheet1"}</definedName>
    <definedName name="adv" localSheetId="3" hidden="1">{"Proforma",#N/A,FALSE,"Sheet1"}</definedName>
    <definedName name="adv" hidden="1">{"Proforma",#N/A,FALSE,"Sheet1"}</definedName>
    <definedName name="ae" localSheetId="4" hidden="1">{#N/A,#N/A,TRUE,"10 Yr Hold";#N/A,#N/A,TRUE,"7 Yr Hold";#N/A,#N/A,TRUE,"5 Yr Hold";#N/A,#N/A,TRUE,"3 Yr Hold"}</definedName>
    <definedName name="ae" localSheetId="5" hidden="1">{#N/A,#N/A,TRUE,"10 Yr Hold";#N/A,#N/A,TRUE,"7 Yr Hold";#N/A,#N/A,TRUE,"5 Yr Hold";#N/A,#N/A,TRUE,"3 Yr Hold"}</definedName>
    <definedName name="ae" localSheetId="3" hidden="1">{#N/A,#N/A,TRUE,"10 Yr Hold";#N/A,#N/A,TRUE,"7 Yr Hold";#N/A,#N/A,TRUE,"5 Yr Hold";#N/A,#N/A,TRUE,"3 Yr Hold"}</definedName>
    <definedName name="ae" hidden="1">{#N/A,#N/A,TRUE,"10 Yr Hold";#N/A,#N/A,TRUE,"7 Yr Hold";#N/A,#N/A,TRUE,"5 Yr Hold";#N/A,#N/A,TRUE,"3 Yr Hold"}</definedName>
    <definedName name="AEWEW" localSheetId="4" hidden="1">{"inputs raw data",#N/A,TRUE,"INPUT"}</definedName>
    <definedName name="AEWEW" localSheetId="5" hidden="1">{"inputs raw data",#N/A,TRUE,"INPUT"}</definedName>
    <definedName name="AEWEW" localSheetId="3" hidden="1">{"inputs raw data",#N/A,TRUE,"INPUT"}</definedName>
    <definedName name="AEWEW" hidden="1">{"inputs raw data",#N/A,TRUE,"INPUT"}</definedName>
    <definedName name="AEWEW_1" localSheetId="4" hidden="1">{"inputs raw data",#N/A,TRUE,"INPUT"}</definedName>
    <definedName name="AEWEW_1" localSheetId="5" hidden="1">{"inputs raw data",#N/A,TRUE,"INPUT"}</definedName>
    <definedName name="AEWEW_1" localSheetId="3" hidden="1">{"inputs raw data",#N/A,TRUE,"INPUT"}</definedName>
    <definedName name="AEWEW_1" hidden="1">{"inputs raw data",#N/A,TRUE,"INPUT"}</definedName>
    <definedName name="afe" localSheetId="4" hidden="1">{#N/A,#N/A,FALSE,"A";#N/A,#N/A,FALSE,"B";#N/A,#N/A,FALSE,"C";#N/A,#N/A,FALSE,"D";#N/A,#N/A,FALSE,"E";#N/A,#N/A,FALSE,"F";#N/A,#N/A,FALSE,"G";#N/A,#N/A,FALSE,"H";#N/A,#N/A,FALSE,"I";#N/A,#N/A,FALSE,"J";#N/A,#N/A,FALSE,"K";#N/A,#N/A,FALSE,"L";#N/A,#N/A,FALSE,"M";#N/A,#N/A,FALSE,"N";#N/A,#N/A,FALSE,"O";#N/A,#N/A,FALSE,"P";#N/A,#N/A,FALSE,"Q";#N/A,#N/A,FALSE,"R"}</definedName>
    <definedName name="afe" localSheetId="5" hidden="1">{#N/A,#N/A,FALSE,"A";#N/A,#N/A,FALSE,"B";#N/A,#N/A,FALSE,"C";#N/A,#N/A,FALSE,"D";#N/A,#N/A,FALSE,"E";#N/A,#N/A,FALSE,"F";#N/A,#N/A,FALSE,"G";#N/A,#N/A,FALSE,"H";#N/A,#N/A,FALSE,"I";#N/A,#N/A,FALSE,"J";#N/A,#N/A,FALSE,"K";#N/A,#N/A,FALSE,"L";#N/A,#N/A,FALSE,"M";#N/A,#N/A,FALSE,"N";#N/A,#N/A,FALSE,"O";#N/A,#N/A,FALSE,"P";#N/A,#N/A,FALSE,"Q";#N/A,#N/A,FALSE,"R"}</definedName>
    <definedName name="afe" localSheetId="3" hidden="1">{#N/A,#N/A,FALSE,"A";#N/A,#N/A,FALSE,"B";#N/A,#N/A,FALSE,"C";#N/A,#N/A,FALSE,"D";#N/A,#N/A,FALSE,"E";#N/A,#N/A,FALSE,"F";#N/A,#N/A,FALSE,"G";#N/A,#N/A,FALSE,"H";#N/A,#N/A,FALSE,"I";#N/A,#N/A,FALSE,"J";#N/A,#N/A,FALSE,"K";#N/A,#N/A,FALSE,"L";#N/A,#N/A,FALSE,"M";#N/A,#N/A,FALSE,"N";#N/A,#N/A,FALSE,"O";#N/A,#N/A,FALSE,"P";#N/A,#N/A,FALSE,"Q";#N/A,#N/A,FALSE,"R"}</definedName>
    <definedName name="afe" hidden="1">{#N/A,#N/A,FALSE,"A";#N/A,#N/A,FALSE,"B";#N/A,#N/A,FALSE,"C";#N/A,#N/A,FALSE,"D";#N/A,#N/A,FALSE,"E";#N/A,#N/A,FALSE,"F";#N/A,#N/A,FALSE,"G";#N/A,#N/A,FALSE,"H";#N/A,#N/A,FALSE,"I";#N/A,#N/A,FALSE,"J";#N/A,#N/A,FALSE,"K";#N/A,#N/A,FALSE,"L";#N/A,#N/A,FALSE,"M";#N/A,#N/A,FALSE,"N";#N/A,#N/A,FALSE,"O";#N/A,#N/A,FALSE,"P";#N/A,#N/A,FALSE,"Q";#N/A,#N/A,FALSE,"R"}</definedName>
    <definedName name="aff" localSheetId="4" hidden="1">{#N/A,#N/A,FALSE,"Aging Summary";#N/A,#N/A,FALSE,"Ratio Analysis";#N/A,#N/A,FALSE,"Test 120 Day Accts";#N/A,#N/A,FALSE,"Tickmarks"}</definedName>
    <definedName name="aff" localSheetId="5" hidden="1">{#N/A,#N/A,FALSE,"Aging Summary";#N/A,#N/A,FALSE,"Ratio Analysis";#N/A,#N/A,FALSE,"Test 120 Day Accts";#N/A,#N/A,FALSE,"Tickmarks"}</definedName>
    <definedName name="aff" localSheetId="3" hidden="1">{#N/A,#N/A,FALSE,"Aging Summary";#N/A,#N/A,FALSE,"Ratio Analysis";#N/A,#N/A,FALSE,"Test 120 Day Accts";#N/A,#N/A,FALSE,"Tickmarks"}</definedName>
    <definedName name="aff" hidden="1">{#N/A,#N/A,FALSE,"Aging Summary";#N/A,#N/A,FALSE,"Ratio Analysis";#N/A,#N/A,FALSE,"Test 120 Day Accts";#N/A,#N/A,FALSE,"Tickmarks"}</definedName>
    <definedName name="afgvbawgvb" localSheetId="4" hidden="1">{"FCB_ALL",#N/A,FALSE,"FCB"}</definedName>
    <definedName name="afgvbawgvb" localSheetId="5" hidden="1">{"FCB_ALL",#N/A,FALSE,"FCB"}</definedName>
    <definedName name="afgvbawgvb" localSheetId="3" hidden="1">{"FCB_ALL",#N/A,FALSE,"FCB"}</definedName>
    <definedName name="afgvbawgvb" hidden="1">{"FCB_ALL",#N/A,FALSE,"FCB"}</definedName>
    <definedName name="afirpt" localSheetId="4" hidden="1">{#N/A,#N/A,TRUE,"TITLE";#N/A,#N/A,TRUE,"SCH 1";#N/A,#N/A,TRUE,"SCH 2";#N/A,#N/A,TRUE,"SCH 3";#N/A,#N/A,TRUE,"SCH3(A)"}</definedName>
    <definedName name="afirpt" localSheetId="5" hidden="1">{#N/A,#N/A,TRUE,"TITLE";#N/A,#N/A,TRUE,"SCH 1";#N/A,#N/A,TRUE,"SCH 2";#N/A,#N/A,TRUE,"SCH 3";#N/A,#N/A,TRUE,"SCH3(A)"}</definedName>
    <definedName name="afirpt" localSheetId="3" hidden="1">{#N/A,#N/A,TRUE,"TITLE";#N/A,#N/A,TRUE,"SCH 1";#N/A,#N/A,TRUE,"SCH 2";#N/A,#N/A,TRUE,"SCH 3";#N/A,#N/A,TRUE,"SCH3(A)"}</definedName>
    <definedName name="afirpt" hidden="1">{#N/A,#N/A,TRUE,"TITLE";#N/A,#N/A,TRUE,"SCH 1";#N/A,#N/A,TRUE,"SCH 2";#N/A,#N/A,TRUE,"SCH 3";#N/A,#N/A,TRUE,"SCH3(A)"}</definedName>
    <definedName name="aftreport" localSheetId="4" hidden="1">{#N/A,#N/A,TRUE,"TITLE";#N/A,#N/A,TRUE,"SCH 1";#N/A,#N/A,TRUE,"SCH 2";#N/A,#N/A,TRUE,"SCH 3";#N/A,#N/A,TRUE,"SCH3(A)"}</definedName>
    <definedName name="aftreport" localSheetId="5" hidden="1">{#N/A,#N/A,TRUE,"TITLE";#N/A,#N/A,TRUE,"SCH 1";#N/A,#N/A,TRUE,"SCH 2";#N/A,#N/A,TRUE,"SCH 3";#N/A,#N/A,TRUE,"SCH3(A)"}</definedName>
    <definedName name="aftreport" localSheetId="3" hidden="1">{#N/A,#N/A,TRUE,"TITLE";#N/A,#N/A,TRUE,"SCH 1";#N/A,#N/A,TRUE,"SCH 2";#N/A,#N/A,TRUE,"SCH 3";#N/A,#N/A,TRUE,"SCH3(A)"}</definedName>
    <definedName name="aftreport" hidden="1">{#N/A,#N/A,TRUE,"TITLE";#N/A,#N/A,TRUE,"SCH 1";#N/A,#N/A,TRUE,"SCH 2";#N/A,#N/A,TRUE,"SCH 3";#N/A,#N/A,TRUE,"SCH3(A)"}</definedName>
    <definedName name="afv" localSheetId="4" hidden="1">{#N/A,#N/A,FALSE,"Aging Summary";#N/A,#N/A,FALSE,"Ratio Analysis";#N/A,#N/A,FALSE,"Test 120 Day Accts";#N/A,#N/A,FALSE,"Tickmarks"}</definedName>
    <definedName name="afv" localSheetId="5" hidden="1">{#N/A,#N/A,FALSE,"Aging Summary";#N/A,#N/A,FALSE,"Ratio Analysis";#N/A,#N/A,FALSE,"Test 120 Day Accts";#N/A,#N/A,FALSE,"Tickmarks"}</definedName>
    <definedName name="afv" localSheetId="3" hidden="1">{#N/A,#N/A,FALSE,"Aging Summary";#N/A,#N/A,FALSE,"Ratio Analysis";#N/A,#N/A,FALSE,"Test 120 Day Accts";#N/A,#N/A,FALSE,"Tickmarks"}</definedName>
    <definedName name="afv" hidden="1">{#N/A,#N/A,FALSE,"Aging Summary";#N/A,#N/A,FALSE,"Ratio Analysis";#N/A,#N/A,FALSE,"Test 120 Day Accts";#N/A,#N/A,FALSE,"Tickmarks"}</definedName>
    <definedName name="ag" localSheetId="4" hidden="1">{#N/A,#N/A,TRUE,"Pro Forma";#N/A,#N/A,TRUE,"PF_Bal";#N/A,#N/A,TRUE,"PF_INC";#N/A,#N/A,TRUE,"CBE";#N/A,#N/A,TRUE,"SWK"}</definedName>
    <definedName name="ag" localSheetId="5" hidden="1">{#N/A,#N/A,TRUE,"Pro Forma";#N/A,#N/A,TRUE,"PF_Bal";#N/A,#N/A,TRUE,"PF_INC";#N/A,#N/A,TRUE,"CBE";#N/A,#N/A,TRUE,"SWK"}</definedName>
    <definedName name="ag" localSheetId="3" hidden="1">{#N/A,#N/A,TRUE,"Pro Forma";#N/A,#N/A,TRUE,"PF_Bal";#N/A,#N/A,TRUE,"PF_INC";#N/A,#N/A,TRUE,"CBE";#N/A,#N/A,TRUE,"SWK"}</definedName>
    <definedName name="ag" hidden="1">{#N/A,#N/A,TRUE,"Pro Forma";#N/A,#N/A,TRUE,"PF_Bal";#N/A,#N/A,TRUE,"PF_INC";#N/A,#N/A,TRUE,"CBE";#N/A,#N/A,TRUE,"SWK"}</definedName>
    <definedName name="agf" localSheetId="4" hidden="1">{#N/A,#N/A,FALSE,"ExecSum";#N/A,#N/A,FALSE,"total summary";#N/A,#N/A,FALSE,"Budget";#N/A,#N/A,FALSE,"CashFlow"}</definedName>
    <definedName name="agf" localSheetId="5" hidden="1">{#N/A,#N/A,FALSE,"ExecSum";#N/A,#N/A,FALSE,"total summary";#N/A,#N/A,FALSE,"Budget";#N/A,#N/A,FALSE,"CashFlow"}</definedName>
    <definedName name="agf" localSheetId="3" hidden="1">{#N/A,#N/A,FALSE,"ExecSum";#N/A,#N/A,FALSE,"total summary";#N/A,#N/A,FALSE,"Budget";#N/A,#N/A,FALSE,"CashFlow"}</definedName>
    <definedName name="agf" hidden="1">{#N/A,#N/A,FALSE,"ExecSum";#N/A,#N/A,FALSE,"total summary";#N/A,#N/A,FALSE,"Budget";#N/A,#N/A,FALSE,"CashFlow"}</definedName>
    <definedName name="Aghuid" localSheetId="4" hidden="1">{#N/A,#N/A,FALSE,"TITLE";#N/A,#N/A,FALSE,"Budget 00";#N/A,#N/A,FALSE,"HR 99";#N/A,#N/A,FALSE,"B 99"}</definedName>
    <definedName name="Aghuid" localSheetId="5" hidden="1">{#N/A,#N/A,FALSE,"TITLE";#N/A,#N/A,FALSE,"Budget 00";#N/A,#N/A,FALSE,"HR 99";#N/A,#N/A,FALSE,"B 99"}</definedName>
    <definedName name="Aghuid" localSheetId="3" hidden="1">{#N/A,#N/A,FALSE,"TITLE";#N/A,#N/A,FALSE,"Budget 00";#N/A,#N/A,FALSE,"HR 99";#N/A,#N/A,FALSE,"B 99"}</definedName>
    <definedName name="Aghuid" hidden="1">{#N/A,#N/A,FALSE,"TITLE";#N/A,#N/A,FALSE,"Budget 00";#N/A,#N/A,FALSE,"HR 99";#N/A,#N/A,FALSE,"B 99"}</definedName>
    <definedName name="agv" localSheetId="4" hidden="1">{#N/A,#N/A,FALSE,"IPCOVER";#N/A,#N/A,FALSE,"STATEMENT";#N/A,#N/A,FALSE,"MARGIN";#N/A,#N/A,FALSE,"GNS &amp; LSS";#N/A,#N/A,FALSE,"IPREALGL";#N/A,#N/A,FALSE,"SHRTACCT"}</definedName>
    <definedName name="agv" localSheetId="5" hidden="1">{#N/A,#N/A,FALSE,"IPCOVER";#N/A,#N/A,FALSE,"STATEMENT";#N/A,#N/A,FALSE,"MARGIN";#N/A,#N/A,FALSE,"GNS &amp; LSS";#N/A,#N/A,FALSE,"IPREALGL";#N/A,#N/A,FALSE,"SHRTACCT"}</definedName>
    <definedName name="agv" localSheetId="3" hidden="1">{#N/A,#N/A,FALSE,"IPCOVER";#N/A,#N/A,FALSE,"STATEMENT";#N/A,#N/A,FALSE,"MARGIN";#N/A,#N/A,FALSE,"GNS &amp; LSS";#N/A,#N/A,FALSE,"IPREALGL";#N/A,#N/A,FALSE,"SHRTACCT"}</definedName>
    <definedName name="agv" hidden="1">{#N/A,#N/A,FALSE,"IPCOVER";#N/A,#N/A,FALSE,"STATEMENT";#N/A,#N/A,FALSE,"MARGIN";#N/A,#N/A,FALSE,"GNS &amp; LSS";#N/A,#N/A,FALSE,"IPREALGL";#N/A,#N/A,FALSE,"SHRTACCT"}</definedName>
    <definedName name="AKLJDFSJ7872344j" localSheetId="4" hidden="1">{0,0,0,0;0,0,0,0;0,0,0,0;0,0,0,0;0,0,0,0}</definedName>
    <definedName name="AKLJDFSJ7872344j" localSheetId="5" hidden="1">{0,0,0,0;0,0,0,0;0,0,0,0;0,0,0,0;0,0,0,0}</definedName>
    <definedName name="AKLJDFSJ7872344j" localSheetId="3" hidden="1">{0,0,0,0;0,0,0,0;0,0,0,0;0,0,0,0;0,0,0,0}</definedName>
    <definedName name="AKLJDFSJ7872344j" hidden="1">{0,0,0,0;0,0,0,0;0,0,0,0;0,0,0,0;0,0,0,0}</definedName>
    <definedName name="AKLJKSJD879kj" localSheetId="4" hidden="1">{0,0,0,0;0,0,0,0;0,0,0,0;0,0,0,0}</definedName>
    <definedName name="AKLJKSJD879kj" localSheetId="5" hidden="1">{0,0,0,0;0,0,0,0;0,0,0,0;0,0,0,0}</definedName>
    <definedName name="AKLJKSJD879kj" localSheetId="3" hidden="1">{0,0,0,0;0,0,0,0;0,0,0,0;0,0,0,0}</definedName>
    <definedName name="AKLJKSJD879kj" hidden="1">{0,0,0,0;0,0,0,0;0,0,0,0;0,0,0,0}</definedName>
    <definedName name="aksjflj8273kj" localSheetId="4" hidden="1">{0,0,0,0;0,0,0,0;0,0,0,0;0,0,0,0}</definedName>
    <definedName name="aksjflj8273kj" localSheetId="5" hidden="1">{0,0,0,0;0,0,0,0;0,0,0,0;0,0,0,0}</definedName>
    <definedName name="aksjflj8273kj" localSheetId="3" hidden="1">{0,0,0,0;0,0,0,0;0,0,0,0;0,0,0,0}</definedName>
    <definedName name="aksjflj8273kj" hidden="1">{0,0,0,0;0,0,0,0;0,0,0,0;0,0,0,0}</definedName>
    <definedName name="Al" localSheetId="4" hidden="1">{"sheet a",#N/A,FALSE,"A";"2 9 casflow",#N/A,FALSE,"B"}</definedName>
    <definedName name="Al" localSheetId="5" hidden="1">{"sheet a",#N/A,FALSE,"A";"2 9 casflow",#N/A,FALSE,"B"}</definedName>
    <definedName name="Al" localSheetId="3" hidden="1">{"sheet a",#N/A,FALSE,"A";"2 9 casflow",#N/A,FALSE,"B"}</definedName>
    <definedName name="Al" hidden="1">{"sheet a",#N/A,FALSE,"A";"2 9 casflow",#N/A,FALSE,"B"}</definedName>
    <definedName name="aldk"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ldk"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ldk"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ldk"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LJSKLJF987234" localSheetId="4" hidden="1">{0,0,0,0;0,0,0,0;0,0,0,0;0,0,0,0}</definedName>
    <definedName name="ALJSKLJF987234" localSheetId="5" hidden="1">{0,0,0,0;0,0,0,0;0,0,0,0;0,0,0,0}</definedName>
    <definedName name="ALJSKLJF987234" localSheetId="3" hidden="1">{0,0,0,0;0,0,0,0;0,0,0,0;0,0,0,0}</definedName>
    <definedName name="ALJSKLJF987234" hidden="1">{0,0,0,0;0,0,0,0;0,0,0,0;0,0,0,0}</definedName>
    <definedName name="all" localSheetId="4" hidden="1">{#N/A,#N/A,FALSE,"CF Consolidated 2";#N/A,#N/A,FALSE,"Retail Assump";#N/A,#N/A,FALSE,"CF Retail";#N/A,#N/A,FALSE,"Garage Assumpt 1";#N/A,#N/A,FALSE,"Garage Op Proj";#N/A,#N/A,FALSE,"Hist I&amp;E";#N/A,#N/A,FALSE,"Rent Roll";#N/A,#N/A,FALSE,"RE Taxes";#N/A,#N/A,FALSE,"CAM - BH";#N/A,#N/A,FALSE,"Comm.Condo CAM"}</definedName>
    <definedName name="all" localSheetId="5" hidden="1">{#N/A,#N/A,FALSE,"CF Consolidated 2";#N/A,#N/A,FALSE,"Retail Assump";#N/A,#N/A,FALSE,"CF Retail";#N/A,#N/A,FALSE,"Garage Assumpt 1";#N/A,#N/A,FALSE,"Garage Op Proj";#N/A,#N/A,FALSE,"Hist I&amp;E";#N/A,#N/A,FALSE,"Rent Roll";#N/A,#N/A,FALSE,"RE Taxes";#N/A,#N/A,FALSE,"CAM - BH";#N/A,#N/A,FALSE,"Comm.Condo CAM"}</definedName>
    <definedName name="all" localSheetId="3" hidden="1">{#N/A,#N/A,FALSE,"CF Consolidated 2";#N/A,#N/A,FALSE,"Retail Assump";#N/A,#N/A,FALSE,"CF Retail";#N/A,#N/A,FALSE,"Garage Assumpt 1";#N/A,#N/A,FALSE,"Garage Op Proj";#N/A,#N/A,FALSE,"Hist I&amp;E";#N/A,#N/A,FALSE,"Rent Roll";#N/A,#N/A,FALSE,"RE Taxes";#N/A,#N/A,FALSE,"CAM - BH";#N/A,#N/A,FALSE,"Comm.Condo CAM"}</definedName>
    <definedName name="all" hidden="1">{#N/A,#N/A,FALSE,"CF Consolidated 2";#N/A,#N/A,FALSE,"Retail Assump";#N/A,#N/A,FALSE,"CF Retail";#N/A,#N/A,FALSE,"Garage Assumpt 1";#N/A,#N/A,FALSE,"Garage Op Proj";#N/A,#N/A,FALSE,"Hist I&amp;E";#N/A,#N/A,FALSE,"Rent Roll";#N/A,#N/A,FALSE,"RE Taxes";#N/A,#N/A,FALSE,"CAM - BH";#N/A,#N/A,FALSE,"Comm.Condo CAM"}</definedName>
    <definedName name="all_1" localSheetId="4" hidden="1">{#N/A,#N/A,FALSE,"CF Consolidated 2";#N/A,#N/A,FALSE,"Retail Assump";#N/A,#N/A,FALSE,"CF Retail";#N/A,#N/A,FALSE,"Garage Assumpt 1";#N/A,#N/A,FALSE,"Garage Op Proj";#N/A,#N/A,FALSE,"Hist I&amp;E";#N/A,#N/A,FALSE,"Rent Roll";#N/A,#N/A,FALSE,"RE Taxes";#N/A,#N/A,FALSE,"CAM - BH";#N/A,#N/A,FALSE,"Comm.Condo CAM"}</definedName>
    <definedName name="all_1" localSheetId="5" hidden="1">{#N/A,#N/A,FALSE,"CF Consolidated 2";#N/A,#N/A,FALSE,"Retail Assump";#N/A,#N/A,FALSE,"CF Retail";#N/A,#N/A,FALSE,"Garage Assumpt 1";#N/A,#N/A,FALSE,"Garage Op Proj";#N/A,#N/A,FALSE,"Hist I&amp;E";#N/A,#N/A,FALSE,"Rent Roll";#N/A,#N/A,FALSE,"RE Taxes";#N/A,#N/A,FALSE,"CAM - BH";#N/A,#N/A,FALSE,"Comm.Condo CAM"}</definedName>
    <definedName name="all_1" localSheetId="3" hidden="1">{#N/A,#N/A,FALSE,"CF Consolidated 2";#N/A,#N/A,FALSE,"Retail Assump";#N/A,#N/A,FALSE,"CF Retail";#N/A,#N/A,FALSE,"Garage Assumpt 1";#N/A,#N/A,FALSE,"Garage Op Proj";#N/A,#N/A,FALSE,"Hist I&amp;E";#N/A,#N/A,FALSE,"Rent Roll";#N/A,#N/A,FALSE,"RE Taxes";#N/A,#N/A,FALSE,"CAM - BH";#N/A,#N/A,FALSE,"Comm.Condo CAM"}</definedName>
    <definedName name="all_1" hidden="1">{#N/A,#N/A,FALSE,"CF Consolidated 2";#N/A,#N/A,FALSE,"Retail Assump";#N/A,#N/A,FALSE,"CF Retail";#N/A,#N/A,FALSE,"Garage Assumpt 1";#N/A,#N/A,FALSE,"Garage Op Proj";#N/A,#N/A,FALSE,"Hist I&amp;E";#N/A,#N/A,FALSE,"Rent Roll";#N/A,#N/A,FALSE,"RE Taxes";#N/A,#N/A,FALSE,"CAM - BH";#N/A,#N/A,FALSE,"Comm.Condo CAM"}</definedName>
    <definedName name="alternate_matrix" localSheetId="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lternate_matrix" localSheetId="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lternate_matrix"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lternate_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marilio" localSheetId="4" hidden="1">{"SCH73",#N/A,FALSE,"eva";"SCH74",#N/A,FALSE,"eva";"SCH75",#N/A,FALSE,"eva"}</definedName>
    <definedName name="amarilio" localSheetId="5" hidden="1">{"SCH73",#N/A,FALSE,"eva";"SCH74",#N/A,FALSE,"eva";"SCH75",#N/A,FALSE,"eva"}</definedName>
    <definedName name="amarilio" localSheetId="3" hidden="1">{"SCH73",#N/A,FALSE,"eva";"SCH74",#N/A,FALSE,"eva";"SCH75",#N/A,FALSE,"eva"}</definedName>
    <definedName name="amarilio" hidden="1">{"SCH73",#N/A,FALSE,"eva";"SCH74",#N/A,FALSE,"eva";"SCH75",#N/A,FALSE,"eva"}</definedName>
    <definedName name="Ameesh" localSheetId="4" hidden="1">{#N/A,#N/A,TRUE,"Pro Forma";#N/A,#N/A,TRUE,"PF_Bal";#N/A,#N/A,TRUE,"PF_INC";#N/A,#N/A,TRUE,"CBE";#N/A,#N/A,TRUE,"SWK"}</definedName>
    <definedName name="Ameesh" localSheetId="5" hidden="1">{#N/A,#N/A,TRUE,"Pro Forma";#N/A,#N/A,TRUE,"PF_Bal";#N/A,#N/A,TRUE,"PF_INC";#N/A,#N/A,TRUE,"CBE";#N/A,#N/A,TRUE,"SWK"}</definedName>
    <definedName name="Ameesh" localSheetId="3" hidden="1">{#N/A,#N/A,TRUE,"Pro Forma";#N/A,#N/A,TRUE,"PF_Bal";#N/A,#N/A,TRUE,"PF_INC";#N/A,#N/A,TRUE,"CBE";#N/A,#N/A,TRUE,"SWK"}</definedName>
    <definedName name="Ameesh" hidden="1">{#N/A,#N/A,TRUE,"Pro Forma";#N/A,#N/A,TRUE,"PF_Bal";#N/A,#N/A,TRUE,"PF_INC";#N/A,#N/A,TRUE,"CBE";#N/A,#N/A,TRUE,"SWK"}</definedName>
    <definedName name="An_2" localSheetId="4" hidden="1">{"eca",#N/A,TRUE,"E-C1 (R)";"ecb",#N/A,TRUE,"E-C1 (R)"}</definedName>
    <definedName name="An_2" localSheetId="5" hidden="1">{"eca",#N/A,TRUE,"E-C1 (R)";"ecb",#N/A,TRUE,"E-C1 (R)"}</definedName>
    <definedName name="An_2" localSheetId="3" hidden="1">{"eca",#N/A,TRUE,"E-C1 (R)";"ecb",#N/A,TRUE,"E-C1 (R)"}</definedName>
    <definedName name="An_2" hidden="1">{"eca",#N/A,TRUE,"E-C1 (R)";"ecb",#N/A,TRUE,"E-C1 (R)"}</definedName>
    <definedName name="Ancillary" localSheetId="4" hidden="1">{"CF Assumptions",#N/A,FALSE,"Asu";#N/A,#N/A,FALSE,"Notes";#N/A,#N/A,FALSE,"CF";#N/A,#N/A,FALSE,"Summary";#N/A,#N/A,FALSE,"B&amp;T";"Taxable Income",#N/A,FALSE,"B&amp;T";"SM1",#N/A,FALSE,"SM";"SM2",#N/A,FALSE,"SM";#N/A,#N/A,FALSE,"C&amp;D";"NetFees",#N/A,FALSE,"MAINT";"RoomNights",#N/A,FALSE,"MAINT";"Mgmt1",#N/A,FALSE,"MGMT";"Mgmt2",#N/A,FALSE,"MGMT";"Rent1",#N/A,FALSE,"RENT";"Rent2",#N/A,FALSE,"RENT";#N/A,#N/A,FALSE,"HOSP";#N/A,#N/A,FALSE,"FIN";#N/A,#N/A,FALSE,"CF (2)";#N/A,#N/A,FALSE,"C&amp;D (2)";"FB Assumptions",#N/A,FALSE,"Asu";"FB Cashflow 1",#N/A,FALSE,"F&amp;B";"FB Cashflow 2",#N/A,FALSE,"F&amp;B";"Golf Assumptions",#N/A,FALSE,"Asu";"Golf PF1",#N/A,FALSE,"Golf";"Golf PF2",#N/A,FALSE,"Golf";"Golf Dep1",#N/A,FALSE,"Golf";"Golf Dep2",#N/A,FALSE,"Golf";"Rpt_Cost Bridge",#N/A,FALSE,"Reports";"Rpt_Cost Comp",#N/A,FALSE,"Reports";"Rpt_CP22",#N/A,FALSE,"Reports";"Rpt_Economic Comp",#N/A,FALSE,"Reports";"Rpt_Inv Mix1",#N/A,FALSE,"Reports";"Rpt_Inv Mix2",#N/A,FALSE,"Reports";"Rpt_LRP Comp",#N/A,FALSE,"Reports";"Rpt_NPV Bridge",#N/A,FALSE,"Reports";"Sensitivity1",#N/A,FALSE,"Sensitivity";"Rpt_Price Pace Comp",#N/A,FALSE,"Reports";"Sensitivity2",#N/A,FALSE,"Sensitivity"}</definedName>
    <definedName name="Ancillary" localSheetId="5" hidden="1">{"CF Assumptions",#N/A,FALSE,"Asu";#N/A,#N/A,FALSE,"Notes";#N/A,#N/A,FALSE,"CF";#N/A,#N/A,FALSE,"Summary";#N/A,#N/A,FALSE,"B&amp;T";"Taxable Income",#N/A,FALSE,"B&amp;T";"SM1",#N/A,FALSE,"SM";"SM2",#N/A,FALSE,"SM";#N/A,#N/A,FALSE,"C&amp;D";"NetFees",#N/A,FALSE,"MAINT";"RoomNights",#N/A,FALSE,"MAINT";"Mgmt1",#N/A,FALSE,"MGMT";"Mgmt2",#N/A,FALSE,"MGMT";"Rent1",#N/A,FALSE,"RENT";"Rent2",#N/A,FALSE,"RENT";#N/A,#N/A,FALSE,"HOSP";#N/A,#N/A,FALSE,"FIN";#N/A,#N/A,FALSE,"CF (2)";#N/A,#N/A,FALSE,"C&amp;D (2)";"FB Assumptions",#N/A,FALSE,"Asu";"FB Cashflow 1",#N/A,FALSE,"F&amp;B";"FB Cashflow 2",#N/A,FALSE,"F&amp;B";"Golf Assumptions",#N/A,FALSE,"Asu";"Golf PF1",#N/A,FALSE,"Golf";"Golf PF2",#N/A,FALSE,"Golf";"Golf Dep1",#N/A,FALSE,"Golf";"Golf Dep2",#N/A,FALSE,"Golf";"Rpt_Cost Bridge",#N/A,FALSE,"Reports";"Rpt_Cost Comp",#N/A,FALSE,"Reports";"Rpt_CP22",#N/A,FALSE,"Reports";"Rpt_Economic Comp",#N/A,FALSE,"Reports";"Rpt_Inv Mix1",#N/A,FALSE,"Reports";"Rpt_Inv Mix2",#N/A,FALSE,"Reports";"Rpt_LRP Comp",#N/A,FALSE,"Reports";"Rpt_NPV Bridge",#N/A,FALSE,"Reports";"Sensitivity1",#N/A,FALSE,"Sensitivity";"Rpt_Price Pace Comp",#N/A,FALSE,"Reports";"Sensitivity2",#N/A,FALSE,"Sensitivity"}</definedName>
    <definedName name="Ancillary" localSheetId="3" hidden="1">{"CF Assumptions",#N/A,FALSE,"Asu";#N/A,#N/A,FALSE,"Notes";#N/A,#N/A,FALSE,"CF";#N/A,#N/A,FALSE,"Summary";#N/A,#N/A,FALSE,"B&amp;T";"Taxable Income",#N/A,FALSE,"B&amp;T";"SM1",#N/A,FALSE,"SM";"SM2",#N/A,FALSE,"SM";#N/A,#N/A,FALSE,"C&amp;D";"NetFees",#N/A,FALSE,"MAINT";"RoomNights",#N/A,FALSE,"MAINT";"Mgmt1",#N/A,FALSE,"MGMT";"Mgmt2",#N/A,FALSE,"MGMT";"Rent1",#N/A,FALSE,"RENT";"Rent2",#N/A,FALSE,"RENT";#N/A,#N/A,FALSE,"HOSP";#N/A,#N/A,FALSE,"FIN";#N/A,#N/A,FALSE,"CF (2)";#N/A,#N/A,FALSE,"C&amp;D (2)";"FB Assumptions",#N/A,FALSE,"Asu";"FB Cashflow 1",#N/A,FALSE,"F&amp;B";"FB Cashflow 2",#N/A,FALSE,"F&amp;B";"Golf Assumptions",#N/A,FALSE,"Asu";"Golf PF1",#N/A,FALSE,"Golf";"Golf PF2",#N/A,FALSE,"Golf";"Golf Dep1",#N/A,FALSE,"Golf";"Golf Dep2",#N/A,FALSE,"Golf";"Rpt_Cost Bridge",#N/A,FALSE,"Reports";"Rpt_Cost Comp",#N/A,FALSE,"Reports";"Rpt_CP22",#N/A,FALSE,"Reports";"Rpt_Economic Comp",#N/A,FALSE,"Reports";"Rpt_Inv Mix1",#N/A,FALSE,"Reports";"Rpt_Inv Mix2",#N/A,FALSE,"Reports";"Rpt_LRP Comp",#N/A,FALSE,"Reports";"Rpt_NPV Bridge",#N/A,FALSE,"Reports";"Sensitivity1",#N/A,FALSE,"Sensitivity";"Rpt_Price Pace Comp",#N/A,FALSE,"Reports";"Sensitivity2",#N/A,FALSE,"Sensitivity"}</definedName>
    <definedName name="Ancillary" hidden="1">{"CF Assumptions",#N/A,FALSE,"Asu";#N/A,#N/A,FALSE,"Notes";#N/A,#N/A,FALSE,"CF";#N/A,#N/A,FALSE,"Summary";#N/A,#N/A,FALSE,"B&amp;T";"Taxable Income",#N/A,FALSE,"B&amp;T";"SM1",#N/A,FALSE,"SM";"SM2",#N/A,FALSE,"SM";#N/A,#N/A,FALSE,"C&amp;D";"NetFees",#N/A,FALSE,"MAINT";"RoomNights",#N/A,FALSE,"MAINT";"Mgmt1",#N/A,FALSE,"MGMT";"Mgmt2",#N/A,FALSE,"MGMT";"Rent1",#N/A,FALSE,"RENT";"Rent2",#N/A,FALSE,"RENT";#N/A,#N/A,FALSE,"HOSP";#N/A,#N/A,FALSE,"FIN";#N/A,#N/A,FALSE,"CF (2)";#N/A,#N/A,FALSE,"C&amp;D (2)";"FB Assumptions",#N/A,FALSE,"Asu";"FB Cashflow 1",#N/A,FALSE,"F&amp;B";"FB Cashflow 2",#N/A,FALSE,"F&amp;B";"Golf Assumptions",#N/A,FALSE,"Asu";"Golf PF1",#N/A,FALSE,"Golf";"Golf PF2",#N/A,FALSE,"Golf";"Golf Dep1",#N/A,FALSE,"Golf";"Golf Dep2",#N/A,FALSE,"Golf";"Rpt_Cost Bridge",#N/A,FALSE,"Reports";"Rpt_Cost Comp",#N/A,FALSE,"Reports";"Rpt_CP22",#N/A,FALSE,"Reports";"Rpt_Economic Comp",#N/A,FALSE,"Reports";"Rpt_Inv Mix1",#N/A,FALSE,"Reports";"Rpt_Inv Mix2",#N/A,FALSE,"Reports";"Rpt_LRP Comp",#N/A,FALSE,"Reports";"Rpt_NPV Bridge",#N/A,FALSE,"Reports";"Sensitivity1",#N/A,FALSE,"Sensitivity";"Rpt_Price Pace Comp",#N/A,FALSE,"Reports";"Sensitivity2",#N/A,FALSE,"Sensitivity"}</definedName>
    <definedName name="ando" localSheetId="4" hidden="1">{"'下期集計（10.27迄・速報値）'!$Q$16"}</definedName>
    <definedName name="ando" localSheetId="5" hidden="1">{"'下期集計（10.27迄・速報値）'!$Q$16"}</definedName>
    <definedName name="ando" localSheetId="3" hidden="1">{"'下期集計（10.27迄・速報値）'!$Q$16"}</definedName>
    <definedName name="ando" hidden="1">{"'下期集計（10.27迄・速報値）'!$Q$16"}</definedName>
    <definedName name="andrew" localSheetId="4" hidden="1">{"eca",#N/A,TRUE,"E-C1 (R)";"ecb",#N/A,TRUE,"E-C1 (R)"}</definedName>
    <definedName name="andrew" localSheetId="5" hidden="1">{"eca",#N/A,TRUE,"E-C1 (R)";"ecb",#N/A,TRUE,"E-C1 (R)"}</definedName>
    <definedName name="andrew" localSheetId="3" hidden="1">{"eca",#N/A,TRUE,"E-C1 (R)";"ecb",#N/A,TRUE,"E-C1 (R)"}</definedName>
    <definedName name="andrew" hidden="1">{"eca",#N/A,TRUE,"E-C1 (R)";"ecb",#N/A,TRUE,"E-C1 (R)"}</definedName>
    <definedName name="andrew2" localSheetId="4" hidden="1">{"eca",#N/A,TRUE,"E-C1 (R)";"ecb",#N/A,TRUE,"E-C1 (R)"}</definedName>
    <definedName name="andrew2" localSheetId="5" hidden="1">{"eca",#N/A,TRUE,"E-C1 (R)";"ecb",#N/A,TRUE,"E-C1 (R)"}</definedName>
    <definedName name="andrew2" localSheetId="3" hidden="1">{"eca",#N/A,TRUE,"E-C1 (R)";"ecb",#N/A,TRUE,"E-C1 (R)"}</definedName>
    <definedName name="andrew2" hidden="1">{"eca",#N/A,TRUE,"E-C1 (R)";"ecb",#N/A,TRUE,"E-C1 (R)"}</definedName>
    <definedName name="anenee" localSheetId="4" hidden="1">{#N/A,#N/A,FALSE,"CAPREIT"}</definedName>
    <definedName name="anenee" localSheetId="5" hidden="1">{#N/A,#N/A,FALSE,"CAPREIT"}</definedName>
    <definedName name="anenee" localSheetId="3" hidden="1">{#N/A,#N/A,FALSE,"CAPREIT"}</definedName>
    <definedName name="anenee" hidden="1">{#N/A,#N/A,FALSE,"CAPREIT"}</definedName>
    <definedName name="anscount" hidden="1">1</definedName>
    <definedName name="Aok" localSheetId="4" hidden="1">{"Outflow 1",#N/A,FALSE,"Outflows-Inflows";"Outflow 2",#N/A,FALSE,"Outflows-Inflows";"Inflow 1",#N/A,FALSE,"Outflows-Inflows";"Inflow 2",#N/A,FALSE,"Outflows-Inflows"}</definedName>
    <definedName name="Aok" localSheetId="5" hidden="1">{"Outflow 1",#N/A,FALSE,"Outflows-Inflows";"Outflow 2",#N/A,FALSE,"Outflows-Inflows";"Inflow 1",#N/A,FALSE,"Outflows-Inflows";"Inflow 2",#N/A,FALSE,"Outflows-Inflows"}</definedName>
    <definedName name="Aok" localSheetId="3" hidden="1">{"Outflow 1",#N/A,FALSE,"Outflows-Inflows";"Outflow 2",#N/A,FALSE,"Outflows-Inflows";"Inflow 1",#N/A,FALSE,"Outflows-Inflows";"Inflow 2",#N/A,FALSE,"Outflows-Inflows"}</definedName>
    <definedName name="Aok" hidden="1">{"Outflow 1",#N/A,FALSE,"Outflows-Inflows";"Outflow 2",#N/A,FALSE,"Outflows-Inflows";"Inflow 1",#N/A,FALSE,"Outflows-Inflows";"Inflow 2",#N/A,FALSE,"Outflows-Inflows"}</definedName>
    <definedName name="Aok_1" localSheetId="4" hidden="1">{"Outflow 1",#N/A,FALSE,"Outflows-Inflows";"Outflow 2",#N/A,FALSE,"Outflows-Inflows";"Inflow 1",#N/A,FALSE,"Outflows-Inflows";"Inflow 2",#N/A,FALSE,"Outflows-Inflows"}</definedName>
    <definedName name="Aok_1" localSheetId="5" hidden="1">{"Outflow 1",#N/A,FALSE,"Outflows-Inflows";"Outflow 2",#N/A,FALSE,"Outflows-Inflows";"Inflow 1",#N/A,FALSE,"Outflows-Inflows";"Inflow 2",#N/A,FALSE,"Outflows-Inflows"}</definedName>
    <definedName name="Aok_1" localSheetId="3" hidden="1">{"Outflow 1",#N/A,FALSE,"Outflows-Inflows";"Outflow 2",#N/A,FALSE,"Outflows-Inflows";"Inflow 1",#N/A,FALSE,"Outflows-Inflows";"Inflow 2",#N/A,FALSE,"Outflows-Inflows"}</definedName>
    <definedName name="Aok_1" hidden="1">{"Outflow 1",#N/A,FALSE,"Outflows-Inflows";"Outflow 2",#N/A,FALSE,"Outflows-Inflows";"Inflow 1",#N/A,FALSE,"Outflows-Inflows";"Inflow 2",#N/A,FALSE,"Outflows-Inflows"}</definedName>
    <definedName name="aone" localSheetId="4" hidden="1">{"Pavilion-Investor",#N/A,FALSE,"Pavilion";"Pavilion-Property",#N/A,FALSE,"Pavilion"}</definedName>
    <definedName name="aone" localSheetId="5" hidden="1">{"Pavilion-Investor",#N/A,FALSE,"Pavilion";"Pavilion-Property",#N/A,FALSE,"Pavilion"}</definedName>
    <definedName name="aone" localSheetId="3" hidden="1">{"Pavilion-Investor",#N/A,FALSE,"Pavilion";"Pavilion-Property",#N/A,FALSE,"Pavilion"}</definedName>
    <definedName name="aone" hidden="1">{"Pavilion-Investor",#N/A,FALSE,"Pavilion";"Pavilion-Property",#N/A,FALSE,"Pavilion"}</definedName>
    <definedName name="april" localSheetId="4" hidden="1">{"Tab1",#N/A,FALSE,"Cover";"Tab2",#N/A,FALSE,"Sect 3.18";"Tab3",#N/A,FALSE,"Section 3.22 (b) ";"Tab4",#N/A,FALSE,"Section 3.29 (i) (ii) (iii)";"Tab5",#N/A,FALSE,"Section 3.29 (ii)";"Tab6",#N/A,FALSE,"Section 4.04 vi";"Tab8",#N/A,FALSE,"3.29."}</definedName>
    <definedName name="april" localSheetId="5" hidden="1">{"Tab1",#N/A,FALSE,"Cover";"Tab2",#N/A,FALSE,"Sect 3.18";"Tab3",#N/A,FALSE,"Section 3.22 (b) ";"Tab4",#N/A,FALSE,"Section 3.29 (i) (ii) (iii)";"Tab5",#N/A,FALSE,"Section 3.29 (ii)";"Tab6",#N/A,FALSE,"Section 4.04 vi";"Tab8",#N/A,FALSE,"3.29."}</definedName>
    <definedName name="april" localSheetId="3" hidden="1">{"Tab1",#N/A,FALSE,"Cover";"Tab2",#N/A,FALSE,"Sect 3.18";"Tab3",#N/A,FALSE,"Section 3.22 (b) ";"Tab4",#N/A,FALSE,"Section 3.29 (i) (ii) (iii)";"Tab5",#N/A,FALSE,"Section 3.29 (ii)";"Tab6",#N/A,FALSE,"Section 4.04 vi";"Tab8",#N/A,FALSE,"3.29."}</definedName>
    <definedName name="april" hidden="1">{"Tab1",#N/A,FALSE,"Cover";"Tab2",#N/A,FALSE,"Sect 3.18";"Tab3",#N/A,FALSE,"Section 3.22 (b) ";"Tab4",#N/A,FALSE,"Section 3.29 (i) (ii) (iii)";"Tab5",#N/A,FALSE,"Section 3.29 (ii)";"Tab6",#N/A,FALSE,"Section 4.04 vi";"Tab8",#N/A,FALSE,"3.29."}</definedName>
    <definedName name="ar60days" localSheetId="4"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ar60days" localSheetId="5"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ar60days" localSheetId="3"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ar60days"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arew" localSheetId="4" hidden="1">{"cap_structure",#N/A,FALSE,"Graph-Mkt Cap";"price",#N/A,FALSE,"Graph-Price";"ebit",#N/A,FALSE,"Graph-EBITDA";"ebitda",#N/A,FALSE,"Graph-EBITDA"}</definedName>
    <definedName name="arew" localSheetId="5" hidden="1">{"cap_structure",#N/A,FALSE,"Graph-Mkt Cap";"price",#N/A,FALSE,"Graph-Price";"ebit",#N/A,FALSE,"Graph-EBITDA";"ebitda",#N/A,FALSE,"Graph-EBITDA"}</definedName>
    <definedName name="arew" localSheetId="3" hidden="1">{"cap_structure",#N/A,FALSE,"Graph-Mkt Cap";"price",#N/A,FALSE,"Graph-Price";"ebit",#N/A,FALSE,"Graph-EBITDA";"ebitda",#N/A,FALSE,"Graph-EBITDA"}</definedName>
    <definedName name="arew" hidden="1">{"cap_structure",#N/A,FALSE,"Graph-Mkt Cap";"price",#N/A,FALSE,"Graph-Price";"ebit",#N/A,FALSE,"Graph-EBITDA";"ebitda",#N/A,FALSE,"Graph-EBITDA"}</definedName>
    <definedName name="arew_1" localSheetId="4" hidden="1">{"cap_structure",#N/A,FALSE,"Graph-Mkt Cap";"price",#N/A,FALSE,"Graph-Price";"ebit",#N/A,FALSE,"Graph-EBITDA";"ebitda",#N/A,FALSE,"Graph-EBITDA"}</definedName>
    <definedName name="arew_1" localSheetId="5" hidden="1">{"cap_structure",#N/A,FALSE,"Graph-Mkt Cap";"price",#N/A,FALSE,"Graph-Price";"ebit",#N/A,FALSE,"Graph-EBITDA";"ebitda",#N/A,FALSE,"Graph-EBITDA"}</definedName>
    <definedName name="arew_1" localSheetId="3" hidden="1">{"cap_structure",#N/A,FALSE,"Graph-Mkt Cap";"price",#N/A,FALSE,"Graph-Price";"ebit",#N/A,FALSE,"Graph-EBITDA";"ebitda",#N/A,FALSE,"Graph-EBITDA"}</definedName>
    <definedName name="arew_1" hidden="1">{"cap_structure",#N/A,FALSE,"Graph-Mkt Cap";"price",#N/A,FALSE,"Graph-Price";"ebit",#N/A,FALSE,"Graph-EBITDA";"ebitda",#N/A,FALSE,"Graph-EBITDA"}</definedName>
    <definedName name="arg" localSheetId="4" hidden="1">{"inputs raw data",#N/A,TRUE,"INPUT"}</definedName>
    <definedName name="arg" localSheetId="5" hidden="1">{"inputs raw data",#N/A,TRUE,"INPUT"}</definedName>
    <definedName name="arg" localSheetId="3" hidden="1">{"inputs raw data",#N/A,TRUE,"INPUT"}</definedName>
    <definedName name="arg" hidden="1">{"inputs raw data",#N/A,TRUE,"INPUT"}</definedName>
    <definedName name="arg_1" localSheetId="4" hidden="1">{"inputs raw data",#N/A,TRUE,"INPUT"}</definedName>
    <definedName name="arg_1" localSheetId="5" hidden="1">{"inputs raw data",#N/A,TRUE,"INPUT"}</definedName>
    <definedName name="arg_1" localSheetId="3" hidden="1">{"inputs raw data",#N/A,TRUE,"INPUT"}</definedName>
    <definedName name="arg_1" hidden="1">{"inputs raw data",#N/A,TRUE,"INPUT"}</definedName>
    <definedName name="arsdf" localSheetId="4" hidden="1">{#N/A,#N/A,FALSE,"Aging Summary";#N/A,#N/A,FALSE,"Ratio Analysis";#N/A,#N/A,FALSE,"Test 120 Day Accts";#N/A,#N/A,FALSE,"Tickmarks"}</definedName>
    <definedName name="arsdf" localSheetId="5" hidden="1">{#N/A,#N/A,FALSE,"Aging Summary";#N/A,#N/A,FALSE,"Ratio Analysis";#N/A,#N/A,FALSE,"Test 120 Day Accts";#N/A,#N/A,FALSE,"Tickmarks"}</definedName>
    <definedName name="arsdf" localSheetId="3" hidden="1">{#N/A,#N/A,FALSE,"Aging Summary";#N/A,#N/A,FALSE,"Ratio Analysis";#N/A,#N/A,FALSE,"Test 120 Day Accts";#N/A,#N/A,FALSE,"Tickmarks"}</definedName>
    <definedName name="arsdf" hidden="1">{#N/A,#N/A,FALSE,"Aging Summary";#N/A,#N/A,FALSE,"Ratio Analysis";#N/A,#N/A,FALSE,"Test 120 Day Accts";#N/A,#N/A,FALSE,"Tickmarks"}</definedName>
    <definedName name="as" localSheetId="4" hidden="1">{"comp1",#N/A,FALSE,"COMPS";"footnotes",#N/A,FALSE,"COMPS"}</definedName>
    <definedName name="as" localSheetId="5" hidden="1">{"comp1",#N/A,FALSE,"COMPS";"footnotes",#N/A,FALSE,"COMPS"}</definedName>
    <definedName name="as" localSheetId="3" hidden="1">{"comp1",#N/A,FALSE,"COMPS";"footnotes",#N/A,FALSE,"COMPS"}</definedName>
    <definedName name="as" hidden="1">{"comp1",#N/A,FALSE,"COMPS";"footnotes",#N/A,FALSE,"COMPS"}</definedName>
    <definedName name="as.subset" localSheetId="4" hidden="1">{"% burden",#N/A,FALSE,"Summaries";"res value",#N/A,FALSE,"Summaries";"use factors",#N/A,FALSE,"Cost_Alloc";"cost alloc",#N/A,FALSE,"Cost_Alloc"}</definedName>
    <definedName name="as.subset" localSheetId="5" hidden="1">{"% burden",#N/A,FALSE,"Summaries";"res value",#N/A,FALSE,"Summaries";"use factors",#N/A,FALSE,"Cost_Alloc";"cost alloc",#N/A,FALSE,"Cost_Alloc"}</definedName>
    <definedName name="as.subset" localSheetId="3" hidden="1">{"% burden",#N/A,FALSE,"Summaries";"res value",#N/A,FALSE,"Summaries";"use factors",#N/A,FALSE,"Cost_Alloc";"cost alloc",#N/A,FALSE,"Cost_Alloc"}</definedName>
    <definedName name="as.subset" hidden="1">{"% burden",#N/A,FALSE,"Summaries";"res value",#N/A,FALSE,"Summaries";"use factors",#N/A,FALSE,"Cost_Alloc";"cost alloc",#N/A,FALSE,"Cost_Alloc"}</definedName>
    <definedName name="as.subset_1" localSheetId="4" hidden="1">{"% burden",#N/A,FALSE,"Summaries";"res value",#N/A,FALSE,"Summaries";"use factors",#N/A,FALSE,"Cost_Alloc";"cost alloc",#N/A,FALSE,"Cost_Alloc"}</definedName>
    <definedName name="as.subset_1" localSheetId="5" hidden="1">{"% burden",#N/A,FALSE,"Summaries";"res value",#N/A,FALSE,"Summaries";"use factors",#N/A,FALSE,"Cost_Alloc";"cost alloc",#N/A,FALSE,"Cost_Alloc"}</definedName>
    <definedName name="as.subset_1" localSheetId="3" hidden="1">{"% burden",#N/A,FALSE,"Summaries";"res value",#N/A,FALSE,"Summaries";"use factors",#N/A,FALSE,"Cost_Alloc";"cost alloc",#N/A,FALSE,"Cost_Alloc"}</definedName>
    <definedName name="as.subset_1" hidden="1">{"% burden",#N/A,FALSE,"Summaries";"res value",#N/A,FALSE,"Summaries";"use factors",#N/A,FALSE,"Cost_Alloc";"cost alloc",#N/A,FALSE,"Cost_Alloc"}</definedName>
    <definedName name="as.subset_2" localSheetId="4" hidden="1">{"% burden",#N/A,FALSE,"Summaries";"res value",#N/A,FALSE,"Summaries";"use factors",#N/A,FALSE,"Cost_Alloc";"cost alloc",#N/A,FALSE,"Cost_Alloc"}</definedName>
    <definedName name="as.subset_2" localSheetId="5" hidden="1">{"% burden",#N/A,FALSE,"Summaries";"res value",#N/A,FALSE,"Summaries";"use factors",#N/A,FALSE,"Cost_Alloc";"cost alloc",#N/A,FALSE,"Cost_Alloc"}</definedName>
    <definedName name="as.subset_2" localSheetId="3" hidden="1">{"% burden",#N/A,FALSE,"Summaries";"res value",#N/A,FALSE,"Summaries";"use factors",#N/A,FALSE,"Cost_Alloc";"cost alloc",#N/A,FALSE,"Cost_Alloc"}</definedName>
    <definedName name="as.subset_2" hidden="1">{"% burden",#N/A,FALSE,"Summaries";"res value",#N/A,FALSE,"Summaries";"use factors",#N/A,FALSE,"Cost_Alloc";"cost alloc",#N/A,FALSE,"Cost_Alloc"}</definedName>
    <definedName name="as_1" localSheetId="4" hidden="1">{"res_value_proposed",#N/A,FALSE,"Proposed";"assumptions_proposed",#N/A,FALSE,"Proposed";"fees_proposed",#N/A,FALSE,"Proposed";"back_inf_prop",#N/A,FALSE,"Proposed"}</definedName>
    <definedName name="as_1" localSheetId="5" hidden="1">{"res_value_proposed",#N/A,FALSE,"Proposed";"assumptions_proposed",#N/A,FALSE,"Proposed";"fees_proposed",#N/A,FALSE,"Proposed";"back_inf_prop",#N/A,FALSE,"Proposed"}</definedName>
    <definedName name="as_1" localSheetId="3" hidden="1">{"res_value_proposed",#N/A,FALSE,"Proposed";"assumptions_proposed",#N/A,FALSE,"Proposed";"fees_proposed",#N/A,FALSE,"Proposed";"back_inf_prop",#N/A,FALSE,"Proposed"}</definedName>
    <definedName name="as_1" hidden="1">{"res_value_proposed",#N/A,FALSE,"Proposed";"assumptions_proposed",#N/A,FALSE,"Proposed";"fees_proposed",#N/A,FALSE,"Proposed";"back_inf_prop",#N/A,FALSE,"Proposed"}</definedName>
    <definedName name="as_2" localSheetId="4" hidden="1">{"res_value_proposed",#N/A,FALSE,"Proposed";"assumptions_proposed",#N/A,FALSE,"Proposed";"fees_proposed",#N/A,FALSE,"Proposed";"back_inf_prop",#N/A,FALSE,"Proposed"}</definedName>
    <definedName name="as_2" localSheetId="5" hidden="1">{"res_value_proposed",#N/A,FALSE,"Proposed";"assumptions_proposed",#N/A,FALSE,"Proposed";"fees_proposed",#N/A,FALSE,"Proposed";"back_inf_prop",#N/A,FALSE,"Proposed"}</definedName>
    <definedName name="as_2" localSheetId="3" hidden="1">{"res_value_proposed",#N/A,FALSE,"Proposed";"assumptions_proposed",#N/A,FALSE,"Proposed";"fees_proposed",#N/A,FALSE,"Proposed";"back_inf_prop",#N/A,FALSE,"Proposed"}</definedName>
    <definedName name="as_2" hidden="1">{"res_value_proposed",#N/A,FALSE,"Proposed";"assumptions_proposed",#N/A,FALSE,"Proposed";"fees_proposed",#N/A,FALSE,"Proposed";"back_inf_prop",#N/A,FALSE,"Proposed"}</definedName>
    <definedName name="AS2DocOpenMode" hidden="1">"AS2DocumentEdit"</definedName>
    <definedName name="AS2DocOpenMode_1" hidden="1">"AS2DocumentEdit"</definedName>
    <definedName name="AS2DocOpenMode_1_1" hidden="1">"AS2DocumentBrowse"</definedName>
    <definedName name="AS2HasNoAutoHeaderFooter" hidden="1">" "</definedName>
    <definedName name="AS2NamedRange" hidden="1">12</definedName>
    <definedName name="AS2ReportLS" hidden="1">1</definedName>
    <definedName name="AS2SyncStepLS" hidden="1">0</definedName>
    <definedName name="AS2VersionLS" hidden="1">300</definedName>
    <definedName name="asa" localSheetId="4" hidden="1">{"comp1",#N/A,FALSE,"COMPS";"footnotes",#N/A,FALSE,"COMPS"}</definedName>
    <definedName name="asa" localSheetId="5" hidden="1">{"comp1",#N/A,FALSE,"COMPS";"footnotes",#N/A,FALSE,"COMPS"}</definedName>
    <definedName name="asa" localSheetId="3" hidden="1">{"comp1",#N/A,FALSE,"COMPS";"footnotes",#N/A,FALSE,"COMPS"}</definedName>
    <definedName name="asa" hidden="1">{"comp1",#N/A,FALSE,"COMPS";"footnotes",#N/A,FALSE,"COMPS"}</definedName>
    <definedName name="asad" localSheetId="4" hidden="1">{"away stand alones",#N/A,FALSE,"Target"}</definedName>
    <definedName name="asad" localSheetId="5" hidden="1">{"away stand alones",#N/A,FALSE,"Target"}</definedName>
    <definedName name="asad" localSheetId="3" hidden="1">{"away stand alones",#N/A,FALSE,"Target"}</definedName>
    <definedName name="asad" hidden="1">{"away stand alones",#N/A,FALSE,"Target"}</definedName>
    <definedName name="asd" localSheetId="4" hidden="1">{#N/A,#N/A,FALSE,"Cashflow Analysis";#N/A,#N/A,FALSE,"Sensitivity Analysis";#N/A,#N/A,FALSE,"PV";#N/A,#N/A,FALSE,"Pro Forma"}</definedName>
    <definedName name="asd" localSheetId="5" hidden="1">{#N/A,#N/A,FALSE,"Cashflow Analysis";#N/A,#N/A,FALSE,"Sensitivity Analysis";#N/A,#N/A,FALSE,"PV";#N/A,#N/A,FALSE,"Pro Forma"}</definedName>
    <definedName name="asd" localSheetId="3" hidden="1">{#N/A,#N/A,FALSE,"Cashflow Analysis";#N/A,#N/A,FALSE,"Sensitivity Analysis";#N/A,#N/A,FALSE,"PV";#N/A,#N/A,FALSE,"Pro Forma"}</definedName>
    <definedName name="asd" hidden="1">{#N/A,#N/A,FALSE,"Cashflow Analysis";#N/A,#N/A,FALSE,"Sensitivity Analysis";#N/A,#N/A,FALSE,"PV";#N/A,#N/A,FALSE,"Pro Forma"}</definedName>
    <definedName name="asdada" localSheetId="4" hidden="1">{#N/A,#N/A,FALSE,"COMPLIANCE"}</definedName>
    <definedName name="asdada" localSheetId="5" hidden="1">{#N/A,#N/A,FALSE,"COMPLIANCE"}</definedName>
    <definedName name="asdada" localSheetId="3" hidden="1">{#N/A,#N/A,FALSE,"COMPLIANCE"}</definedName>
    <definedName name="asdada" hidden="1">{#N/A,#N/A,FALSE,"COMPLIANCE"}</definedName>
    <definedName name="asdasdasda"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asdasdasda"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asdasdasda"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asdasdasda"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asdasdasdasdas" localSheetId="4" hidden="1">{#N/A,#N/A,FALSE,"Loan Summary";#N/A,#N/A,FALSE,"NOI";"RR and Expir",#N/A,FALSE,"Rental";"Sales History",#N/A,FALSE,"Rental";#N/A,#N/A,FALSE,"Reserves"}</definedName>
    <definedName name="asdasdasdasdas" localSheetId="5" hidden="1">{#N/A,#N/A,FALSE,"Loan Summary";#N/A,#N/A,FALSE,"NOI";"RR and Expir",#N/A,FALSE,"Rental";"Sales History",#N/A,FALSE,"Rental";#N/A,#N/A,FALSE,"Reserves"}</definedName>
    <definedName name="asdasdasdasdas" localSheetId="3" hidden="1">{#N/A,#N/A,FALSE,"Loan Summary";#N/A,#N/A,FALSE,"NOI";"RR and Expir",#N/A,FALSE,"Rental";"Sales History",#N/A,FALSE,"Rental";#N/A,#N/A,FALSE,"Reserves"}</definedName>
    <definedName name="asdasdasdasdas" hidden="1">{#N/A,#N/A,FALSE,"Loan Summary";#N/A,#N/A,FALSE,"NOI";"RR and Expir",#N/A,FALSE,"Rental";"Sales History",#N/A,FALSE,"Rental";#N/A,#N/A,FALSE,"Reserves"}</definedName>
    <definedName name="asdasdasdasdasd" localSheetId="4" hidden="1">{#N/A,#N/A,FALSE,"Loan Summary";#N/A,#N/A,FALSE,"NOI";"RR and Expir",#N/A,FALSE,"Rental";"Sales History",#N/A,FALSE,"Rental";#N/A,#N/A,FALSE,"Reserves"}</definedName>
    <definedName name="asdasdasdasdasd" localSheetId="5" hidden="1">{#N/A,#N/A,FALSE,"Loan Summary";#N/A,#N/A,FALSE,"NOI";"RR and Expir",#N/A,FALSE,"Rental";"Sales History",#N/A,FALSE,"Rental";#N/A,#N/A,FALSE,"Reserves"}</definedName>
    <definedName name="asdasdasdasdasd" localSheetId="3" hidden="1">{#N/A,#N/A,FALSE,"Loan Summary";#N/A,#N/A,FALSE,"NOI";"RR and Expir",#N/A,FALSE,"Rental";"Sales History",#N/A,FALSE,"Rental";#N/A,#N/A,FALSE,"Reserves"}</definedName>
    <definedName name="asdasdasdasdasd" hidden="1">{#N/A,#N/A,FALSE,"Loan Summary";#N/A,#N/A,FALSE,"NOI";"RR and Expir",#N/A,FALSE,"Rental";"Sales History",#N/A,FALSE,"Rental";#N/A,#N/A,FALSE,"Reserves"}</definedName>
    <definedName name="asdasdasdasdasdasdas"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asdasdasdasdasdasdas"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asdasdasdasdasdasdas"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asdasdasdasdasdasdas"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asdf" localSheetId="4" hidden="1">{#N/A,#N/A,FALSE,"Calc";#N/A,#N/A,FALSE,"Sensitivity";#N/A,#N/A,FALSE,"LT Earn.Dil.";#N/A,#N/A,FALSE,"Dil. AVP"}</definedName>
    <definedName name="asdf" localSheetId="5" hidden="1">{#N/A,#N/A,FALSE,"Calc";#N/A,#N/A,FALSE,"Sensitivity";#N/A,#N/A,FALSE,"LT Earn.Dil.";#N/A,#N/A,FALSE,"Dil. AVP"}</definedName>
    <definedName name="asdf" localSheetId="3" hidden="1">{#N/A,#N/A,FALSE,"Calc";#N/A,#N/A,FALSE,"Sensitivity";#N/A,#N/A,FALSE,"LT Earn.Dil.";#N/A,#N/A,FALSE,"Dil. AVP"}</definedName>
    <definedName name="asdf" hidden="1">{#N/A,#N/A,FALSE,"Calc";#N/A,#N/A,FALSE,"Sensitivity";#N/A,#N/A,FALSE,"LT Earn.Dil.";#N/A,#N/A,FALSE,"Dil. AVP"}</definedName>
    <definedName name="asdf2" localSheetId="4" hidden="1">{#N/A,#N/A,FALSE,"OperatingAssumptions"}</definedName>
    <definedName name="asdf2" localSheetId="5" hidden="1">{#N/A,#N/A,FALSE,"OperatingAssumptions"}</definedName>
    <definedName name="asdf2" localSheetId="3" hidden="1">{#N/A,#N/A,FALSE,"OperatingAssumptions"}</definedName>
    <definedName name="asdf2" hidden="1">{#N/A,#N/A,FALSE,"OperatingAssumptions"}</definedName>
    <definedName name="asdf22" localSheetId="4" hidden="1">{#N/A,#N/A,FALSE,"OperatingAssumptions"}</definedName>
    <definedName name="asdf22" localSheetId="5" hidden="1">{#N/A,#N/A,FALSE,"OperatingAssumptions"}</definedName>
    <definedName name="asdf22" localSheetId="3" hidden="1">{#N/A,#N/A,FALSE,"OperatingAssumptions"}</definedName>
    <definedName name="asdf22" hidden="1">{#N/A,#N/A,FALSE,"OperatingAssumptions"}</definedName>
    <definedName name="asdf3" localSheetId="4" hidden="1">{#N/A,#N/A,FALSE,"LoanAssumptions"}</definedName>
    <definedName name="asdf3" localSheetId="5" hidden="1">{#N/A,#N/A,FALSE,"LoanAssumptions"}</definedName>
    <definedName name="asdf3" localSheetId="3" hidden="1">{#N/A,#N/A,FALSE,"LoanAssumptions"}</definedName>
    <definedName name="asdf3" hidden="1">{#N/A,#N/A,FALSE,"LoanAssumptions"}</definedName>
    <definedName name="asdf33" localSheetId="4" hidden="1">{#N/A,#N/A,FALSE,"LoanAssumptions"}</definedName>
    <definedName name="asdf33" localSheetId="5" hidden="1">{#N/A,#N/A,FALSE,"LoanAssumptions"}</definedName>
    <definedName name="asdf33" localSheetId="3" hidden="1">{#N/A,#N/A,FALSE,"LoanAssumptions"}</definedName>
    <definedName name="asdf33" hidden="1">{#N/A,#N/A,FALSE,"LoanAssumptions"}</definedName>
    <definedName name="asdf5" localSheetId="4" hidden="1">{"MonthlyRentRoll",#N/A,FALSE,"RentRoll"}</definedName>
    <definedName name="asdf5" localSheetId="5" hidden="1">{"MonthlyRentRoll",#N/A,FALSE,"RentRoll"}</definedName>
    <definedName name="asdf5" localSheetId="3" hidden="1">{"MonthlyRentRoll",#N/A,FALSE,"RentRoll"}</definedName>
    <definedName name="asdf5" hidden="1">{"MonthlyRentRoll",#N/A,FALSE,"RentRoll"}</definedName>
    <definedName name="asdf55" localSheetId="4" hidden="1">{"MonthlyRentRoll",#N/A,FALSE,"RentRoll"}</definedName>
    <definedName name="asdf55" localSheetId="5" hidden="1">{"MonthlyRentRoll",#N/A,FALSE,"RentRoll"}</definedName>
    <definedName name="asdf55" localSheetId="3" hidden="1">{"MonthlyRentRoll",#N/A,FALSE,"RentRoll"}</definedName>
    <definedName name="asdf55" hidden="1">{"MonthlyRentRoll",#N/A,FALSE,"RentRoll"}</definedName>
    <definedName name="asdf7" localSheetId="4" hidden="1">{#N/A,#N/A,TRUE,"Summary";"AnnualRentRoll",#N/A,TRUE,"RentRoll";#N/A,#N/A,TRUE,"ExitStratigy";#N/A,#N/A,TRUE,"OperatingAssumptions"}</definedName>
    <definedName name="asdf7" localSheetId="5" hidden="1">{#N/A,#N/A,TRUE,"Summary";"AnnualRentRoll",#N/A,TRUE,"RentRoll";#N/A,#N/A,TRUE,"ExitStratigy";#N/A,#N/A,TRUE,"OperatingAssumptions"}</definedName>
    <definedName name="asdf7" localSheetId="3" hidden="1">{#N/A,#N/A,TRUE,"Summary";"AnnualRentRoll",#N/A,TRUE,"RentRoll";#N/A,#N/A,TRUE,"ExitStratigy";#N/A,#N/A,TRUE,"OperatingAssumptions"}</definedName>
    <definedName name="asdf7" hidden="1">{#N/A,#N/A,TRUE,"Summary";"AnnualRentRoll",#N/A,TRUE,"RentRoll";#N/A,#N/A,TRUE,"ExitStratigy";#N/A,#N/A,TRUE,"OperatingAssumptions"}</definedName>
    <definedName name="asdf77" localSheetId="4" hidden="1">{#N/A,#N/A,TRUE,"Summary";"AnnualRentRoll",#N/A,TRUE,"RentRoll";#N/A,#N/A,TRUE,"ExitStratigy";#N/A,#N/A,TRUE,"OperatingAssumptions"}</definedName>
    <definedName name="asdf77" localSheetId="5" hidden="1">{#N/A,#N/A,TRUE,"Summary";"AnnualRentRoll",#N/A,TRUE,"RentRoll";#N/A,#N/A,TRUE,"ExitStratigy";#N/A,#N/A,TRUE,"OperatingAssumptions"}</definedName>
    <definedName name="asdf77" localSheetId="3" hidden="1">{#N/A,#N/A,TRUE,"Summary";"AnnualRentRoll",#N/A,TRUE,"RentRoll";#N/A,#N/A,TRUE,"ExitStratigy";#N/A,#N/A,TRUE,"OperatingAssumptions"}</definedName>
    <definedName name="asdf77" hidden="1">{#N/A,#N/A,TRUE,"Summary";"AnnualRentRoll",#N/A,TRUE,"RentRoll";#N/A,#N/A,TRUE,"ExitStratigy";#N/A,#N/A,TRUE,"OperatingAssumptions"}</definedName>
    <definedName name="asdfa" localSheetId="4" hidden="1">{#N/A,#N/A,FALSE,"Calc";#N/A,#N/A,FALSE,"Sensitivity";#N/A,#N/A,FALSE,"LT Earn.Dil.";#N/A,#N/A,FALSE,"Dil. AVP"}</definedName>
    <definedName name="asdfa" localSheetId="5" hidden="1">{#N/A,#N/A,FALSE,"Calc";#N/A,#N/A,FALSE,"Sensitivity";#N/A,#N/A,FALSE,"LT Earn.Dil.";#N/A,#N/A,FALSE,"Dil. AVP"}</definedName>
    <definedName name="asdfa" localSheetId="3" hidden="1">{#N/A,#N/A,FALSE,"Calc";#N/A,#N/A,FALSE,"Sensitivity";#N/A,#N/A,FALSE,"LT Earn.Dil.";#N/A,#N/A,FALSE,"Dil. AVP"}</definedName>
    <definedName name="asdfa" hidden="1">{#N/A,#N/A,FALSE,"Calc";#N/A,#N/A,FALSE,"Sensitivity";#N/A,#N/A,FALSE,"LT Earn.Dil.";#N/A,#N/A,FALSE,"Dil. AVP"}</definedName>
    <definedName name="asdfa2" localSheetId="4" hidden="1">{#N/A,#N/A,FALSE,"Calc";#N/A,#N/A,FALSE,"Sensitivity";#N/A,#N/A,FALSE,"LT Earn.Dil.";#N/A,#N/A,FALSE,"Dil. AVP"}</definedName>
    <definedName name="asdfa2" localSheetId="5" hidden="1">{#N/A,#N/A,FALSE,"Calc";#N/A,#N/A,FALSE,"Sensitivity";#N/A,#N/A,FALSE,"LT Earn.Dil.";#N/A,#N/A,FALSE,"Dil. AVP"}</definedName>
    <definedName name="asdfa2" localSheetId="3" hidden="1">{#N/A,#N/A,FALSE,"Calc";#N/A,#N/A,FALSE,"Sensitivity";#N/A,#N/A,FALSE,"LT Earn.Dil.";#N/A,#N/A,FALSE,"Dil. AVP"}</definedName>
    <definedName name="asdfa2" hidden="1">{#N/A,#N/A,FALSE,"Calc";#N/A,#N/A,FALSE,"Sensitivity";#N/A,#N/A,FALSE,"LT Earn.Dil.";#N/A,#N/A,FALSE,"Dil. AVP"}</definedName>
    <definedName name="asdfacawe" localSheetId="4" hidden="1">{"comps",#N/A,FALSE,"HANDPACK";"footnotes",#N/A,FALSE,"HANDPACK"}</definedName>
    <definedName name="asdfacawe" localSheetId="5" hidden="1">{"comps",#N/A,FALSE,"HANDPACK";"footnotes",#N/A,FALSE,"HANDPACK"}</definedName>
    <definedName name="asdfacawe" localSheetId="3" hidden="1">{"comps",#N/A,FALSE,"HANDPACK";"footnotes",#N/A,FALSE,"HANDPACK"}</definedName>
    <definedName name="asdfacawe" hidden="1">{"comps",#N/A,FALSE,"HANDPACK";"footnotes",#N/A,FALSE,"HANDPACK"}</definedName>
    <definedName name="asdfadsf" localSheetId="4" hidden="1">{"Main",#N/A,FALSE,"Wacker";"Main2",#N/A,FALSE,"Wacker";"Value",#N/A,FALSE,"Wacker";"Sensitivity",#N/A,FALSE,"Wacker";"Paine",#N/A,FALSE,"Wacker";"Quaker",#N/A,FALSE,"Wacker";"Wacker",#N/A,FALSE,"Wacker";"1900",#N/A,FALSE,"Wacker";"1901",#N/A,FALSE,"Wacker"}</definedName>
    <definedName name="asdfadsf" localSheetId="5" hidden="1">{"Main",#N/A,FALSE,"Wacker";"Main2",#N/A,FALSE,"Wacker";"Value",#N/A,FALSE,"Wacker";"Sensitivity",#N/A,FALSE,"Wacker";"Paine",#N/A,FALSE,"Wacker";"Quaker",#N/A,FALSE,"Wacker";"Wacker",#N/A,FALSE,"Wacker";"1900",#N/A,FALSE,"Wacker";"1901",#N/A,FALSE,"Wacker"}</definedName>
    <definedName name="asdfadsf" localSheetId="3" hidden="1">{"Main",#N/A,FALSE,"Wacker";"Main2",#N/A,FALSE,"Wacker";"Value",#N/A,FALSE,"Wacker";"Sensitivity",#N/A,FALSE,"Wacker";"Paine",#N/A,FALSE,"Wacker";"Quaker",#N/A,FALSE,"Wacker";"Wacker",#N/A,FALSE,"Wacker";"1900",#N/A,FALSE,"Wacker";"1901",#N/A,FALSE,"Wacker"}</definedName>
    <definedName name="asdfadsf" hidden="1">{"Main",#N/A,FALSE,"Wacker";"Main2",#N/A,FALSE,"Wacker";"Value",#N/A,FALSE,"Wacker";"Sensitivity",#N/A,FALSE,"Wacker";"Paine",#N/A,FALSE,"Wacker";"Quaker",#N/A,FALSE,"Wacker";"Wacker",#N/A,FALSE,"Wacker";"1900",#N/A,FALSE,"Wacker";"1901",#N/A,FALSE,"Wacker"}</definedName>
    <definedName name="asdfagsdfg" localSheetId="4" hidden="1">{"consolidated",#N/A,FALSE,"Sheet1";"cms",#N/A,FALSE,"Sheet1";"fse",#N/A,FALSE,"Sheet1"}</definedName>
    <definedName name="asdfagsdfg" localSheetId="5" hidden="1">{"consolidated",#N/A,FALSE,"Sheet1";"cms",#N/A,FALSE,"Sheet1";"fse",#N/A,FALSE,"Sheet1"}</definedName>
    <definedName name="asdfagsdfg" localSheetId="3" hidden="1">{"consolidated",#N/A,FALSE,"Sheet1";"cms",#N/A,FALSE,"Sheet1";"fse",#N/A,FALSE,"Sheet1"}</definedName>
    <definedName name="asdfagsdfg" hidden="1">{"consolidated",#N/A,FALSE,"Sheet1";"cms",#N/A,FALSE,"Sheet1";"fse",#N/A,FALSE,"Sheet1"}</definedName>
    <definedName name="asdfas" localSheetId="4" hidden="1">{"print 1.6",#N/A,FALSE,"Sheet1";"print 2.6",#N/A,FALSE,"Sheet1";"print 3.6",#N/A,FALSE,"Sheet1";"print 4.6",#N/A,FALSE,"Sheet1";"print 5.6",#N/A,FALSE,"Sheet1";"print 6.6",#N/A,FALSE,"Sheet1"}</definedName>
    <definedName name="asdfas" localSheetId="5" hidden="1">{"print 1.6",#N/A,FALSE,"Sheet1";"print 2.6",#N/A,FALSE,"Sheet1";"print 3.6",#N/A,FALSE,"Sheet1";"print 4.6",#N/A,FALSE,"Sheet1";"print 5.6",#N/A,FALSE,"Sheet1";"print 6.6",#N/A,FALSE,"Sheet1"}</definedName>
    <definedName name="asdfas" localSheetId="3" hidden="1">{"print 1.6",#N/A,FALSE,"Sheet1";"print 2.6",#N/A,FALSE,"Sheet1";"print 3.6",#N/A,FALSE,"Sheet1";"print 4.6",#N/A,FALSE,"Sheet1";"print 5.6",#N/A,FALSE,"Sheet1";"print 6.6",#N/A,FALSE,"Sheet1"}</definedName>
    <definedName name="asdfas" hidden="1">{"print 1.6",#N/A,FALSE,"Sheet1";"print 2.6",#N/A,FALSE,"Sheet1";"print 3.6",#N/A,FALSE,"Sheet1";"print 4.6",#N/A,FALSE,"Sheet1";"print 5.6",#N/A,FALSE,"Sheet1";"print 6.6",#N/A,FALSE,"Sheet1"}</definedName>
    <definedName name="asdfas_1" localSheetId="4" hidden="1">{"print 1.6",#N/A,FALSE,"Sheet1";"print 2.6",#N/A,FALSE,"Sheet1";"print 3.6",#N/A,FALSE,"Sheet1";"print 4.6",#N/A,FALSE,"Sheet1";"print 5.6",#N/A,FALSE,"Sheet1";"print 6.6",#N/A,FALSE,"Sheet1"}</definedName>
    <definedName name="asdfas_1" localSheetId="5" hidden="1">{"print 1.6",#N/A,FALSE,"Sheet1";"print 2.6",#N/A,FALSE,"Sheet1";"print 3.6",#N/A,FALSE,"Sheet1";"print 4.6",#N/A,FALSE,"Sheet1";"print 5.6",#N/A,FALSE,"Sheet1";"print 6.6",#N/A,FALSE,"Sheet1"}</definedName>
    <definedName name="asdfas_1" localSheetId="3" hidden="1">{"print 1.6",#N/A,FALSE,"Sheet1";"print 2.6",#N/A,FALSE,"Sheet1";"print 3.6",#N/A,FALSE,"Sheet1";"print 4.6",#N/A,FALSE,"Sheet1";"print 5.6",#N/A,FALSE,"Sheet1";"print 6.6",#N/A,FALSE,"Sheet1"}</definedName>
    <definedName name="asdfas_1" hidden="1">{"print 1.6",#N/A,FALSE,"Sheet1";"print 2.6",#N/A,FALSE,"Sheet1";"print 3.6",#N/A,FALSE,"Sheet1";"print 4.6",#N/A,FALSE,"Sheet1";"print 5.6",#N/A,FALSE,"Sheet1";"print 6.6",#N/A,FALSE,"Sheet1"}</definedName>
    <definedName name="asdfasaa" localSheetId="4" hidden="1">{"print 1.6",#N/A,FALSE,"Sheet1";"print 2.6",#N/A,FALSE,"Sheet1";"print 3.6",#N/A,FALSE,"Sheet1";"print 4.6",#N/A,FALSE,"Sheet1";"print 5.6",#N/A,FALSE,"Sheet1";"print 6.6",#N/A,FALSE,"Sheet1"}</definedName>
    <definedName name="asdfasaa" localSheetId="5" hidden="1">{"print 1.6",#N/A,FALSE,"Sheet1";"print 2.6",#N/A,FALSE,"Sheet1";"print 3.6",#N/A,FALSE,"Sheet1";"print 4.6",#N/A,FALSE,"Sheet1";"print 5.6",#N/A,FALSE,"Sheet1";"print 6.6",#N/A,FALSE,"Sheet1"}</definedName>
    <definedName name="asdfasaa" localSheetId="3"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aa_1" localSheetId="4" hidden="1">{"print 1.6",#N/A,FALSE,"Sheet1";"print 2.6",#N/A,FALSE,"Sheet1";"print 3.6",#N/A,FALSE,"Sheet1";"print 4.6",#N/A,FALSE,"Sheet1";"print 5.6",#N/A,FALSE,"Sheet1";"print 6.6",#N/A,FALSE,"Sheet1"}</definedName>
    <definedName name="asdfasaa_1" localSheetId="5" hidden="1">{"print 1.6",#N/A,FALSE,"Sheet1";"print 2.6",#N/A,FALSE,"Sheet1";"print 3.6",#N/A,FALSE,"Sheet1";"print 4.6",#N/A,FALSE,"Sheet1";"print 5.6",#N/A,FALSE,"Sheet1";"print 6.6",#N/A,FALSE,"Sheet1"}</definedName>
    <definedName name="asdfasaa_1" localSheetId="3" hidden="1">{"print 1.6",#N/A,FALSE,"Sheet1";"print 2.6",#N/A,FALSE,"Sheet1";"print 3.6",#N/A,FALSE,"Sheet1";"print 4.6",#N/A,FALSE,"Sheet1";"print 5.6",#N/A,FALSE,"Sheet1";"print 6.6",#N/A,FALSE,"Sheet1"}</definedName>
    <definedName name="asdfasaa_1" hidden="1">{"print 1.6",#N/A,FALSE,"Sheet1";"print 2.6",#N/A,FALSE,"Sheet1";"print 3.6",#N/A,FALSE,"Sheet1";"print 4.6",#N/A,FALSE,"Sheet1";"print 5.6",#N/A,FALSE,"Sheet1";"print 6.6",#N/A,FALSE,"Sheet1"}</definedName>
    <definedName name="asdfasaaIRR" localSheetId="4" hidden="1">{"print 1.6",#N/A,FALSE,"Sheet1";"print 2.6",#N/A,FALSE,"Sheet1";"print 3.6",#N/A,FALSE,"Sheet1";"print 4.6",#N/A,FALSE,"Sheet1";"print 5.6",#N/A,FALSE,"Sheet1";"print 6.6",#N/A,FALSE,"Sheet1"}</definedName>
    <definedName name="asdfasaaIRR" localSheetId="5" hidden="1">{"print 1.6",#N/A,FALSE,"Sheet1";"print 2.6",#N/A,FALSE,"Sheet1";"print 3.6",#N/A,FALSE,"Sheet1";"print 4.6",#N/A,FALSE,"Sheet1";"print 5.6",#N/A,FALSE,"Sheet1";"print 6.6",#N/A,FALSE,"Sheet1"}</definedName>
    <definedName name="asdfasaaIRR" localSheetId="3" hidden="1">{"print 1.6",#N/A,FALSE,"Sheet1";"print 2.6",#N/A,FALSE,"Sheet1";"print 3.6",#N/A,FALSE,"Sheet1";"print 4.6",#N/A,FALSE,"Sheet1";"print 5.6",#N/A,FALSE,"Sheet1";"print 6.6",#N/A,FALSE,"Sheet1"}</definedName>
    <definedName name="asdfasaaIRR" hidden="1">{"print 1.6",#N/A,FALSE,"Sheet1";"print 2.6",#N/A,FALSE,"Sheet1";"print 3.6",#N/A,FALSE,"Sheet1";"print 4.6",#N/A,FALSE,"Sheet1";"print 5.6",#N/A,FALSE,"Sheet1";"print 6.6",#N/A,FALSE,"Sheet1"}</definedName>
    <definedName name="asdfasd" localSheetId="4" hidden="1">{"cap_structure",#N/A,FALSE,"Graph-Mkt Cap";"price",#N/A,FALSE,"Graph-Price";"ebit",#N/A,FALSE,"Graph-EBITDA";"ebitda",#N/A,FALSE,"Graph-EBITDA"}</definedName>
    <definedName name="asdfasd" localSheetId="5" hidden="1">{"cap_structure",#N/A,FALSE,"Graph-Mkt Cap";"price",#N/A,FALSE,"Graph-Price";"ebit",#N/A,FALSE,"Graph-EBITDA";"ebitda",#N/A,FALSE,"Graph-EBITDA"}</definedName>
    <definedName name="asdfasd" localSheetId="3" hidden="1">{"cap_structure",#N/A,FALSE,"Graph-Mkt Cap";"price",#N/A,FALSE,"Graph-Price";"ebit",#N/A,FALSE,"Graph-EBITDA";"ebitda",#N/A,FALSE,"Graph-EBITDA"}</definedName>
    <definedName name="asdfasd" hidden="1">{"cap_structure",#N/A,FALSE,"Graph-Mkt Cap";"price",#N/A,FALSE,"Graph-Price";"ebit",#N/A,FALSE,"Graph-EBITDA";"ebitda",#N/A,FALSE,"Graph-EBITDA"}</definedName>
    <definedName name="asdfasdf" localSheetId="4" hidden="1">{#N/A,#N/A,TRUE,"Pro Forma";#N/A,#N/A,TRUE,"PF_Bal";#N/A,#N/A,TRUE,"PF_INC";#N/A,#N/A,TRUE,"CBE";#N/A,#N/A,TRUE,"SWK"}</definedName>
    <definedName name="asdfasdf" localSheetId="5" hidden="1">{#N/A,#N/A,TRUE,"Pro Forma";#N/A,#N/A,TRUE,"PF_Bal";#N/A,#N/A,TRUE,"PF_INC";#N/A,#N/A,TRUE,"CBE";#N/A,#N/A,TRUE,"SWK"}</definedName>
    <definedName name="asdfasdf" localSheetId="3" hidden="1">{#N/A,#N/A,TRUE,"Pro Forma";#N/A,#N/A,TRUE,"PF_Bal";#N/A,#N/A,TRUE,"PF_INC";#N/A,#N/A,TRUE,"CBE";#N/A,#N/A,TRUE,"SWK"}</definedName>
    <definedName name="asdfasdf" hidden="1">{#N/A,#N/A,TRUE,"Pro Forma";#N/A,#N/A,TRUE,"PF_Bal";#N/A,#N/A,TRUE,"PF_INC";#N/A,#N/A,TRUE,"CBE";#N/A,#N/A,TRUE,"SWK"}</definedName>
    <definedName name="asdfasdf_1" localSheetId="4" hidden="1">{"rtn",#N/A,FALSE,"RTN";"tables",#N/A,FALSE,"RTN";"cf",#N/A,FALSE,"CF";"stats",#N/A,FALSE,"Stats";"prop",#N/A,FALSE,"Prop"}</definedName>
    <definedName name="asdfasdf_1" localSheetId="5" hidden="1">{"rtn",#N/A,FALSE,"RTN";"tables",#N/A,FALSE,"RTN";"cf",#N/A,FALSE,"CF";"stats",#N/A,FALSE,"Stats";"prop",#N/A,FALSE,"Prop"}</definedName>
    <definedName name="asdfasdf_1" localSheetId="3" hidden="1">{"rtn",#N/A,FALSE,"RTN";"tables",#N/A,FALSE,"RTN";"cf",#N/A,FALSE,"CF";"stats",#N/A,FALSE,"Stats";"prop",#N/A,FALSE,"Prop"}</definedName>
    <definedName name="asdfasdf_1" hidden="1">{"rtn",#N/A,FALSE,"RTN";"tables",#N/A,FALSE,"RTN";"cf",#N/A,FALSE,"CF";"stats",#N/A,FALSE,"Stats";"prop",#N/A,FALSE,"Prop"}</definedName>
    <definedName name="asdfasdfads" localSheetId="4" hidden="1">{"MonthlyRentRoll",#N/A,FALSE,"RentRoll"}</definedName>
    <definedName name="asdfasdfads" localSheetId="5" hidden="1">{"MonthlyRentRoll",#N/A,FALSE,"RentRoll"}</definedName>
    <definedName name="asdfasdfads" localSheetId="3" hidden="1">{"MonthlyRentRoll",#N/A,FALSE,"RentRoll"}</definedName>
    <definedName name="asdfasdfads" hidden="1">{"MonthlyRentRoll",#N/A,FALSE,"RentRoll"}</definedName>
    <definedName name="asdfasdfasd" localSheetId="4" hidden="1">{"MonthlyRentRoll",#N/A,FALSE,"RentRoll"}</definedName>
    <definedName name="asdfasdfasd" localSheetId="5" hidden="1">{"MonthlyRentRoll",#N/A,FALSE,"RentRoll"}</definedName>
    <definedName name="asdfasdfasd" localSheetId="3" hidden="1">{"MonthlyRentRoll",#N/A,FALSE,"RentRoll"}</definedName>
    <definedName name="asdfasdfasd" hidden="1">{"MonthlyRentRoll",#N/A,FALSE,"RentRoll"}</definedName>
    <definedName name="asdfasdfasdf" localSheetId="4" hidden="1">{"comp1",#N/A,FALSE,"COMPS";"footnotes",#N/A,FALSE,"COMPS"}</definedName>
    <definedName name="asdfasdfasdf" localSheetId="5" hidden="1">{"comp1",#N/A,FALSE,"COMPS";"footnotes",#N/A,FALSE,"COMPS"}</definedName>
    <definedName name="asdfasdfasdf" localSheetId="3" hidden="1">{"comp1",#N/A,FALSE,"COMPS";"footnotes",#N/A,FALSE,"COMPS"}</definedName>
    <definedName name="asdfasdfasdf" hidden="1">{"comp1",#N/A,FALSE,"COMPS";"footnotes",#N/A,FALSE,"COMPS"}</definedName>
    <definedName name="asdfasdfasdfa" localSheetId="4" hidden="1">binary</definedName>
    <definedName name="asdfasdfasdfa" localSheetId="5" hidden="1">binary</definedName>
    <definedName name="asdfasdfasdfa" localSheetId="3" hidden="1">binary</definedName>
    <definedName name="asdfasdfasdfa" hidden="1">binary</definedName>
    <definedName name="asdfasdfIRR" localSheetId="4" hidden="1">{"rtn",#N/A,FALSE,"RTN";"tables",#N/A,FALSE,"RTN";"cf",#N/A,FALSE,"CF";"stats",#N/A,FALSE,"Stats";"prop",#N/A,FALSE,"Prop"}</definedName>
    <definedName name="asdfasdfIRR" localSheetId="5" hidden="1">{"rtn",#N/A,FALSE,"RTN";"tables",#N/A,FALSE,"RTN";"cf",#N/A,FALSE,"CF";"stats",#N/A,FALSE,"Stats";"prop",#N/A,FALSE,"Prop"}</definedName>
    <definedName name="asdfasdfIRR" localSheetId="3" hidden="1">{"rtn",#N/A,FALSE,"RTN";"tables",#N/A,FALSE,"RTN";"cf",#N/A,FALSE,"CF";"stats",#N/A,FALSE,"Stats";"prop",#N/A,FALSE,"Prop"}</definedName>
    <definedName name="asdfasdfIRR" hidden="1">{"rtn",#N/A,FALSE,"RTN";"tables",#N/A,FALSE,"RTN";"cf",#N/A,FALSE,"CF";"stats",#N/A,FALSE,"Stats";"prop",#N/A,FALSE,"Prop"}</definedName>
    <definedName name="asdfasdfs" localSheetId="4" hidden="1">{#N/A,#N/A,FALSE,"Matrix";#N/A,#N/A,FALSE,"Cash Flow";#N/A,#N/A,FALSE,"10 Year Cost Analysis"}</definedName>
    <definedName name="asdfasdfs" localSheetId="5" hidden="1">{#N/A,#N/A,FALSE,"Matrix";#N/A,#N/A,FALSE,"Cash Flow";#N/A,#N/A,FALSE,"10 Year Cost Analysis"}</definedName>
    <definedName name="asdfasdfs" localSheetId="3" hidden="1">{#N/A,#N/A,FALSE,"Matrix";#N/A,#N/A,FALSE,"Cash Flow";#N/A,#N/A,FALSE,"10 Year Cost Analysis"}</definedName>
    <definedName name="asdfasdfs" hidden="1">{#N/A,#N/A,FALSE,"Matrix";#N/A,#N/A,FALSE,"Cash Flow";#N/A,#N/A,FALSE,"10 Year Cost Analysis"}</definedName>
    <definedName name="asdfasdfsad" localSheetId="4" hidden="1">{#N/A,#N/A,FALSE,"output";#N/A,#N/A,FALSE,"contrib";#N/A,#N/A,FALSE,"profile";#N/A,#N/A,FALSE,"comps"}</definedName>
    <definedName name="asdfasdfsad" localSheetId="5" hidden="1">{#N/A,#N/A,FALSE,"output";#N/A,#N/A,FALSE,"contrib";#N/A,#N/A,FALSE,"profile";#N/A,#N/A,FALSE,"comps"}</definedName>
    <definedName name="asdfasdfsad" localSheetId="3" hidden="1">{#N/A,#N/A,FALSE,"output";#N/A,#N/A,FALSE,"contrib";#N/A,#N/A,FALSE,"profile";#N/A,#N/A,FALSE,"comps"}</definedName>
    <definedName name="asdfasdfsad" hidden="1">{#N/A,#N/A,FALSE,"output";#N/A,#N/A,FALSE,"contrib";#N/A,#N/A,FALSE,"profile";#N/A,#N/A,FALSE,"comps"}</definedName>
    <definedName name="asdfase" localSheetId="4" hidden="1">{"QuarterLC",#N/A,FALSE,"LOCALwithADJ";"QuarterUSD",#N/A,FALSE,"USwithADJ"}</definedName>
    <definedName name="asdfase" localSheetId="5" hidden="1">{"QuarterLC",#N/A,FALSE,"LOCALwithADJ";"QuarterUSD",#N/A,FALSE,"USwithADJ"}</definedName>
    <definedName name="asdfase" localSheetId="3" hidden="1">{"QuarterLC",#N/A,FALSE,"LOCALwithADJ";"QuarterUSD",#N/A,FALSE,"USwithADJ"}</definedName>
    <definedName name="asdfase" hidden="1">{"QuarterLC",#N/A,FALSE,"LOCALwithADJ";"QuarterUSD",#N/A,FALSE,"USwithADJ"}</definedName>
    <definedName name="asdfasfsa" localSheetId="4" hidden="1">binary</definedName>
    <definedName name="asdfasfsa" localSheetId="5" hidden="1">binary</definedName>
    <definedName name="asdfasfsa" localSheetId="3" hidden="1">binary</definedName>
    <definedName name="asdfasfsa" hidden="1">binary</definedName>
    <definedName name="asdfasIRR" localSheetId="4" hidden="1">{"print 1.6",#N/A,FALSE,"Sheet1";"print 2.6",#N/A,FALSE,"Sheet1";"print 3.6",#N/A,FALSE,"Sheet1";"print 4.6",#N/A,FALSE,"Sheet1";"print 5.6",#N/A,FALSE,"Sheet1";"print 6.6",#N/A,FALSE,"Sheet1"}</definedName>
    <definedName name="asdfasIRR" localSheetId="5" hidden="1">{"print 1.6",#N/A,FALSE,"Sheet1";"print 2.6",#N/A,FALSE,"Sheet1";"print 3.6",#N/A,FALSE,"Sheet1";"print 4.6",#N/A,FALSE,"Sheet1";"print 5.6",#N/A,FALSE,"Sheet1";"print 6.6",#N/A,FALSE,"Sheet1"}</definedName>
    <definedName name="asdfasIRR" localSheetId="3" hidden="1">{"print 1.6",#N/A,FALSE,"Sheet1";"print 2.6",#N/A,FALSE,"Sheet1";"print 3.6",#N/A,FALSE,"Sheet1";"print 4.6",#N/A,FALSE,"Sheet1";"print 5.6",#N/A,FALSE,"Sheet1";"print 6.6",#N/A,FALSE,"Sheet1"}</definedName>
    <definedName name="asdfasIRR" hidden="1">{"print 1.6",#N/A,FALSE,"Sheet1";"print 2.6",#N/A,FALSE,"Sheet1";"print 3.6",#N/A,FALSE,"Sheet1";"print 4.6",#N/A,FALSE,"Sheet1";"print 5.6",#N/A,FALSE,"Sheet1";"print 6.6",#N/A,FALSE,"Sheet1"}</definedName>
    <definedName name="asdfawef" localSheetId="4"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 localSheetId="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r" localSheetId="4" hidden="1">{#N/A,#N/A,TRUE,"Thomas Case";#N/A,#N/A,TRUE,"Corporate Overhead";#N/A,#N/A,TRUE,"Arizona";#N/A,#N/A,TRUE,"Cal";#N/A,#N/A,TRUE,"Illinois";#N/A,#N/A,TRUE,"Indiana";#N/A,#N/A,TRUE,"Ohio";#N/A,#N/A,TRUE,"Pennsylvania";#N/A,#N/A,TRUE,"Growth";#N/A,#N/A,TRUE,"Anthem";#N/A,#N/A,TRUE,"Pipeline"}</definedName>
    <definedName name="asdfawer" localSheetId="5" hidden="1">{#N/A,#N/A,TRUE,"Thomas Case";#N/A,#N/A,TRUE,"Corporate Overhead";#N/A,#N/A,TRUE,"Arizona";#N/A,#N/A,TRUE,"Cal";#N/A,#N/A,TRUE,"Illinois";#N/A,#N/A,TRUE,"Indiana";#N/A,#N/A,TRUE,"Ohio";#N/A,#N/A,TRUE,"Pennsylvania";#N/A,#N/A,TRUE,"Growth";#N/A,#N/A,TRUE,"Anthem";#N/A,#N/A,TRUE,"Pipeline"}</definedName>
    <definedName name="asdfawer" localSheetId="3" hidden="1">{#N/A,#N/A,TRUE,"Thomas Case";#N/A,#N/A,TRUE,"Corporate Overhead";#N/A,#N/A,TRUE,"Arizona";#N/A,#N/A,TRUE,"Cal";#N/A,#N/A,TRUE,"Illinois";#N/A,#N/A,TRUE,"Indiana";#N/A,#N/A,TRUE,"Ohio";#N/A,#N/A,TRUE,"Pennsylvania";#N/A,#N/A,TRUE,"Growth";#N/A,#N/A,TRUE,"Anthem";#N/A,#N/A,TRUE,"Pipeline"}</definedName>
    <definedName name="asdfawer" hidden="1">{#N/A,#N/A,TRUE,"Thomas Case";#N/A,#N/A,TRUE,"Corporate Overhead";#N/A,#N/A,TRUE,"Arizona";#N/A,#N/A,TRUE,"Cal";#N/A,#N/A,TRUE,"Illinois";#N/A,#N/A,TRUE,"Indiana";#N/A,#N/A,TRUE,"Ohio";#N/A,#N/A,TRUE,"Pennsylvania";#N/A,#N/A,TRUE,"Growth";#N/A,#N/A,TRUE,"Anthem";#N/A,#N/A,TRUE,"Pipeline"}</definedName>
    <definedName name="asdfd" localSheetId="4" hidden="1">{#N/A,#N/A,TRUE,"Summary";"AnnualRentRoll",#N/A,TRUE,"RentRoll";#N/A,#N/A,TRUE,"ExitStratigy";#N/A,#N/A,TRUE,"OperatingAssumptions"}</definedName>
    <definedName name="asdfd" localSheetId="5" hidden="1">{#N/A,#N/A,TRUE,"Summary";"AnnualRentRoll",#N/A,TRUE,"RentRoll";#N/A,#N/A,TRUE,"ExitStratigy";#N/A,#N/A,TRUE,"OperatingAssumptions"}</definedName>
    <definedName name="asdfd" localSheetId="3" hidden="1">{#N/A,#N/A,TRUE,"Summary";"AnnualRentRoll",#N/A,TRUE,"RentRoll";#N/A,#N/A,TRUE,"ExitStratigy";#N/A,#N/A,TRUE,"OperatingAssumptions"}</definedName>
    <definedName name="asdfd" hidden="1">{#N/A,#N/A,TRUE,"Summary";"AnnualRentRoll",#N/A,TRUE,"RentRoll";#N/A,#N/A,TRUE,"ExitStratigy";#N/A,#N/A,TRUE,"OperatingAssumptions"}</definedName>
    <definedName name="asdfg" localSheetId="4" hidden="1">{"rtn",#N/A,FALSE,"RTN";"tables",#N/A,FALSE,"RTN";"cf",#N/A,FALSE,"CF";"stats",#N/A,FALSE,"Stats";"prop",#N/A,FALSE,"Prop"}</definedName>
    <definedName name="asdfg" localSheetId="5" hidden="1">{"rtn",#N/A,FALSE,"RTN";"tables",#N/A,FALSE,"RTN";"cf",#N/A,FALSE,"CF";"stats",#N/A,FALSE,"Stats";"prop",#N/A,FALSE,"Prop"}</definedName>
    <definedName name="asdfg" localSheetId="3" hidden="1">{"rtn",#N/A,FALSE,"RTN";"tables",#N/A,FALSE,"RTN";"cf",#N/A,FALSE,"CF";"stats",#N/A,FALSE,"Stats";"prop",#N/A,FALSE,"Prop"}</definedName>
    <definedName name="asdfg" hidden="1">{"rtn",#N/A,FALSE,"RTN";"tables",#N/A,FALSE,"RTN";"cf",#N/A,FALSE,"CF";"stats",#N/A,FALSE,"Stats";"prop",#N/A,FALSE,"Prop"}</definedName>
    <definedName name="asdfg_1" localSheetId="4" hidden="1">{"rtn",#N/A,FALSE,"RTN";"tables",#N/A,FALSE,"RTN";"cf",#N/A,FALSE,"CF";"stats",#N/A,FALSE,"Stats";"prop",#N/A,FALSE,"Prop"}</definedName>
    <definedName name="asdfg_1" localSheetId="5" hidden="1">{"rtn",#N/A,FALSE,"RTN";"tables",#N/A,FALSE,"RTN";"cf",#N/A,FALSE,"CF";"stats",#N/A,FALSE,"Stats";"prop",#N/A,FALSE,"Prop"}</definedName>
    <definedName name="asdfg_1" localSheetId="3" hidden="1">{"rtn",#N/A,FALSE,"RTN";"tables",#N/A,FALSE,"RTN";"cf",#N/A,FALSE,"CF";"stats",#N/A,FALSE,"Stats";"prop",#N/A,FALSE,"Prop"}</definedName>
    <definedName name="asdfg_1" hidden="1">{"rtn",#N/A,FALSE,"RTN";"tables",#N/A,FALSE,"RTN";"cf",#N/A,FALSE,"CF";"stats",#N/A,FALSE,"Stats";"prop",#N/A,FALSE,"Prop"}</definedName>
    <definedName name="asdfgdfhfghjfg" localSheetId="4"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sdfgdfhfghjfg" localSheetId="5"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sdfgdfhfghjfg" localSheetId="3"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sdfgdfhfghjfg"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SDFGIWJGWRKLGMKRWMGMGB" localSheetId="4" hidden="1">{#N/A,#N/A,FALSE,"Skjema 6.5"}</definedName>
    <definedName name="ASDFGIWJGWRKLGMKRWMGMGB" localSheetId="5" hidden="1">{#N/A,#N/A,FALSE,"Skjema 6.5"}</definedName>
    <definedName name="ASDFGIWJGWRKLGMKRWMGMGB" localSheetId="3" hidden="1">{#N/A,#N/A,FALSE,"Skjema 6.5"}</definedName>
    <definedName name="ASDFGIWJGWRKLGMKRWMGMGB" hidden="1">{#N/A,#N/A,FALSE,"Skjema 6.5"}</definedName>
    <definedName name="asdfjasdjflasdjf" localSheetId="4" hidden="1">{"CASHFLOW",#N/A,FALSE,"Northpointe"}</definedName>
    <definedName name="asdfjasdjflasdjf" localSheetId="5" hidden="1">{"CASHFLOW",#N/A,FALSE,"Northpointe"}</definedName>
    <definedName name="asdfjasdjflasdjf" localSheetId="3" hidden="1">{"CASHFLOW",#N/A,FALSE,"Northpointe"}</definedName>
    <definedName name="asdfjasdjflasdjf" hidden="1">{"CASHFLOW",#N/A,FALSE,"Northpointe"}</definedName>
    <definedName name="asdfsd" localSheetId="4" hidden="1">binary</definedName>
    <definedName name="asdfsd" localSheetId="5" hidden="1">binary</definedName>
    <definedName name="asdfsd" localSheetId="3" hidden="1">binary</definedName>
    <definedName name="asdfsd" hidden="1">binary</definedName>
    <definedName name="asdfsdfsdf" localSheetId="4" hidden="1">{#N/A,#N/A,FALSE,"Expense Comparison"}</definedName>
    <definedName name="asdfsdfsdf" localSheetId="5" hidden="1">{#N/A,#N/A,FALSE,"Expense Comparison"}</definedName>
    <definedName name="asdfsdfsdf" localSheetId="3" hidden="1">{#N/A,#N/A,FALSE,"Expense Comparison"}</definedName>
    <definedName name="asdfsdfsdf" hidden="1">{#N/A,#N/A,FALSE,"Expense Comparison"}</definedName>
    <definedName name="asdfsdsdfd" localSheetId="4" hidden="1">{#N/A,#N/A,FALSE,"Expense Comparison"}</definedName>
    <definedName name="asdfsdsdfd" localSheetId="5" hidden="1">{#N/A,#N/A,FALSE,"Expense Comparison"}</definedName>
    <definedName name="asdfsdsdfd" localSheetId="3" hidden="1">{#N/A,#N/A,FALSE,"Expense Comparison"}</definedName>
    <definedName name="asdfsdsdfd" hidden="1">{#N/A,#N/A,FALSE,"Expense Comparison"}</definedName>
    <definedName name="asdgaserqwe" localSheetId="4" hidden="1">{"comps2",#N/A,FALSE,"AERO";"footnotes",#N/A,FALSE,"AERO"}</definedName>
    <definedName name="asdgaserqwe" localSheetId="5" hidden="1">{"comps2",#N/A,FALSE,"AERO";"footnotes",#N/A,FALSE,"AERO"}</definedName>
    <definedName name="asdgaserqwe" localSheetId="3" hidden="1">{"comps2",#N/A,FALSE,"AERO";"footnotes",#N/A,FALSE,"AERO"}</definedName>
    <definedName name="asdgaserqwe" hidden="1">{"comps2",#N/A,FALSE,"AERO";"footnotes",#N/A,FALSE,"AERO"}</definedName>
    <definedName name="asdkasfkacc" localSheetId="4" hidden="1">{"SCH73",#N/A,FALSE,"eva";"SCH74",#N/A,FALSE,"eva";"SCH75",#N/A,FALSE,"eva"}</definedName>
    <definedName name="asdkasfkacc" localSheetId="5" hidden="1">{"SCH73",#N/A,FALSE,"eva";"SCH74",#N/A,FALSE,"eva";"SCH75",#N/A,FALSE,"eva"}</definedName>
    <definedName name="asdkasfkacc" localSheetId="3" hidden="1">{"SCH73",#N/A,FALSE,"eva";"SCH74",#N/A,FALSE,"eva";"SCH75",#N/A,FALSE,"eva"}</definedName>
    <definedName name="asdkasfkacc" hidden="1">{"SCH73",#N/A,FALSE,"eva";"SCH74",#N/A,FALSE,"eva";"SCH75",#N/A,FALSE,"eva"}</definedName>
    <definedName name="asds" localSheetId="4"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asds" localSheetId="5"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asds" localSheetId="3"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asds"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asdsdssss" localSheetId="4" hidden="1">{#N/A,#N/A,FALSE,"Loan Summary";#N/A,#N/A,FALSE,"NOI";"RR and Expir",#N/A,FALSE,"Rental";"Sales History",#N/A,FALSE,"Rental";#N/A,#N/A,FALSE,"Reserves"}</definedName>
    <definedName name="asdsdssss" localSheetId="5" hidden="1">{#N/A,#N/A,FALSE,"Loan Summary";#N/A,#N/A,FALSE,"NOI";"RR and Expir",#N/A,FALSE,"Rental";"Sales History",#N/A,FALSE,"Rental";#N/A,#N/A,FALSE,"Reserves"}</definedName>
    <definedName name="asdsdssss" localSheetId="3" hidden="1">{#N/A,#N/A,FALSE,"Loan Summary";#N/A,#N/A,FALSE,"NOI";"RR and Expir",#N/A,FALSE,"Rental";"Sales History",#N/A,FALSE,"Rental";#N/A,#N/A,FALSE,"Reserves"}</definedName>
    <definedName name="asdsdssss" hidden="1">{#N/A,#N/A,FALSE,"Loan Summary";#N/A,#N/A,FALSE,"NOI";"RR and Expir",#N/A,FALSE,"Rental";"Sales History",#N/A,FALSE,"Rental";#N/A,#N/A,FALSE,"Reserves"}</definedName>
    <definedName name="asdssnajsvnqjevnqjlebvqreçgvj" localSheetId="4"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asdssnajsvnqjevnqjlebvqreçgvj" localSheetId="5"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asdssnajsvnqjevnqjlebvqreçgvj" localSheetId="3"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asdssnajsvnqjevnqjlebvqreçgvj"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aserf" localSheetId="4" hidden="1">{"Summary Schedule",#N/A,FALSE,"Sheet1";"Divisional Support",#N/A,FALSE,"Sheet2";"Corporate Support",#N/A,FALSE,"Sheet3"}</definedName>
    <definedName name="aserf" localSheetId="5" hidden="1">{"Summary Schedule",#N/A,FALSE,"Sheet1";"Divisional Support",#N/A,FALSE,"Sheet2";"Corporate Support",#N/A,FALSE,"Sheet3"}</definedName>
    <definedName name="aserf" localSheetId="3" hidden="1">{"Summary Schedule",#N/A,FALSE,"Sheet1";"Divisional Support",#N/A,FALSE,"Sheet2";"Corporate Support",#N/A,FALSE,"Sheet3"}</definedName>
    <definedName name="aserf" hidden="1">{"Summary Schedule",#N/A,FALSE,"Sheet1";"Divisional Support",#N/A,FALSE,"Sheet2";"Corporate Support",#N/A,FALSE,"Sheet3"}</definedName>
    <definedName name="aserr" localSheetId="4" hidden="1">{"cashcons",#N/A,FALSE,"CASHCONS";"cash7000",#N/A,FALSE,"CASH7000";"cash9000",#N/A,FALSE,"CASH9000";"assu7000",#N/A,FALSE,"ASSU7000";"assu9000",#N/A,FALSE,"ASSU9000";"rentroll",#N/A,FALSE,"RENTROLL";"expr7000",#N/A,FALSE,"EXPR7000";"expr9000",#N/A,FALSE,"EXPR9000"}</definedName>
    <definedName name="aserr" localSheetId="5" hidden="1">{"cashcons",#N/A,FALSE,"CASHCONS";"cash7000",#N/A,FALSE,"CASH7000";"cash9000",#N/A,FALSE,"CASH9000";"assu7000",#N/A,FALSE,"ASSU7000";"assu9000",#N/A,FALSE,"ASSU9000";"rentroll",#N/A,FALSE,"RENTROLL";"expr7000",#N/A,FALSE,"EXPR7000";"expr9000",#N/A,FALSE,"EXPR9000"}</definedName>
    <definedName name="aserr" localSheetId="3" hidden="1">{"cashcons",#N/A,FALSE,"CASHCONS";"cash7000",#N/A,FALSE,"CASH7000";"cash9000",#N/A,FALSE,"CASH9000";"assu7000",#N/A,FALSE,"ASSU7000";"assu9000",#N/A,FALSE,"ASSU9000";"rentroll",#N/A,FALSE,"RENTROLL";"expr7000",#N/A,FALSE,"EXPR7000";"expr9000",#N/A,FALSE,"EXPR9000"}</definedName>
    <definedName name="aserr" hidden="1">{"cashcons",#N/A,FALSE,"CASHCONS";"cash7000",#N/A,FALSE,"CASH7000";"cash9000",#N/A,FALSE,"CASH9000";"assu7000",#N/A,FALSE,"ASSU7000";"assu9000",#N/A,FALSE,"ASSU9000";"rentroll",#N/A,FALSE,"RENTROLL";"expr7000",#N/A,FALSE,"EXPR7000";"expr9000",#N/A,FALSE,"EXPR9000"}</definedName>
    <definedName name="asf" localSheetId="4" hidden="1">binary</definedName>
    <definedName name="asf" localSheetId="5" hidden="1">binary</definedName>
    <definedName name="asf" localSheetId="3" hidden="1">binary</definedName>
    <definedName name="asf" hidden="1">binary</definedName>
    <definedName name="asfaF" localSheetId="4" hidden="1">{#N/A,#N/A,FALSE,"Summary";#N/A,#N/A,FALSE,"Assumptions";#N/A,#N/A,FALSE,"Cash Flow";#N/A,#N/A,FALSE,"Residual Calculation";#N/A,#N/A,FALSE,"Pricing Matrix";#N/A,#N/A,FALSE,"Pricing Matrix II";#N/A,#N/A,FALSE,"Expiration Schedule"}</definedName>
    <definedName name="asfaF" localSheetId="5" hidden="1">{#N/A,#N/A,FALSE,"Summary";#N/A,#N/A,FALSE,"Assumptions";#N/A,#N/A,FALSE,"Cash Flow";#N/A,#N/A,FALSE,"Residual Calculation";#N/A,#N/A,FALSE,"Pricing Matrix";#N/A,#N/A,FALSE,"Pricing Matrix II";#N/A,#N/A,FALSE,"Expiration Schedule"}</definedName>
    <definedName name="asfaF" localSheetId="3" hidden="1">{#N/A,#N/A,FALSE,"Summary";#N/A,#N/A,FALSE,"Assumptions";#N/A,#N/A,FALSE,"Cash Flow";#N/A,#N/A,FALSE,"Residual Calculation";#N/A,#N/A,FALSE,"Pricing Matrix";#N/A,#N/A,FALSE,"Pricing Matrix II";#N/A,#N/A,FALSE,"Expiration Schedule"}</definedName>
    <definedName name="asfaF" hidden="1">{#N/A,#N/A,FALSE,"Summary";#N/A,#N/A,FALSE,"Assumptions";#N/A,#N/A,FALSE,"Cash Flow";#N/A,#N/A,FALSE,"Residual Calculation";#N/A,#N/A,FALSE,"Pricing Matrix";#N/A,#N/A,FALSE,"Pricing Matrix II";#N/A,#N/A,FALSE,"Expiration Schedule"}</definedName>
    <definedName name="asfag2" localSheetId="4" hidden="1">{"Main",#N/A,FALSE,"Wacker";"Main2",#N/A,FALSE,"Wacker";"Value",#N/A,FALSE,"Wacker";"Sensitivity",#N/A,FALSE,"Wacker";"Paine",#N/A,FALSE,"Wacker";"Quaker",#N/A,FALSE,"Wacker";"Wacker",#N/A,FALSE,"Wacker";"1900",#N/A,FALSE,"Wacker";"1901",#N/A,FALSE,"Wacker"}</definedName>
    <definedName name="asfag2" localSheetId="5" hidden="1">{"Main",#N/A,FALSE,"Wacker";"Main2",#N/A,FALSE,"Wacker";"Value",#N/A,FALSE,"Wacker";"Sensitivity",#N/A,FALSE,"Wacker";"Paine",#N/A,FALSE,"Wacker";"Quaker",#N/A,FALSE,"Wacker";"Wacker",#N/A,FALSE,"Wacker";"1900",#N/A,FALSE,"Wacker";"1901",#N/A,FALSE,"Wacker"}</definedName>
    <definedName name="asfag2" localSheetId="3" hidden="1">{"Main",#N/A,FALSE,"Wacker";"Main2",#N/A,FALSE,"Wacker";"Value",#N/A,FALSE,"Wacker";"Sensitivity",#N/A,FALSE,"Wacker";"Paine",#N/A,FALSE,"Wacker";"Quaker",#N/A,FALSE,"Wacker";"Wacker",#N/A,FALSE,"Wacker";"1900",#N/A,FALSE,"Wacker";"1901",#N/A,FALSE,"Wacker"}</definedName>
    <definedName name="asfag2" hidden="1">{"Main",#N/A,FALSE,"Wacker";"Main2",#N/A,FALSE,"Wacker";"Value",#N/A,FALSE,"Wacker";"Sensitivity",#N/A,FALSE,"Wacker";"Paine",#N/A,FALSE,"Wacker";"Quaker",#N/A,FALSE,"Wacker";"Wacker",#N/A,FALSE,"Wacker";"1900",#N/A,FALSE,"Wacker";"1901",#N/A,FALSE,"Wacker"}</definedName>
    <definedName name="asfasdfas" localSheetId="4" hidden="1">{#N/A,#N/A,TRUE,"Pro Forma";#N/A,#N/A,TRUE,"PF_Bal";#N/A,#N/A,TRUE,"PF_INC";#N/A,#N/A,TRUE,"CBE";#N/A,#N/A,TRUE,"SWK"}</definedName>
    <definedName name="asfasdfas" localSheetId="5" hidden="1">{#N/A,#N/A,TRUE,"Pro Forma";#N/A,#N/A,TRUE,"PF_Bal";#N/A,#N/A,TRUE,"PF_INC";#N/A,#N/A,TRUE,"CBE";#N/A,#N/A,TRUE,"SWK"}</definedName>
    <definedName name="asfasdfas" localSheetId="3" hidden="1">{#N/A,#N/A,TRUE,"Pro Forma";#N/A,#N/A,TRUE,"PF_Bal";#N/A,#N/A,TRUE,"PF_INC";#N/A,#N/A,TRUE,"CBE";#N/A,#N/A,TRUE,"SWK"}</definedName>
    <definedName name="asfasdfas" hidden="1">{#N/A,#N/A,TRUE,"Pro Forma";#N/A,#N/A,TRUE,"PF_Bal";#N/A,#N/A,TRUE,"PF_INC";#N/A,#N/A,TRUE,"CBE";#N/A,#N/A,TRUE,"SWK"}</definedName>
    <definedName name="asfasg" localSheetId="4" hidden="1">{"Main",#N/A,FALSE,"Wacker";"Main2",#N/A,FALSE,"Wacker";"Value",#N/A,FALSE,"Wacker";"Sensitivity",#N/A,FALSE,"Wacker";"Paine",#N/A,FALSE,"Wacker";"Quaker",#N/A,FALSE,"Wacker";"Wacker",#N/A,FALSE,"Wacker";"1900",#N/A,FALSE,"Wacker";"1901",#N/A,FALSE,"Wacker"}</definedName>
    <definedName name="asfasg" localSheetId="5" hidden="1">{"Main",#N/A,FALSE,"Wacker";"Main2",#N/A,FALSE,"Wacker";"Value",#N/A,FALSE,"Wacker";"Sensitivity",#N/A,FALSE,"Wacker";"Paine",#N/A,FALSE,"Wacker";"Quaker",#N/A,FALSE,"Wacker";"Wacker",#N/A,FALSE,"Wacker";"1900",#N/A,FALSE,"Wacker";"1901",#N/A,FALSE,"Wacker"}</definedName>
    <definedName name="asfasg" localSheetId="3" hidden="1">{"Main",#N/A,FALSE,"Wacker";"Main2",#N/A,FALSE,"Wacker";"Value",#N/A,FALSE,"Wacker";"Sensitivity",#N/A,FALSE,"Wacker";"Paine",#N/A,FALSE,"Wacker";"Quaker",#N/A,FALSE,"Wacker";"Wacker",#N/A,FALSE,"Wacker";"1900",#N/A,FALSE,"Wacker";"1901",#N/A,FALSE,"Wacker"}</definedName>
    <definedName name="asfasg" hidden="1">{"Main",#N/A,FALSE,"Wacker";"Main2",#N/A,FALSE,"Wacker";"Value",#N/A,FALSE,"Wacker";"Sensitivity",#N/A,FALSE,"Wacker";"Paine",#N/A,FALSE,"Wacker";"Quaker",#N/A,FALSE,"Wacker";"Wacker",#N/A,FALSE,"Wacker";"1900",#N/A,FALSE,"Wacker";"1901",#N/A,FALSE,"Wacker"}</definedName>
    <definedName name="asfawfzxcv" localSheetId="4" hidden="1">{"up stand alones",#N/A,FALSE,"Acquiror"}</definedName>
    <definedName name="asfawfzxcv" localSheetId="5" hidden="1">{"up stand alones",#N/A,FALSE,"Acquiror"}</definedName>
    <definedName name="asfawfzxcv" localSheetId="3" hidden="1">{"up stand alones",#N/A,FALSE,"Acquiror"}</definedName>
    <definedName name="asfawfzxcv" hidden="1">{"up stand alones",#N/A,FALSE,"Acquiror"}</definedName>
    <definedName name="asfdgsdfg" localSheetId="4" hidden="1">{"inputs raw data",#N/A,TRUE,"INPUT"}</definedName>
    <definedName name="asfdgsdfg" localSheetId="5" hidden="1">{"inputs raw data",#N/A,TRUE,"INPUT"}</definedName>
    <definedName name="asfdgsdfg" localSheetId="3" hidden="1">{"inputs raw data",#N/A,TRUE,"INPUT"}</definedName>
    <definedName name="asfdgsdfg" hidden="1">{"inputs raw data",#N/A,TRUE,"INPUT"}</definedName>
    <definedName name="asfget" localSheetId="4" hidden="1">{"Page1",#N/A,FALSE,"7979";"Page2",#N/A,FALSE,"7979";"Page3",#N/A,FALSE,"7979"}</definedName>
    <definedName name="asfget" localSheetId="5" hidden="1">{"Page1",#N/A,FALSE,"7979";"Page2",#N/A,FALSE,"7979";"Page3",#N/A,FALSE,"7979"}</definedName>
    <definedName name="asfget" localSheetId="3" hidden="1">{"Page1",#N/A,FALSE,"7979";"Page2",#N/A,FALSE,"7979";"Page3",#N/A,FALSE,"7979"}</definedName>
    <definedName name="asfget" hidden="1">{"Page1",#N/A,FALSE,"7979";"Page2",#N/A,FALSE,"7979";"Page3",#N/A,FALSE,"7979"}</definedName>
    <definedName name="asfsaf" localSheetId="4" hidden="1">binary</definedName>
    <definedName name="asfsaf" localSheetId="5" hidden="1">binary</definedName>
    <definedName name="asfsaf" localSheetId="3" hidden="1">binary</definedName>
    <definedName name="asfsaf" hidden="1">binary</definedName>
    <definedName name="ashish" localSheetId="4" hidden="1">{"'Assump'!$F$6:$J$6"}</definedName>
    <definedName name="ashish" localSheetId="5" hidden="1">{"'Assump'!$F$6:$J$6"}</definedName>
    <definedName name="ashish" localSheetId="3" hidden="1">{"'Assump'!$F$6:$J$6"}</definedName>
    <definedName name="ashish" hidden="1">{"'Assump'!$F$6:$J$6"}</definedName>
    <definedName name="ashish_1" localSheetId="4" hidden="1">{"'Assump'!$F$6:$J$6"}</definedName>
    <definedName name="ashish_1" localSheetId="5" hidden="1">{"'Assump'!$F$6:$J$6"}</definedName>
    <definedName name="ashish_1" localSheetId="3" hidden="1">{"'Assump'!$F$6:$J$6"}</definedName>
    <definedName name="ashish_1" hidden="1">{"'Assump'!$F$6:$J$6"}</definedName>
    <definedName name="asIRR" localSheetId="4" hidden="1">{"Outflow 1",#N/A,FALSE,"Outflows-Inflows";"Outflow 2",#N/A,FALSE,"Outflows-Inflows";"Inflow 1",#N/A,FALSE,"Outflows-Inflows";"Inflow 2",#N/A,FALSE,"Outflows-Inflows"}</definedName>
    <definedName name="asIRR" localSheetId="5" hidden="1">{"Outflow 1",#N/A,FALSE,"Outflows-Inflows";"Outflow 2",#N/A,FALSE,"Outflows-Inflows";"Inflow 1",#N/A,FALSE,"Outflows-Inflows";"Inflow 2",#N/A,FALSE,"Outflows-Inflows"}</definedName>
    <definedName name="asIRR" localSheetId="3" hidden="1">{"Outflow 1",#N/A,FALSE,"Outflows-Inflows";"Outflow 2",#N/A,FALSE,"Outflows-Inflows";"Inflow 1",#N/A,FALSE,"Outflows-Inflows";"Inflow 2",#N/A,FALSE,"Outflows-Inflows"}</definedName>
    <definedName name="asIRR" hidden="1">{"Outflow 1",#N/A,FALSE,"Outflows-Inflows";"Outflow 2",#N/A,FALSE,"Outflows-Inflows";"Inflow 1",#N/A,FALSE,"Outflows-Inflows";"Inflow 2",#N/A,FALSE,"Outflows-Inflows"}</definedName>
    <definedName name="askajsdjadwbefdwefvfd" localSheetId="4" hidden="1">{#N/A,#N/A,FALSE,"Skjema 6.5"}</definedName>
    <definedName name="askajsdjadwbefdwefvfd" localSheetId="5" hidden="1">{#N/A,#N/A,FALSE,"Skjema 6.5"}</definedName>
    <definedName name="askajsdjadwbefdwefvfd" localSheetId="3" hidden="1">{#N/A,#N/A,FALSE,"Skjema 6.5"}</definedName>
    <definedName name="askajsdjadwbefdwefvfd" hidden="1">{#N/A,#N/A,FALSE,"Skjema 6.5"}</definedName>
    <definedName name="aslkfjadskjfhsasakjdhfjksahfsd" localSheetId="4" hidden="1">{#N/A,#N/A,FALSE,"ENVIRONMENTAL"}</definedName>
    <definedName name="aslkfjadskjfhsasakjdhfjksahfsd" localSheetId="5" hidden="1">{#N/A,#N/A,FALSE,"ENVIRONMENTAL"}</definedName>
    <definedName name="aslkfjadskjfhsasakjdhfjksahfsd" localSheetId="3" hidden="1">{#N/A,#N/A,FALSE,"ENVIRONMENTAL"}</definedName>
    <definedName name="aslkfjadskjfhsasakjdhfjksahfsd" hidden="1">{#N/A,#N/A,FALSE,"ENVIRONMENTAL"}</definedName>
    <definedName name="ass" localSheetId="4" hidden="1">{"print 1.6",#N/A,FALSE,"Sheet1";"print 2.6",#N/A,FALSE,"Sheet1";"print 3.6",#N/A,FALSE,"Sheet1";"print 4.6",#N/A,FALSE,"Sheet1";"print 5.6",#N/A,FALSE,"Sheet1";"print 6.6",#N/A,FALSE,"Sheet1"}</definedName>
    <definedName name="ass" localSheetId="5" hidden="1">{"print 1.6",#N/A,FALSE,"Sheet1";"print 2.6",#N/A,FALSE,"Sheet1";"print 3.6",#N/A,FALSE,"Sheet1";"print 4.6",#N/A,FALSE,"Sheet1";"print 5.6",#N/A,FALSE,"Sheet1";"print 6.6",#N/A,FALSE,"Sheet1"}</definedName>
    <definedName name="ass" localSheetId="3" hidden="1">{"print 1.6",#N/A,FALSE,"Sheet1";"print 2.6",#N/A,FALSE,"Sheet1";"print 3.6",#N/A,FALSE,"Sheet1";"print 4.6",#N/A,FALSE,"Sheet1";"print 5.6",#N/A,FALSE,"Sheet1";"print 6.6",#N/A,FALSE,"Sheet1"}</definedName>
    <definedName name="ass" hidden="1">{"print 1.6",#N/A,FALSE,"Sheet1";"print 2.6",#N/A,FALSE,"Sheet1";"print 3.6",#N/A,FALSE,"Sheet1";"print 4.6",#N/A,FALSE,"Sheet1";"print 5.6",#N/A,FALSE,"Sheet1";"print 6.6",#N/A,FALSE,"Sheet1"}</definedName>
    <definedName name="ass_1" localSheetId="4" hidden="1">{"print 1.6",#N/A,FALSE,"Sheet1";"print 2.6",#N/A,FALSE,"Sheet1";"print 3.6",#N/A,FALSE,"Sheet1";"print 4.6",#N/A,FALSE,"Sheet1";"print 5.6",#N/A,FALSE,"Sheet1";"print 6.6",#N/A,FALSE,"Sheet1"}</definedName>
    <definedName name="ass_1" localSheetId="5" hidden="1">{"print 1.6",#N/A,FALSE,"Sheet1";"print 2.6",#N/A,FALSE,"Sheet1";"print 3.6",#N/A,FALSE,"Sheet1";"print 4.6",#N/A,FALSE,"Sheet1";"print 5.6",#N/A,FALSE,"Sheet1";"print 6.6",#N/A,FALSE,"Sheet1"}</definedName>
    <definedName name="ass_1" localSheetId="3" hidden="1">{"print 1.6",#N/A,FALSE,"Sheet1";"print 2.6",#N/A,FALSE,"Sheet1";"print 3.6",#N/A,FALSE,"Sheet1";"print 4.6",#N/A,FALSE,"Sheet1";"print 5.6",#N/A,FALSE,"Sheet1";"print 6.6",#N/A,FALSE,"Sheet1"}</definedName>
    <definedName name="ass_1" hidden="1">{"print 1.6",#N/A,FALSE,"Sheet1";"print 2.6",#N/A,FALSE,"Sheet1";"print 3.6",#N/A,FALSE,"Sheet1";"print 4.6",#N/A,FALSE,"Sheet1";"print 5.6",#N/A,FALSE,"Sheet1";"print 6.6",#N/A,FALSE,"Sheet1"}</definedName>
    <definedName name="ASSDFLÇKGNEQGEGEKGKGNEQ" localSheetId="4"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ASSDFLÇKGNEQGEGEKGKGNEQ" localSheetId="5"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ASSDFLÇKGNEQGEGEKGKGNEQ" localSheetId="3"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ASSDFLÇKGNEQGEGEKGKGNE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ASSET_TURNS" hidden="1">"ASSET_TURNS"</definedName>
    <definedName name="asss" localSheetId="4" hidden="1">{"rtn",#N/A,FALSE,"RTN";"tables",#N/A,FALSE,"RTN";"cf",#N/A,FALSE,"CF";"stats",#N/A,FALSE,"Stats";"prop",#N/A,FALSE,"Prop"}</definedName>
    <definedName name="asss" localSheetId="5" hidden="1">{"rtn",#N/A,FALSE,"RTN";"tables",#N/A,FALSE,"RTN";"cf",#N/A,FALSE,"CF";"stats",#N/A,FALSE,"Stats";"prop",#N/A,FALSE,"Prop"}</definedName>
    <definedName name="asss" localSheetId="3" hidden="1">{"rtn",#N/A,FALSE,"RTN";"tables",#N/A,FALSE,"RTN";"cf",#N/A,FALSE,"CF";"stats",#N/A,FALSE,"Stats";"prop",#N/A,FALSE,"Prop"}</definedName>
    <definedName name="asss" hidden="1">{"rtn",#N/A,FALSE,"RTN";"tables",#N/A,FALSE,"RTN";"cf",#N/A,FALSE,"CF";"stats",#N/A,FALSE,"Stats";"prop",#N/A,FALSE,"Prop"}</definedName>
    <definedName name="asss_1" localSheetId="4" hidden="1">{"rtn",#N/A,FALSE,"RTN";"tables",#N/A,FALSE,"RTN";"cf",#N/A,FALSE,"CF";"stats",#N/A,FALSE,"Stats";"prop",#N/A,FALSE,"Prop"}</definedName>
    <definedName name="asss_1" localSheetId="5" hidden="1">{"rtn",#N/A,FALSE,"RTN";"tables",#N/A,FALSE,"RTN";"cf",#N/A,FALSE,"CF";"stats",#N/A,FALSE,"Stats";"prop",#N/A,FALSE,"Prop"}</definedName>
    <definedName name="asss_1" localSheetId="3" hidden="1">{"rtn",#N/A,FALSE,"RTN";"tables",#N/A,FALSE,"RTN";"cf",#N/A,FALSE,"CF";"stats",#N/A,FALSE,"Stats";"prop",#N/A,FALSE,"Prop"}</definedName>
    <definedName name="asss_1" hidden="1">{"rtn",#N/A,FALSE,"RTN";"tables",#N/A,FALSE,"RTN";"cf",#N/A,FALSE,"CF";"stats",#N/A,FALSE,"Stats";"prop",#N/A,FALSE,"Prop"}</definedName>
    <definedName name="asssIRR" localSheetId="4" hidden="1">{"rtn",#N/A,FALSE,"RTN";"tables",#N/A,FALSE,"RTN";"cf",#N/A,FALSE,"CF";"stats",#N/A,FALSE,"Stats";"prop",#N/A,FALSE,"Prop"}</definedName>
    <definedName name="asssIRR" localSheetId="5" hidden="1">{"rtn",#N/A,FALSE,"RTN";"tables",#N/A,FALSE,"RTN";"cf",#N/A,FALSE,"CF";"stats",#N/A,FALSE,"Stats";"prop",#N/A,FALSE,"Prop"}</definedName>
    <definedName name="asssIRR" localSheetId="3" hidden="1">{"rtn",#N/A,FALSE,"RTN";"tables",#N/A,FALSE,"RTN";"cf",#N/A,FALSE,"CF";"stats",#N/A,FALSE,"Stats";"prop",#N/A,FALSE,"Prop"}</definedName>
    <definedName name="asssIRR" hidden="1">{"rtn",#N/A,FALSE,"RTN";"tables",#N/A,FALSE,"RTN";"cf",#N/A,FALSE,"CF";"stats",#N/A,FALSE,"Stats";"prop",#N/A,FALSE,"Prop"}</definedName>
    <definedName name="assssss" localSheetId="4" hidden="1">{"Summary Schedule",#N/A,FALSE,"Sheet1";"Divisional Support",#N/A,FALSE,"Sheet2";"Corporate Support",#N/A,FALSE,"Sheet3"}</definedName>
    <definedName name="assssss" localSheetId="5" hidden="1">{"Summary Schedule",#N/A,FALSE,"Sheet1";"Divisional Support",#N/A,FALSE,"Sheet2";"Corporate Support",#N/A,FALSE,"Sheet3"}</definedName>
    <definedName name="assssss" localSheetId="3" hidden="1">{"Summary Schedule",#N/A,FALSE,"Sheet1";"Divisional Support",#N/A,FALSE,"Sheet2";"Corporate Support",#N/A,FALSE,"Sheet3"}</definedName>
    <definedName name="assssss" hidden="1">{"Summary Schedule",#N/A,FALSE,"Sheet1";"Divisional Support",#N/A,FALSE,"Sheet2";"Corporate Support",#N/A,FALSE,"Sheet3"}</definedName>
    <definedName name="assum" localSheetId="4" hidden="1">{"Financials",#N/A,FALSE,"Financials";"AVP",#N/A,FALSE,"AVP";"DCF",#N/A,FALSE,"DCF";"CSC",#N/A,FALSE,"CSC";"Deal_Comp",#N/A,FALSE,"DealComp"}</definedName>
    <definedName name="assum" localSheetId="5" hidden="1">{"Financials",#N/A,FALSE,"Financials";"AVP",#N/A,FALSE,"AVP";"DCF",#N/A,FALSE,"DCF";"CSC",#N/A,FALSE,"CSC";"Deal_Comp",#N/A,FALSE,"DealComp"}</definedName>
    <definedName name="assum" localSheetId="3" hidden="1">{"Financials",#N/A,FALSE,"Financials";"AVP",#N/A,FALSE,"AVP";"DCF",#N/A,FALSE,"DCF";"CSC",#N/A,FALSE,"CSC";"Deal_Comp",#N/A,FALSE,"DealComp"}</definedName>
    <definedName name="assum" hidden="1">{"Financials",#N/A,FALSE,"Financials";"AVP",#N/A,FALSE,"AVP";"DCF",#N/A,FALSE,"DCF";"CSC",#N/A,FALSE,"CSC";"Deal_Comp",#N/A,FALSE,"DealComp"}</definedName>
    <definedName name="assumption" localSheetId="4" hidden="1">{#N/A,#N/A,FALSE,"Broker Sheet";#N/A,#N/A,FALSE,"Exec.Summary";#N/A,#N/A,FALSE,"Argus Cash Flow";#N/A,#N/A,FALSE,"SPF";#N/A,#N/A,FALSE,"RentRoll"}</definedName>
    <definedName name="assumption" localSheetId="5" hidden="1">{#N/A,#N/A,FALSE,"Broker Sheet";#N/A,#N/A,FALSE,"Exec.Summary";#N/A,#N/A,FALSE,"Argus Cash Flow";#N/A,#N/A,FALSE,"SPF";#N/A,#N/A,FALSE,"RentRoll"}</definedName>
    <definedName name="assumption" localSheetId="3" hidden="1">{#N/A,#N/A,FALSE,"Broker Sheet";#N/A,#N/A,FALSE,"Exec.Summary";#N/A,#N/A,FALSE,"Argus Cash Flow";#N/A,#N/A,FALSE,"SPF";#N/A,#N/A,FALSE,"RentRoll"}</definedName>
    <definedName name="assumption" hidden="1">{#N/A,#N/A,FALSE,"Broker Sheet";#N/A,#N/A,FALSE,"Exec.Summary";#N/A,#N/A,FALSE,"Argus Cash Flow";#N/A,#N/A,FALSE,"SPF";#N/A,#N/A,FALSE,"RentRoll"}</definedName>
    <definedName name="Assumptions1" localSheetId="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1" localSheetId="5"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1"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A" localSheetId="4" hidden="1">{#N/A,#N/A,FALSE,"CF Consolidated 2";#N/A,#N/A,FALSE,"Retail Assump";#N/A,#N/A,FALSE,"CF Retail";#N/A,#N/A,FALSE,"Garage Assumpt 1";#N/A,#N/A,FALSE,"Garage Op Proj";#N/A,#N/A,FALSE,"Hist I&amp;E";#N/A,#N/A,FALSE,"Rent Roll";#N/A,#N/A,FALSE,"RE Taxes";#N/A,#N/A,FALSE,"CAM - BH";#N/A,#N/A,FALSE,"Comm.Condo CAM"}</definedName>
    <definedName name="AssumptionsA" localSheetId="5" hidden="1">{#N/A,#N/A,FALSE,"CF Consolidated 2";#N/A,#N/A,FALSE,"Retail Assump";#N/A,#N/A,FALSE,"CF Retail";#N/A,#N/A,FALSE,"Garage Assumpt 1";#N/A,#N/A,FALSE,"Garage Op Proj";#N/A,#N/A,FALSE,"Hist I&amp;E";#N/A,#N/A,FALSE,"Rent Roll";#N/A,#N/A,FALSE,"RE Taxes";#N/A,#N/A,FALSE,"CAM - BH";#N/A,#N/A,FALSE,"Comm.Condo CAM"}</definedName>
    <definedName name="AssumptionsA" localSheetId="3" hidden="1">{#N/A,#N/A,FALSE,"CF Consolidated 2";#N/A,#N/A,FALSE,"Retail Assump";#N/A,#N/A,FALSE,"CF Retail";#N/A,#N/A,FALSE,"Garage Assumpt 1";#N/A,#N/A,FALSE,"Garage Op Proj";#N/A,#N/A,FALSE,"Hist I&amp;E";#N/A,#N/A,FALSE,"Rent Roll";#N/A,#N/A,FALSE,"RE Taxes";#N/A,#N/A,FALSE,"CAM - BH";#N/A,#N/A,FALSE,"Comm.Condo CAM"}</definedName>
    <definedName name="AssumptionsA" hidden="1">{#N/A,#N/A,FALSE,"CF Consolidated 2";#N/A,#N/A,FALSE,"Retail Assump";#N/A,#N/A,FALSE,"CF Retail";#N/A,#N/A,FALSE,"Garage Assumpt 1";#N/A,#N/A,FALSE,"Garage Op Proj";#N/A,#N/A,FALSE,"Hist I&amp;E";#N/A,#N/A,FALSE,"Rent Roll";#N/A,#N/A,FALSE,"RE Taxes";#N/A,#N/A,FALSE,"CAM - BH";#N/A,#N/A,FALSE,"Comm.Condo CAM"}</definedName>
    <definedName name="aswd" localSheetId="4" hidden="1">{#N/A,#N/A,FALSE,"Loan Summary";#N/A,#N/A,FALSE,"NOI";"RR and Expir",#N/A,FALSE,"Rental";"Sales History",#N/A,FALSE,"Rental";#N/A,#N/A,FALSE,"Reserves"}</definedName>
    <definedName name="aswd" localSheetId="5" hidden="1">{#N/A,#N/A,FALSE,"Loan Summary";#N/A,#N/A,FALSE,"NOI";"RR and Expir",#N/A,FALSE,"Rental";"Sales History",#N/A,FALSE,"Rental";#N/A,#N/A,FALSE,"Reserves"}</definedName>
    <definedName name="aswd" localSheetId="3" hidden="1">{#N/A,#N/A,FALSE,"Loan Summary";#N/A,#N/A,FALSE,"NOI";"RR and Expir",#N/A,FALSE,"Rental";"Sales History",#N/A,FALSE,"Rental";#N/A,#N/A,FALSE,"Reserves"}</definedName>
    <definedName name="aswd" hidden="1">{#N/A,#N/A,FALSE,"Loan Summary";#N/A,#N/A,FALSE,"NOI";"RR and Expir",#N/A,FALSE,"Rental";"Sales History",#N/A,FALSE,"Rental";#N/A,#N/A,FALSE,"Reserves"}</definedName>
    <definedName name="asxdx" localSheetId="4" hidden="1">{"SCH29",#N/A,FALSE,"segments";"SCH30",#N/A,FALSE,"segments"}</definedName>
    <definedName name="asxdx" localSheetId="5" hidden="1">{"SCH29",#N/A,FALSE,"segments";"SCH30",#N/A,FALSE,"segments"}</definedName>
    <definedName name="asxdx" localSheetId="3" hidden="1">{"SCH29",#N/A,FALSE,"segments";"SCH30",#N/A,FALSE,"segments"}</definedName>
    <definedName name="asxdx" hidden="1">{"SCH29",#N/A,FALSE,"segments";"SCH30",#N/A,FALSE,"segments"}</definedName>
    <definedName name="Atlanta" localSheetId="4" hidden="1">{#N/A,#N/A,FALSE,"Chart 2 by Prop Type"}</definedName>
    <definedName name="Atlanta" localSheetId="5" hidden="1">{#N/A,#N/A,FALSE,"Chart 2 by Prop Type"}</definedName>
    <definedName name="Atlanta" localSheetId="3" hidden="1">{#N/A,#N/A,FALSE,"Chart 2 by Prop Type"}</definedName>
    <definedName name="Atlanta" hidden="1">{#N/A,#N/A,FALSE,"Chart 2 by Prop Type"}</definedName>
    <definedName name="atres"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tres"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tres"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tres"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ttach3" localSheetId="4" hidden="1">{"Grant",#N/A,FALSE,"Grant";"GP Developer",#N/A,FALSE,"GP &amp; Dev Loans";"Operating Analysis",#N/A,FALSE,"Operations";"Tax Credit",#N/A,FALSE,"Tax Credits";"Tax Credit Analysis",#N/A,FALSE,"TC Analysis"}</definedName>
    <definedName name="Attach3" localSheetId="5" hidden="1">{"Grant",#N/A,FALSE,"Grant";"GP Developer",#N/A,FALSE,"GP &amp; Dev Loans";"Operating Analysis",#N/A,FALSE,"Operations";"Tax Credit",#N/A,FALSE,"Tax Credits";"Tax Credit Analysis",#N/A,FALSE,"TC Analysis"}</definedName>
    <definedName name="Attach3" localSheetId="3" hidden="1">{"Grant",#N/A,FALSE,"Grant";"GP Developer",#N/A,FALSE,"GP &amp; Dev Loans";"Operating Analysis",#N/A,FALSE,"Operations";"Tax Credit",#N/A,FALSE,"Tax Credits";"Tax Credit Analysis",#N/A,FALSE,"TC Analysis"}</definedName>
    <definedName name="Attach3" hidden="1">{"Grant",#N/A,FALSE,"Grant";"GP Developer",#N/A,FALSE,"GP &amp; Dev Loans";"Operating Analysis",#N/A,FALSE,"Operations";"Tax Credit",#N/A,FALSE,"Tax Credits";"Tax Credit Analysis",#N/A,FALSE,"TC Analysis"}</definedName>
    <definedName name="ATTACHED" localSheetId="4" hidden="1">{#N/A,#N/A,FALSE,"el.det";#N/A,#N/A,FALSE,"mu.det";#N/A,#N/A,FALSE,"ug.det";#N/A,#N/A,FALSE,"ex.det";#N/A,#N/A,FALSE,"lux.det";#N/A,#N/A,FALSE,"custom.lot";#N/A,#N/A,FALSE,"condo.att";#N/A,#N/A,FALSE,"el.att";#N/A,#N/A,FALSE,"mu.att";#N/A,#N/A,FALSE,"ex.att";#N/A,#N/A,FALSE,"lux.att";#N/A,#N/A,FALSE,"all.by.village"}</definedName>
    <definedName name="ATTACHED" localSheetId="5" hidden="1">{#N/A,#N/A,FALSE,"el.det";#N/A,#N/A,FALSE,"mu.det";#N/A,#N/A,FALSE,"ug.det";#N/A,#N/A,FALSE,"ex.det";#N/A,#N/A,FALSE,"lux.det";#N/A,#N/A,FALSE,"custom.lot";#N/A,#N/A,FALSE,"condo.att";#N/A,#N/A,FALSE,"el.att";#N/A,#N/A,FALSE,"mu.att";#N/A,#N/A,FALSE,"ex.att";#N/A,#N/A,FALSE,"lux.att";#N/A,#N/A,FALSE,"all.by.village"}</definedName>
    <definedName name="ATTACHED" localSheetId="3" hidden="1">{#N/A,#N/A,FALSE,"el.det";#N/A,#N/A,FALSE,"mu.det";#N/A,#N/A,FALSE,"ug.det";#N/A,#N/A,FALSE,"ex.det";#N/A,#N/A,FALSE,"lux.det";#N/A,#N/A,FALSE,"custom.lot";#N/A,#N/A,FALSE,"condo.att";#N/A,#N/A,FALSE,"el.att";#N/A,#N/A,FALSE,"mu.att";#N/A,#N/A,FALSE,"ex.att";#N/A,#N/A,FALSE,"lux.att";#N/A,#N/A,FALSE,"all.by.village"}</definedName>
    <definedName name="ATTACHED" hidden="1">{#N/A,#N/A,FALSE,"el.det";#N/A,#N/A,FALSE,"mu.det";#N/A,#N/A,FALSE,"ug.det";#N/A,#N/A,FALSE,"ex.det";#N/A,#N/A,FALSE,"lux.det";#N/A,#N/A,FALSE,"custom.lot";#N/A,#N/A,FALSE,"condo.att";#N/A,#N/A,FALSE,"el.att";#N/A,#N/A,FALSE,"mu.att";#N/A,#N/A,FALSE,"ex.att";#N/A,#N/A,FALSE,"lux.att";#N/A,#N/A,FALSE,"all.by.village"}</definedName>
    <definedName name="Authenticate" hidden="1">"Authentic"</definedName>
    <definedName name="AV" localSheetId="4" hidden="1">{#N/A,#N/A,FALSE,"Assumps";#N/A,#N/A,FALSE,"Data";#N/A,#N/A,FALSE,"Data (2)";#N/A,#N/A,FALSE,"AcqyrP&amp;L";#N/A,#N/A,FALSE,"Acq+1P&amp;L";#N/A,#N/A,FALSE,"Acq+2P&amp;L";#N/A,#N/A,FALSE,"Cashflow";#N/A,#N/A,FALSE,"BalSheet";#N/A,#N/A,FALSE,"Bidder";#N/A,#N/A,FALSE,"Target";#N/A,#N/A,FALSE,"Tgtann";#N/A,#N/A,FALSE,"Topt";#N/A,#N/A,FALSE,"Disp";#N/A,#N/A,FALSE,"Dann";#N/A,#N/A,FALSE,"Syns"}</definedName>
    <definedName name="AV" localSheetId="5" hidden="1">{#N/A,#N/A,FALSE,"Assumps";#N/A,#N/A,FALSE,"Data";#N/A,#N/A,FALSE,"Data (2)";#N/A,#N/A,FALSE,"AcqyrP&amp;L";#N/A,#N/A,FALSE,"Acq+1P&amp;L";#N/A,#N/A,FALSE,"Acq+2P&amp;L";#N/A,#N/A,FALSE,"Cashflow";#N/A,#N/A,FALSE,"BalSheet";#N/A,#N/A,FALSE,"Bidder";#N/A,#N/A,FALSE,"Target";#N/A,#N/A,FALSE,"Tgtann";#N/A,#N/A,FALSE,"Topt";#N/A,#N/A,FALSE,"Disp";#N/A,#N/A,FALSE,"Dann";#N/A,#N/A,FALSE,"Syns"}</definedName>
    <definedName name="AV" localSheetId="3" hidden="1">{#N/A,#N/A,FALSE,"Assumps";#N/A,#N/A,FALSE,"Data";#N/A,#N/A,FALSE,"Data (2)";#N/A,#N/A,FALSE,"AcqyrP&amp;L";#N/A,#N/A,FALSE,"Acq+1P&amp;L";#N/A,#N/A,FALSE,"Acq+2P&amp;L";#N/A,#N/A,FALSE,"Cashflow";#N/A,#N/A,FALSE,"BalSheet";#N/A,#N/A,FALSE,"Bidder";#N/A,#N/A,FALSE,"Target";#N/A,#N/A,FALSE,"Tgtann";#N/A,#N/A,FALSE,"Topt";#N/A,#N/A,FALSE,"Disp";#N/A,#N/A,FALSE,"Dann";#N/A,#N/A,FALSE,"Syns"}</definedName>
    <definedName name="AV" hidden="1">{#N/A,#N/A,FALSE,"Assumps";#N/A,#N/A,FALSE,"Data";#N/A,#N/A,FALSE,"Data (2)";#N/A,#N/A,FALSE,"AcqyrP&amp;L";#N/A,#N/A,FALSE,"Acq+1P&amp;L";#N/A,#N/A,FALSE,"Acq+2P&amp;L";#N/A,#N/A,FALSE,"Cashflow";#N/A,#N/A,FALSE,"BalSheet";#N/A,#N/A,FALSE,"Bidder";#N/A,#N/A,FALSE,"Target";#N/A,#N/A,FALSE,"Tgtann";#N/A,#N/A,FALSE,"Topt";#N/A,#N/A,FALSE,"Disp";#N/A,#N/A,FALSE,"Dann";#N/A,#N/A,FALSE,"Syns"}</definedName>
    <definedName name="avc" localSheetId="4" hidden="1">{#N/A,#N/A,TRUE,"Cover";#N/A,#N/A,TRUE,"Summary";#N/A,#N/A,TRUE,"Assumptions";#N/A,#N/A,TRUE,"Stack";#N/A,#N/A,TRUE,"Budget";#N/A,#N/A,TRUE,"Condo Summary";#N/A,#N/A,TRUE,"Sellout Summary"}</definedName>
    <definedName name="avc" localSheetId="5" hidden="1">{#N/A,#N/A,TRUE,"Cover";#N/A,#N/A,TRUE,"Summary";#N/A,#N/A,TRUE,"Assumptions";#N/A,#N/A,TRUE,"Stack";#N/A,#N/A,TRUE,"Budget";#N/A,#N/A,TRUE,"Condo Summary";#N/A,#N/A,TRUE,"Sellout Summary"}</definedName>
    <definedName name="avc" localSheetId="3" hidden="1">{#N/A,#N/A,TRUE,"Cover";#N/A,#N/A,TRUE,"Summary";#N/A,#N/A,TRUE,"Assumptions";#N/A,#N/A,TRUE,"Stack";#N/A,#N/A,TRUE,"Budget";#N/A,#N/A,TRUE,"Condo Summary";#N/A,#N/A,TRUE,"Sellout Summary"}</definedName>
    <definedName name="avc" hidden="1">{#N/A,#N/A,TRUE,"Cover";#N/A,#N/A,TRUE,"Summary";#N/A,#N/A,TRUE,"Assumptions";#N/A,#N/A,TRUE,"Stack";#N/A,#N/A,TRUE,"Budget";#N/A,#N/A,TRUE,"Condo Summary";#N/A,#N/A,TRUE,"Sellout Summary"}</definedName>
    <definedName name="avdd" localSheetId="4" hidden="1">{#N/A,#N/A,FALSE,"Calc";#N/A,#N/A,FALSE,"Sensitivity";#N/A,#N/A,FALSE,"LT Earn.Dil.";#N/A,#N/A,FALSE,"Dil. AVP"}</definedName>
    <definedName name="avdd" localSheetId="5" hidden="1">{#N/A,#N/A,FALSE,"Calc";#N/A,#N/A,FALSE,"Sensitivity";#N/A,#N/A,FALSE,"LT Earn.Dil.";#N/A,#N/A,FALSE,"Dil. AVP"}</definedName>
    <definedName name="avdd" localSheetId="3" hidden="1">{#N/A,#N/A,FALSE,"Calc";#N/A,#N/A,FALSE,"Sensitivity";#N/A,#N/A,FALSE,"LT Earn.Dil.";#N/A,#N/A,FALSE,"Dil. AVP"}</definedName>
    <definedName name="avdd" hidden="1">{#N/A,#N/A,FALSE,"Calc";#N/A,#N/A,FALSE,"Sensitivity";#N/A,#N/A,FALSE,"LT Earn.Dil.";#N/A,#N/A,FALSE,"Dil. AVP"}</definedName>
    <definedName name="aveparkcopy" localSheetId="4" hidden="1">{"View1",#N/A,FALSE,"Sheet1";"View2",#N/A,FALSE,"Sheet1"}</definedName>
    <definedName name="aveparkcopy" localSheetId="5" hidden="1">{"View1",#N/A,FALSE,"Sheet1";"View2",#N/A,FALSE,"Sheet1"}</definedName>
    <definedName name="aveparkcopy" localSheetId="3" hidden="1">{"View1",#N/A,FALSE,"Sheet1";"View2",#N/A,FALSE,"Sheet1"}</definedName>
    <definedName name="aveparkcopy" hidden="1">{"View1",#N/A,FALSE,"Sheet1";"View2",#N/A,FALSE,"Sheet1"}</definedName>
    <definedName name="avi" localSheetId="4" hidden="1">{"Gyor CF",#N/A,FALSE,"Hungary - Gyor";"Gyor inputs",#N/A,FALSE,"Hungary - Gyor"}</definedName>
    <definedName name="avi" localSheetId="5" hidden="1">{"Gyor CF",#N/A,FALSE,"Hungary - Gyor";"Gyor inputs",#N/A,FALSE,"Hungary - Gyor"}</definedName>
    <definedName name="avi" localSheetId="3" hidden="1">{"Gyor CF",#N/A,FALSE,"Hungary - Gyor";"Gyor inputs",#N/A,FALSE,"Hungary - Gyor"}</definedName>
    <definedName name="avi" hidden="1">{"Gyor CF",#N/A,FALSE,"Hungary - Gyor";"Gyor inputs",#N/A,FALSE,"Hungary - Gyor"}</definedName>
    <definedName name="awaeq" localSheetId="4" hidden="1">{#N/A,#N/A,FALSE,"Loan Summary";#N/A,#N/A,FALSE,"NOI";"RR and Expir",#N/A,FALSE,"Rental";"Sales History",#N/A,FALSE,"Rental";#N/A,#N/A,FALSE,"Reserves"}</definedName>
    <definedName name="awaeq" localSheetId="5" hidden="1">{#N/A,#N/A,FALSE,"Loan Summary";#N/A,#N/A,FALSE,"NOI";"RR and Expir",#N/A,FALSE,"Rental";"Sales History",#N/A,FALSE,"Rental";#N/A,#N/A,FALSE,"Reserves"}</definedName>
    <definedName name="awaeq" localSheetId="3" hidden="1">{#N/A,#N/A,FALSE,"Loan Summary";#N/A,#N/A,FALSE,"NOI";"RR and Expir",#N/A,FALSE,"Rental";"Sales History",#N/A,FALSE,"Rental";#N/A,#N/A,FALSE,"Reserves"}</definedName>
    <definedName name="awaeq" hidden="1">{#N/A,#N/A,FALSE,"Loan Summary";#N/A,#N/A,FALSE,"NOI";"RR and Expir",#N/A,FALSE,"Rental";"Sales History",#N/A,FALSE,"Rental";#N/A,#N/A,FALSE,"Reserves"}</definedName>
    <definedName name="awbawbaw" localSheetId="4" hidden="1">{#N/A,#N/A,FALSE,"Sheet1"}</definedName>
    <definedName name="awbawbaw" localSheetId="5" hidden="1">{#N/A,#N/A,FALSE,"Sheet1"}</definedName>
    <definedName name="awbawbaw" localSheetId="3" hidden="1">{#N/A,#N/A,FALSE,"Sheet1"}</definedName>
    <definedName name="awbawbaw" hidden="1">{#N/A,#N/A,FALSE,"Sheet1"}</definedName>
    <definedName name="awc"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awc"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awc"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awc"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awer" localSheetId="4" hidden="1">{"ProjLC",#N/A,FALSE,"LOCALwithADJ";"ProjUSD",#N/A,FALSE,"USwithADJ"}</definedName>
    <definedName name="awer" localSheetId="5" hidden="1">{"ProjLC",#N/A,FALSE,"LOCALwithADJ";"ProjUSD",#N/A,FALSE,"USwithADJ"}</definedName>
    <definedName name="awer" localSheetId="3" hidden="1">{"ProjLC",#N/A,FALSE,"LOCALwithADJ";"ProjUSD",#N/A,FALSE,"USwithADJ"}</definedName>
    <definedName name="awer" hidden="1">{"ProjLC",#N/A,FALSE,"LOCALwithADJ";"ProjUSD",#N/A,FALSE,"USwithADJ"}</definedName>
    <definedName name="awerw34" localSheetId="4" hidden="1">{#N/A,#N/A,FALSE,"399 Park Var";#N/A,#N/A,FALSE,"PK NOTES"}</definedName>
    <definedName name="awerw34" localSheetId="5" hidden="1">{#N/A,#N/A,FALSE,"399 Park Var";#N/A,#N/A,FALSE,"PK NOTES"}</definedName>
    <definedName name="awerw34" localSheetId="3" hidden="1">{#N/A,#N/A,FALSE,"399 Park Var";#N/A,#N/A,FALSE,"PK NOTES"}</definedName>
    <definedName name="awerw34" hidden="1">{#N/A,#N/A,FALSE,"399 Park Var";#N/A,#N/A,FALSE,"PK NOTES"}</definedName>
    <definedName name="awrbhwerbawer" localSheetId="4" hidden="1">{#N/A,#N/A,FALSE,"Static Proforma";#N/A,#N/A,FALSE,"Bldg Dev DCF";#N/A,#N/A,FALSE,"Land Sales DCF"}</definedName>
    <definedName name="awrbhwerbawer" localSheetId="5" hidden="1">{#N/A,#N/A,FALSE,"Static Proforma";#N/A,#N/A,FALSE,"Bldg Dev DCF";#N/A,#N/A,FALSE,"Land Sales DCF"}</definedName>
    <definedName name="awrbhwerbawer" localSheetId="3" hidden="1">{#N/A,#N/A,FALSE,"Static Proforma";#N/A,#N/A,FALSE,"Bldg Dev DCF";#N/A,#N/A,FALSE,"Land Sales DCF"}</definedName>
    <definedName name="awrbhwerbawer" hidden="1">{#N/A,#N/A,FALSE,"Static Proforma";#N/A,#N/A,FALSE,"Bldg Dev DCF";#N/A,#N/A,FALSE,"Land Sales DCF"}</definedName>
    <definedName name="awrbhwerbawer2" localSheetId="4" hidden="1">{#N/A,#N/A,FALSE,"Static Proforma";#N/A,#N/A,FALSE,"Bldg Dev DCF";#N/A,#N/A,FALSE,"Land Sales DCF"}</definedName>
    <definedName name="awrbhwerbawer2" localSheetId="5" hidden="1">{#N/A,#N/A,FALSE,"Static Proforma";#N/A,#N/A,FALSE,"Bldg Dev DCF";#N/A,#N/A,FALSE,"Land Sales DCF"}</definedName>
    <definedName name="awrbhwerbawer2" localSheetId="3" hidden="1">{#N/A,#N/A,FALSE,"Static Proforma";#N/A,#N/A,FALSE,"Bldg Dev DCF";#N/A,#N/A,FALSE,"Land Sales DCF"}</definedName>
    <definedName name="awrbhwerbawer2" hidden="1">{#N/A,#N/A,FALSE,"Static Proforma";#N/A,#N/A,FALSE,"Bldg Dev DCF";#N/A,#N/A,FALSE,"Land Sales DCF"}</definedName>
    <definedName name="az" localSheetId="4" hidden="1">{"comp1",#N/A,FALSE,"COMPS";"footnotes",#N/A,FALSE,"COMPS"}</definedName>
    <definedName name="az" localSheetId="5" hidden="1">{"comp1",#N/A,FALSE,"COMPS";"footnotes",#N/A,FALSE,"COMPS"}</definedName>
    <definedName name="az" localSheetId="3" hidden="1">{"comp1",#N/A,FALSE,"COMPS";"footnotes",#N/A,FALSE,"COMPS"}</definedName>
    <definedName name="az" hidden="1">{"comp1",#N/A,FALSE,"COMPS";"footnotes",#N/A,FALSE,"COMPS"}</definedName>
    <definedName name="azz" localSheetId="4" hidden="1">{#N/A,#N/A,FALSE,"letter";#N/A,#N/A,FALSE,"PP_0895";#N/A,#N/A,FALSE,"PP_0995"}</definedName>
    <definedName name="azz" localSheetId="5" hidden="1">{#N/A,#N/A,FALSE,"letter";#N/A,#N/A,FALSE,"PP_0895";#N/A,#N/A,FALSE,"PP_0995"}</definedName>
    <definedName name="azz" localSheetId="3" hidden="1">{#N/A,#N/A,FALSE,"letter";#N/A,#N/A,FALSE,"PP_0895";#N/A,#N/A,FALSE,"PP_0995"}</definedName>
    <definedName name="azz" hidden="1">{#N/A,#N/A,FALSE,"letter";#N/A,#N/A,FALSE,"PP_0895";#N/A,#N/A,FALSE,"PP_0995"}</definedName>
    <definedName name="azzz" localSheetId="4" hidden="1">{#N/A,#N/A,FALSE,"letter";#N/A,#N/A,FALSE,"PP_0895";#N/A,#N/A,FALSE,"PP_0995"}</definedName>
    <definedName name="azzz" localSheetId="5" hidden="1">{#N/A,#N/A,FALSE,"letter";#N/A,#N/A,FALSE,"PP_0895";#N/A,#N/A,FALSE,"PP_0995"}</definedName>
    <definedName name="azzz" localSheetId="3" hidden="1">{#N/A,#N/A,FALSE,"letter";#N/A,#N/A,FALSE,"PP_0895";#N/A,#N/A,FALSE,"PP_0995"}</definedName>
    <definedName name="azzz" hidden="1">{#N/A,#N/A,FALSE,"letter";#N/A,#N/A,FALSE,"PP_0895";#N/A,#N/A,FALSE,"PP_0995"}</definedName>
    <definedName name="azzzz" localSheetId="4" hidden="1">{#N/A,#N/A,FALSE,"letter";#N/A,#N/A,FALSE,"PP_0895";#N/A,#N/A,FALSE,"PP_0995"}</definedName>
    <definedName name="azzzz" localSheetId="5" hidden="1">{#N/A,#N/A,FALSE,"letter";#N/A,#N/A,FALSE,"PP_0895";#N/A,#N/A,FALSE,"PP_0995"}</definedName>
    <definedName name="azzzz" localSheetId="3" hidden="1">{#N/A,#N/A,FALSE,"letter";#N/A,#N/A,FALSE,"PP_0895";#N/A,#N/A,FALSE,"PP_0995"}</definedName>
    <definedName name="azzzz" hidden="1">{#N/A,#N/A,FALSE,"letter";#N/A,#N/A,FALSE,"PP_0895";#N/A,#N/A,FALSE,"PP_0995"}</definedName>
    <definedName name="b" localSheetId="4" hidden="1">{#N/A,#N/A,FALSE,"ExecSum";#N/A,#N/A,FALSE,"total summary";#N/A,#N/A,FALSE,"Budget";#N/A,#N/A,FALSE,"CashFlow"}</definedName>
    <definedName name="b" localSheetId="5" hidden="1">{#N/A,#N/A,FALSE,"ExecSum";#N/A,#N/A,FALSE,"total summary";#N/A,#N/A,FALSE,"Budget";#N/A,#N/A,FALSE,"CashFlow"}</definedName>
    <definedName name="b" localSheetId="3" hidden="1">{#N/A,#N/A,FALSE,"ExecSum";#N/A,#N/A,FALSE,"total summary";#N/A,#N/A,FALSE,"Budget";#N/A,#N/A,FALSE,"CashFlow"}</definedName>
    <definedName name="b" hidden="1">{#N/A,#N/A,FALSE,"ExecSum";#N/A,#N/A,FALSE,"total summary";#N/A,#N/A,FALSE,"Budget";#N/A,#N/A,FALSE,"CashFlow"}</definedName>
    <definedName name="ba" localSheetId="4" hidden="1">{#N/A,#N/A,TRUE,"Pro Forma";#N/A,#N/A,TRUE,"PF_Bal";#N/A,#N/A,TRUE,"PF_INC";#N/A,#N/A,TRUE,"CBE";#N/A,#N/A,TRUE,"SWK"}</definedName>
    <definedName name="ba" localSheetId="5" hidden="1">{#N/A,#N/A,TRUE,"Pro Forma";#N/A,#N/A,TRUE,"PF_Bal";#N/A,#N/A,TRUE,"PF_INC";#N/A,#N/A,TRUE,"CBE";#N/A,#N/A,TRUE,"SWK"}</definedName>
    <definedName name="ba" localSheetId="3" hidden="1">{#N/A,#N/A,TRUE,"Pro Forma";#N/A,#N/A,TRUE,"PF_Bal";#N/A,#N/A,TRUE,"PF_INC";#N/A,#N/A,TRUE,"CBE";#N/A,#N/A,TRUE,"SWK"}</definedName>
    <definedName name="ba" hidden="1">{#N/A,#N/A,TRUE,"Pro Forma";#N/A,#N/A,TRUE,"PF_Bal";#N/A,#N/A,TRUE,"PF_INC";#N/A,#N/A,TRUE,"CBE";#N/A,#N/A,TRUE,"SWK"}</definedName>
    <definedName name="bankrep" localSheetId="4" hidden="1">{#N/A,#N/A,FALSE,"ExecSum";#N/A,#N/A,FALSE,"Summary";#N/A,#N/A,FALSE,"Budget";#N/A,#N/A,FALSE,"CashFlow"}</definedName>
    <definedName name="bankrep" localSheetId="5" hidden="1">{#N/A,#N/A,FALSE,"ExecSum";#N/A,#N/A,FALSE,"Summary";#N/A,#N/A,FALSE,"Budget";#N/A,#N/A,FALSE,"CashFlow"}</definedName>
    <definedName name="bankrep" localSheetId="3" hidden="1">{#N/A,#N/A,FALSE,"ExecSum";#N/A,#N/A,FALSE,"Summary";#N/A,#N/A,FALSE,"Budget";#N/A,#N/A,FALSE,"CashFlow"}</definedName>
    <definedName name="bankrep" hidden="1">{#N/A,#N/A,FALSE,"ExecSum";#N/A,#N/A,FALSE,"Summary";#N/A,#N/A,FALSE,"Budget";#N/A,#N/A,FALSE,"CashFlow"}</definedName>
    <definedName name="BASIC_EPS_EXCL" hidden="1">"BASIC_EPS_EXCL"</definedName>
    <definedName name="BASIC_EPS_INCL" hidden="1">"BASIC_EPS_INCL"</definedName>
    <definedName name="BASIC_NORMAL_EPS" hidden="1">"BASIC_NORMAL_EPS"</definedName>
    <definedName name="BASIC_WEIGHT" hidden="1">"BASIC_WEIGHT"</definedName>
    <definedName name="bb" localSheetId="4" hidden="1">{#N/A,#N/A,TRUE,"Pro Forma";#N/A,#N/A,TRUE,"PF_Bal";#N/A,#N/A,TRUE,"PF_INC";#N/A,#N/A,TRUE,"CBE";#N/A,#N/A,TRUE,"SWK"}</definedName>
    <definedName name="bb" localSheetId="5" hidden="1">{#N/A,#N/A,TRUE,"Pro Forma";#N/A,#N/A,TRUE,"PF_Bal";#N/A,#N/A,TRUE,"PF_INC";#N/A,#N/A,TRUE,"CBE";#N/A,#N/A,TRUE,"SWK"}</definedName>
    <definedName name="bb" localSheetId="3" hidden="1">{#N/A,#N/A,TRUE,"Pro Forma";#N/A,#N/A,TRUE,"PF_Bal";#N/A,#N/A,TRUE,"PF_INC";#N/A,#N/A,TRUE,"CBE";#N/A,#N/A,TRUE,"SWK"}</definedName>
    <definedName name="bb" hidden="1">{#N/A,#N/A,TRUE,"Pro Forma";#N/A,#N/A,TRUE,"PF_Bal";#N/A,#N/A,TRUE,"PF_INC";#N/A,#N/A,TRUE,"CBE";#N/A,#N/A,TRUE,"SWK"}</definedName>
    <definedName name="bb_1" localSheetId="4" hidden="1">{#N/A,#N/A,FALSE,"ExitStratigy"}</definedName>
    <definedName name="bb_1" localSheetId="5" hidden="1">{#N/A,#N/A,FALSE,"ExitStratigy"}</definedName>
    <definedName name="bb_1" localSheetId="3" hidden="1">{#N/A,#N/A,FALSE,"ExitStratigy"}</definedName>
    <definedName name="bb_1" hidden="1">{#N/A,#N/A,FALSE,"ExitStratigy"}</definedName>
    <definedName name="bb_2" localSheetId="4" hidden="1">{#N/A,#N/A,FALSE,"P&amp;L";#N/A,#N/A,FALSE,"Var_Fixed_cost"}</definedName>
    <definedName name="bb_2" localSheetId="5" hidden="1">{#N/A,#N/A,FALSE,"P&amp;L";#N/A,#N/A,FALSE,"Var_Fixed_cost"}</definedName>
    <definedName name="bb_2" localSheetId="3" hidden="1">{#N/A,#N/A,FALSE,"P&amp;L";#N/A,#N/A,FALSE,"Var_Fixed_cost"}</definedName>
    <definedName name="bb_2" hidden="1">{#N/A,#N/A,FALSE,"P&amp;L";#N/A,#N/A,FALSE,"Var_Fixed_cost"}</definedName>
    <definedName name="bbb" localSheetId="4" hidden="1">{#N/A,#N/A,TRUE,"financial";#N/A,#N/A,TRUE,"plants"}</definedName>
    <definedName name="bbb" localSheetId="5" hidden="1">{#N/A,#N/A,TRUE,"financial";#N/A,#N/A,TRUE,"plants"}</definedName>
    <definedName name="bbb" localSheetId="3" hidden="1">{#N/A,#N/A,TRUE,"financial";#N/A,#N/A,TRUE,"plants"}</definedName>
    <definedName name="bbb" hidden="1">{#N/A,#N/A,TRUE,"financial";#N/A,#N/A,TRUE,"plants"}</definedName>
    <definedName name="bbb_1" localSheetId="4" hidden="1">{#N/A,#N/A,FALSE,"ExitStratigy"}</definedName>
    <definedName name="bbb_1" localSheetId="5" hidden="1">{#N/A,#N/A,FALSE,"ExitStratigy"}</definedName>
    <definedName name="bbb_1" localSheetId="3" hidden="1">{#N/A,#N/A,FALSE,"ExitStratigy"}</definedName>
    <definedName name="bbb_1" hidden="1">{#N/A,#N/A,FALSE,"ExitStratigy"}</definedName>
    <definedName name="bbbb" localSheetId="4" hidden="1">{#N/A,#N/A,TRUE,"financial";#N/A,#N/A,TRUE,"plants"}</definedName>
    <definedName name="bbbb" localSheetId="5" hidden="1">{#N/A,#N/A,TRUE,"financial";#N/A,#N/A,TRUE,"plants"}</definedName>
    <definedName name="bbbb" localSheetId="3" hidden="1">{#N/A,#N/A,TRUE,"financial";#N/A,#N/A,TRUE,"plants"}</definedName>
    <definedName name="bbbb" hidden="1">{#N/A,#N/A,TRUE,"financial";#N/A,#N/A,TRUE,"plants"}</definedName>
    <definedName name="bbbbb" localSheetId="4" hidden="1">{#N/A,#N/A,TRUE,"financial";#N/A,#N/A,TRUE,"plants"}</definedName>
    <definedName name="bbbbb" localSheetId="5" hidden="1">{#N/A,#N/A,TRUE,"financial";#N/A,#N/A,TRUE,"plants"}</definedName>
    <definedName name="bbbbb" localSheetId="3" hidden="1">{#N/A,#N/A,TRUE,"financial";#N/A,#N/A,TRUE,"plants"}</definedName>
    <definedName name="bbbbb" hidden="1">{#N/A,#N/A,TRUE,"financial";#N/A,#N/A,TRUE,"plants"}</definedName>
    <definedName name="bbbbbb" localSheetId="4" hidden="1">{#N/A,#N/A,FALSE,"Services Summary";#N/A,#N/A,FALSE,"Emmes Summary";#N/A,#N/A,FALSE,"Northstar"}</definedName>
    <definedName name="bbbbbb" localSheetId="5" hidden="1">{#N/A,#N/A,FALSE,"Services Summary";#N/A,#N/A,FALSE,"Emmes Summary";#N/A,#N/A,FALSE,"Northstar"}</definedName>
    <definedName name="bbbbbb" localSheetId="3" hidden="1">{#N/A,#N/A,FALSE,"Services Summary";#N/A,#N/A,FALSE,"Emmes Summary";#N/A,#N/A,FALSE,"Northstar"}</definedName>
    <definedName name="bbbbbb" hidden="1">{#N/A,#N/A,FALSE,"Services Summary";#N/A,#N/A,FALSE,"Emmes Summary";#N/A,#N/A,FALSE,"Northstar"}</definedName>
    <definedName name="bbbbbb_1" localSheetId="4" hidden="1">{"Outflow 1",#N/A,FALSE,"Outflows-Inflows";"Outflow 2",#N/A,FALSE,"Outflows-Inflows";"Inflow 1",#N/A,FALSE,"Outflows-Inflows";"Inflow 2",#N/A,FALSE,"Outflows-Inflows"}</definedName>
    <definedName name="bbbbbb_1" localSheetId="5" hidden="1">{"Outflow 1",#N/A,FALSE,"Outflows-Inflows";"Outflow 2",#N/A,FALSE,"Outflows-Inflows";"Inflow 1",#N/A,FALSE,"Outflows-Inflows";"Inflow 2",#N/A,FALSE,"Outflows-Inflows"}</definedName>
    <definedName name="bbbbbb_1" localSheetId="3" hidden="1">{"Outflow 1",#N/A,FALSE,"Outflows-Inflows";"Outflow 2",#N/A,FALSE,"Outflows-Inflows";"Inflow 1",#N/A,FALSE,"Outflows-Inflows";"Inflow 2",#N/A,FALSE,"Outflows-Inflows"}</definedName>
    <definedName name="bbbbbb_1" hidden="1">{"Outflow 1",#N/A,FALSE,"Outflows-Inflows";"Outflow 2",#N/A,FALSE,"Outflows-Inflows";"Inflow 1",#N/A,FALSE,"Outflows-Inflows";"Inflow 2",#N/A,FALSE,"Outflows-Inflows"}</definedName>
    <definedName name="bbbbbbbb"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bbbbbbbb" localSheetId="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bbbbbbbb"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bbbbbbbb"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bc" localSheetId="4" hidden="1">{#N/A,#N/A,FALSE,"P&amp;L";#N/A,#N/A,FALSE,"Var_Fixed_cost"}</definedName>
    <definedName name="bc" localSheetId="5" hidden="1">{#N/A,#N/A,FALSE,"P&amp;L";#N/A,#N/A,FALSE,"Var_Fixed_cost"}</definedName>
    <definedName name="bc" localSheetId="3" hidden="1">{#N/A,#N/A,FALSE,"P&amp;L";#N/A,#N/A,FALSE,"Var_Fixed_cost"}</definedName>
    <definedName name="bc" hidden="1">{#N/A,#N/A,FALSE,"P&amp;L";#N/A,#N/A,FALSE,"Var_Fixed_cost"}</definedName>
    <definedName name="bc_2" localSheetId="4" hidden="1">{#N/A,#N/A,FALSE,"P&amp;L";#N/A,#N/A,FALSE,"Var_Fixed_cost"}</definedName>
    <definedName name="bc_2" localSheetId="5" hidden="1">{#N/A,#N/A,FALSE,"P&amp;L";#N/A,#N/A,FALSE,"Var_Fixed_cost"}</definedName>
    <definedName name="bc_2" localSheetId="3" hidden="1">{#N/A,#N/A,FALSE,"P&amp;L";#N/A,#N/A,FALSE,"Var_Fixed_cost"}</definedName>
    <definedName name="bc_2" hidden="1">{#N/A,#N/A,FALSE,"P&amp;L";#N/A,#N/A,FALSE,"Var_Fixed_cost"}</definedName>
    <definedName name="bcglappli" localSheetId="4" hidden="1">{#N/A,#N/A,FALSE,"Summary"}</definedName>
    <definedName name="bcglappli" localSheetId="5" hidden="1">{#N/A,#N/A,FALSE,"Summary"}</definedName>
    <definedName name="bcglappli" localSheetId="3" hidden="1">{#N/A,#N/A,FALSE,"Summary"}</definedName>
    <definedName name="bcglappli" hidden="1">{#N/A,#N/A,FALSE,"Summary"}</definedName>
    <definedName name="BCR" localSheetId="4" hidden="1">{"Texas Sub_Consolidation",#N/A,TRUE,"Texas";"Texas Trial Balances",#N/A,TRUE,"Texas";"Texas Investment Analysis",#N/A,TRUE,"Texas";"Texas AJEs",#N/A,TRUE,"Texas";"Texas AJE Summary",#N/A,TRUE,"Texas";"Texas_P_L_Minority",#N/A,TRUE,"Texas"}</definedName>
    <definedName name="BCR" localSheetId="5" hidden="1">{"Texas Sub_Consolidation",#N/A,TRUE,"Texas";"Texas Trial Balances",#N/A,TRUE,"Texas";"Texas Investment Analysis",#N/A,TRUE,"Texas";"Texas AJEs",#N/A,TRUE,"Texas";"Texas AJE Summary",#N/A,TRUE,"Texas";"Texas_P_L_Minority",#N/A,TRUE,"Texas"}</definedName>
    <definedName name="BCR" localSheetId="3" hidden="1">{"Texas Sub_Consolidation",#N/A,TRUE,"Texas";"Texas Trial Balances",#N/A,TRUE,"Texas";"Texas Investment Analysis",#N/A,TRUE,"Texas";"Texas AJEs",#N/A,TRUE,"Texas";"Texas AJE Summary",#N/A,TRUE,"Texas";"Texas_P_L_Minority",#N/A,TRUE,"Texas"}</definedName>
    <definedName name="BCR" hidden="1">{"Texas Sub_Consolidation",#N/A,TRUE,"Texas";"Texas Trial Balances",#N/A,TRUE,"Texas";"Texas Investment Analysis",#N/A,TRUE,"Texas";"Texas AJEs",#N/A,TRUE,"Texas";"Texas AJE Summary",#N/A,TRUE,"Texas";"Texas_P_L_Minority",#N/A,TRUE,"Texas"}</definedName>
    <definedName name="bdcopy" localSheetId="4" hidden="1">{"Main",#N/A,FALSE,"Wacker";"Main2",#N/A,FALSE,"Wacker";"Value",#N/A,FALSE,"Wacker";"Sensitivity",#N/A,FALSE,"Wacker";"Paine",#N/A,FALSE,"Wacker";"Quaker",#N/A,FALSE,"Wacker";"Wacker",#N/A,FALSE,"Wacker";"1900",#N/A,FALSE,"Wacker";"1901",#N/A,FALSE,"Wacker"}</definedName>
    <definedName name="bdcopy" localSheetId="5" hidden="1">{"Main",#N/A,FALSE,"Wacker";"Main2",#N/A,FALSE,"Wacker";"Value",#N/A,FALSE,"Wacker";"Sensitivity",#N/A,FALSE,"Wacker";"Paine",#N/A,FALSE,"Wacker";"Quaker",#N/A,FALSE,"Wacker";"Wacker",#N/A,FALSE,"Wacker";"1900",#N/A,FALSE,"Wacker";"1901",#N/A,FALSE,"Wacker"}</definedName>
    <definedName name="bdcopy" localSheetId="3" hidden="1">{"Main",#N/A,FALSE,"Wacker";"Main2",#N/A,FALSE,"Wacker";"Value",#N/A,FALSE,"Wacker";"Sensitivity",#N/A,FALSE,"Wacker";"Paine",#N/A,FALSE,"Wacker";"Quaker",#N/A,FALSE,"Wacker";"Wacker",#N/A,FALSE,"Wacker";"1900",#N/A,FALSE,"Wacker";"1901",#N/A,FALSE,"Wacker"}</definedName>
    <definedName name="bdcopy" hidden="1">{"Main",#N/A,FALSE,"Wacker";"Main2",#N/A,FALSE,"Wacker";"Value",#N/A,FALSE,"Wacker";"Sensitivity",#N/A,FALSE,"Wacker";"Paine",#N/A,FALSE,"Wacker";"Quaker",#N/A,FALSE,"Wacker";"Wacker",#N/A,FALSE,"Wacker";"1900",#N/A,FALSE,"Wacker";"1901",#N/A,FALSE,"Wacker"}</definedName>
    <definedName name="bddg" localSheetId="4" hidden="1">{#N/A,#N/A,FALSE,"CBE";#N/A,#N/A,FALSE,"SWK"}</definedName>
    <definedName name="bddg" localSheetId="5" hidden="1">{#N/A,#N/A,FALSE,"CBE";#N/A,#N/A,FALSE,"SWK"}</definedName>
    <definedName name="bddg" localSheetId="3" hidden="1">{#N/A,#N/A,FALSE,"CBE";#N/A,#N/A,FALSE,"SWK"}</definedName>
    <definedName name="bddg" hidden="1">{#N/A,#N/A,FALSE,"CBE";#N/A,#N/A,FALSE,"SWK"}</definedName>
    <definedName name="bdinvestor" localSheetId="4" hidden="1">{"View1",#N/A,FALSE,"Sheet1";"View2",#N/A,FALSE,"Sheet1"}</definedName>
    <definedName name="bdinvestor" localSheetId="5" hidden="1">{"View1",#N/A,FALSE,"Sheet1";"View2",#N/A,FALSE,"Sheet1"}</definedName>
    <definedName name="bdinvestor" localSheetId="3" hidden="1">{"View1",#N/A,FALSE,"Sheet1";"View2",#N/A,FALSE,"Sheet1"}</definedName>
    <definedName name="bdinvestor" hidden="1">{"View1",#N/A,FALSE,"Sheet1";"View2",#N/A,FALSE,"Sheet1"}</definedName>
    <definedName name="be" localSheetId="4"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 localSheetId="5"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ar" localSheetId="4" hidden="1">{#N/A,#N/A,FALSE,"TS";#N/A,#N/A,FALSE,"Combo";#N/A,#N/A,FALSE,"FAIR";#N/A,#N/A,FALSE,"RBC";#N/A,#N/A,FALSE,"xxxx";#N/A,#N/A,FALSE,"A_D";#N/A,#N/A,FALSE,"WACC";#N/A,#N/A,FALSE,"DCF";#N/A,#N/A,FALSE,"LBO";#N/A,#N/A,FALSE,"AcqMults";#N/A,#N/A,FALSE,"CompMults"}</definedName>
    <definedName name="Bear" localSheetId="5" hidden="1">{#N/A,#N/A,FALSE,"TS";#N/A,#N/A,FALSE,"Combo";#N/A,#N/A,FALSE,"FAIR";#N/A,#N/A,FALSE,"RBC";#N/A,#N/A,FALSE,"xxxx";#N/A,#N/A,FALSE,"A_D";#N/A,#N/A,FALSE,"WACC";#N/A,#N/A,FALSE,"DCF";#N/A,#N/A,FALSE,"LBO";#N/A,#N/A,FALSE,"AcqMults";#N/A,#N/A,FALSE,"CompMults"}</definedName>
    <definedName name="Bear" localSheetId="3"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ttle" localSheetId="4" hidden="1">{"Full Sheet",#N/A,FALSE,"Expense Comparison"}</definedName>
    <definedName name="beattle" localSheetId="5" hidden="1">{"Full Sheet",#N/A,FALSE,"Expense Comparison"}</definedName>
    <definedName name="beattle" localSheetId="3" hidden="1">{"Full Sheet",#N/A,FALSE,"Expense Comparison"}</definedName>
    <definedName name="beattle" hidden="1">{"Full Sheet",#N/A,FALSE,"Expense Comparison"}</definedName>
    <definedName name="beattle1" localSheetId="4" hidden="1">{"Full Sheet",#N/A,FALSE,"Expense Comparison"}</definedName>
    <definedName name="beattle1" localSheetId="5" hidden="1">{"Full Sheet",#N/A,FALSE,"Expense Comparison"}</definedName>
    <definedName name="beattle1" localSheetId="3" hidden="1">{"Full Sheet",#N/A,FALSE,"Expense Comparison"}</definedName>
    <definedName name="beattle1" hidden="1">{"Full Sheet",#N/A,FALSE,"Expense Comparison"}</definedName>
    <definedName name="betfetfb"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etfetfb"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etfetfb"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etfetfb"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FD"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FD"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FD"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FD"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fdd" localSheetId="4"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bfdd" localSheetId="5"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bfdd" localSheetId="3"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bfdd"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bfvzsbazs"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bfvzsbazs"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bfvzsbazs"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bfvzsbazs"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BG_Del" hidden="1">15</definedName>
    <definedName name="BG_Ins" hidden="1">4</definedName>
    <definedName name="BG_Mod" hidden="1">6</definedName>
    <definedName name="bga"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ga"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ga"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ga"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gv"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gv"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gv"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gv"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uguh"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uguh"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uguh"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uguh"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ier"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ier"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ier"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ier"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lah" localSheetId="4" hidden="1">{"TOTAL",#N/A,FALSE,"A";"FISCAL94",#N/A,FALSE,"A";"FISCAL95",#N/A,FALSE,"A";"FISCAL96",#N/A,FALSE,"A";"misc page",#N/A,FALSE,"A"}</definedName>
    <definedName name="blah" localSheetId="5" hidden="1">{"TOTAL",#N/A,FALSE,"A";"FISCAL94",#N/A,FALSE,"A";"FISCAL95",#N/A,FALSE,"A";"FISCAL96",#N/A,FALSE,"A";"misc page",#N/A,FALSE,"A"}</definedName>
    <definedName name="blah" localSheetId="3" hidden="1">{"TOTAL",#N/A,FALSE,"A";"FISCAL94",#N/A,FALSE,"A";"FISCAL95",#N/A,FALSE,"A";"FISCAL96",#N/A,FALSE,"A";"misc page",#N/A,FALSE,"A"}</definedName>
    <definedName name="blah" hidden="1">{"TOTAL",#N/A,FALSE,"A";"FISCAL94",#N/A,FALSE,"A";"FISCAL95",#N/A,FALSE,"A";"FISCAL96",#N/A,FALSE,"A";"misc page",#N/A,FALSE,"A"}</definedName>
    <definedName name="blah1" localSheetId="4" hidden="1">{"schedule1",#N/A,FALSE,"Sheet1";"schedule2",#N/A,FALSE,"Sheet1";"schedule3",#N/A,FALSE,"Sheet1";"schedule4",#N/A,FALSE,"Sheet1";"schedule5",#N/A,FALSE,"Sheet1";"schedule6",#N/A,FALSE,"Sheet1"}</definedName>
    <definedName name="blah1" localSheetId="5" hidden="1">{"schedule1",#N/A,FALSE,"Sheet1";"schedule2",#N/A,FALSE,"Sheet1";"schedule3",#N/A,FALSE,"Sheet1";"schedule4",#N/A,FALSE,"Sheet1";"schedule5",#N/A,FALSE,"Sheet1";"schedule6",#N/A,FALSE,"Sheet1"}</definedName>
    <definedName name="blah1" localSheetId="3" hidden="1">{"schedule1",#N/A,FALSE,"Sheet1";"schedule2",#N/A,FALSE,"Sheet1";"schedule3",#N/A,FALSE,"Sheet1";"schedule4",#N/A,FALSE,"Sheet1";"schedule5",#N/A,FALSE,"Sheet1";"schedule6",#N/A,FALSE,"Sheet1"}</definedName>
    <definedName name="blah1" hidden="1">{"schedule1",#N/A,FALSE,"Sheet1";"schedule2",#N/A,FALSE,"Sheet1";"schedule3",#N/A,FALSE,"Sheet1";"schedule4",#N/A,FALSE,"Sheet1";"schedule5",#N/A,FALSE,"Sheet1";"schedule6",#N/A,FALSE,"Sheet1"}</definedName>
    <definedName name="blas" localSheetId="4"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blas" localSheetId="5"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blas" localSheetId="3"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blas"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blast" localSheetId="4" hidden="1">{#N/A,#N/A,TRUE,"VC IT - Differenz zu Knöbel";#N/A,#N/A,TRUE,"VC IT - Basis Knöbel 22.10.01"}</definedName>
    <definedName name="blast" localSheetId="5" hidden="1">{#N/A,#N/A,TRUE,"VC IT - Differenz zu Knöbel";#N/A,#N/A,TRUE,"VC IT - Basis Knöbel 22.10.01"}</definedName>
    <definedName name="blast" localSheetId="3" hidden="1">{#N/A,#N/A,TRUE,"VC IT - Differenz zu Knöbel";#N/A,#N/A,TRUE,"VC IT - Basis Knöbel 22.10.01"}</definedName>
    <definedName name="blast" hidden="1">{#N/A,#N/A,TRUE,"VC IT - Differenz zu Knöbel";#N/A,#N/A,TRUE,"VC IT - Basis Knöbel 22.10.01"}</definedName>
    <definedName name="BLPB2" hidden="1">#N/A</definedName>
    <definedName name="bnkj" localSheetId="4" hidden="1">{#N/A,#N/A,FALSE,"output";#N/A,#N/A,FALSE,"contrib";#N/A,#N/A,FALSE,"profile";#N/A,#N/A,FALSE,"comps"}</definedName>
    <definedName name="bnkj" localSheetId="5" hidden="1">{#N/A,#N/A,FALSE,"output";#N/A,#N/A,FALSE,"contrib";#N/A,#N/A,FALSE,"profile";#N/A,#N/A,FALSE,"comps"}</definedName>
    <definedName name="bnkj" localSheetId="3" hidden="1">{#N/A,#N/A,FALSE,"output";#N/A,#N/A,FALSE,"contrib";#N/A,#N/A,FALSE,"profile";#N/A,#N/A,FALSE,"comps"}</definedName>
    <definedName name="bnkj" hidden="1">{#N/A,#N/A,FALSE,"output";#N/A,#N/A,FALSE,"contrib";#N/A,#N/A,FALSE,"profile";#N/A,#N/A,FALSE,"comps"}</definedName>
    <definedName name="bnkj1" localSheetId="4" hidden="1">{#N/A,#N/A,FALSE,"output";#N/A,#N/A,FALSE,"contrib";#N/A,#N/A,FALSE,"profile";#N/A,#N/A,FALSE,"comps"}</definedName>
    <definedName name="bnkj1" localSheetId="5" hidden="1">{#N/A,#N/A,FALSE,"output";#N/A,#N/A,FALSE,"contrib";#N/A,#N/A,FALSE,"profile";#N/A,#N/A,FALSE,"comps"}</definedName>
    <definedName name="bnkj1" localSheetId="3" hidden="1">{#N/A,#N/A,FALSE,"output";#N/A,#N/A,FALSE,"contrib";#N/A,#N/A,FALSE,"profile";#N/A,#N/A,FALSE,"comps"}</definedName>
    <definedName name="bnkj1" hidden="1">{#N/A,#N/A,FALSE,"output";#N/A,#N/A,FALSE,"contrib";#N/A,#N/A,FALSE,"profile";#N/A,#N/A,FALSE,"comps"}</definedName>
    <definedName name="bnmb" localSheetId="4" hidden="1">{#N/A,#N/A,FALSE,"Summary";#N/A,#N/A,FALSE,"Program Scheme";#N/A,#N/A,FALSE,"Assumptions";#N/A,#N/A,FALSE,"Development Budget";#N/A,#N/A,FALSE,"Timing";#N/A,#N/A,FALSE,"Development Costs &amp; Revenues";#N/A,#N/A,FALSE,"Cash Flow to Debt &amp; Equity";#N/A,#N/A,FALSE,"Cash Flow to Athena LP"}</definedName>
    <definedName name="bnmb" localSheetId="5" hidden="1">{#N/A,#N/A,FALSE,"Summary";#N/A,#N/A,FALSE,"Program Scheme";#N/A,#N/A,FALSE,"Assumptions";#N/A,#N/A,FALSE,"Development Budget";#N/A,#N/A,FALSE,"Timing";#N/A,#N/A,FALSE,"Development Costs &amp; Revenues";#N/A,#N/A,FALSE,"Cash Flow to Debt &amp; Equity";#N/A,#N/A,FALSE,"Cash Flow to Athena LP"}</definedName>
    <definedName name="bnmb" localSheetId="3" hidden="1">{#N/A,#N/A,FALSE,"Summary";#N/A,#N/A,FALSE,"Program Scheme";#N/A,#N/A,FALSE,"Assumptions";#N/A,#N/A,FALSE,"Development Budget";#N/A,#N/A,FALSE,"Timing";#N/A,#N/A,FALSE,"Development Costs &amp; Revenues";#N/A,#N/A,FALSE,"Cash Flow to Debt &amp; Equity";#N/A,#N/A,FALSE,"Cash Flow to Athena LP"}</definedName>
    <definedName name="bnmb" hidden="1">{#N/A,#N/A,FALSE,"Summary";#N/A,#N/A,FALSE,"Program Scheme";#N/A,#N/A,FALSE,"Assumptions";#N/A,#N/A,FALSE,"Development Budget";#N/A,#N/A,FALSE,"Timing";#N/A,#N/A,FALSE,"Development Costs &amp; Revenues";#N/A,#N/A,FALSE,"Cash Flow to Debt &amp; Equity";#N/A,#N/A,FALSE,"Cash Flow to Athena LP"}</definedName>
    <definedName name="bob" localSheetId="4" hidden="1">{#N/A,#N/A,FALSE,"Yield Graph";#N/A,#N/A,FALSE,"Rent Roll";#N/A,#N/A,FALSE,"OE Yr1";#N/A,#N/A,FALSE,"Repl.Cst.+Ins."}</definedName>
    <definedName name="bob" localSheetId="5" hidden="1">{#N/A,#N/A,FALSE,"Yield Graph";#N/A,#N/A,FALSE,"Rent Roll";#N/A,#N/A,FALSE,"OE Yr1";#N/A,#N/A,FALSE,"Repl.Cst.+Ins."}</definedName>
    <definedName name="bob" localSheetId="3" hidden="1">{#N/A,#N/A,FALSE,"Yield Graph";#N/A,#N/A,FALSE,"Rent Roll";#N/A,#N/A,FALSE,"OE Yr1";#N/A,#N/A,FALSE,"Repl.Cst.+Ins."}</definedName>
    <definedName name="bob" hidden="1">{#N/A,#N/A,FALSE,"Yield Graph";#N/A,#N/A,FALSE,"Rent Roll";#N/A,#N/A,FALSE,"OE Yr1";#N/A,#N/A,FALSE,"Repl.Cst.+Ins."}</definedName>
    <definedName name="bog" localSheetId="4" hidden="1">{"CF",#N/A,FALSE,"Cash Flow";"RET",#N/A,FALSE,"Returns";"NPV",#N/A,FALSE,"Values";"ASMPT",#N/A,FALSE,"Assumptions"}</definedName>
    <definedName name="bog" localSheetId="5" hidden="1">{"CF",#N/A,FALSE,"Cash Flow";"RET",#N/A,FALSE,"Returns";"NPV",#N/A,FALSE,"Values";"ASMPT",#N/A,FALSE,"Assumptions"}</definedName>
    <definedName name="bog" localSheetId="3" hidden="1">{"CF",#N/A,FALSE,"Cash Flow";"RET",#N/A,FALSE,"Returns";"NPV",#N/A,FALSE,"Values";"ASMPT",#N/A,FALSE,"Assumptions"}</definedName>
    <definedName name="bog" hidden="1">{"CF",#N/A,FALSE,"Cash Flow";"RET",#N/A,FALSE,"Returns";"NPV",#N/A,FALSE,"Values";"ASMPT",#N/A,FALSE,"Assumptions"}</definedName>
    <definedName name="bog_2" localSheetId="4" hidden="1">{"CF",#N/A,FALSE,"Cash Flow";"RET",#N/A,FALSE,"Returns";"NPV",#N/A,FALSE,"Values";"ASMPT",#N/A,FALSE,"Assumptions"}</definedName>
    <definedName name="bog_2" localSheetId="5" hidden="1">{"CF",#N/A,FALSE,"Cash Flow";"RET",#N/A,FALSE,"Returns";"NPV",#N/A,FALSE,"Values";"ASMPT",#N/A,FALSE,"Assumptions"}</definedName>
    <definedName name="bog_2" localSheetId="3" hidden="1">{"CF",#N/A,FALSE,"Cash Flow";"RET",#N/A,FALSE,"Returns";"NPV",#N/A,FALSE,"Values";"ASMPT",#N/A,FALSE,"Assumptions"}</definedName>
    <definedName name="bog_2" hidden="1">{"CF",#N/A,FALSE,"Cash Flow";"RET",#N/A,FALSE,"Returns";"NPV",#N/A,FALSE,"Values";"ASMPT",#N/A,FALSE,"Assumptions"}</definedName>
    <definedName name="bogu" localSheetId="4" hidden="1">{"CF",#N/A,FALSE,"Cash Flow";"RET",#N/A,FALSE,"Returns";"NPV",#N/A,FALSE,"Values";"ASMPT",#N/A,FALSE,"Assumptions"}</definedName>
    <definedName name="bogu" localSheetId="5" hidden="1">{"CF",#N/A,FALSE,"Cash Flow";"RET",#N/A,FALSE,"Returns";"NPV",#N/A,FALSE,"Values";"ASMPT",#N/A,FALSE,"Assumptions"}</definedName>
    <definedName name="bogu" localSheetId="3" hidden="1">{"CF",#N/A,FALSE,"Cash Flow";"RET",#N/A,FALSE,"Returns";"NPV",#N/A,FALSE,"Values";"ASMPT",#N/A,FALSE,"Assumptions"}</definedName>
    <definedName name="bogu" hidden="1">{"CF",#N/A,FALSE,"Cash Flow";"RET",#N/A,FALSE,"Returns";"NPV",#N/A,FALSE,"Values";"ASMPT",#N/A,FALSE,"Assumptions"}</definedName>
    <definedName name="bogu_2" localSheetId="4" hidden="1">{"CF",#N/A,FALSE,"Cash Flow";"RET",#N/A,FALSE,"Returns";"NPV",#N/A,FALSE,"Values";"ASMPT",#N/A,FALSE,"Assumptions"}</definedName>
    <definedName name="bogu_2" localSheetId="5" hidden="1">{"CF",#N/A,FALSE,"Cash Flow";"RET",#N/A,FALSE,"Returns";"NPV",#N/A,FALSE,"Values";"ASMPT",#N/A,FALSE,"Assumptions"}</definedName>
    <definedName name="bogu_2" localSheetId="3" hidden="1">{"CF",#N/A,FALSE,"Cash Flow";"RET",#N/A,FALSE,"Returns";"NPV",#N/A,FALSE,"Values";"ASMPT",#N/A,FALSE,"Assumptions"}</definedName>
    <definedName name="bogu_2" hidden="1">{"CF",#N/A,FALSE,"Cash Flow";"RET",#N/A,FALSE,"Returns";"NPV",#N/A,FALSE,"Values";"ASMPT",#N/A,FALSE,"Assumptions"}</definedName>
    <definedName name="bogus" localSheetId="4" hidden="1">{"CF",#N/A,FALSE,"Cash Flow";"RET",#N/A,FALSE,"Returns";"NPV",#N/A,FALSE,"Values";"ASMPT",#N/A,FALSE,"Assumptions"}</definedName>
    <definedName name="bogus" localSheetId="5" hidden="1">{"CF",#N/A,FALSE,"Cash Flow";"RET",#N/A,FALSE,"Returns";"NPV",#N/A,FALSE,"Values";"ASMPT",#N/A,FALSE,"Assumptions"}</definedName>
    <definedName name="bogus" localSheetId="3" hidden="1">{"CF",#N/A,FALSE,"Cash Flow";"RET",#N/A,FALSE,"Returns";"NPV",#N/A,FALSE,"Values";"ASMPT",#N/A,FALSE,"Assumptions"}</definedName>
    <definedName name="bogus" hidden="1">{"CF",#N/A,FALSE,"Cash Flow";"RET",#N/A,FALSE,"Returns";"NPV",#N/A,FALSE,"Values";"ASMPT",#N/A,FALSE,"Assumptions"}</definedName>
    <definedName name="bogus_2" localSheetId="4" hidden="1">{"CF",#N/A,FALSE,"Cash Flow";"RET",#N/A,FALSE,"Returns";"NPV",#N/A,FALSE,"Values";"ASMPT",#N/A,FALSE,"Assumptions"}</definedName>
    <definedName name="bogus_2" localSheetId="5" hidden="1">{"CF",#N/A,FALSE,"Cash Flow";"RET",#N/A,FALSE,"Returns";"NPV",#N/A,FALSE,"Values";"ASMPT",#N/A,FALSE,"Assumptions"}</definedName>
    <definedName name="bogus_2" localSheetId="3" hidden="1">{"CF",#N/A,FALSE,"Cash Flow";"RET",#N/A,FALSE,"Returns";"NPV",#N/A,FALSE,"Values";"ASMPT",#N/A,FALSE,"Assumptions"}</definedName>
    <definedName name="bogus_2" hidden="1">{"CF",#N/A,FALSE,"Cash Flow";"RET",#N/A,FALSE,"Returns";"NPV",#N/A,FALSE,"Values";"ASMPT",#N/A,FALSE,"Assumptions"}</definedName>
    <definedName name="bogus2" localSheetId="4" hidden="1">{"CF",#N/A,FALSE,"Cash Flow";"RET",#N/A,FALSE,"Returns";"NPV",#N/A,FALSE,"Values";"ASMPT",#N/A,FALSE,"Assumptions"}</definedName>
    <definedName name="bogus2" localSheetId="5" hidden="1">{"CF",#N/A,FALSE,"Cash Flow";"RET",#N/A,FALSE,"Returns";"NPV",#N/A,FALSE,"Values";"ASMPT",#N/A,FALSE,"Assumptions"}</definedName>
    <definedName name="bogus2" localSheetId="3" hidden="1">{"CF",#N/A,FALSE,"Cash Flow";"RET",#N/A,FALSE,"Returns";"NPV",#N/A,FALSE,"Values";"ASMPT",#N/A,FALSE,"Assumptions"}</definedName>
    <definedName name="bogus2" hidden="1">{"CF",#N/A,FALSE,"Cash Flow";"RET",#N/A,FALSE,"Returns";"NPV",#N/A,FALSE,"Values";"ASMPT",#N/A,FALSE,"Assumptions"}</definedName>
    <definedName name="bogus2_2" localSheetId="4" hidden="1">{"CF",#N/A,FALSE,"Cash Flow";"RET",#N/A,FALSE,"Returns";"NPV",#N/A,FALSE,"Values";"ASMPT",#N/A,FALSE,"Assumptions"}</definedName>
    <definedName name="bogus2_2" localSheetId="5" hidden="1">{"CF",#N/A,FALSE,"Cash Flow";"RET",#N/A,FALSE,"Returns";"NPV",#N/A,FALSE,"Values";"ASMPT",#N/A,FALSE,"Assumptions"}</definedName>
    <definedName name="bogus2_2" localSheetId="3" hidden="1">{"CF",#N/A,FALSE,"Cash Flow";"RET",#N/A,FALSE,"Returns";"NPV",#N/A,FALSE,"Values";"ASMPT",#N/A,FALSE,"Assumptions"}</definedName>
    <definedName name="bogus2_2" hidden="1">{"CF",#N/A,FALSE,"Cash Flow";"RET",#N/A,FALSE,"Returns";"NPV",#N/A,FALSE,"Values";"ASMPT",#N/A,FALSE,"Assumptions"}</definedName>
    <definedName name="BOOK_VALUE" hidden="1">"BOOK_VALUE"</definedName>
    <definedName name="br" localSheetId="4" hidden="1">{#N/A,#N/A,FALSE,"Aging Summary";#N/A,#N/A,FALSE,"Ratio Analysis";#N/A,#N/A,FALSE,"Test 120 Day Accts";#N/A,#N/A,FALSE,"Tickmarks"}</definedName>
    <definedName name="br" localSheetId="5" hidden="1">{#N/A,#N/A,FALSE,"Aging Summary";#N/A,#N/A,FALSE,"Ratio Analysis";#N/A,#N/A,FALSE,"Test 120 Day Accts";#N/A,#N/A,FALSE,"Tickmarks"}</definedName>
    <definedName name="br" localSheetId="3" hidden="1">{#N/A,#N/A,FALSE,"Aging Summary";#N/A,#N/A,FALSE,"Ratio Analysis";#N/A,#N/A,FALSE,"Test 120 Day Accts";#N/A,#N/A,FALSE,"Tickmarks"}</definedName>
    <definedName name="br" hidden="1">{#N/A,#N/A,FALSE,"Aging Summary";#N/A,#N/A,FALSE,"Ratio Analysis";#N/A,#N/A,FALSE,"Test 120 Day Accts";#N/A,#N/A,FALSE,"Tickmarks"}</definedName>
    <definedName name="brian"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dge" localSheetId="4" hidden="1">{"'Highlights'!$A$1:$M$123"}</definedName>
    <definedName name="Bridge" localSheetId="5" hidden="1">{"'Highlights'!$A$1:$M$123"}</definedName>
    <definedName name="Bridge" localSheetId="3" hidden="1">{"'Highlights'!$A$1:$M$123"}</definedName>
    <definedName name="Bridge" hidden="1">{"'Highlights'!$A$1:$M$123"}</definedName>
    <definedName name="Bridgerock" localSheetId="4" hidden="1">{"Financials",#N/A,FALSE,"Financials";"AVP",#N/A,FALSE,"AVP";"DCF",#N/A,FALSE,"DCF";"CSC",#N/A,FALSE,"CSC";"Deal_Comp",#N/A,FALSE,"DealComp"}</definedName>
    <definedName name="Bridgerock" localSheetId="5" hidden="1">{"Financials",#N/A,FALSE,"Financials";"AVP",#N/A,FALSE,"AVP";"DCF",#N/A,FALSE,"DCF";"CSC",#N/A,FALSE,"CSC";"Deal_Comp",#N/A,FALSE,"DealComp"}</definedName>
    <definedName name="Bridgerock" localSheetId="3" hidden="1">{"Financials",#N/A,FALSE,"Financials";"AVP",#N/A,FALSE,"AVP";"DCF",#N/A,FALSE,"DCF";"CSC",#N/A,FALSE,"CSC";"Deal_Comp",#N/A,FALSE,"DealComp"}</definedName>
    <definedName name="Bridgerock" hidden="1">{"Financials",#N/A,FALSE,"Financials";"AVP",#N/A,FALSE,"AVP";"DCF",#N/A,FALSE,"DCF";"CSC",#N/A,FALSE,"CSC";"Deal_Comp",#N/A,FALSE,"DealComp"}</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 localSheetId="4" hidden="1">{#N/A,#N/A,FALSE,"Title Page";#N/A,#N/A,FALSE,"Conclusions";#N/A,#N/A,FALSE,"Assum.";#N/A,#N/A,FALSE,"Sun  DCF-WC-Dep";#N/A,#N/A,FALSE,"MarketValue";#N/A,#N/A,FALSE,"BalSheet";#N/A,#N/A,FALSE,"WACC";#N/A,#N/A,FALSE,"PC+ Info.";#N/A,#N/A,FALSE,"PC+Info_2"}</definedName>
    <definedName name="BS" localSheetId="5" hidden="1">{#N/A,#N/A,FALSE,"Title Page";#N/A,#N/A,FALSE,"Conclusions";#N/A,#N/A,FALSE,"Assum.";#N/A,#N/A,FALSE,"Sun  DCF-WC-Dep";#N/A,#N/A,FALSE,"MarketValue";#N/A,#N/A,FALSE,"BalSheet";#N/A,#N/A,FALSE,"WACC";#N/A,#N/A,FALSE,"PC+ Info.";#N/A,#N/A,FALSE,"PC+Info_2"}</definedName>
    <definedName name="BS" localSheetId="3" hidden="1">{#N/A,#N/A,FALSE,"Title Page";#N/A,#N/A,FALSE,"Conclusions";#N/A,#N/A,FALSE,"Assum.";#N/A,#N/A,FALSE,"Sun  DCF-WC-Dep";#N/A,#N/A,FALSE,"MarketValue";#N/A,#N/A,FALSE,"BalSheet";#N/A,#N/A,FALSE,"WACC";#N/A,#N/A,FALSE,"PC+ Info.";#N/A,#N/A,FALSE,"PC+Info_2"}</definedName>
    <definedName name="BS" hidden="1">{#N/A,#N/A,FALSE,"Title Page";#N/A,#N/A,FALSE,"Conclusions";#N/A,#N/A,FALSE,"Assum.";#N/A,#N/A,FALSE,"Sun  DCF-WC-Dep";#N/A,#N/A,FALSE,"MarketValue";#N/A,#N/A,FALSE,"BalSheet";#N/A,#N/A,FALSE,"WACC";#N/A,#N/A,FALSE,"PC+ Info.";#N/A,#N/A,FALSE,"PC+Info_2"}</definedName>
    <definedName name="BSIWhichPageSetup" hidden="1">1</definedName>
    <definedName name="BSIWhichPageSetup_0" hidden="1">"0þ"</definedName>
    <definedName name="BSUSO"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tfgb"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tfgb"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tfgb"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tfgb"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ttg"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ttg"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ttg"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ttg"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BudgetSumm" localSheetId="4" hidden="1">{#N/A,#N/A,FALSE,"Cashflow Analysis";#N/A,#N/A,FALSE,"Sensitivity Analysis";#N/A,#N/A,FALSE,"PV";#N/A,#N/A,FALSE,"Pro Forma"}</definedName>
    <definedName name="BudgetSumm" localSheetId="5" hidden="1">{#N/A,#N/A,FALSE,"Cashflow Analysis";#N/A,#N/A,FALSE,"Sensitivity Analysis";#N/A,#N/A,FALSE,"PV";#N/A,#N/A,FALSE,"Pro Forma"}</definedName>
    <definedName name="BudgetSumm" localSheetId="3" hidden="1">{#N/A,#N/A,FALSE,"Cashflow Analysis";#N/A,#N/A,FALSE,"Sensitivity Analysis";#N/A,#N/A,FALSE,"PV";#N/A,#N/A,FALSE,"Pro Forma"}</definedName>
    <definedName name="BudgetSumm" hidden="1">{#N/A,#N/A,FALSE,"Cashflow Analysis";#N/A,#N/A,FALSE,"Sensitivity Analysis";#N/A,#N/A,FALSE,"PV";#N/A,#N/A,FALSE,"Pro Forma"}</definedName>
    <definedName name="BudgetSumm.2" localSheetId="4" hidden="1">{#N/A,#N/A,FALSE,"Cashflow Analysis";#N/A,#N/A,FALSE,"Sensitivity Analysis";#N/A,#N/A,FALSE,"PV";#N/A,#N/A,FALSE,"Pro Forma"}</definedName>
    <definedName name="BudgetSumm.2" localSheetId="5" hidden="1">{#N/A,#N/A,FALSE,"Cashflow Analysis";#N/A,#N/A,FALSE,"Sensitivity Analysis";#N/A,#N/A,FALSE,"PV";#N/A,#N/A,FALSE,"Pro Forma"}</definedName>
    <definedName name="BudgetSumm.2" localSheetId="3" hidden="1">{#N/A,#N/A,FALSE,"Cashflow Analysis";#N/A,#N/A,FALSE,"Sensitivity Analysis";#N/A,#N/A,FALSE,"PV";#N/A,#N/A,FALSE,"Pro Forma"}</definedName>
    <definedName name="BudgetSumm.2" hidden="1">{#N/A,#N/A,FALSE,"Cashflow Analysis";#N/A,#N/A,FALSE,"Sensitivity Analysis";#N/A,#N/A,FALSE,"PV";#N/A,#N/A,FALSE,"Pro Forma"}</definedName>
    <definedName name="BudgetSumm.2_1" localSheetId="4" hidden="1">{#N/A,#N/A,FALSE,"Cashflow Analysis";#N/A,#N/A,FALSE,"Sensitivity Analysis";#N/A,#N/A,FALSE,"PV";#N/A,#N/A,FALSE,"Pro Forma"}</definedName>
    <definedName name="BudgetSumm.2_1" localSheetId="5" hidden="1">{#N/A,#N/A,FALSE,"Cashflow Analysis";#N/A,#N/A,FALSE,"Sensitivity Analysis";#N/A,#N/A,FALSE,"PV";#N/A,#N/A,FALSE,"Pro Forma"}</definedName>
    <definedName name="BudgetSumm.2_1" localSheetId="3" hidden="1">{#N/A,#N/A,FALSE,"Cashflow Analysis";#N/A,#N/A,FALSE,"Sensitivity Analysis";#N/A,#N/A,FALSE,"PV";#N/A,#N/A,FALSE,"Pro Forma"}</definedName>
    <definedName name="BudgetSumm.2_1" hidden="1">{#N/A,#N/A,FALSE,"Cashflow Analysis";#N/A,#N/A,FALSE,"Sensitivity Analysis";#N/A,#N/A,FALSE,"PV";#N/A,#N/A,FALSE,"Pro Forma"}</definedName>
    <definedName name="BudgetSumm_1" localSheetId="4" hidden="1">{#N/A,#N/A,FALSE,"Cashflow Analysis";#N/A,#N/A,FALSE,"Sensitivity Analysis";#N/A,#N/A,FALSE,"PV";#N/A,#N/A,FALSE,"Pro Forma"}</definedName>
    <definedName name="BudgetSumm_1" localSheetId="5" hidden="1">{#N/A,#N/A,FALSE,"Cashflow Analysis";#N/A,#N/A,FALSE,"Sensitivity Analysis";#N/A,#N/A,FALSE,"PV";#N/A,#N/A,FALSE,"Pro Forma"}</definedName>
    <definedName name="BudgetSumm_1" localSheetId="3" hidden="1">{#N/A,#N/A,FALSE,"Cashflow Analysis";#N/A,#N/A,FALSE,"Sensitivity Analysis";#N/A,#N/A,FALSE,"PV";#N/A,#N/A,FALSE,"Pro Forma"}</definedName>
    <definedName name="BudgetSumm_1" hidden="1">{#N/A,#N/A,FALSE,"Cashflow Analysis";#N/A,#N/A,FALSE,"Sensitivity Analysis";#N/A,#N/A,FALSE,"PV";#N/A,#N/A,FALSE,"Pro Forma"}</definedName>
    <definedName name="budgeyt" localSheetId="4" hidden="1">{#N/A,#N/A,FALSE,"ws trial bal.";#N/A,#N/A,FALSE,"ws trial bal. p&amp;l";#N/A,#N/A,FALSE,"ws cash flow"}</definedName>
    <definedName name="budgeyt" localSheetId="5" hidden="1">{#N/A,#N/A,FALSE,"ws trial bal.";#N/A,#N/A,FALSE,"ws trial bal. p&amp;l";#N/A,#N/A,FALSE,"ws cash flow"}</definedName>
    <definedName name="budgeyt" localSheetId="3" hidden="1">{#N/A,#N/A,FALSE,"ws trial bal.";#N/A,#N/A,FALSE,"ws trial bal. p&amp;l";#N/A,#N/A,FALSE,"ws cash flow"}</definedName>
    <definedName name="budgeyt" hidden="1">{#N/A,#N/A,FALSE,"ws trial bal.";#N/A,#N/A,FALSE,"ws trial bal. p&amp;l";#N/A,#N/A,FALSE,"ws cash flow"}</definedName>
    <definedName name="builder" localSheetId="4" hidden="1">{#N/A,#N/A,FALSE,"el.det";#N/A,#N/A,FALSE,"mu.det";#N/A,#N/A,FALSE,"ug.det";#N/A,#N/A,FALSE,"ex.det";#N/A,#N/A,FALSE,"lux.det";#N/A,#N/A,FALSE,"custom.lot";#N/A,#N/A,FALSE,"condo.att";#N/A,#N/A,FALSE,"el.att";#N/A,#N/A,FALSE,"mu.att";#N/A,#N/A,FALSE,"ex.att";#N/A,#N/A,FALSE,"lux.att";#N/A,#N/A,FALSE,"all.by.village"}</definedName>
    <definedName name="builder" localSheetId="5" hidden="1">{#N/A,#N/A,FALSE,"el.det";#N/A,#N/A,FALSE,"mu.det";#N/A,#N/A,FALSE,"ug.det";#N/A,#N/A,FALSE,"ex.det";#N/A,#N/A,FALSE,"lux.det";#N/A,#N/A,FALSE,"custom.lot";#N/A,#N/A,FALSE,"condo.att";#N/A,#N/A,FALSE,"el.att";#N/A,#N/A,FALSE,"mu.att";#N/A,#N/A,FALSE,"ex.att";#N/A,#N/A,FALSE,"lux.att";#N/A,#N/A,FALSE,"all.by.village"}</definedName>
    <definedName name="builder" localSheetId="3" hidden="1">{#N/A,#N/A,FALSE,"el.det";#N/A,#N/A,FALSE,"mu.det";#N/A,#N/A,FALSE,"ug.det";#N/A,#N/A,FALSE,"ex.det";#N/A,#N/A,FALSE,"lux.det";#N/A,#N/A,FALSE,"custom.lot";#N/A,#N/A,FALSE,"condo.att";#N/A,#N/A,FALSE,"el.att";#N/A,#N/A,FALSE,"mu.att";#N/A,#N/A,FALSE,"ex.att";#N/A,#N/A,FALSE,"lux.att";#N/A,#N/A,FALSE,"all.by.village"}</definedName>
    <definedName name="builder" hidden="1">{#N/A,#N/A,FALSE,"el.det";#N/A,#N/A,FALSE,"mu.det";#N/A,#N/A,FALSE,"ug.det";#N/A,#N/A,FALSE,"ex.det";#N/A,#N/A,FALSE,"lux.det";#N/A,#N/A,FALSE,"custom.lot";#N/A,#N/A,FALSE,"condo.att";#N/A,#N/A,FALSE,"el.att";#N/A,#N/A,FALSE,"mu.att";#N/A,#N/A,FALSE,"ex.att";#N/A,#N/A,FALSE,"lux.att";#N/A,#N/A,FALSE,"all.by.village"}</definedName>
    <definedName name="Bullshit" localSheetId="4" hidden="1">{"Assumptions",#N/A,TRUE,"Returns";"Tables",#N/A,TRUE,"Returns"}</definedName>
    <definedName name="Bullshit" localSheetId="5" hidden="1">{"Assumptions",#N/A,TRUE,"Returns";"Tables",#N/A,TRUE,"Returns"}</definedName>
    <definedName name="Bullshit" localSheetId="3" hidden="1">{"Assumptions",#N/A,TRUE,"Returns";"Tables",#N/A,TRUE,"Returns"}</definedName>
    <definedName name="Bullshit" hidden="1">{"Assumptions",#N/A,TRUE,"Returns";"Tables",#N/A,TRUE,"Returns"}</definedName>
    <definedName name="burra"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v" localSheetId="4" hidden="1">{#N/A,#N/A,FALSE,"DELQ";#N/A,#N/A,FALSE,"REO";#N/A,#N/A,FALSE,"WATCHDSC";#N/A,#N/A,FALSE,"2LOSSMOD";#N/A,#N/A,FALSE,"2LOSS";#N/A,#N/A,FALSE,"DSC";#N/A,#N/A,FALSE,"OPERAT";#N/A,#N/A,FALSE,"ADJUST";#N/A,#N/A,FALSE,"PAIDOFF";#N/A,#N/A,FALSE,"TENANT";#N/A,#N/A,FALSE,"LEASE EXPIRE"}</definedName>
    <definedName name="bv" localSheetId="5" hidden="1">{#N/A,#N/A,FALSE,"DELQ";#N/A,#N/A,FALSE,"REO";#N/A,#N/A,FALSE,"WATCHDSC";#N/A,#N/A,FALSE,"2LOSSMOD";#N/A,#N/A,FALSE,"2LOSS";#N/A,#N/A,FALSE,"DSC";#N/A,#N/A,FALSE,"OPERAT";#N/A,#N/A,FALSE,"ADJUST";#N/A,#N/A,FALSE,"PAIDOFF";#N/A,#N/A,FALSE,"TENANT";#N/A,#N/A,FALSE,"LEASE EXPIRE"}</definedName>
    <definedName name="bv" localSheetId="3" hidden="1">{#N/A,#N/A,FALSE,"DELQ";#N/A,#N/A,FALSE,"REO";#N/A,#N/A,FALSE,"WATCHDSC";#N/A,#N/A,FALSE,"2LOSSMOD";#N/A,#N/A,FALSE,"2LOSS";#N/A,#N/A,FALSE,"DSC";#N/A,#N/A,FALSE,"OPERAT";#N/A,#N/A,FALSE,"ADJUST";#N/A,#N/A,FALSE,"PAIDOFF";#N/A,#N/A,FALSE,"TENANT";#N/A,#N/A,FALSE,"LEASE EXPIRE"}</definedName>
    <definedName name="bv" hidden="1">{#N/A,#N/A,FALSE,"DELQ";#N/A,#N/A,FALSE,"REO";#N/A,#N/A,FALSE,"WATCHDSC";#N/A,#N/A,FALSE,"2LOSSMOD";#N/A,#N/A,FALSE,"2LOSS";#N/A,#N/A,FALSE,"DSC";#N/A,#N/A,FALSE,"OPERAT";#N/A,#N/A,FALSE,"ADJUST";#N/A,#N/A,FALSE,"PAIDOFF";#N/A,#N/A,FALSE,"TENANT";#N/A,#N/A,FALSE,"LEASE EXPIRE"}</definedName>
    <definedName name="BV_OVER_SHARES" hidden="1">"BV_OVER_SHARES"</definedName>
    <definedName name="bvjhm" localSheetId="4"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bvjhm" localSheetId="5"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bvjhm" localSheetId="3"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bvjhm"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bxxcxcx" localSheetId="4"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bxxcxcx" localSheetId="5"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bxxcxcx" localSheetId="3"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bxxcxcx"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ç" localSheetId="4" hidden="1">{#N/A,#N/A,TRUE,"Snapshot";#N/A,#N/A,TRUE,"PE at Different Premiums";#N/A,#N/A,TRUE,"EBITDA at Different Premiums";#N/A,#N/A,TRUE,"Long Form Dilution";#N/A,#N/A,TRUE,"AVP";#N/A,#N/A,TRUE,"Has-Gets";#N/A,#N/A,TRUE,"Contribution"}</definedName>
    <definedName name="ç" localSheetId="5" hidden="1">{#N/A,#N/A,TRUE,"Snapshot";#N/A,#N/A,TRUE,"PE at Different Premiums";#N/A,#N/A,TRUE,"EBITDA at Different Premiums";#N/A,#N/A,TRUE,"Long Form Dilution";#N/A,#N/A,TRUE,"AVP";#N/A,#N/A,TRUE,"Has-Gets";#N/A,#N/A,TRUE,"Contribution"}</definedName>
    <definedName name="ç" localSheetId="3" hidden="1">{#N/A,#N/A,TRUE,"Snapshot";#N/A,#N/A,TRUE,"PE at Different Premiums";#N/A,#N/A,TRUE,"EBITDA at Different Premiums";#N/A,#N/A,TRUE,"Long Form Dilution";#N/A,#N/A,TRUE,"AVP";#N/A,#N/A,TRUE,"Has-Gets";#N/A,#N/A,TRUE,"Contribution"}</definedName>
    <definedName name="ç" hidden="1">{#N/A,#N/A,TRUE,"Snapshot";#N/A,#N/A,TRUE,"PE at Different Premiums";#N/A,#N/A,TRUE,"EBITDA at Different Premiums";#N/A,#N/A,TRUE,"Long Form Dilution";#N/A,#N/A,TRUE,"AVP";#N/A,#N/A,TRUE,"Has-Gets";#N/A,#N/A,TRUE,"Contribution"}</definedName>
    <definedName name="C_ID_Group" localSheetId="4" hidden="1">OFFSET(C_ID_cGroup,'Capital Stack'!K_CashFlow,0)</definedName>
    <definedName name="C_ID_Group" localSheetId="5" hidden="1">OFFSET(C_ID_cGroup,'Loan Data'!K_CashFlow,0)</definedName>
    <definedName name="C_ID_Group" localSheetId="3" hidden="1">OFFSET(C_ID_cGroup,'Property UW'!K_CashFlow,0)</definedName>
    <definedName name="C_ID_Group" hidden="1">OFFSET(C_ID_cGroup,K_CashFlow,0)</definedName>
    <definedName name="C_ID_GroupSort" localSheetId="4" hidden="1">C_RANGE_Group&amp;":"&amp;C_RANGE_Sort</definedName>
    <definedName name="C_ID_GroupSort" localSheetId="5" hidden="1">C_RANGE_Group&amp;":"&amp;C_RANGE_Sort</definedName>
    <definedName name="C_ID_GroupSort" localSheetId="3" hidden="1">C_RANGE_Group&amp;":"&amp;C_RANGE_Sort</definedName>
    <definedName name="C_ID_GroupSort" hidden="1">C_RANGE_Group&amp;":"&amp;C_RANGE_Sort</definedName>
    <definedName name="C_ID_Name" localSheetId="4" hidden="1">OFFSET(C_ID_cName,'Capital Stack'!K_CashFlow,0)</definedName>
    <definedName name="C_ID_Name" localSheetId="5" hidden="1">OFFSET(C_ID_cName,'Loan Data'!K_CashFlow,0)</definedName>
    <definedName name="C_ID_Name" localSheetId="3" hidden="1">OFFSET(C_ID_cName,'Property UW'!K_CashFlow,0)</definedName>
    <definedName name="C_ID_Name" hidden="1">OFFSET(C_ID_cName,K_CashFlow,0)</definedName>
    <definedName name="C_ID_Sort" localSheetId="4" hidden="1">OFFSET(C_ID_cSort,'Capital Stack'!K_CashFlow,0)</definedName>
    <definedName name="C_ID_Sort" localSheetId="5" hidden="1">OFFSET(C_ID_cSort,'Loan Data'!K_CashFlow,0)</definedName>
    <definedName name="C_ID_Sort" localSheetId="3" hidden="1">OFFSET(C_ID_cSort,'Property UW'!K_CashFlow,0)</definedName>
    <definedName name="C_ID_Sort" hidden="1">OFFSET(C_ID_cSort,K_CashFlow,0)</definedName>
    <definedName name="C_MONTH_All0" hidden="1">#N/A</definedName>
    <definedName name="C_MONTH_Data" localSheetId="4" hidden="1">OFFSET(C_MONTH_cData,'Capital Stack'!K_CashFlow,'Capital Stack'!K_Month-1)</definedName>
    <definedName name="C_MONTH_Data" localSheetId="5" hidden="1">OFFSET(C_MONTH_cData,'Loan Data'!K_CashFlow,'Loan Data'!K_Month-1)</definedName>
    <definedName name="C_MONTH_Data" localSheetId="3" hidden="1">OFFSET(C_MONTH_cData,'Property UW'!K_CashFlow,'Property UW'!K_Month-1)</definedName>
    <definedName name="C_MONTH_Data" hidden="1">OFFSET(C_MONTH_cData,K_CashFlow,K_Month-1)</definedName>
    <definedName name="C_YEAR_Data" localSheetId="4" hidden="1">OFFSET(C_MONTH_cData,'Capital Stack'!K_CashFlow,12*(K_Year-1),1,12)</definedName>
    <definedName name="C_YEAR_Data" localSheetId="5" hidden="1">OFFSET(C_MONTH_cData,'Loan Data'!K_CashFlow,12*(K_Year-1),1,12)</definedName>
    <definedName name="C_YEAR_Data" localSheetId="3" hidden="1">OFFSET(C_MONTH_cData,'Property UW'!K_CashFlow,12*(K_Year-1),1,12)</definedName>
    <definedName name="C_YEAR_Data" hidden="1">OFFSET(C_MONTH_cData,K_CashFlow,12*(K_Year-1),1,12)</definedName>
    <definedName name="caattach2" localSheetId="4" hidden="1">{#N/A,#N/A,FALSE,"letter";#N/A,#N/A,FALSE,"PP_0895";#N/A,#N/A,FALSE,"PP_0995"}</definedName>
    <definedName name="caattach2" localSheetId="5" hidden="1">{#N/A,#N/A,FALSE,"letter";#N/A,#N/A,FALSE,"PP_0895";#N/A,#N/A,FALSE,"PP_0995"}</definedName>
    <definedName name="caattach2" localSheetId="3" hidden="1">{#N/A,#N/A,FALSE,"letter";#N/A,#N/A,FALSE,"PP_0895";#N/A,#N/A,FALSE,"PP_0995"}</definedName>
    <definedName name="caattach2" hidden="1">{#N/A,#N/A,FALSE,"letter";#N/A,#N/A,FALSE,"PP_0895";#N/A,#N/A,FALSE,"PP_0995"}</definedName>
    <definedName name="Cable" localSheetId="4" hidden="1">{#N/A,#N/A,FALSE,"Operations";#N/A,#N/A,FALSE,"Financials"}</definedName>
    <definedName name="Cable" localSheetId="5" hidden="1">{#N/A,#N/A,FALSE,"Operations";#N/A,#N/A,FALSE,"Financials"}</definedName>
    <definedName name="Cable" localSheetId="3" hidden="1">{#N/A,#N/A,FALSE,"Operations";#N/A,#N/A,FALSE,"Financials"}</definedName>
    <definedName name="Cable" hidden="1">{#N/A,#N/A,FALSE,"Operations";#N/A,#N/A,FALSE,"Financials"}</definedName>
    <definedName name="Cable2" localSheetId="4" hidden="1">{#N/A,#N/A,FALSE,"Operations";#N/A,#N/A,FALSE,"Financials"}</definedName>
    <definedName name="Cable2" localSheetId="5" hidden="1">{#N/A,#N/A,FALSE,"Operations";#N/A,#N/A,FALSE,"Financials"}</definedName>
    <definedName name="Cable2" localSheetId="3" hidden="1">{#N/A,#N/A,FALSE,"Operations";#N/A,#N/A,FALSE,"Financials"}</definedName>
    <definedName name="Cable2" hidden="1">{#N/A,#N/A,FALSE,"Operations";#N/A,#N/A,FALSE,"Financials"}</definedName>
    <definedName name="Calc_EndDate" hidden="1">#N/A</definedName>
    <definedName name="Calc_EndOffset" hidden="1">#N/A</definedName>
    <definedName name="Calc_LastOffset" hidden="1">#N/A</definedName>
    <definedName name="Calc_RecOffset" hidden="1">#N/A</definedName>
    <definedName name="Calc_RentOffset" hidden="1">#N/A</definedName>
    <definedName name="Calc_UWOffset" hidden="1">#N/A</definedName>
    <definedName name="Calc2" localSheetId="4" hidden="1">{#N/A,#N/A,FALSE,"ws trial balance sheet";#N/A,#N/A,FALSE,"ws trial bal. p &amp; l";#N/A,#N/A,FALSE,"ws cashflow"}</definedName>
    <definedName name="Calc2" localSheetId="5" hidden="1">{#N/A,#N/A,FALSE,"ws trial balance sheet";#N/A,#N/A,FALSE,"ws trial bal. p &amp; l";#N/A,#N/A,FALSE,"ws cashflow"}</definedName>
    <definedName name="Calc2" localSheetId="3" hidden="1">{#N/A,#N/A,FALSE,"ws trial balance sheet";#N/A,#N/A,FALSE,"ws trial bal. p &amp; l";#N/A,#N/A,FALSE,"ws cashflow"}</definedName>
    <definedName name="Calc2" hidden="1">{#N/A,#N/A,FALSE,"ws trial balance sheet";#N/A,#N/A,FALSE,"ws trial bal. p &amp; l";#N/A,#N/A,FALSE,"ws cashflow"}</definedName>
    <definedName name="Campus" localSheetId="4" hidden="1">{"Outflow 1",#N/A,FALSE,"Outflows-Inflows";"Outflow 2",#N/A,FALSE,"Outflows-Inflows";"Inflow 1",#N/A,FALSE,"Outflows-Inflows";"Inflow 2",#N/A,FALSE,"Outflows-Inflows"}</definedName>
    <definedName name="Campus" localSheetId="5" hidden="1">{"Outflow 1",#N/A,FALSE,"Outflows-Inflows";"Outflow 2",#N/A,FALSE,"Outflows-Inflows";"Inflow 1",#N/A,FALSE,"Outflows-Inflows";"Inflow 2",#N/A,FALSE,"Outflows-Inflows"}</definedName>
    <definedName name="Campus" localSheetId="3" hidden="1">{"Outflow 1",#N/A,FALSE,"Outflows-Inflows";"Outflow 2",#N/A,FALSE,"Outflows-Inflows";"Inflow 1",#N/A,FALSE,"Outflows-Inflows";"Inflow 2",#N/A,FALSE,"Outflows-Inflows"}</definedName>
    <definedName name="Campus" hidden="1">{"Outflow 1",#N/A,FALSE,"Outflows-Inflows";"Outflow 2",#N/A,FALSE,"Outflows-Inflows";"Inflow 1",#N/A,FALSE,"Outflows-Inflows";"Inflow 2",#N/A,FALSE,"Outflows-Inflows"}</definedName>
    <definedName name="Capex" localSheetId="4" hidden="1">{"bs",#N/A,FALSE,"SCF"}</definedName>
    <definedName name="Capex" localSheetId="5" hidden="1">{"bs",#N/A,FALSE,"SCF"}</definedName>
    <definedName name="Capex" localSheetId="3" hidden="1">{"bs",#N/A,FALSE,"SCF"}</definedName>
    <definedName name="Capex" hidden="1">{"bs",#N/A,FALSE,"SCF"}</definedName>
    <definedName name="Capex2"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2"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2"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2"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3"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3"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3"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NEW"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NEW"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NEW"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NEW"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ITAL_EXPEN" hidden="1">"CAPITAL_EXPEN"</definedName>
    <definedName name="CAPITAL_LEASE" hidden="1">"CAPITAL_LEASE"</definedName>
    <definedName name="capitalized" localSheetId="4" hidden="1">{#N/A,#N/A,FALSE,"Title Page";#N/A,#N/A,FALSE,"Conclusions";#N/A,#N/A,FALSE,"Assum.";#N/A,#N/A,FALSE,"Sun  DCF-WC-Dep";#N/A,#N/A,FALSE,"MarketValue";#N/A,#N/A,FALSE,"BalSheet";#N/A,#N/A,FALSE,"WACC";#N/A,#N/A,FALSE,"PC+ Info.";#N/A,#N/A,FALSE,"PC+Info_2"}</definedName>
    <definedName name="capitalized" localSheetId="5" hidden="1">{#N/A,#N/A,FALSE,"Title Page";#N/A,#N/A,FALSE,"Conclusions";#N/A,#N/A,FALSE,"Assum.";#N/A,#N/A,FALSE,"Sun  DCF-WC-Dep";#N/A,#N/A,FALSE,"MarketValue";#N/A,#N/A,FALSE,"BalSheet";#N/A,#N/A,FALSE,"WACC";#N/A,#N/A,FALSE,"PC+ Info.";#N/A,#N/A,FALSE,"PC+Info_2"}</definedName>
    <definedName name="capitalized" localSheetId="3"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pitalNew"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italNew"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italNew"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italNew"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rla"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sdncisdcjnweiciejicjewijcwejcewjcj" localSheetId="4" hidden="1">{"SCH31",#N/A,FALSE,"ebitrecs";"SCH32",#N/A,FALSE,"ebitrecs";"SCH33",#N/A,FALSE,"ebitrecs";"SCH34",#N/A,FALSE,"ebitrecs";"SCH35",#N/A,FALSE,"ebitrecs";"SCH36",#N/A,FALSE,"ebitrecs";"SCH37",#N/A,FALSE,"ebitrecs";"SCH38",#N/A,FALSE,"ebitrecs"}</definedName>
    <definedName name="casdncisdcjnweiciejicjewijcwejcewjcj" localSheetId="5" hidden="1">{"SCH31",#N/A,FALSE,"ebitrecs";"SCH32",#N/A,FALSE,"ebitrecs";"SCH33",#N/A,FALSE,"ebitrecs";"SCH34",#N/A,FALSE,"ebitrecs";"SCH35",#N/A,FALSE,"ebitrecs";"SCH36",#N/A,FALSE,"ebitrecs";"SCH37",#N/A,FALSE,"ebitrecs";"SCH38",#N/A,FALSE,"ebitrecs"}</definedName>
    <definedName name="casdncisdcjnweiciejicjewijcwejcewjcj" localSheetId="3" hidden="1">{"SCH31",#N/A,FALSE,"ebitrecs";"SCH32",#N/A,FALSE,"ebitrecs";"SCH33",#N/A,FALSE,"ebitrecs";"SCH34",#N/A,FALSE,"ebitrecs";"SCH35",#N/A,FALSE,"ebitrecs";"SCH36",#N/A,FALSE,"ebitrecs";"SCH37",#N/A,FALSE,"ebitrecs";"SCH38",#N/A,FALSE,"ebitrecs"}</definedName>
    <definedName name="casdncisdcjnweiciejicjewijcwejcewjcj" hidden="1">{"SCH31",#N/A,FALSE,"ebitrecs";"SCH32",#N/A,FALSE,"ebitrecs";"SCH33",#N/A,FALSE,"ebitrecs";"SCH34",#N/A,FALSE,"ebitrecs";"SCH35",#N/A,FALSE,"ebitrecs";"SCH36",#N/A,FALSE,"ebitrecs";"SCH37",#N/A,FALSE,"ebitrecs";"SCH38",#N/A,FALSE,"ebitrecs"}</definedName>
    <definedName name="CASH_DUE_BANKS" hidden="1">"CASH_DUE_BANKS"</definedName>
    <definedName name="CASH_EQUIV" hidden="1">"CASH_EQUIV"</definedName>
    <definedName name="CASH_INTEREST" hidden="1">"CASH_INTEREST"</definedName>
    <definedName name="CASH_ST" hidden="1">"CASH_ST"</definedName>
    <definedName name="CASH_TAXES" hidden="1">"CASH_TAXES"</definedName>
    <definedName name="cash1" localSheetId="4" hidden="1">{"CF Cons",#N/A,FALSE,"CASHFLOW"}</definedName>
    <definedName name="cash1" localSheetId="5" hidden="1">{"CF Cons",#N/A,FALSE,"CASHFLOW"}</definedName>
    <definedName name="cash1" localSheetId="3" hidden="1">{"CF Cons",#N/A,FALSE,"CASHFLOW"}</definedName>
    <definedName name="cash1" hidden="1">{"CF Cons",#N/A,FALSE,"CASHFLOW"}</definedName>
    <definedName name="cash2" localSheetId="4" hidden="1">{"CF Cons",#N/A,FALSE,"CASHFLOW"}</definedName>
    <definedName name="cash2" localSheetId="5" hidden="1">{"CF Cons",#N/A,FALSE,"CASHFLOW"}</definedName>
    <definedName name="cash2" localSheetId="3" hidden="1">{"CF Cons",#N/A,FALSE,"CASHFLOW"}</definedName>
    <definedName name="cash2" hidden="1">{"CF Cons",#N/A,FALSE,"CASHFLOW"}</definedName>
    <definedName name="cash3" localSheetId="4" hidden="1">{"CF Cons",#N/A,FALSE,"CASHFLOW"}</definedName>
    <definedName name="cash3" localSheetId="5" hidden="1">{"CF Cons",#N/A,FALSE,"CASHFLOW"}</definedName>
    <definedName name="cash3" localSheetId="3" hidden="1">{"CF Cons",#N/A,FALSE,"CASHFLOW"}</definedName>
    <definedName name="cash3" hidden="1">{"CF Cons",#N/A,FALSE,"CASHFLOW"}</definedName>
    <definedName name="CashFlow_dR_SectionOrder" localSheetId="4" hidden="1">OFFSET(CashFlow_sR_SectionOrder,0,0,COUNTA(OFFSET(CashFlow_sR_SectionOrder,0,0,65535-ROW(CashFlow_sR_SectionOrder),1)),1)</definedName>
    <definedName name="CashFlow_dR_SectionOrder" localSheetId="5" hidden="1">OFFSET(CashFlow_sR_SectionOrder,0,0,COUNTA(OFFSET(CashFlow_sR_SectionOrder,0,0,65535-ROW(CashFlow_sR_SectionOrder),1)),1)</definedName>
    <definedName name="CashFlow_dR_SectionOrder" localSheetId="3" hidden="1">OFFSET(CashFlow_sR_SectionOrder,0,0,COUNTA(OFFSET(CashFlow_sR_SectionOrder,0,0,65535-ROW(CashFlow_sR_SectionOrder),1)),1)</definedName>
    <definedName name="CashFlow_dR_SectionOrder" hidden="1">OFFSET(CashFlow_sR_SectionOrder,0,0,COUNTA(OFFSET(CashFlow_sR_SectionOrder,0,0,65535-ROW(CashFlow_sR_SectionOrder),1)),1)</definedName>
    <definedName name="CashFlow_dR_SortOrder" localSheetId="4" hidden="1">OFFSET('Capital Stack'!CashFlow_dR_SectionOrder,0,COLUMN(CashFlow_sR_SortOrder)-COLUMN(CashFlow_sR_SectionOrder))</definedName>
    <definedName name="CashFlow_dR_SortOrder" localSheetId="5" hidden="1">OFFSET('Loan Data'!CashFlow_dR_SectionOrder,0,COLUMN(CashFlow_sR_SortOrder)-COLUMN(CashFlow_sR_SectionOrder))</definedName>
    <definedName name="CashFlow_dR_SortOrder" localSheetId="3" hidden="1">OFFSET('Property UW'!CashFlow_dR_SectionOrder,0,COLUMN(CashFlow_sR_SortOrder)-COLUMN(CashFlow_sR_SectionOrder))</definedName>
    <definedName name="CashFlow_dR_SortOrder" hidden="1">OFFSET(CashFlow_dR_SectionOrder,0,COLUMN(CashFlow_sR_SortOrder)-COLUMN(CashFlow_sR_SectionOrder))</definedName>
    <definedName name="cashflow007" localSheetId="4" hidden="1">{"CF",#N/A,FALSE,"Cash Flow";"RET",#N/A,FALSE,"Returns";"NPV",#N/A,FALSE,"Values";"ASMPT",#N/A,FALSE,"Assumptions"}</definedName>
    <definedName name="cashflow007" localSheetId="5" hidden="1">{"CF",#N/A,FALSE,"Cash Flow";"RET",#N/A,FALSE,"Returns";"NPV",#N/A,FALSE,"Values";"ASMPT",#N/A,FALSE,"Assumptions"}</definedName>
    <definedName name="cashflow007" localSheetId="3" hidden="1">{"CF",#N/A,FALSE,"Cash Flow";"RET",#N/A,FALSE,"Returns";"NPV",#N/A,FALSE,"Values";"ASMPT",#N/A,FALSE,"Assumptions"}</definedName>
    <definedName name="cashflow007" hidden="1">{"CF",#N/A,FALSE,"Cash Flow";"RET",#N/A,FALSE,"Returns";"NPV",#N/A,FALSE,"Values";"ASMPT",#N/A,FALSE,"Assumptions"}</definedName>
    <definedName name="cashflow009" localSheetId="4" hidden="1">{"CF",#N/A,FALSE,"Cash Flow";"RET",#N/A,FALSE,"Returns";"NPV",#N/A,FALSE,"Values";"ASMPT",#N/A,FALSE,"Assumptions"}</definedName>
    <definedName name="cashflow009" localSheetId="5" hidden="1">{"CF",#N/A,FALSE,"Cash Flow";"RET",#N/A,FALSE,"Returns";"NPV",#N/A,FALSE,"Values";"ASMPT",#N/A,FALSE,"Assumptions"}</definedName>
    <definedName name="cashflow009" localSheetId="3" hidden="1">{"CF",#N/A,FALSE,"Cash Flow";"RET",#N/A,FALSE,"Returns";"NPV",#N/A,FALSE,"Values";"ASMPT",#N/A,FALSE,"Assumptions"}</definedName>
    <definedName name="cashflow009" hidden="1">{"CF",#N/A,FALSE,"Cash Flow";"RET",#N/A,FALSE,"Returns";"NPV",#N/A,FALSE,"Values";"ASMPT",#N/A,FALSE,"Assumptions"}</definedName>
    <definedName name="cashflow2007" localSheetId="4" hidden="1">{"CF",#N/A,FALSE,"Cash Flow";"RET",#N/A,FALSE,"Returns";"NPV",#N/A,FALSE,"Values";"ASMPT",#N/A,FALSE,"Assumptions"}</definedName>
    <definedName name="cashflow2007" localSheetId="5" hidden="1">{"CF",#N/A,FALSE,"Cash Flow";"RET",#N/A,FALSE,"Returns";"NPV",#N/A,FALSE,"Values";"ASMPT",#N/A,FALSE,"Assumptions"}</definedName>
    <definedName name="cashflow2007" localSheetId="3" hidden="1">{"CF",#N/A,FALSE,"Cash Flow";"RET",#N/A,FALSE,"Returns";"NPV",#N/A,FALSE,"Values";"ASMPT",#N/A,FALSE,"Assumptions"}</definedName>
    <definedName name="cashflow2007" hidden="1">{"CF",#N/A,FALSE,"Cash Flow";"RET",#N/A,FALSE,"Returns";"NPV",#N/A,FALSE,"Values";"ASMPT",#N/A,FALSE,"Assumptions"}</definedName>
    <definedName name="cashfloww007" localSheetId="4" hidden="1">{"CF",#N/A,FALSE,"Cash Flow";"RET",#N/A,FALSE,"Returns";"NPV",#N/A,FALSE,"Values";"ASMPT",#N/A,FALSE,"Assumptions"}</definedName>
    <definedName name="cashfloww007" localSheetId="5" hidden="1">{"CF",#N/A,FALSE,"Cash Flow";"RET",#N/A,FALSE,"Returns";"NPV",#N/A,FALSE,"Values";"ASMPT",#N/A,FALSE,"Assumptions"}</definedName>
    <definedName name="cashfloww007" localSheetId="3" hidden="1">{"CF",#N/A,FALSE,"Cash Flow";"RET",#N/A,FALSE,"Returns";"NPV",#N/A,FALSE,"Values";"ASMPT",#N/A,FALSE,"Assumptions"}</definedName>
    <definedName name="cashfloww007" hidden="1">{"CF",#N/A,FALSE,"Cash Flow";"RET",#N/A,FALSE,"Returns";"NPV",#N/A,FALSE,"Values";"ASMPT",#N/A,FALSE,"Assumptions"}</definedName>
    <definedName name="casitas.calc" localSheetId="4" hidden="1">{#N/A,#N/A,FALSE,"fs balance";#N/A,#N/A,FALSE,"fs operations";#N/A,#N/A,FALSE,"fs capital";#N/A,#N/A,FALSE,"fs cashflow"}</definedName>
    <definedName name="casitas.calc" localSheetId="5" hidden="1">{#N/A,#N/A,FALSE,"fs balance";#N/A,#N/A,FALSE,"fs operations";#N/A,#N/A,FALSE,"fs capital";#N/A,#N/A,FALSE,"fs cashflow"}</definedName>
    <definedName name="casitas.calc" localSheetId="3" hidden="1">{#N/A,#N/A,FALSE,"fs balance";#N/A,#N/A,FALSE,"fs operations";#N/A,#N/A,FALSE,"fs capital";#N/A,#N/A,FALSE,"fs cashflow"}</definedName>
    <definedName name="casitas.calc" hidden="1">{#N/A,#N/A,FALSE,"fs balance";#N/A,#N/A,FALSE,"fs operations";#N/A,#N/A,FALSE,"fs capital";#N/A,#N/A,FALSE,"fs cashflow"}</definedName>
    <definedName name="casitas.calc2" localSheetId="4" hidden="1">{#N/A,#N/A,FALSE,"ws investments";#N/A,#N/A,FALSE,"profit";#N/A,#N/A,FALSE,"cash";#N/A,#N/A,FALSE,"puritan";#N/A,#N/A,FALSE,"magellan";#N/A,#N/A,FALSE,"equity";#N/A,#N/A,FALSE,"bond";#N/A,#N/A,FALSE,"int'l";#N/A,#N/A,FALSE,"loan";#N/A,#N/A,FALSE,"clearing";#N/A,#N/A,FALSE,"distrib"}</definedName>
    <definedName name="casitas.calc2" localSheetId="5" hidden="1">{#N/A,#N/A,FALSE,"ws investments";#N/A,#N/A,FALSE,"profit";#N/A,#N/A,FALSE,"cash";#N/A,#N/A,FALSE,"puritan";#N/A,#N/A,FALSE,"magellan";#N/A,#N/A,FALSE,"equity";#N/A,#N/A,FALSE,"bond";#N/A,#N/A,FALSE,"int'l";#N/A,#N/A,FALSE,"loan";#N/A,#N/A,FALSE,"clearing";#N/A,#N/A,FALSE,"distrib"}</definedName>
    <definedName name="casitas.calc2" localSheetId="3" hidden="1">{#N/A,#N/A,FALSE,"ws investments";#N/A,#N/A,FALSE,"profit";#N/A,#N/A,FALSE,"cash";#N/A,#N/A,FALSE,"puritan";#N/A,#N/A,FALSE,"magellan";#N/A,#N/A,FALSE,"equity";#N/A,#N/A,FALSE,"bond";#N/A,#N/A,FALSE,"int'l";#N/A,#N/A,FALSE,"loan";#N/A,#N/A,FALSE,"clearing";#N/A,#N/A,FALSE,"distrib"}</definedName>
    <definedName name="casitas.calc2" hidden="1">{#N/A,#N/A,FALSE,"ws investments";#N/A,#N/A,FALSE,"profit";#N/A,#N/A,FALSE,"cash";#N/A,#N/A,FALSE,"puritan";#N/A,#N/A,FALSE,"magellan";#N/A,#N/A,FALSE,"equity";#N/A,#N/A,FALSE,"bond";#N/A,#N/A,FALSE,"int'l";#N/A,#N/A,FALSE,"loan";#N/A,#N/A,FALSE,"clearing";#N/A,#N/A,FALSE,"distrib"}</definedName>
    <definedName name="casitas.calc3" localSheetId="4" hidden="1">{#N/A,#N/A,FALSE,"ws trial balance sheet";#N/A,#N/A,FALSE,"ws trial bal. p &amp; l";#N/A,#N/A,FALSE,"ws cashflow"}</definedName>
    <definedName name="casitas.calc3" localSheetId="5" hidden="1">{#N/A,#N/A,FALSE,"ws trial balance sheet";#N/A,#N/A,FALSE,"ws trial bal. p &amp; l";#N/A,#N/A,FALSE,"ws cashflow"}</definedName>
    <definedName name="casitas.calc3" localSheetId="3" hidden="1">{#N/A,#N/A,FALSE,"ws trial balance sheet";#N/A,#N/A,FALSE,"ws trial bal. p &amp; l";#N/A,#N/A,FALSE,"ws cashflow"}</definedName>
    <definedName name="casitas.calc3" hidden="1">{#N/A,#N/A,FALSE,"ws trial balance sheet";#N/A,#N/A,FALSE,"ws trial bal. p &amp; l";#N/A,#N/A,FALSE,"ws cashflow"}</definedName>
    <definedName name="cat" localSheetId="4" hidden="1">{#N/A,#N/A,FALSE,"Exec Sum 10Yr";#N/A,#N/A,FALSE,"Assumptions";#N/A,#N/A,FALSE,"Operating Stmts";#N/A,#N/A,FALSE,"Year One Pro Forma";#N/A,#N/A,FALSE,"Rent Roll Summary";#N/A,#N/A,FALSE,"Market Rent Detail";#N/A,#N/A,FALSE,"Effective Rental Income Detail";#N/A,#N/A,FALSE,"Cash Flow Projections";#N/A,#N/A,FALSE,"Net Residual Value"}</definedName>
    <definedName name="cat" localSheetId="5" hidden="1">{#N/A,#N/A,FALSE,"Exec Sum 10Yr";#N/A,#N/A,FALSE,"Assumptions";#N/A,#N/A,FALSE,"Operating Stmts";#N/A,#N/A,FALSE,"Year One Pro Forma";#N/A,#N/A,FALSE,"Rent Roll Summary";#N/A,#N/A,FALSE,"Market Rent Detail";#N/A,#N/A,FALSE,"Effective Rental Income Detail";#N/A,#N/A,FALSE,"Cash Flow Projections";#N/A,#N/A,FALSE,"Net Residual Value"}</definedName>
    <definedName name="cat"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cat" hidden="1">{#N/A,#N/A,FALSE,"Exec Sum 10Yr";#N/A,#N/A,FALSE,"Assumptions";#N/A,#N/A,FALSE,"Operating Stmts";#N/A,#N/A,FALSE,"Year One Pro Forma";#N/A,#N/A,FALSE,"Rent Roll Summary";#N/A,#N/A,FALSE,"Market Rent Detail";#N/A,#N/A,FALSE,"Effective Rental Income Detail";#N/A,#N/A,FALSE,"Cash Flow Projections";#N/A,#N/A,FALSE,"Net Residual Value"}</definedName>
    <definedName name="CAWCQWE" hidden="1">#N/A</definedName>
    <definedName name="cawefasdv" localSheetId="4" hidden="1">{"consolidated",#N/A,FALSE,"Sheet1";"cms",#N/A,FALSE,"Sheet1";"fse",#N/A,FALSE,"Sheet1"}</definedName>
    <definedName name="cawefasdv" localSheetId="5" hidden="1">{"consolidated",#N/A,FALSE,"Sheet1";"cms",#N/A,FALSE,"Sheet1";"fse",#N/A,FALSE,"Sheet1"}</definedName>
    <definedName name="cawefasdv" localSheetId="3" hidden="1">{"consolidated",#N/A,FALSE,"Sheet1";"cms",#N/A,FALSE,"Sheet1";"fse",#N/A,FALSE,"Sheet1"}</definedName>
    <definedName name="cawefasdv" hidden="1">{"consolidated",#N/A,FALSE,"Sheet1";"cms",#N/A,FALSE,"Sheet1";"fse",#N/A,FALSE,"Sheet1"}</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1, 1, False, 2, False, False, , 0, False, False, 1, 1"</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2, 1, False, 2, True, False, , 0, True, False, 2, 1"</definedName>
    <definedName name="cb_Chart_13_opts" hidden="1">"1, 2, 1, False, 2, True, False, , 0, True, False, 2, 1"</definedName>
    <definedName name="cb_Chart_14_opts" hidden="1">"2, 2, 2, True, 2, False, False, , 0, False, True, 1, 2"</definedName>
    <definedName name="cb_Chart_15_opts" hidden="1">"1, 2, 1, False, 2, True, False, , 0, True, False, 2, 1"</definedName>
    <definedName name="cb_Chart_1501_opts" hidden="1">"1, 10, 1, False, 2, True, False, , 0, False, False, 2, 2"</definedName>
    <definedName name="cb_Chart_16_opts" hidden="1">"1, 2, 1, False, 2, True, False, , 0, True, False, 2, 1"</definedName>
    <definedName name="cb_Chart_1670_opts" hidden="1">"1, 5, 1, False, 2, True, False, , 0, False, False, 2, 1"</definedName>
    <definedName name="cb_Chart_17_opts" hidden="1">"1, 2, 1, False, 2, True, False, , 0, True, False, 2,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1, 1, False, 2, True, False, , 0, False, False, 1, 1"</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1,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1, 1, False, 2, False, False, , 0, False, False,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1, 1, False, 2, True,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 1, False, 2, True, False, , 0, False, False, 1,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"1, 5, 1, False, 2, True,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3, 1, False, 2, True,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5F0196_opts" hidden="1">"1, 2, 1, False, 2, False, False, , 1, False, False, 2, 1"</definedName>
    <definedName name="cb_sChart12595BBC_opts" hidden="1">"1, 1, 1, False, 2, True, False, , 0, False, False, 2, 2"</definedName>
    <definedName name="cb_sChart12595E44_opts" hidden="1">"1, 3, 1, False, 2, True, False, , 0, True, False, 2,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4F668C5_opts" hidden="1">"1, 9, 1, False, 2, False, False, , 0, False, True, 1, 1"</definedName>
    <definedName name="cb_sChart14F68902_opts" hidden="1">"1, 9, 1, False, 2, False, False, , 0, False, True, 1, 1"</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A65F73E_opts" hidden="1">"1, 5, 1, False, 2, True, False, , 0, False, False, 1, 1"</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7AB11_opts" hidden="1">"1, 7, 1, False, 2, False, False, , 0, False, True, 1, 1"</definedName>
    <definedName name="cb_sChart1B7ECF0_opts" hidden="1">"1, 9,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8AF1F_opts" hidden="1">"1, 9, 1, False, 2, False, True,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6D61E4_opts" hidden="1">"2, 1, 3, False, 2, False, False, , 0, False, False, 1, 1"</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887D06_opts" hidden="1">"1, 9, 1, False, 2, False, False, , 0, False, True, 1, 1"</definedName>
    <definedName name="cb_sChart1D8899D3_opts" hidden="1">"1, 9, 1, False, 2, False, False, , 0, False, False, 1, 1"</definedName>
    <definedName name="cb_sChart1D8A1554_opts" hidden="1">"1, 5, 1, False, 2, True, False, , 0, False, False, 1, 1"</definedName>
    <definedName name="cb_sChart1D8A1D31_opts" hidden="1">"1, 5, 1, False, 2, True, False, , 0, False, False, 1, 1"</definedName>
    <definedName name="cb_sChart1D8A27DD_opts" hidden="1">"1, 5, 1, False, 2, True, False, , 0, False, False, 1, 1"</definedName>
    <definedName name="cb_sChart1D8A2B13_opts" hidden="1">"1, 5, 1, False, 2, True, False, , 0, False, False, 1, 1"</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58AD7_opts" hidden="1">"1, 8,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889462_opts" hidden="1">"1, 1, 1, False, 2, True, False, , 0, False, False, 1, 1"</definedName>
    <definedName name="cb_sChart697439B_opts" hidden="1">"1, 9, 1, False, 2, False, True, , 1, False, True, 1, 1"</definedName>
    <definedName name="cb_sChart697822D_opts" hidden="1">"1, 1, 1, False, 2, True, False, , 0, False, False, 1, 1"</definedName>
    <definedName name="cb_sChart69782DB_opts" hidden="1">"1, 3, 1, False, 2, True,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773176C_opts" hidden="1">"1, 9, 1, False, 2, False, True, , 1, False, True, 1, 1"</definedName>
    <definedName name="cb_sChart8694853_opts" hidden="1">"1, 1, 1, False, 2, True, False, , 0, False, False, 1, 2"</definedName>
    <definedName name="cb_sChart8696FB4_opts" hidden="1">"1, 1, 1, False, 2, True, False, , 0, False, False, 1, 1"</definedName>
    <definedName name="cb_sChart86970D5_opts" hidden="1">"1, 1, 1, False, 2, True, False, , 0, False, False, 1, 2"</definedName>
    <definedName name="cb_sChart8726105_opts" hidden="1">"1, 9, 1, False, 2, False, True, , 0, False, True, 1, 1"</definedName>
    <definedName name="cb_sChart8726A0F_opts" hidden="1">"1, 9, 1, False, 2, False, True, , 0, False, True, 1, 1"</definedName>
    <definedName name="cb_sChart8930940_opts" hidden="1">"1, 1, 1, False, 2, True, False, , 0, False, False, 1, 1"</definedName>
    <definedName name="cb_sChart89309E2_opts" hidden="1">"1, 1, 1, False, 2, True, False, , 0, False, False, 1, 2"</definedName>
    <definedName name="cb_sChart8943F21_opts" hidden="1">"1, 9, 1, False, 2, False, False, , 0, False, True, 1, 1"</definedName>
    <definedName name="cb_sChart8A2E572_opts" hidden="1">"2, 1, 2, True, 2, False, False, , 0, False, True, 1, 1"</definedName>
    <definedName name="cb_sChart8A2E8ED_opts" hidden="1">"2, 1, 2, True, 2, False, False, , 0, False, True, 1, 1"</definedName>
    <definedName name="cb_sChart8A2EAEB_opts" hidden="1">"2, 1, 2, True, 2, False, False, , 0, False, True, 1, 1"</definedName>
    <definedName name="cb_sChart8A30D0D_opts" hidden="1">"2, 1, 2, True, 2, False, False, , 0, False, True, 1, 1"</definedName>
    <definedName name="cb_sChart8A30F16_opts" hidden="1">"2, 1, 2, True, 2, False, False, , 0, False, True, 1, 1"</definedName>
    <definedName name="cb_sChart8C795F1_opts" hidden="1">"2, 1, 2, True, 2, False, False, , 0, False, True, 1, 1"</definedName>
    <definedName name="cb_sChart8C87817_opts" hidden="1">"2, 1, 2, True, 2, False, False, , 0, False, True, 1, 1"</definedName>
    <definedName name="cb_sChart8C87AFC_opts" hidden="1">"2, 1, 2, True, 2, False, False, , 0, False, True, 1, 1"</definedName>
    <definedName name="cb_sChart8C88FA5_opts" hidden="1">"2, 1, 2, True, 2, False, False, , 0, False, True, 1, 1"</definedName>
    <definedName name="cb_sChart8CD287E_opts" hidden="1">"1, 1, 1, False, 2, False, False, , 0, False, False, 1, 1"</definedName>
    <definedName name="cb_sChart92016E_opts" hidden="1">"1, 9, 1, False, 2, False, False, , 0, False, True, 1, 1"</definedName>
    <definedName name="cb_sChart9FE8159_opts" hidden="1">"1, 9, 1, False, 2, False, True, , 1, False, True, 1, 1"</definedName>
    <definedName name="cb_sChart9FE9B41_opts" hidden="1">"1, 9, 1, False, 2, False, True, , 1, False, True, 1, 1"</definedName>
    <definedName name="cb_sChartA30EDEC_opts" hidden="1">"2, 1, 2, True, 2, False, False, , 0, False, True, 1, 1"</definedName>
    <definedName name="cb_sChartC29620C_opts" hidden="1">"1, 1, 1, False, 2, True, False, , 0, False, False, 1, 2"</definedName>
    <definedName name="cb_sChartC296613_opts" hidden="1">"1, 1, 1, False, 2, True, False, , 0, False, False, 1, 2"</definedName>
    <definedName name="cb_sChartC297AA5_opts" hidden="1">"1, 1, 1, False, 2, True, False, , 0, False, False, 1, 2"</definedName>
    <definedName name="cb_sChartC29B34B_opts" hidden="1">"1, 9, 1, False, 2, False, False, , 0, False, True, 1, 1"</definedName>
    <definedName name="cb_sChartC29EA8B_opts" hidden="1">"1, 1, 1, False, 2, True, False, , 0, False, False, 1, 2"</definedName>
    <definedName name="cb_sChartC29FC95_opts" hidden="1">"1, 1, 1, False, 2, True, False, , 0, False, False, 1, 2"</definedName>
    <definedName name="cb_sChartC2AD8F1_opts" hidden="1">"2, 9, 1, True, 2, False, False, , 0, False, False, 1, 1"</definedName>
    <definedName name="cb_sChartC2ADA06_opts" hidden="1">"1, 9, 1, False, 2, False, False, , 0, False, False, 1, 1"</definedName>
    <definedName name="cb_sChartC2AF61A_opts" hidden="1">"2, 1, 3, True, 2, False, False, , 0, False, True, 1, 1"</definedName>
    <definedName name="cb_sChartC2B0EA7_opts" hidden="1">"2, 1, 3, True, 2, False, False, , 0, False, True, 1, 1"</definedName>
    <definedName name="cb_sChartC2B1414_opts" hidden="1">"2, 1, 3, True, 2, False, False, , 0, False, True, 1, 1"</definedName>
    <definedName name="cb_sChartC2B1DD8_opts" hidden="1">"2, 1, 3, True, 2, False, False, , 0, False, True, 1, 1"</definedName>
    <definedName name="cb_sChartC300DC4_opts" hidden="1">"1, 9, 1, False, 2, False, False, , 0, False, True, 1, 1"</definedName>
    <definedName name="cb_sChartD086F3E_opts" hidden="1">"1, 1, 1, False, 2, False, False, , 1, False, True, 2, 2"</definedName>
    <definedName name="cb_sChartD0876B3_opts" hidden="1">"2, 2, 2, True, 2, False, False, , 1, False, True, 2, 2"</definedName>
    <definedName name="cb_sChartDAF58B0_opts" hidden="1">"1, 9, 1, False, 2, False, False, , 0, False, True, 1, 1"</definedName>
    <definedName name="cb_sChartDAF7A8D_opts" hidden="1">"1, 9, 1, False, 2, False, False, , 0, False, True, 1, 1"</definedName>
    <definedName name="cb_sChartE2218BA_opts" hidden="1">"1, 4, 1, False, 2, False, False, , 0, False, True, 1, 1"</definedName>
    <definedName name="cb_sChartE221ADA_opts" hidden="1">"1, 5, 1, False, 2, False, False, , 0, False, False, 1, 1"</definedName>
    <definedName name="cb_sChartE55C230_opts" hidden="1">"1, 9, 1, False, 2, False, False, , 0, False, True, 1, 1"</definedName>
    <definedName name="cb_sChartE57A4FF_opts" hidden="1">"1, 1, 1, False, 2, True, False, , 0, False, False, 1, 1"</definedName>
    <definedName name="cb_sChartE57C3B2_opts" hidden="1">"1, 1, 1, False, 2, True, False, , 0, False, False, 1, 1"</definedName>
    <definedName name="cb_sChartE57D120_opts" hidden="1">"1, 1, 1, False, 2, True, False, , 0, False, False, 1, 1"</definedName>
    <definedName name="cb_sChartE5805B4_opts" hidden="1">"1, 1, 1, False, 2, True, False, , 0, False, False, 1, 1"</definedName>
    <definedName name="cb_sChartE58A23A_opts" hidden="1">"1, 1, 1, False, 2, True, False, , 0, False, False, 1, 1"</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B554A6_opts" hidden="1">"1, 1, 1, False, 2, True, False, , 0, False, False, 1, 1"</definedName>
    <definedName name="cb_sChartEB5725A_opts" hidden="1">"1, 1, 1, False, 2, True, False, , 0, False, False, 1, 1"</definedName>
    <definedName name="cb_sChartEC05450_opts" hidden="1">"1, 1, 1, False, 2, True, False, , 0, False, False, 1, 1"</definedName>
    <definedName name="cb_sChartEC05DCF_opts" hidden="1">"1, 1, 1, False, 2, True, False, , 0, False, False, 1, 1"</definedName>
    <definedName name="cb_sChartEC3AF3D_opts" hidden="1">"1, 1, 1, False, 2, True, False, , 0, False, False, 1,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a" localSheetId="4" hidden="1">{"Construction_Short",#N/A,FALSE,"Construction"}</definedName>
    <definedName name="cba" localSheetId="5" hidden="1">{"Construction_Short",#N/A,FALSE,"Construction"}</definedName>
    <definedName name="cba" localSheetId="3" hidden="1">{"Construction_Short",#N/A,FALSE,"Construction"}</definedName>
    <definedName name="cba" hidden="1">{"Construction_Short",#N/A,FALSE,"Construction"}</definedName>
    <definedName name="cbre" localSheetId="4" hidden="1">{#N/A,#N/A,FALSE,"Pricing Matrix";#N/A,#N/A,FALSE,"Assumptions";#N/A,#N/A,FALSE,"Year One Pro Forma";#N/A,#N/A,FALSE,"Operating Stmts";#N/A,#N/A,FALSE,"Cash Flow Projections";#N/A,#N/A,FALSE,"Rent Roll Summary";#N/A,#N/A,FALSE,"Market Rent Detail";#N/A,#N/A,FALSE,"Effective Rental Income Detail"}</definedName>
    <definedName name="cbre" localSheetId="5" hidden="1">{#N/A,#N/A,FALSE,"Pricing Matrix";#N/A,#N/A,FALSE,"Assumptions";#N/A,#N/A,FALSE,"Year One Pro Forma";#N/A,#N/A,FALSE,"Operating Stmts";#N/A,#N/A,FALSE,"Cash Flow Projections";#N/A,#N/A,FALSE,"Rent Roll Summary";#N/A,#N/A,FALSE,"Market Rent Detail";#N/A,#N/A,FALSE,"Effective Rental Income Detail"}</definedName>
    <definedName name="cbre" localSheetId="3" hidden="1">{#N/A,#N/A,FALSE,"Pricing Matrix";#N/A,#N/A,FALSE,"Assumptions";#N/A,#N/A,FALSE,"Year One Pro Forma";#N/A,#N/A,FALSE,"Operating Stmts";#N/A,#N/A,FALSE,"Cash Flow Projections";#N/A,#N/A,FALSE,"Rent Roll Summary";#N/A,#N/A,FALSE,"Market Rent Detail";#N/A,#N/A,FALSE,"Effective Rental Income Detail"}</definedName>
    <definedName name="cbre" hidden="1">{#N/A,#N/A,FALSE,"Pricing Matrix";#N/A,#N/A,FALSE,"Assumptions";#N/A,#N/A,FALSE,"Year One Pro Forma";#N/A,#N/A,FALSE,"Operating Stmts";#N/A,#N/A,FALSE,"Cash Flow Projections";#N/A,#N/A,FALSE,"Rent Roll Summary";#N/A,#N/A,FALSE,"Market Rent Detail";#N/A,#N/A,FALSE,"Effective Rental Income Detail"}</definedName>
    <definedName name="CBWorkbookPriority" hidden="1">-1654398364</definedName>
    <definedName name="cc" localSheetId="4" hidden="1">{#N/A,#N/A,FALSE,"LoanAssumptions"}</definedName>
    <definedName name="cc" localSheetId="5" hidden="1">{#N/A,#N/A,FALSE,"LoanAssumptions"}</definedName>
    <definedName name="cc" localSheetId="3" hidden="1">{#N/A,#N/A,FALSE,"LoanAssumptions"}</definedName>
    <definedName name="cc" hidden="1">{#N/A,#N/A,FALSE,"LoanAssumptions"}</definedName>
    <definedName name="cc." localSheetId="4" hidden="1">{"CD1",#N/A,TRUE,"C-D (R)";"CD2",#N/A,TRUE,"C-D (R)"}</definedName>
    <definedName name="cc." localSheetId="5" hidden="1">{"CD1",#N/A,TRUE,"C-D (R)";"CD2",#N/A,TRUE,"C-D (R)"}</definedName>
    <definedName name="cc." localSheetId="3" hidden="1">{"CD1",#N/A,TRUE,"C-D (R)";"CD2",#N/A,TRUE,"C-D (R)"}</definedName>
    <definedName name="cc." hidden="1">{"CD1",#N/A,TRUE,"C-D (R)";"CD2",#N/A,TRUE,"C-D (R)"}</definedName>
    <definedName name="cc_1" localSheetId="4" hidden="1">{#N/A,#N/A,FALSE,"LoanAssumptions"}</definedName>
    <definedName name="cc_1" localSheetId="5" hidden="1">{#N/A,#N/A,FALSE,"LoanAssumptions"}</definedName>
    <definedName name="cc_1" localSheetId="3" hidden="1">{#N/A,#N/A,FALSE,"LoanAssumptions"}</definedName>
    <definedName name="cc_1" hidden="1">{#N/A,#N/A,FALSE,"LoanAssumptions"}</definedName>
    <definedName name="cc_2" localSheetId="4" hidden="1">{"CD1",#N/A,TRUE,"C-D (R)";"CD2",#N/A,TRUE,"C-D (R)"}</definedName>
    <definedName name="cc_2" localSheetId="5" hidden="1">{"CD1",#N/A,TRUE,"C-D (R)";"CD2",#N/A,TRUE,"C-D (R)"}</definedName>
    <definedName name="cc_2" localSheetId="3" hidden="1">{"CD1",#N/A,TRUE,"C-D (R)";"CD2",#N/A,TRUE,"C-D (R)"}</definedName>
    <definedName name="cc_2" hidden="1">{"CD1",#N/A,TRUE,"C-D (R)";"CD2",#N/A,TRUE,"C-D (R)"}</definedName>
    <definedName name="ccc" localSheetId="4" hidden="1">{#N/A,#N/A,FALSE,"LoanAssumptions"}</definedName>
    <definedName name="ccc" localSheetId="5" hidden="1">{#N/A,#N/A,FALSE,"LoanAssumptions"}</definedName>
    <definedName name="ccc" localSheetId="3" hidden="1">{#N/A,#N/A,FALSE,"LoanAssumptions"}</definedName>
    <definedName name="ccc" hidden="1">{#N/A,#N/A,FALSE,"LoanAssumptions"}</definedName>
    <definedName name="ccc_1" localSheetId="4" hidden="1">{#N/A,#N/A,FALSE,"LoanAssumptions"}</definedName>
    <definedName name="ccc_1" localSheetId="5" hidden="1">{#N/A,#N/A,FALSE,"LoanAssumptions"}</definedName>
    <definedName name="ccc_1" localSheetId="3" hidden="1">{#N/A,#N/A,FALSE,"LoanAssumptions"}</definedName>
    <definedName name="ccc_1" hidden="1">{#N/A,#N/A,FALSE,"LoanAssumptions"}</definedName>
    <definedName name="cccc" localSheetId="4" hidden="1">{"contributions",#N/A,FALSE,"METHODS";"methods",#N/A,FALSE,"METHODS";"venator group",#N/A,FALSE,"METHODS"}</definedName>
    <definedName name="cccc" localSheetId="5" hidden="1">{"contributions",#N/A,FALSE,"METHODS";"methods",#N/A,FALSE,"METHODS";"venator group",#N/A,FALSE,"METHODS"}</definedName>
    <definedName name="cccc" localSheetId="3" hidden="1">{"contributions",#N/A,FALSE,"METHODS";"methods",#N/A,FALSE,"METHODS";"venator group",#N/A,FALSE,"METHODS"}</definedName>
    <definedName name="cccc" hidden="1">{"contributions",#N/A,FALSE,"METHODS";"methods",#N/A,FALSE,"METHODS";"venator group",#N/A,FALSE,"METHODS"}</definedName>
    <definedName name="CCCCCCCCC" localSheetId="4" hidden="1">{FALSE,FALSE,1.75,1,600,351,FALSE,FALSE,TRUE,TRUE,0,30,#N/A,41,#N/A,9.57777777777778,18.9166666666667,1,FALSE,FALSE,1,TRUE,1,FALSE,100,"Swvu.As._.Is._.Value.","ACwvu.As._.Is._.Value.",1,FALSE,FALSE,1,1,1,1,1,"","",FALSE,FALSE,FALSE,FALSE,1,#N/A,1,1,FALSE,FALSE,FALSE,FALSE,FALSE,FALSE}</definedName>
    <definedName name="CCCCCCCCC" localSheetId="5" hidden="1">{FALSE,FALSE,1.75,1,600,351,FALSE,FALSE,TRUE,TRUE,0,30,#N/A,41,#N/A,9.57777777777778,18.9166666666667,1,FALSE,FALSE,1,TRUE,1,FALSE,100,"Swvu.As._.Is._.Value.","ACwvu.As._.Is._.Value.",1,FALSE,FALSE,1,1,1,1,1,"","",FALSE,FALSE,FALSE,FALSE,1,#N/A,1,1,FALSE,FALSE,FALSE,FALSE,FALSE,FALSE}</definedName>
    <definedName name="CCCCCCCCC" localSheetId="3" hidden="1">{FALSE,FALSE,1.75,1,600,351,FALSE,FALSE,TRUE,TRUE,0,30,#N/A,41,#N/A,9.57777777777778,18.9166666666667,1,FALSE,FALSE,1,TRUE,1,FALSE,100,"Swvu.As._.Is._.Value.","ACwvu.As._.Is._.Value.",1,FALSE,FALSE,1,1,1,1,1,"","",FALSE,FALSE,FALSE,FALSE,1,#N/A,1,1,FALSE,FALSE,FALSE,FALSE,FALSE,FALSE}</definedName>
    <definedName name="CCCCCCCCC" hidden="1">{FALSE,FALSE,1.75,1,600,351,FALSE,FALSE,TRUE,TRUE,0,30,#N/A,41,#N/A,9.57777777777778,18.9166666666667,1,FALSE,FALSE,1,TRUE,1,FALSE,100,"Swvu.As._.Is._.Value.","ACwvu.As._.Is._.Value.",1,FALSE,FALSE,1,1,1,1,1,"","",FALSE,FALSE,FALSE,FALSE,1,#N/A,1,1,FALSE,FALSE,FALSE,FALSE,FALSE,FALSE}</definedName>
    <definedName name="CCCCCCCCC_2" localSheetId="4" hidden="1">{FALSE,FALSE,1.75,1,600,351,FALSE,FALSE,TRUE,TRUE,0,30,#N/A,41,#N/A,9.57777777777778,18.9166666666667,1,FALSE,FALSE,1,TRUE,1,FALSE,100,"Swvu.As._.Is._.Value.","ACwvu.As._.Is._.Value.",1,FALSE,FALSE,1,1,1,1,1,"","",FALSE,FALSE,FALSE,FALSE,1,#N/A,1,1,FALSE,FALSE,FALSE,FALSE,FALSE,FALSE}</definedName>
    <definedName name="CCCCCCCCC_2" localSheetId="5" hidden="1">{FALSE,FALSE,1.75,1,600,351,FALSE,FALSE,TRUE,TRUE,0,30,#N/A,41,#N/A,9.57777777777778,18.9166666666667,1,FALSE,FALSE,1,TRUE,1,FALSE,100,"Swvu.As._.Is._.Value.","ACwvu.As._.Is._.Value.",1,FALSE,FALSE,1,1,1,1,1,"","",FALSE,FALSE,FALSE,FALSE,1,#N/A,1,1,FALSE,FALSE,FALSE,FALSE,FALSE,FALSE}</definedName>
    <definedName name="CCCCCCCCC_2" localSheetId="3" hidden="1">{FALSE,FALSE,1.75,1,600,351,FALSE,FALSE,TRUE,TRUE,0,30,#N/A,41,#N/A,9.57777777777778,18.9166666666667,1,FALSE,FALSE,1,TRUE,1,FALSE,100,"Swvu.As._.Is._.Value.","ACwvu.As._.Is._.Value.",1,FALSE,FALSE,1,1,1,1,1,"","",FALSE,FALSE,FALSE,FALSE,1,#N/A,1,1,FALSE,FALSE,FALSE,FALSE,FALSE,FALSE}</definedName>
    <definedName name="CCCCCCCCC_2" hidden="1">{FALSE,FALSE,1.75,1,600,351,FALSE,FALSE,TRUE,TRUE,0,30,#N/A,41,#N/A,9.57777777777778,18.9166666666667,1,FALSE,FALSE,1,TRUE,1,FALSE,100,"Swvu.As._.Is._.Value.","ACwvu.As._.Is._.Value.",1,FALSE,FALSE,1,1,1,1,1,"","",FALSE,FALSE,FALSE,FALSE,1,#N/A,1,1,FALSE,FALSE,FALSE,FALSE,FALSE,FALSE}</definedName>
    <definedName name="CCCCCCCCCCC" hidden="1">#N/A</definedName>
    <definedName name="ccs" localSheetId="4" hidden="1">{#N/A,#N/A,FALSE,"Chart 2 by Prop Type"}</definedName>
    <definedName name="ccs" localSheetId="5" hidden="1">{#N/A,#N/A,FALSE,"Chart 2 by Prop Type"}</definedName>
    <definedName name="ccs" localSheetId="3" hidden="1">{#N/A,#N/A,FALSE,"Chart 2 by Prop Type"}</definedName>
    <definedName name="ccs" hidden="1">{#N/A,#N/A,FALSE,"Chart 2 by Prop Type"}</definedName>
    <definedName name="ccvc" localSheetId="4" hidden="1">{#N/A,#N/A,FALSE,"Aging Summary";#N/A,#N/A,FALSE,"Ratio Analysis";#N/A,#N/A,FALSE,"Test 120 Day Accts";#N/A,#N/A,FALSE,"Tickmarks"}</definedName>
    <definedName name="ccvc" localSheetId="5" hidden="1">{#N/A,#N/A,FALSE,"Aging Summary";#N/A,#N/A,FALSE,"Ratio Analysis";#N/A,#N/A,FALSE,"Test 120 Day Accts";#N/A,#N/A,FALSE,"Tickmarks"}</definedName>
    <definedName name="ccvc" localSheetId="3" hidden="1">{#N/A,#N/A,FALSE,"Aging Summary";#N/A,#N/A,FALSE,"Ratio Analysis";#N/A,#N/A,FALSE,"Test 120 Day Accts";#N/A,#N/A,FALSE,"Tickmarks"}</definedName>
    <definedName name="ccvc" hidden="1">{#N/A,#N/A,FALSE,"Aging Summary";#N/A,#N/A,FALSE,"Ratio Analysis";#N/A,#N/A,FALSE,"Test 120 Day Accts";#N/A,#N/A,FALSE,"Tickmarks"}</definedName>
    <definedName name="cd" localSheetId="4" hidden="1">{"annual",#N/A,FALSE,"Pro Forma";#N/A,#N/A,FALSE,"Golf Operations"}</definedName>
    <definedName name="cd" localSheetId="5" hidden="1">{"annual",#N/A,FALSE,"Pro Forma";#N/A,#N/A,FALSE,"Golf Operations"}</definedName>
    <definedName name="cd" localSheetId="3" hidden="1">{"annual",#N/A,FALSE,"Pro Forma";#N/A,#N/A,FALSE,"Golf Operations"}</definedName>
    <definedName name="cd" hidden="1">{"annual",#N/A,FALSE,"Pro Forma";#N/A,#N/A,FALSE,"Golf Operations"}</definedName>
    <definedName name="cd_1" localSheetId="4" hidden="1">{"annual",#N/A,FALSE,"Pro Forma";#N/A,#N/A,FALSE,"Golf Operations"}</definedName>
    <definedName name="cd_1" localSheetId="5" hidden="1">{"annual",#N/A,FALSE,"Pro Forma";#N/A,#N/A,FALSE,"Golf Operations"}</definedName>
    <definedName name="cd_1" localSheetId="3" hidden="1">{"annual",#N/A,FALSE,"Pro Forma";#N/A,#N/A,FALSE,"Golf Operations"}</definedName>
    <definedName name="cd_1" hidden="1">{"annual",#N/A,FALSE,"Pro Forma";#N/A,#N/A,FALSE,"Golf Operations"}</definedName>
    <definedName name="cd_2" localSheetId="4" hidden="1">{"annual",#N/A,FALSE,"Pro Forma";#N/A,#N/A,FALSE,"Golf Operations"}</definedName>
    <definedName name="cd_2" localSheetId="5" hidden="1">{"annual",#N/A,FALSE,"Pro Forma";#N/A,#N/A,FALSE,"Golf Operations"}</definedName>
    <definedName name="cd_2" localSheetId="3" hidden="1">{"annual",#N/A,FALSE,"Pro Forma";#N/A,#N/A,FALSE,"Golf Operations"}</definedName>
    <definedName name="cd_2" hidden="1">{"annual",#N/A,FALSE,"Pro Forma";#N/A,#N/A,FALSE,"Golf Operations"}</definedName>
    <definedName name="cfef" localSheetId="4" hidden="1">{#N/A,#N/A,FALSE,"Admin";#N/A,#N/A,FALSE,"Other"}</definedName>
    <definedName name="cfef" localSheetId="5" hidden="1">{#N/A,#N/A,FALSE,"Admin";#N/A,#N/A,FALSE,"Other"}</definedName>
    <definedName name="cfef" localSheetId="3" hidden="1">{#N/A,#N/A,FALSE,"Admin";#N/A,#N/A,FALSE,"Other"}</definedName>
    <definedName name="cfef" hidden="1">{#N/A,#N/A,FALSE,"Admin";#N/A,#N/A,FALSE,"Other"}</definedName>
    <definedName name="cfg" localSheetId="4" hidden="1">{#N/A,#N/A,FALSE,"CCC Variance";#N/A,#N/A,FALSE,"CCC Notes"}</definedName>
    <definedName name="cfg" localSheetId="5" hidden="1">{#N/A,#N/A,FALSE,"CCC Variance";#N/A,#N/A,FALSE,"CCC Notes"}</definedName>
    <definedName name="cfg" localSheetId="3" hidden="1">{#N/A,#N/A,FALSE,"CCC Variance";#N/A,#N/A,FALSE,"CCC Notes"}</definedName>
    <definedName name="cfg" hidden="1">{#N/A,#N/A,FALSE,"CCC Variance";#N/A,#N/A,FALSE,"CCC Notes"}</definedName>
    <definedName name="cfgcfg" localSheetId="4" hidden="1">{#N/A,#N/A,FALSE,"CCC Variance";#N/A,#N/A,FALSE,"CCC Notes"}</definedName>
    <definedName name="cfgcfg" localSheetId="5" hidden="1">{#N/A,#N/A,FALSE,"CCC Variance";#N/A,#N/A,FALSE,"CCC Notes"}</definedName>
    <definedName name="cfgcfg" localSheetId="3" hidden="1">{#N/A,#N/A,FALSE,"CCC Variance";#N/A,#N/A,FALSE,"CCC Notes"}</definedName>
    <definedName name="cfgcfg" hidden="1">{#N/A,#N/A,FALSE,"CCC Variance";#N/A,#N/A,FALSE,"CCC Notes"}</definedName>
    <definedName name="cfgjcfgh" localSheetId="4" hidden="1">{#N/A,#N/A,FALSE,"Common Area Accrual";#N/A,#N/A,FALSE,"Unit One LaSalle";#N/A,#N/A,FALSE,"Unit One CW";#N/A,#N/A,FALSE,"Unit One LaSalle + C &amp; W";#N/A,#N/A,FALSE,"Consolidated Accrual"}</definedName>
    <definedName name="cfgjcfgh" localSheetId="5" hidden="1">{#N/A,#N/A,FALSE,"Common Area Accrual";#N/A,#N/A,FALSE,"Unit One LaSalle";#N/A,#N/A,FALSE,"Unit One CW";#N/A,#N/A,FALSE,"Unit One LaSalle + C &amp; W";#N/A,#N/A,FALSE,"Consolidated Accrual"}</definedName>
    <definedName name="cfgjcfgh" localSheetId="3" hidden="1">{#N/A,#N/A,FALSE,"Common Area Accrual";#N/A,#N/A,FALSE,"Unit One LaSalle";#N/A,#N/A,FALSE,"Unit One CW";#N/A,#N/A,FALSE,"Unit One LaSalle + C &amp; W";#N/A,#N/A,FALSE,"Consolidated Accrual"}</definedName>
    <definedName name="cfgjcfgh" hidden="1">{#N/A,#N/A,FALSE,"Common Area Accrual";#N/A,#N/A,FALSE,"Unit One LaSalle";#N/A,#N/A,FALSE,"Unit One CW";#N/A,#N/A,FALSE,"Unit One LaSalle + C &amp; W";#N/A,#N/A,FALSE,"Consolidated Accrual"}</definedName>
    <definedName name="cflow" localSheetId="4" hidden="1">{"CF",#N/A,FALSE,"Cash Flow";"RET",#N/A,FALSE,"Returns";"NPV",#N/A,FALSE,"Values";"ASMPT",#N/A,FALSE,"Assumptions"}</definedName>
    <definedName name="cflow" localSheetId="5" hidden="1">{"CF",#N/A,FALSE,"Cash Flow";"RET",#N/A,FALSE,"Returns";"NPV",#N/A,FALSE,"Values";"ASMPT",#N/A,FALSE,"Assumptions"}</definedName>
    <definedName name="cflow" localSheetId="3" hidden="1">{"CF",#N/A,FALSE,"Cash Flow";"RET",#N/A,FALSE,"Returns";"NPV",#N/A,FALSE,"Values";"ASMPT",#N/A,FALSE,"Assumptions"}</definedName>
    <definedName name="cflow" hidden="1">{"CF",#N/A,FALSE,"Cash Flow";"RET",#N/A,FALSE,"Returns";"NPV",#N/A,FALSE,"Values";"ASMPT",#N/A,FALSE,"Assumptions"}</definedName>
    <definedName name="CFyearly2" localSheetId="4" hidden="1">{"Outflow 1",#N/A,FALSE,"Outflows-Inflows";"Outflow 2",#N/A,FALSE,"Outflows-Inflows";"Inflow 1",#N/A,FALSE,"Outflows-Inflows";"Inflow 2",#N/A,FALSE,"Outflows-Inflows"}</definedName>
    <definedName name="CFyearly2" localSheetId="5" hidden="1">{"Outflow 1",#N/A,FALSE,"Outflows-Inflows";"Outflow 2",#N/A,FALSE,"Outflows-Inflows";"Inflow 1",#N/A,FALSE,"Outflows-Inflows";"Inflow 2",#N/A,FALSE,"Outflows-Inflows"}</definedName>
    <definedName name="CFyearly2" localSheetId="3" hidden="1">{"Outflow 1",#N/A,FALSE,"Outflows-Inflows";"Outflow 2",#N/A,FALSE,"Outflows-Inflows";"Inflow 1",#N/A,FALSE,"Outflows-Inflows";"Inflow 2",#N/A,FALSE,"Outflows-Inflows"}</definedName>
    <definedName name="CFyearly2" hidden="1">{"Outflow 1",#N/A,FALSE,"Outflows-Inflows";"Outflow 2",#N/A,FALSE,"Outflows-Inflows";"Inflow 1",#N/A,FALSE,"Outflows-Inflows";"Inflow 2",#N/A,FALSE,"Outflows-Inflows"}</definedName>
    <definedName name="changedbname2" localSheetId="4"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bname2" localSheetId="5"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bname2" localSheetId="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bname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name" localSheetId="4"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name" localSheetId="5"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name" localSheetId="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name"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myname" localSheetId="4" hidden="1">{#N/A,#N/A,FALSE,"balance";#N/A,#N/A,FALSE,"operations";#N/A,#N/A,FALSE,"partcap";#N/A,#N/A,FALSE,"cashflows"}</definedName>
    <definedName name="changemyname" localSheetId="5" hidden="1">{#N/A,#N/A,FALSE,"balance";#N/A,#N/A,FALSE,"operations";#N/A,#N/A,FALSE,"partcap";#N/A,#N/A,FALSE,"cashflows"}</definedName>
    <definedName name="changemyname" localSheetId="3" hidden="1">{#N/A,#N/A,FALSE,"balance";#N/A,#N/A,FALSE,"operations";#N/A,#N/A,FALSE,"partcap";#N/A,#N/A,FALSE,"cashflows"}</definedName>
    <definedName name="changemyname" hidden="1">{#N/A,#N/A,FALSE,"balance";#N/A,#N/A,FALSE,"operations";#N/A,#N/A,FALSE,"partcap";#N/A,#N/A,FALSE,"cashflows"}</definedName>
    <definedName name="ChangeRange" localSheetId="4" hidden="1">[3]!ChangeRange</definedName>
    <definedName name="ChangeRange" hidden="1">#REF!</definedName>
    <definedName name="CHANGES_WORK_CAP" hidden="1">"CHANGES_WORK_CAP"</definedName>
    <definedName name="charlee" localSheetId="4" hidden="1">{#N/A,#N/A,FALSE,"1Executive Summary";#N/A,#N/A,FALSE,"2Assumptions (Input)";#N/A,#N/A,FALSE,"3Cash Flow Analysis";#N/A,#N/A,FALSE,"4Year One Financial Summary";#N/A,#N/A,FALSE,"5Value Matrix";#N/A,#N/A,FALSE,"Greenline Form Page 1";#N/A,#N/A,FALSE,"Greenline Form Page 2"}</definedName>
    <definedName name="charlee" localSheetId="5" hidden="1">{#N/A,#N/A,FALSE,"1Executive Summary";#N/A,#N/A,FALSE,"2Assumptions (Input)";#N/A,#N/A,FALSE,"3Cash Flow Analysis";#N/A,#N/A,FALSE,"4Year One Financial Summary";#N/A,#N/A,FALSE,"5Value Matrix";#N/A,#N/A,FALSE,"Greenline Form Page 1";#N/A,#N/A,FALSE,"Greenline Form Page 2"}</definedName>
    <definedName name="charlee" localSheetId="3" hidden="1">{#N/A,#N/A,FALSE,"1Executive Summary";#N/A,#N/A,FALSE,"2Assumptions (Input)";#N/A,#N/A,FALSE,"3Cash Flow Analysis";#N/A,#N/A,FALSE,"4Year One Financial Summary";#N/A,#N/A,FALSE,"5Value Matrix";#N/A,#N/A,FALSE,"Greenline Form Page 1";#N/A,#N/A,FALSE,"Greenline Form Page 2"}</definedName>
    <definedName name="charlee" hidden="1">{#N/A,#N/A,FALSE,"1Executive Summary";#N/A,#N/A,FALSE,"2Assumptions (Input)";#N/A,#N/A,FALSE,"3Cash Flow Analysis";#N/A,#N/A,FALSE,"4Year One Financial Summary";#N/A,#N/A,FALSE,"5Value Matrix";#N/A,#N/A,FALSE,"Greenline Form Page 1";#N/A,#N/A,FALSE,"Greenline Form Page 2"}</definedName>
    <definedName name="Chart4" localSheetId="4" hidden="1">{"LTV Output",#N/A,FALSE,"Output";"DCR Output",#N/A,FALSE,"Output"}</definedName>
    <definedName name="Chart4" localSheetId="5" hidden="1">{"LTV Output",#N/A,FALSE,"Output";"DCR Output",#N/A,FALSE,"Output"}</definedName>
    <definedName name="Chart4" localSheetId="3" hidden="1">{"LTV Output",#N/A,FALSE,"Output";"DCR Output",#N/A,FALSE,"Output"}</definedName>
    <definedName name="Chart4" hidden="1">{"LTV Output",#N/A,FALSE,"Output";"DCR Output",#N/A,FALSE,"Output"}</definedName>
    <definedName name="check2" localSheetId="4" hidden="1">{#N/A,#N/A,FALSE,"Cashflow Analysis";#N/A,#N/A,FALSE,"Sensitivity Analysis";#N/A,#N/A,FALSE,"PV";#N/A,#N/A,FALSE,"Pro Forma"}</definedName>
    <definedName name="check2" localSheetId="5" hidden="1">{#N/A,#N/A,FALSE,"Cashflow Analysis";#N/A,#N/A,FALSE,"Sensitivity Analysis";#N/A,#N/A,FALSE,"PV";#N/A,#N/A,FALSE,"Pro Forma"}</definedName>
    <definedName name="check2" localSheetId="3" hidden="1">{#N/A,#N/A,FALSE,"Cashflow Analysis";#N/A,#N/A,FALSE,"Sensitivity Analysis";#N/A,#N/A,FALSE,"PV";#N/A,#N/A,FALSE,"Pro Forma"}</definedName>
    <definedName name="check2" hidden="1">{#N/A,#N/A,FALSE,"Cashflow Analysis";#N/A,#N/A,FALSE,"Sensitivity Analysis";#N/A,#N/A,FALSE,"PV";#N/A,#N/A,FALSE,"Pro Forma"}</definedName>
    <definedName name="check2_1" localSheetId="4" hidden="1">{#N/A,#N/A,FALSE,"Cashflow Analysis";#N/A,#N/A,FALSE,"Sensitivity Analysis";#N/A,#N/A,FALSE,"PV";#N/A,#N/A,FALSE,"Pro Forma"}</definedName>
    <definedName name="check2_1" localSheetId="5" hidden="1">{#N/A,#N/A,FALSE,"Cashflow Analysis";#N/A,#N/A,FALSE,"Sensitivity Analysis";#N/A,#N/A,FALSE,"PV";#N/A,#N/A,FALSE,"Pro Forma"}</definedName>
    <definedName name="check2_1" localSheetId="3" hidden="1">{#N/A,#N/A,FALSE,"Cashflow Analysis";#N/A,#N/A,FALSE,"Sensitivity Analysis";#N/A,#N/A,FALSE,"PV";#N/A,#N/A,FALSE,"Pro Forma"}</definedName>
    <definedName name="check2_1" hidden="1">{#N/A,#N/A,FALSE,"Cashflow Analysis";#N/A,#N/A,FALSE,"Sensitivity Analysis";#N/A,#N/A,FALSE,"PV";#N/A,#N/A,FALSE,"Pro Forma"}</definedName>
    <definedName name="chiho" localSheetId="4" hidden="1">{"'下期集計（10.27迄・速報値）'!$Q$16"}</definedName>
    <definedName name="chiho" localSheetId="5" hidden="1">{"'下期集計（10.27迄・速報値）'!$Q$16"}</definedName>
    <definedName name="chiho" localSheetId="3" hidden="1">{"'下期集計（10.27迄・速報値）'!$Q$16"}</definedName>
    <definedName name="chiho" hidden="1">{"'下期集計（10.27迄・速報値）'!$Q$16"}</definedName>
    <definedName name="chuck" localSheetId="4" hidden="1">{#N/A,#N/A,FALSE,"1Executive Summary";#N/A,#N/A,FALSE,"2Assumptions (Input)";#N/A,#N/A,FALSE,"3Cash Flow Analysis";#N/A,#N/A,FALSE,"4Year One Financial Summary";#N/A,#N/A,FALSE,"5Value Matrix";#N/A,#N/A,FALSE,"Greenline Form Page 1";#N/A,#N/A,FALSE,"Greenline Form Page 2"}</definedName>
    <definedName name="chuck" localSheetId="5" hidden="1">{#N/A,#N/A,FALSE,"1Executive Summary";#N/A,#N/A,FALSE,"2Assumptions (Input)";#N/A,#N/A,FALSE,"3Cash Flow Analysis";#N/A,#N/A,FALSE,"4Year One Financial Summary";#N/A,#N/A,FALSE,"5Value Matrix";#N/A,#N/A,FALSE,"Greenline Form Page 1";#N/A,#N/A,FALSE,"Greenline Form Page 2"}</definedName>
    <definedName name="chuck" localSheetId="3" hidden="1">{#N/A,#N/A,FALSE,"1Executive Summary";#N/A,#N/A,FALSE,"2Assumptions (Input)";#N/A,#N/A,FALSE,"3Cash Flow Analysis";#N/A,#N/A,FALSE,"4Year One Financial Summary";#N/A,#N/A,FALSE,"5Value Matrix";#N/A,#N/A,FALSE,"Greenline Form Page 1";#N/A,#N/A,FALSE,"Greenline Form Page 2"}</definedName>
    <definedName name="chuck" hidden="1">{#N/A,#N/A,FALSE,"1Executive Summary";#N/A,#N/A,FALSE,"2Assumptions (Input)";#N/A,#N/A,FALSE,"3Cash Flow Analysis";#N/A,#N/A,FALSE,"4Year One Financial Summary";#N/A,#N/A,FALSE,"5Value Matrix";#N/A,#N/A,FALSE,"Greenline Form Page 1";#N/A,#N/A,FALSE,"Greenline Form Page 2"}</definedName>
    <definedName name="CIQWBGuid" hidden="1">"ec0dda81-7422-4932-b9af-558035623079"</definedName>
    <definedName name="CIQWBInfo" hidden="1">"{ ""CIQVersion"":""9.48.1616.5174"" }"</definedName>
    <definedName name="ck" localSheetId="4" hidden="1">{#N/A,#N/A,FALSE,"Aging Summary";#N/A,#N/A,FALSE,"Ratio Analysis";#N/A,#N/A,FALSE,"Test 120 Day Accts";#N/A,#N/A,FALSE,"Tickmarks"}</definedName>
    <definedName name="ck" localSheetId="5" hidden="1">{#N/A,#N/A,FALSE,"Aging Summary";#N/A,#N/A,FALSE,"Ratio Analysis";#N/A,#N/A,FALSE,"Test 120 Day Accts";#N/A,#N/A,FALSE,"Tickmarks"}</definedName>
    <definedName name="ck" localSheetId="3" hidden="1">{#N/A,#N/A,FALSE,"Aging Summary";#N/A,#N/A,FALSE,"Ratio Analysis";#N/A,#N/A,FALSE,"Test 120 Day Accts";#N/A,#N/A,FALSE,"Tickmarks"}</definedName>
    <definedName name="ck" hidden="1">{#N/A,#N/A,FALSE,"Aging Summary";#N/A,#N/A,FALSE,"Ratio Analysis";#N/A,#N/A,FALSE,"Test 120 Day Accts";#N/A,#N/A,FALSE,"Tickmarks"}</definedName>
    <definedName name="CKREQST_Socha" localSheetId="4" hidden="1">{#N/A,#N/A,FALSE,"letter";#N/A,#N/A,FALSE,"PP_0895";#N/A,#N/A,FALSE,"PP_0995"}</definedName>
    <definedName name="CKREQST_Socha" localSheetId="5" hidden="1">{#N/A,#N/A,FALSE,"letter";#N/A,#N/A,FALSE,"PP_0895";#N/A,#N/A,FALSE,"PP_0995"}</definedName>
    <definedName name="CKREQST_Socha" localSheetId="3" hidden="1">{#N/A,#N/A,FALSE,"letter";#N/A,#N/A,FALSE,"PP_0895";#N/A,#N/A,FALSE,"PP_0995"}</definedName>
    <definedName name="CKREQST_Socha" hidden="1">{#N/A,#N/A,FALSE,"letter";#N/A,#N/A,FALSE,"PP_0895";#N/A,#N/A,FALSE,"PP_0995"}</definedName>
    <definedName name="CKRQST_PA" localSheetId="4" hidden="1">{#N/A,#N/A,FALSE,"letter";#N/A,#N/A,FALSE,"PP_0895";#N/A,#N/A,FALSE,"PP_0995"}</definedName>
    <definedName name="CKRQST_PA" localSheetId="5" hidden="1">{#N/A,#N/A,FALSE,"letter";#N/A,#N/A,FALSE,"PP_0895";#N/A,#N/A,FALSE,"PP_0995"}</definedName>
    <definedName name="CKRQST_PA" localSheetId="3" hidden="1">{#N/A,#N/A,FALSE,"letter";#N/A,#N/A,FALSE,"PP_0895";#N/A,#N/A,FALSE,"PP_0995"}</definedName>
    <definedName name="CKRQST_PA" hidden="1">{#N/A,#N/A,FALSE,"letter";#N/A,#N/A,FALSE,"PP_0895";#N/A,#N/A,FALSE,"PP_0995"}</definedName>
    <definedName name="cmh" localSheetId="4" hidden="1">{#N/A,#N/A,FALSE,"Summary";#N/A,#N/A,FALSE,"Assumptions";#N/A,#N/A,FALSE,"Lease-up";#N/A,#N/A,FALSE,"DrawSchedule"}</definedName>
    <definedName name="cmh" localSheetId="5" hidden="1">{#N/A,#N/A,FALSE,"Summary";#N/A,#N/A,FALSE,"Assumptions";#N/A,#N/A,FALSE,"Lease-up";#N/A,#N/A,FALSE,"DrawSchedule"}</definedName>
    <definedName name="cmh" localSheetId="3" hidden="1">{#N/A,#N/A,FALSE,"Summary";#N/A,#N/A,FALSE,"Assumptions";#N/A,#N/A,FALSE,"Lease-up";#N/A,#N/A,FALSE,"DrawSchedule"}</definedName>
    <definedName name="cmh" hidden="1">{#N/A,#N/A,FALSE,"Summary";#N/A,#N/A,FALSE,"Assumptions";#N/A,#N/A,FALSE,"Lease-up";#N/A,#N/A,FALSE,"DrawSchedule"}</definedName>
    <definedName name="Coda_JE_2" localSheetId="4" hidden="1">{#N/A,#N/A,FALSE,"letter";#N/A,#N/A,FALSE,"PP_0895";#N/A,#N/A,FALSE,"PP_0995"}</definedName>
    <definedName name="Coda_JE_2" localSheetId="5" hidden="1">{#N/A,#N/A,FALSE,"letter";#N/A,#N/A,FALSE,"PP_0895";#N/A,#N/A,FALSE,"PP_0995"}</definedName>
    <definedName name="Coda_JE_2" localSheetId="3" hidden="1">{#N/A,#N/A,FALSE,"letter";#N/A,#N/A,FALSE,"PP_0895";#N/A,#N/A,FALSE,"PP_0995"}</definedName>
    <definedName name="Coda_JE_2" hidden="1">{#N/A,#N/A,FALSE,"letter";#N/A,#N/A,FALSE,"PP_0895";#N/A,#N/A,FALSE,"PP_0995"}</definedName>
    <definedName name="coll" localSheetId="4" hidden="1">{#N/A,#N/A,FALSE,"A"}</definedName>
    <definedName name="coll" localSheetId="5" hidden="1">{#N/A,#N/A,FALSE,"A"}</definedName>
    <definedName name="coll" localSheetId="3" hidden="1">{#N/A,#N/A,FALSE,"A"}</definedName>
    <definedName name="coll" hidden="1">{#N/A,#N/A,FALSE,"A"}</definedName>
    <definedName name="comentário" localSheetId="4" hidden="1">{#N/A,#N/A,FALSE,"Aluguéis Mensais"}</definedName>
    <definedName name="comentário" localSheetId="5" hidden="1">{#N/A,#N/A,FALSE,"Aluguéis Mensais"}</definedName>
    <definedName name="comentário" localSheetId="3" hidden="1">{#N/A,#N/A,FALSE,"Aluguéis Mensais"}</definedName>
    <definedName name="comentário" hidden="1">{#N/A,#N/A,FALSE,"Aluguéis Mensais"}</definedName>
    <definedName name="COMMON_STOCK" hidden="1">"COMMON_STOCK"</definedName>
    <definedName name="COMPANY_ADDRESS" hidden="1">"COMPANY_ADDRESS"</definedName>
    <definedName name="COMPANY_NAME" hidden="1">"COMPANY_NAME"</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WEBSITE" hidden="1">"COMPANY_WEBSITE"</definedName>
    <definedName name="COMPANY_ZIP" hidden="1">"COMPANY_ZIP"</definedName>
    <definedName name="Company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rable" localSheetId="4" hidden="1">{"First Page",#N/A,FALSE,"Surfactants LBO";"Second Page",#N/A,FALSE,"Surfactants LBO"}</definedName>
    <definedName name="Comparable" localSheetId="5" hidden="1">{"First Page",#N/A,FALSE,"Surfactants LBO";"Second Page",#N/A,FALSE,"Surfactants LBO"}</definedName>
    <definedName name="Comparable" localSheetId="3" hidden="1">{"First Page",#N/A,FALSE,"Surfactants LBO";"Second Page",#N/A,FALSE,"Surfactants LBO"}</definedName>
    <definedName name="Comparable" hidden="1">{"First Page",#N/A,FALSE,"Surfactants LBO";"Second Page",#N/A,FALSE,"Surfactants LBO"}</definedName>
    <definedName name="comps2" localSheetId="4" hidden="1">{#N/A,#N/A,TRUE,"MktStats";#N/A,#N/A,TRUE,"BStats";#N/A,#N/A,TRUE,"BalSheet";#N/A,#N/A,TRUE,"BalSheet2"}</definedName>
    <definedName name="comps2" localSheetId="5" hidden="1">{#N/A,#N/A,TRUE,"MktStats";#N/A,#N/A,TRUE,"BStats";#N/A,#N/A,TRUE,"BalSheet";#N/A,#N/A,TRUE,"BalSheet2"}</definedName>
    <definedName name="comps2" localSheetId="3" hidden="1">{#N/A,#N/A,TRUE,"MktStats";#N/A,#N/A,TRUE,"BStats";#N/A,#N/A,TRUE,"BalSheet";#N/A,#N/A,TRUE,"BalSheet2"}</definedName>
    <definedName name="comps2" hidden="1">{#N/A,#N/A,TRUE,"MktStats";#N/A,#N/A,TRUE,"BStats";#N/A,#N/A,TRUE,"BalSheet";#N/A,#N/A,TRUE,"BalSheet2"}</definedName>
    <definedName name="Construct" localSheetId="4" hidden="1">{"Assumptions",#N/A,FALSE,"Assumptions"}</definedName>
    <definedName name="Construct" localSheetId="5" hidden="1">{"Assumptions",#N/A,FALSE,"Assumptions"}</definedName>
    <definedName name="Construct" localSheetId="3" hidden="1">{"Assumptions",#N/A,FALSE,"Assumptions"}</definedName>
    <definedName name="Construct" hidden="1">{"Assumptions",#N/A,FALSE,"Assumptions"}</definedName>
    <definedName name="construction" localSheetId="4" hidden="1">{"Construction Costs",#N/A,FALSE,"Total Costs"}</definedName>
    <definedName name="construction" localSheetId="5" hidden="1">{"Construction Costs",#N/A,FALSE,"Total Costs"}</definedName>
    <definedName name="construction" localSheetId="3" hidden="1">{"Construction Costs",#N/A,FALSE,"Total Costs"}</definedName>
    <definedName name="construction" hidden="1">{"Construction Costs",#N/A,FALSE,"Total Costs"}</definedName>
    <definedName name="construction_1" localSheetId="4" hidden="1">{"Construction Costs",#N/A,FALSE,"Total Costs"}</definedName>
    <definedName name="construction_1" localSheetId="5" hidden="1">{"Construction Costs",#N/A,FALSE,"Total Costs"}</definedName>
    <definedName name="construction_1" localSheetId="3" hidden="1">{"Construction Costs",#N/A,FALSE,"Total Costs"}</definedName>
    <definedName name="construction_1" hidden="1">{"Construction Costs",#N/A,FALSE,"Total Costs"}</definedName>
    <definedName name="Construction1" localSheetId="4" hidden="1">{"Construction Costs",#N/A,FALSE,"Total Costs"}</definedName>
    <definedName name="Construction1" localSheetId="5" hidden="1">{"Construction Costs",#N/A,FALSE,"Total Costs"}</definedName>
    <definedName name="Construction1" localSheetId="3" hidden="1">{"Construction Costs",#N/A,FALSE,"Total Costs"}</definedName>
    <definedName name="Construction1" hidden="1">{"Construction Costs",#N/A,FALSE,"Total Costs"}</definedName>
    <definedName name="CONT02092000.4" localSheetId="4" hidden="1">{#N/A,#N/A,FALSE,"1321";#N/A,#N/A,FALSE,"1324";#N/A,#N/A,FALSE,"1333";#N/A,#N/A,FALSE,"1371"}</definedName>
    <definedName name="CONT02092000.4" localSheetId="5" hidden="1">{#N/A,#N/A,FALSE,"1321";#N/A,#N/A,FALSE,"1324";#N/A,#N/A,FALSE,"1333";#N/A,#N/A,FALSE,"1371"}</definedName>
    <definedName name="CONT02092000.4" localSheetId="3" hidden="1">{#N/A,#N/A,FALSE,"1321";#N/A,#N/A,FALSE,"1324";#N/A,#N/A,FALSE,"1333";#N/A,#N/A,FALSE,"1371"}</definedName>
    <definedName name="CONT02092000.4" hidden="1">{#N/A,#N/A,FALSE,"1321";#N/A,#N/A,FALSE,"1324";#N/A,#N/A,FALSE,"1333";#N/A,#N/A,FALSE,"1371"}</definedName>
    <definedName name="ContentsHelp" localSheetId="4" hidden="1">[3]!ContentsHelp</definedName>
    <definedName name="ContentsHelp" hidden="1">#REF!</definedName>
    <definedName name="COO" localSheetId="4" hidden="1">{#N/A,#N/A,FALSE,"Matrix";#N/A,#N/A,FALSE,"Cash Flow";#N/A,#N/A,FALSE,"10 Year Cost Analysis"}</definedName>
    <definedName name="COO" localSheetId="5" hidden="1">{#N/A,#N/A,FALSE,"Matrix";#N/A,#N/A,FALSE,"Cash Flow";#N/A,#N/A,FALSE,"10 Year Cost Analysis"}</definedName>
    <definedName name="COO" localSheetId="3" hidden="1">{#N/A,#N/A,FALSE,"Matrix";#N/A,#N/A,FALSE,"Cash Flow";#N/A,#N/A,FALSE,"10 Year Cost Analysis"}</definedName>
    <definedName name="COO" hidden="1">{#N/A,#N/A,FALSE,"Matrix";#N/A,#N/A,FALSE,"Cash Flow";#N/A,#N/A,FALSE,"10 Year Cost Analysis"}</definedName>
    <definedName name="COO_1" localSheetId="4" hidden="1">{#N/A,#N/A,FALSE,"Matrix";#N/A,#N/A,FALSE,"Cash Flow";#N/A,#N/A,FALSE,"10 Year Cost Analysis"}</definedName>
    <definedName name="COO_1" localSheetId="5" hidden="1">{#N/A,#N/A,FALSE,"Matrix";#N/A,#N/A,FALSE,"Cash Flow";#N/A,#N/A,FALSE,"10 Year Cost Analysis"}</definedName>
    <definedName name="COO_1" localSheetId="3" hidden="1">{#N/A,#N/A,FALSE,"Matrix";#N/A,#N/A,FALSE,"Cash Flow";#N/A,#N/A,FALSE,"10 Year Cost Analysis"}</definedName>
    <definedName name="COO_1" hidden="1">{#N/A,#N/A,FALSE,"Matrix";#N/A,#N/A,FALSE,"Cash Flow";#N/A,#N/A,FALSE,"10 Year Cost Analysis"}</definedName>
    <definedName name="cooper2" localSheetId="4" hidden="1">{#N/A,#N/A,TRUE,"Pro Forma";#N/A,#N/A,TRUE,"PF_Bal";#N/A,#N/A,TRUE,"PF_INC";#N/A,#N/A,TRUE,"CBE";#N/A,#N/A,TRUE,"SWK"}</definedName>
    <definedName name="cooper2" localSheetId="5" hidden="1">{#N/A,#N/A,TRUE,"Pro Forma";#N/A,#N/A,TRUE,"PF_Bal";#N/A,#N/A,TRUE,"PF_INC";#N/A,#N/A,TRUE,"CBE";#N/A,#N/A,TRUE,"SWK"}</definedName>
    <definedName name="cooper2" localSheetId="3" hidden="1">{#N/A,#N/A,TRUE,"Pro Forma";#N/A,#N/A,TRUE,"PF_Bal";#N/A,#N/A,TRUE,"PF_INC";#N/A,#N/A,TRUE,"CBE";#N/A,#N/A,TRUE,"SWK"}</definedName>
    <definedName name="cooper2" hidden="1">{#N/A,#N/A,TRUE,"Pro Forma";#N/A,#N/A,TRUE,"PF_Bal";#N/A,#N/A,TRUE,"PF_INC";#N/A,#N/A,TRUE,"CBE";#N/A,#N/A,TRUE,"SWK"}</definedName>
    <definedName name="copper2a" localSheetId="4" hidden="1">{#N/A,#N/A,TRUE,"Pro Forma";#N/A,#N/A,TRUE,"PF_Bal";#N/A,#N/A,TRUE,"PF_INC";#N/A,#N/A,TRUE,"CBE";#N/A,#N/A,TRUE,"SWK"}</definedName>
    <definedName name="copper2a" localSheetId="5" hidden="1">{#N/A,#N/A,TRUE,"Pro Forma";#N/A,#N/A,TRUE,"PF_Bal";#N/A,#N/A,TRUE,"PF_INC";#N/A,#N/A,TRUE,"CBE";#N/A,#N/A,TRUE,"SWK"}</definedName>
    <definedName name="copper2a" localSheetId="3" hidden="1">{#N/A,#N/A,TRUE,"Pro Forma";#N/A,#N/A,TRUE,"PF_Bal";#N/A,#N/A,TRUE,"PF_INC";#N/A,#N/A,TRUE,"CBE";#N/A,#N/A,TRUE,"SWK"}</definedName>
    <definedName name="copper2a" hidden="1">{#N/A,#N/A,TRUE,"Pro Forma";#N/A,#N/A,TRUE,"PF_Bal";#N/A,#N/A,TRUE,"PF_INC";#N/A,#N/A,TRUE,"CBE";#N/A,#N/A,TRUE,"SWK"}</definedName>
    <definedName name="copy" localSheetId="4" hidden="1">{"sheet a",#N/A,FALSE,"A";"2 9 casflow",#N/A,FALSE,"B"}</definedName>
    <definedName name="copy" localSheetId="5" hidden="1">{"sheet a",#N/A,FALSE,"A";"2 9 casflow",#N/A,FALSE,"B"}</definedName>
    <definedName name="copy" localSheetId="3" hidden="1">{"sheet a",#N/A,FALSE,"A";"2 9 casflow",#N/A,FALSE,"B"}</definedName>
    <definedName name="copy" hidden="1">{"sheet a",#N/A,FALSE,"A";"2 9 casflow",#N/A,FALSE,"B"}</definedName>
    <definedName name="copy1" localSheetId="4" hidden="1">{#N/A,#N/A,TRUE,"Pro Forma";#N/A,#N/A,TRUE,"PF_Bal";#N/A,#N/A,TRUE,"PF_INC";#N/A,#N/A,TRUE,"CBE";#N/A,#N/A,TRUE,"SWK"}</definedName>
    <definedName name="copy1" localSheetId="5" hidden="1">{#N/A,#N/A,TRUE,"Pro Forma";#N/A,#N/A,TRUE,"PF_Bal";#N/A,#N/A,TRUE,"PF_INC";#N/A,#N/A,TRUE,"CBE";#N/A,#N/A,TRUE,"SWK"}</definedName>
    <definedName name="copy1" localSheetId="3" hidden="1">{#N/A,#N/A,TRUE,"Pro Forma";#N/A,#N/A,TRUE,"PF_Bal";#N/A,#N/A,TRUE,"PF_INC";#N/A,#N/A,TRUE,"CBE";#N/A,#N/A,TRUE,"SWK"}</definedName>
    <definedName name="copy1" hidden="1">{#N/A,#N/A,TRUE,"Pro Forma";#N/A,#N/A,TRUE,"PF_Bal";#N/A,#N/A,TRUE,"PF_INC";#N/A,#N/A,TRUE,"CBE";#N/A,#N/A,TRUE,"SWK"}</definedName>
    <definedName name="copy2" localSheetId="4" hidden="1">{"new",#N/A,FALSE,"D";"PROFORMA",#N/A,FALSE,"A";"partial 1",#N/A,FALSE,"B";"partial 2",#N/A,FALSE,"B";"partial 3",#N/A,FALSE,"B";"SMALL CF 1",#N/A,FALSE,"C"}</definedName>
    <definedName name="copy2" localSheetId="5" hidden="1">{"new",#N/A,FALSE,"D";"PROFORMA",#N/A,FALSE,"A";"partial 1",#N/A,FALSE,"B";"partial 2",#N/A,FALSE,"B";"partial 3",#N/A,FALSE,"B";"SMALL CF 1",#N/A,FALSE,"C"}</definedName>
    <definedName name="copy2" localSheetId="3" hidden="1">{"new",#N/A,FALSE,"D";"PROFORMA",#N/A,FALSE,"A";"partial 1",#N/A,FALSE,"B";"partial 2",#N/A,FALSE,"B";"partial 3",#N/A,FALSE,"B";"SMALL CF 1",#N/A,FALSE,"C"}</definedName>
    <definedName name="copy2" hidden="1">{"new",#N/A,FALSE,"D";"PROFORMA",#N/A,FALSE,"A";"partial 1",#N/A,FALSE,"B";"partial 2",#N/A,FALSE,"B";"partial 3",#N/A,FALSE,"B";"SMALL CF 1",#N/A,FALSE,"C"}</definedName>
    <definedName name="copy3" localSheetId="4" hidden="1">{#N/A,#N/A,TRUE,"Pro Forma";#N/A,#N/A,TRUE,"PF_Bal";#N/A,#N/A,TRUE,"PF_INC";#N/A,#N/A,TRUE,"CBE";#N/A,#N/A,TRUE,"SWK"}</definedName>
    <definedName name="copy3" localSheetId="5" hidden="1">{#N/A,#N/A,TRUE,"Pro Forma";#N/A,#N/A,TRUE,"PF_Bal";#N/A,#N/A,TRUE,"PF_INC";#N/A,#N/A,TRUE,"CBE";#N/A,#N/A,TRUE,"SWK"}</definedName>
    <definedName name="copy3" localSheetId="3" hidden="1">{#N/A,#N/A,TRUE,"Pro Forma";#N/A,#N/A,TRUE,"PF_Bal";#N/A,#N/A,TRUE,"PF_INC";#N/A,#N/A,TRUE,"CBE";#N/A,#N/A,TRUE,"SWK"}</definedName>
    <definedName name="copy3" hidden="1">{#N/A,#N/A,TRUE,"Pro Forma";#N/A,#N/A,TRUE,"PF_Bal";#N/A,#N/A,TRUE,"PF_INC";#N/A,#N/A,TRUE,"CBE";#N/A,#N/A,TRUE,"SWK"}</definedName>
    <definedName name="copyall" localSheetId="4" hidden="1">{"Main",#N/A,FALSE,"Wacker";"Main2",#N/A,FALSE,"Wacker";"Value",#N/A,FALSE,"Wacker";"Sensitivity",#N/A,FALSE,"Wacker";"Paine",#N/A,FALSE,"Wacker";"Quaker",#N/A,FALSE,"Wacker";"Wacker",#N/A,FALSE,"Wacker";"1900",#N/A,FALSE,"Wacker";"1901",#N/A,FALSE,"Wacker"}</definedName>
    <definedName name="copyall" localSheetId="5" hidden="1">{"Main",#N/A,FALSE,"Wacker";"Main2",#N/A,FALSE,"Wacker";"Value",#N/A,FALSE,"Wacker";"Sensitivity",#N/A,FALSE,"Wacker";"Paine",#N/A,FALSE,"Wacker";"Quaker",#N/A,FALSE,"Wacker";"Wacker",#N/A,FALSE,"Wacker";"1900",#N/A,FALSE,"Wacker";"1901",#N/A,FALSE,"Wacker"}</definedName>
    <definedName name="copyall" localSheetId="3" hidden="1">{"Main",#N/A,FALSE,"Wacker";"Main2",#N/A,FALSE,"Wacker";"Value",#N/A,FALSE,"Wacker";"Sensitivity",#N/A,FALSE,"Wacker";"Paine",#N/A,FALSE,"Wacker";"Quaker",#N/A,FALSE,"Wacker";"Wacker",#N/A,FALSE,"Wacker";"1900",#N/A,FALSE,"Wacker";"1901",#N/A,FALSE,"Wacker"}</definedName>
    <definedName name="copyall" hidden="1">{"Main",#N/A,FALSE,"Wacker";"Main2",#N/A,FALSE,"Wacker";"Value",#N/A,FALSE,"Wacker";"Sensitivity",#N/A,FALSE,"Wacker";"Paine",#N/A,FALSE,"Wacker";"Quaker",#N/A,FALSE,"Wacker";"Wacker",#N/A,FALSE,"Wacker";"1900",#N/A,FALSE,"Wacker";"1901",#N/A,FALSE,"Wacker"}</definedName>
    <definedName name="copymondayjv" localSheetId="4" hidden="1">{"View1",#N/A,FALSE,"Sheet1";"View2",#N/A,FALSE,"Sheet1"}</definedName>
    <definedName name="copymondayjv" localSheetId="5" hidden="1">{"View1",#N/A,FALSE,"Sheet1";"View2",#N/A,FALSE,"Sheet1"}</definedName>
    <definedName name="copymondayjv" localSheetId="3" hidden="1">{"View1",#N/A,FALSE,"Sheet1";"View2",#N/A,FALSE,"Sheet1"}</definedName>
    <definedName name="copymondayjv" hidden="1">{"View1",#N/A,FALSE,"Sheet1";"View2",#N/A,FALSE,"Sheet1"}</definedName>
    <definedName name="corp" localSheetId="4" hidden="1">{#N/A,#N/A,FALSE,"ZellLurieFinSummary";#N/A,#N/A,FALSE,"FirstCapFinSummary";#N/A,#N/A,FALSE,"ZM I-III Consol FinSummary"}</definedName>
    <definedName name="corp" localSheetId="5" hidden="1">{#N/A,#N/A,FALSE,"ZellLurieFinSummary";#N/A,#N/A,FALSE,"FirstCapFinSummary";#N/A,#N/A,FALSE,"ZM I-III Consol FinSummary"}</definedName>
    <definedName name="corp" localSheetId="3" hidden="1">{#N/A,#N/A,FALSE,"ZellLurieFinSummary";#N/A,#N/A,FALSE,"FirstCapFinSummary";#N/A,#N/A,FALSE,"ZM I-III Consol FinSummary"}</definedName>
    <definedName name="corp" hidden="1">{#N/A,#N/A,FALSE,"ZellLurieFinSummary";#N/A,#N/A,FALSE,"FirstCapFinSummary";#N/A,#N/A,FALSE,"ZM I-III Consol FinSummary"}</definedName>
    <definedName name="COST_REVENUE" hidden="1">"COST_REVENUE"</definedName>
    <definedName name="CostDetail" localSheetId="4" hidden="1">{"CF",#N/A,FALSE,"Cash Flow";"RET",#N/A,FALSE,"Returns";"NPV",#N/A,FALSE,"Values";"ASMPT",#N/A,FALSE,"Assumptions"}</definedName>
    <definedName name="CostDetail" localSheetId="5" hidden="1">{"CF",#N/A,FALSE,"Cash Flow";"RET",#N/A,FALSE,"Returns";"NPV",#N/A,FALSE,"Values";"ASMPT",#N/A,FALSE,"Assumptions"}</definedName>
    <definedName name="CostDetail" localSheetId="3" hidden="1">{"CF",#N/A,FALSE,"Cash Flow";"RET",#N/A,FALSE,"Returns";"NPV",#N/A,FALSE,"Values";"ASMPT",#N/A,FALSE,"Assumptions"}</definedName>
    <definedName name="CostDetail" hidden="1">{"CF",#N/A,FALSE,"Cash Flow";"RET",#N/A,FALSE,"Returns";"NPV",#N/A,FALSE,"Values";"ASMPT",#N/A,FALSE,"Assumptions"}</definedName>
    <definedName name="CostDetail_2" localSheetId="4" hidden="1">{"CF",#N/A,FALSE,"Cash Flow";"RET",#N/A,FALSE,"Returns";"NPV",#N/A,FALSE,"Values";"ASMPT",#N/A,FALSE,"Assumptions"}</definedName>
    <definedName name="CostDetail_2" localSheetId="5" hidden="1">{"CF",#N/A,FALSE,"Cash Flow";"RET",#N/A,FALSE,"Returns";"NPV",#N/A,FALSE,"Values";"ASMPT",#N/A,FALSE,"Assumptions"}</definedName>
    <definedName name="CostDetail_2" localSheetId="3" hidden="1">{"CF",#N/A,FALSE,"Cash Flow";"RET",#N/A,FALSE,"Returns";"NPV",#N/A,FALSE,"Values";"ASMPT",#N/A,FALSE,"Assumptions"}</definedName>
    <definedName name="CostDetail_2" hidden="1">{"CF",#N/A,FALSE,"Cash Flow";"RET",#N/A,FALSE,"Returns";"NPV",#N/A,FALSE,"Values";"ASMPT",#N/A,FALSE,"Assumptions"}</definedName>
    <definedName name="Costs" localSheetId="4" hidden="1">{"eca",#N/A,TRUE,"E-C1 (R)";"ecb",#N/A,TRUE,"E-C1 (R)"}</definedName>
    <definedName name="Costs" localSheetId="5" hidden="1">{"eca",#N/A,TRUE,"E-C1 (R)";"ecb",#N/A,TRUE,"E-C1 (R)"}</definedName>
    <definedName name="Costs" localSheetId="3" hidden="1">{"eca",#N/A,TRUE,"E-C1 (R)";"ecb",#N/A,TRUE,"E-C1 (R)"}</definedName>
    <definedName name="Costs" hidden="1">{"eca",#N/A,TRUE,"E-C1 (R)";"ecb",#N/A,TRUE,"E-C1 (R)"}</definedName>
    <definedName name="CostsDetail" localSheetId="4" hidden="1">{"CF",#N/A,FALSE,"Cash Flow";"RET",#N/A,FALSE,"Returns";"NPV",#N/A,FALSE,"Values";"ASMPT",#N/A,FALSE,"Assumptions"}</definedName>
    <definedName name="CostsDetail" localSheetId="5" hidden="1">{"CF",#N/A,FALSE,"Cash Flow";"RET",#N/A,FALSE,"Returns";"NPV",#N/A,FALSE,"Values";"ASMPT",#N/A,FALSE,"Assumptions"}</definedName>
    <definedName name="CostsDetail" localSheetId="3" hidden="1">{"CF",#N/A,FALSE,"Cash Flow";"RET",#N/A,FALSE,"Returns";"NPV",#N/A,FALSE,"Values";"ASMPT",#N/A,FALSE,"Assumptions"}</definedName>
    <definedName name="CostsDetail" hidden="1">{"CF",#N/A,FALSE,"Cash Flow";"RET",#N/A,FALSE,"Returns";"NPV",#N/A,FALSE,"Values";"ASMPT",#N/A,FALSE,"Assumptions"}</definedName>
    <definedName name="CostsDetail_2" localSheetId="4" hidden="1">{"CF",#N/A,FALSE,"Cash Flow";"RET",#N/A,FALSE,"Returns";"NPV",#N/A,FALSE,"Values";"ASMPT",#N/A,FALSE,"Assumptions"}</definedName>
    <definedName name="CostsDetail_2" localSheetId="5" hidden="1">{"CF",#N/A,FALSE,"Cash Flow";"RET",#N/A,FALSE,"Returns";"NPV",#N/A,FALSE,"Values";"ASMPT",#N/A,FALSE,"Assumptions"}</definedName>
    <definedName name="CostsDetail_2" localSheetId="3" hidden="1">{"CF",#N/A,FALSE,"Cash Flow";"RET",#N/A,FALSE,"Returns";"NPV",#N/A,FALSE,"Values";"ASMPT",#N/A,FALSE,"Assumptions"}</definedName>
    <definedName name="CostsDetail_2" hidden="1">{"CF",#N/A,FALSE,"Cash Flow";"RET",#N/A,FALSE,"Returns";"NPV",#N/A,FALSE,"Values";"ASMPT",#N/A,FALSE,"Assumptions"}</definedName>
    <definedName name="Cottage" localSheetId="4" hidden="1">{"cot1",#N/A,FALSE,"Cottages";"cot2",#N/A,FALSE,"Cottages";"cot3",#N/A,FALSE,"Cottages"}</definedName>
    <definedName name="Cottage" localSheetId="5" hidden="1">{"cot1",#N/A,FALSE,"Cottages";"cot2",#N/A,FALSE,"Cottages";"cot3",#N/A,FALSE,"Cottages"}</definedName>
    <definedName name="Cottage" localSheetId="3" hidden="1">{"cot1",#N/A,FALSE,"Cottages";"cot2",#N/A,FALSE,"Cottages";"cot3",#N/A,FALSE,"Cottages"}</definedName>
    <definedName name="Cottage" hidden="1">{"cot1",#N/A,FALSE,"Cottages";"cot2",#N/A,FALSE,"Cottages";"cot3",#N/A,FALSE,"Cottages"}</definedName>
    <definedName name="Cottage_1" localSheetId="4" hidden="1">{"cot1",#N/A,FALSE,"Cottages";"cot2",#N/A,FALSE,"Cottages";"cot3",#N/A,FALSE,"Cottages"}</definedName>
    <definedName name="Cottage_1" localSheetId="5" hidden="1">{"cot1",#N/A,FALSE,"Cottages";"cot2",#N/A,FALSE,"Cottages";"cot3",#N/A,FALSE,"Cottages"}</definedName>
    <definedName name="Cottage_1" localSheetId="3" hidden="1">{"cot1",#N/A,FALSE,"Cottages";"cot2",#N/A,FALSE,"Cottages";"cot3",#N/A,FALSE,"Cottages"}</definedName>
    <definedName name="Cottage_1" hidden="1">{"cot1",#N/A,FALSE,"Cottages";"cot2",#N/A,FALSE,"Cottages";"cot3",#N/A,FALSE,"Cottages"}</definedName>
    <definedName name="cottage2" localSheetId="4" hidden="1">{"cot1",#N/A,FALSE,"Cottages";"cot2",#N/A,FALSE,"Cottages";"cot3",#N/A,FALSE,"Cottages"}</definedName>
    <definedName name="cottage2" localSheetId="5" hidden="1">{"cot1",#N/A,FALSE,"Cottages";"cot2",#N/A,FALSE,"Cottages";"cot3",#N/A,FALSE,"Cottages"}</definedName>
    <definedName name="cottage2" localSheetId="3" hidden="1">{"cot1",#N/A,FALSE,"Cottages";"cot2",#N/A,FALSE,"Cottages";"cot3",#N/A,FALSE,"Cottages"}</definedName>
    <definedName name="cottage2" hidden="1">{"cot1",#N/A,FALSE,"Cottages";"cot2",#N/A,FALSE,"Cottages";"cot3",#N/A,FALSE,"Cottages"}</definedName>
    <definedName name="Cou" localSheetId="4"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Cou" localSheetId="5"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Cou" localSheetId="3"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Cou"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COUNTRY_NAME" hidden="1">"COUNTRY_NAME"</definedName>
    <definedName name="CPIMAyo1" localSheetId="4" hidden="1">{"Zone1",#N/A,FALSE,"Parameters";"Zone2",#N/A,FALSE,"Parameters"}</definedName>
    <definedName name="CPIMAyo1" localSheetId="5" hidden="1">{"Zone1",#N/A,FALSE,"Parameters";"Zone2",#N/A,FALSE,"Parameters"}</definedName>
    <definedName name="CPIMAyo1" localSheetId="3" hidden="1">{"Zone1",#N/A,FALSE,"Parameters";"Zone2",#N/A,FALSE,"Parameters"}</definedName>
    <definedName name="CPIMAyo1" hidden="1">{"Zone1",#N/A,FALSE,"Parameters";"Zone2",#N/A,FALSE,"Parameters"}</definedName>
    <definedName name="crap" localSheetId="4" hidden="1">{"CF",#N/A,FALSE,"Cash Flow";"RET",#N/A,FALSE,"Returns";"NPV",#N/A,FALSE,"Values";"ASMPT",#N/A,FALSE,"Assumptions"}</definedName>
    <definedName name="crap" localSheetId="5" hidden="1">{"CF",#N/A,FALSE,"Cash Flow";"RET",#N/A,FALSE,"Returns";"NPV",#N/A,FALSE,"Values";"ASMPT",#N/A,FALSE,"Assumptions"}</definedName>
    <definedName name="crap" localSheetId="3" hidden="1">{"CF",#N/A,FALSE,"Cash Flow";"RET",#N/A,FALSE,"Returns";"NPV",#N/A,FALSE,"Values";"ASMPT",#N/A,FALSE,"Assumptions"}</definedName>
    <definedName name="crap" hidden="1">{"CF",#N/A,FALSE,"Cash Flow";"RET",#N/A,FALSE,"Returns";"NPV",#N/A,FALSE,"Values";"ASMPT",#N/A,FALSE,"Assumptions"}</definedName>
    <definedName name="crap_2" localSheetId="4" hidden="1">{"CF",#N/A,FALSE,"Cash Flow";"RET",#N/A,FALSE,"Returns";"NPV",#N/A,FALSE,"Values";"ASMPT",#N/A,FALSE,"Assumptions"}</definedName>
    <definedName name="crap_2" localSheetId="5" hidden="1">{"CF",#N/A,FALSE,"Cash Flow";"RET",#N/A,FALSE,"Returns";"NPV",#N/A,FALSE,"Values";"ASMPT",#N/A,FALSE,"Assumptions"}</definedName>
    <definedName name="crap_2" localSheetId="3" hidden="1">{"CF",#N/A,FALSE,"Cash Flow";"RET",#N/A,FALSE,"Returns";"NPV",#N/A,FALSE,"Values";"ASMPT",#N/A,FALSE,"Assumptions"}</definedName>
    <definedName name="crap_2" hidden="1">{"CF",#N/A,FALSE,"Cash Flow";"RET",#N/A,FALSE,"Returns";"NPV",#N/A,FALSE,"Values";"ASMPT",#N/A,FALSE,"Assumptions"}</definedName>
    <definedName name="CreateTable" localSheetId="4" hidden="1">[3]!CreateTable</definedName>
    <definedName name="CreateTable" hidden="1">#REF!</definedName>
    <definedName name="Cross" localSheetId="4" hidden="1">{#N/A,#N/A,FALSE,"UW Summary"}</definedName>
    <definedName name="Cross" localSheetId="5" hidden="1">{#N/A,#N/A,FALSE,"UW Summary"}</definedName>
    <definedName name="Cross" localSheetId="3" hidden="1">{#N/A,#N/A,FALSE,"UW Summary"}</definedName>
    <definedName name="Cross" hidden="1">{#N/A,#N/A,FALSE,"UW Summary"}</definedName>
    <definedName name="csfvbfe" localSheetId="4" hidden="1">{#N/A,#N/A,FALSE}</definedName>
    <definedName name="csfvbfe" localSheetId="5" hidden="1">{#N/A,#N/A,FALSE}</definedName>
    <definedName name="csfvbfe" localSheetId="3" hidden="1">{#N/A,#N/A,FALSE}</definedName>
    <definedName name="csfvbfe" hidden="1">{#N/A,#N/A,FALSE}</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definedName>
    <definedName name="CURRENT_PORT" hidden="1">"CURRENT_PORT"</definedName>
    <definedName name="CURRENT_RATIO" hidden="1">"CURRENT_RATIO"</definedName>
    <definedName name="cursource" hidden="1">#N/A</definedName>
    <definedName name="CustomerType">#REF!</definedName>
    <definedName name="cvaweravcsd" localSheetId="4" hidden="1">{"general",#N/A,FALSE,"Assumptions"}</definedName>
    <definedName name="cvaweravcsd" localSheetId="5" hidden="1">{"general",#N/A,FALSE,"Assumptions"}</definedName>
    <definedName name="cvaweravcsd" localSheetId="3" hidden="1">{"general",#N/A,FALSE,"Assumptions"}</definedName>
    <definedName name="cvaweravcsd" hidden="1">{"general",#N/A,FALSE,"Assumptions"}</definedName>
    <definedName name="cwwqq" localSheetId="4" hidden="1">{"SCH47",#N/A,FALSE,"value";"sch48",#N/A,FALSE,"value"}</definedName>
    <definedName name="cwwqq" localSheetId="5" hidden="1">{"SCH47",#N/A,FALSE,"value";"sch48",#N/A,FALSE,"value"}</definedName>
    <definedName name="cwwqq" localSheetId="3" hidden="1">{"SCH47",#N/A,FALSE,"value";"sch48",#N/A,FALSE,"value"}</definedName>
    <definedName name="cwwqq" hidden="1">{"SCH47",#N/A,FALSE,"value";"sch48",#N/A,FALSE,"value"}</definedName>
    <definedName name="cxgxgfgfs" localSheetId="4" hidden="1">{#N/A,#N/A,FALSE,"Cashflow Analysis";#N/A,#N/A,FALSE,"Sensitivity Analysis";#N/A,#N/A,FALSE,"PV";#N/A,#N/A,FALSE,"Pro Forma"}</definedName>
    <definedName name="cxgxgfgfs" localSheetId="5" hidden="1">{#N/A,#N/A,FALSE,"Cashflow Analysis";#N/A,#N/A,FALSE,"Sensitivity Analysis";#N/A,#N/A,FALSE,"PV";#N/A,#N/A,FALSE,"Pro Forma"}</definedName>
    <definedName name="cxgxgfgfs" localSheetId="3" hidden="1">{#N/A,#N/A,FALSE,"Cashflow Analysis";#N/A,#N/A,FALSE,"Sensitivity Analysis";#N/A,#N/A,FALSE,"PV";#N/A,#N/A,FALSE,"Pro Forma"}</definedName>
    <definedName name="cxgxgfgfs" hidden="1">{#N/A,#N/A,FALSE,"Cashflow Analysis";#N/A,#N/A,FALSE,"Sensitivity Analysis";#N/A,#N/A,FALSE,"PV";#N/A,#N/A,FALSE,"Pro Forma"}</definedName>
    <definedName name="cxgxgfgfs.2" localSheetId="4" hidden="1">{#N/A,#N/A,FALSE,"Cashflow Analysis";#N/A,#N/A,FALSE,"Sensitivity Analysis";#N/A,#N/A,FALSE,"PV";#N/A,#N/A,FALSE,"Pro Forma"}</definedName>
    <definedName name="cxgxgfgfs.2" localSheetId="5" hidden="1">{#N/A,#N/A,FALSE,"Cashflow Analysis";#N/A,#N/A,FALSE,"Sensitivity Analysis";#N/A,#N/A,FALSE,"PV";#N/A,#N/A,FALSE,"Pro Forma"}</definedName>
    <definedName name="cxgxgfgfs.2" localSheetId="3" hidden="1">{#N/A,#N/A,FALSE,"Cashflow Analysis";#N/A,#N/A,FALSE,"Sensitivity Analysis";#N/A,#N/A,FALSE,"PV";#N/A,#N/A,FALSE,"Pro Forma"}</definedName>
    <definedName name="cxgxgfgfs.2" hidden="1">{#N/A,#N/A,FALSE,"Cashflow Analysis";#N/A,#N/A,FALSE,"Sensitivity Analysis";#N/A,#N/A,FALSE,"PV";#N/A,#N/A,FALSE,"Pro Forma"}</definedName>
    <definedName name="cxgxgfgfs.2_1" localSheetId="4" hidden="1">{#N/A,#N/A,FALSE,"Cashflow Analysis";#N/A,#N/A,FALSE,"Sensitivity Analysis";#N/A,#N/A,FALSE,"PV";#N/A,#N/A,FALSE,"Pro Forma"}</definedName>
    <definedName name="cxgxgfgfs.2_1" localSheetId="5" hidden="1">{#N/A,#N/A,FALSE,"Cashflow Analysis";#N/A,#N/A,FALSE,"Sensitivity Analysis";#N/A,#N/A,FALSE,"PV";#N/A,#N/A,FALSE,"Pro Forma"}</definedName>
    <definedName name="cxgxgfgfs.2_1" localSheetId="3" hidden="1">{#N/A,#N/A,FALSE,"Cashflow Analysis";#N/A,#N/A,FALSE,"Sensitivity Analysis";#N/A,#N/A,FALSE,"PV";#N/A,#N/A,FALSE,"Pro Forma"}</definedName>
    <definedName name="cxgxgfgfs.2_1" hidden="1">{#N/A,#N/A,FALSE,"Cashflow Analysis";#N/A,#N/A,FALSE,"Sensitivity Analysis";#N/A,#N/A,FALSE,"PV";#N/A,#N/A,FALSE,"Pro Forma"}</definedName>
    <definedName name="cxgxgfgfs_1" localSheetId="4" hidden="1">{#N/A,#N/A,FALSE,"Cashflow Analysis";#N/A,#N/A,FALSE,"Sensitivity Analysis";#N/A,#N/A,FALSE,"PV";#N/A,#N/A,FALSE,"Pro Forma"}</definedName>
    <definedName name="cxgxgfgfs_1" localSheetId="5" hidden="1">{#N/A,#N/A,FALSE,"Cashflow Analysis";#N/A,#N/A,FALSE,"Sensitivity Analysis";#N/A,#N/A,FALSE,"PV";#N/A,#N/A,FALSE,"Pro Forma"}</definedName>
    <definedName name="cxgxgfgfs_1" localSheetId="3" hidden="1">{#N/A,#N/A,FALSE,"Cashflow Analysis";#N/A,#N/A,FALSE,"Sensitivity Analysis";#N/A,#N/A,FALSE,"PV";#N/A,#N/A,FALSE,"Pro Forma"}</definedName>
    <definedName name="cxgxgfgfs_1" hidden="1">{#N/A,#N/A,FALSE,"Cashflow Analysis";#N/A,#N/A,FALSE,"Sensitivity Analysis";#N/A,#N/A,FALSE,"PV";#N/A,#N/A,FALSE,"Pro Forma"}</definedName>
    <definedName name="d" localSheetId="4"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 localSheetId="5"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 localSheetId="3"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 localSheetId="4"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 localSheetId="5"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 localSheetId="3"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_1" localSheetId="4" hidden="1">{"% burden",#N/A,FALSE,"Summaries";"res value",#N/A,FALSE,"Summaries";"use factors",#N/A,FALSE,"Cost_Alloc";"cost alloc",#N/A,FALSE,"Cost_Alloc"}</definedName>
    <definedName name="d_1" localSheetId="5" hidden="1">{"% burden",#N/A,FALSE,"Summaries";"res value",#N/A,FALSE,"Summaries";"use factors",#N/A,FALSE,"Cost_Alloc";"cost alloc",#N/A,FALSE,"Cost_Alloc"}</definedName>
    <definedName name="d_1" localSheetId="3" hidden="1">{"% burden",#N/A,FALSE,"Summaries";"res value",#N/A,FALSE,"Summaries";"use factors",#N/A,FALSE,"Cost_Alloc";"cost alloc",#N/A,FALSE,"Cost_Alloc"}</definedName>
    <definedName name="d_1" hidden="1">{"% burden",#N/A,FALSE,"Summaries";"res value",#N/A,FALSE,"Summaries";"use factors",#N/A,FALSE,"Cost_Alloc";"cost alloc",#N/A,FALSE,"Cost_Alloc"}</definedName>
    <definedName name="d_2" localSheetId="4" hidden="1">{"% burden",#N/A,FALSE,"Summaries";"res value",#N/A,FALSE,"Summaries";"use factors",#N/A,FALSE,"Cost_Alloc";"cost alloc",#N/A,FALSE,"Cost_Alloc"}</definedName>
    <definedName name="d_2" localSheetId="5" hidden="1">{"% burden",#N/A,FALSE,"Summaries";"res value",#N/A,FALSE,"Summaries";"use factors",#N/A,FALSE,"Cost_Alloc";"cost alloc",#N/A,FALSE,"Cost_Alloc"}</definedName>
    <definedName name="d_2" localSheetId="3" hidden="1">{"% burden",#N/A,FALSE,"Summaries";"res value",#N/A,FALSE,"Summaries";"use factors",#N/A,FALSE,"Cost_Alloc";"cost alloc",#N/A,FALSE,"Cost_Alloc"}</definedName>
    <definedName name="d_2" hidden="1">{"% burden",#N/A,FALSE,"Summaries";"res value",#N/A,FALSE,"Summaries";"use factors",#N/A,FALSE,"Cost_Alloc";"cost alloc",#N/A,FALSE,"Cost_Alloc"}</definedName>
    <definedName name="DACF" localSheetId="4" hidden="1">{"mgmt forecast",#N/A,FALSE,"Mgmt Forecast";"dcf table",#N/A,FALSE,"Mgmt Forecast";"sensitivity",#N/A,FALSE,"Mgmt Forecast";"table inputs",#N/A,FALSE,"Mgmt Forecast";"calculations",#N/A,FALSE,"Mgmt Forecast"}</definedName>
    <definedName name="DACF" localSheetId="5" hidden="1">{"mgmt forecast",#N/A,FALSE,"Mgmt Forecast";"dcf table",#N/A,FALSE,"Mgmt Forecast";"sensitivity",#N/A,FALSE,"Mgmt Forecast";"table inputs",#N/A,FALSE,"Mgmt Forecast";"calculations",#N/A,FALSE,"Mgmt Forecast"}</definedName>
    <definedName name="DACF" localSheetId="3" hidden="1">{"mgmt forecast",#N/A,FALSE,"Mgmt Forecast";"dcf table",#N/A,FALSE,"Mgmt Forecast";"sensitivity",#N/A,FALSE,"Mgmt Forecast";"table inputs",#N/A,FALSE,"Mgmt Forecast";"calculations",#N/A,FALSE,"Mgmt Forecast"}</definedName>
    <definedName name="DACF" hidden="1">{"mgmt forecast",#N/A,FALSE,"Mgmt Forecast";"dcf table",#N/A,FALSE,"Mgmt Forecast";"sensitivity",#N/A,FALSE,"Mgmt Forecast";"table inputs",#N/A,FALSE,"Mgmt Forecast";"calculations",#N/A,FALSE,"Mgmt Forecast"}</definedName>
    <definedName name="DACF_2" localSheetId="4" hidden="1">{"mgmt forecast",#N/A,FALSE,"Mgmt Forecast";"dcf table",#N/A,FALSE,"Mgmt Forecast";"sensitivity",#N/A,FALSE,"Mgmt Forecast";"table inputs",#N/A,FALSE,"Mgmt Forecast";"calculations",#N/A,FALSE,"Mgmt Forecast"}</definedName>
    <definedName name="DACF_2" localSheetId="5" hidden="1">{"mgmt forecast",#N/A,FALSE,"Mgmt Forecast";"dcf table",#N/A,FALSE,"Mgmt Forecast";"sensitivity",#N/A,FALSE,"Mgmt Forecast";"table inputs",#N/A,FALSE,"Mgmt Forecast";"calculations",#N/A,FALSE,"Mgmt Forecast"}</definedName>
    <definedName name="DACF_2" localSheetId="3" hidden="1">{"mgmt forecast",#N/A,FALSE,"Mgmt Forecast";"dcf table",#N/A,FALSE,"Mgmt Forecast";"sensitivity",#N/A,FALSE,"Mgmt Forecast";"table inputs",#N/A,FALSE,"Mgmt Forecast";"calculations",#N/A,FALSE,"Mgmt Forecast"}</definedName>
    <definedName name="DACF_2" hidden="1">{"mgmt forecast",#N/A,FALSE,"Mgmt Forecast";"dcf table",#N/A,FALSE,"Mgmt Forecast";"sensitivity",#N/A,FALSE,"Mgmt Forecast";"table inputs",#N/A,FALSE,"Mgmt Forecast";"calculations",#N/A,FALSE,"Mgmt Forecast"}</definedName>
    <definedName name="dad" localSheetId="4" hidden="1">{"CF Cons",#N/A,FALSE,"CASHFLOW"}</definedName>
    <definedName name="dad" localSheetId="5" hidden="1">{"CF Cons",#N/A,FALSE,"CASHFLOW"}</definedName>
    <definedName name="dad" localSheetId="3" hidden="1">{"CF Cons",#N/A,FALSE,"CASHFLOW"}</definedName>
    <definedName name="dad" hidden="1">{"CF Cons",#N/A,FALSE,"CASHFLOW"}</definedName>
    <definedName name="dados_ok"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_ok"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_ok"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_ok"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2"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2"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2"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2"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3"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3"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3"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31"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31"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31"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31"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ok"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ok"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ok"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dosok"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DAFAD" localSheetId="4" hidden="1">{"cap_structure",#N/A,FALSE,"Graph-Mkt Cap";"price",#N/A,FALSE,"Graph-Price";"ebit",#N/A,FALSE,"Graph-EBITDA";"ebitda",#N/A,FALSE,"Graph-EBITDA"}</definedName>
    <definedName name="DAFAD" localSheetId="5" hidden="1">{"cap_structure",#N/A,FALSE,"Graph-Mkt Cap";"price",#N/A,FALSE,"Graph-Price";"ebit",#N/A,FALSE,"Graph-EBITDA";"ebitda",#N/A,FALSE,"Graph-EBITDA"}</definedName>
    <definedName name="DAFAD" localSheetId="3" hidden="1">{"cap_structure",#N/A,FALSE,"Graph-Mkt Cap";"price",#N/A,FALSE,"Graph-Price";"ebit",#N/A,FALSE,"Graph-EBITDA";"ebitda",#N/A,FALSE,"Graph-EBITDA"}</definedName>
    <definedName name="DAFAD" hidden="1">{"cap_structure",#N/A,FALSE,"Graph-Mkt Cap";"price",#N/A,FALSE,"Graph-Price";"ebit",#N/A,FALSE,"Graph-EBITDA";"ebitda",#N/A,FALSE,"Graph-EBITDA"}</definedName>
    <definedName name="DAFAD_1" localSheetId="4" hidden="1">{"cap_structure",#N/A,FALSE,"Graph-Mkt Cap";"price",#N/A,FALSE,"Graph-Price";"ebit",#N/A,FALSE,"Graph-EBITDA";"ebitda",#N/A,FALSE,"Graph-EBITDA"}</definedName>
    <definedName name="DAFAD_1" localSheetId="5" hidden="1">{"cap_structure",#N/A,FALSE,"Graph-Mkt Cap";"price",#N/A,FALSE,"Graph-Price";"ebit",#N/A,FALSE,"Graph-EBITDA";"ebitda",#N/A,FALSE,"Graph-EBITDA"}</definedName>
    <definedName name="DAFAD_1" localSheetId="3" hidden="1">{"cap_structure",#N/A,FALSE,"Graph-Mkt Cap";"price",#N/A,FALSE,"Graph-Price";"ebit",#N/A,FALSE,"Graph-EBITDA";"ebitda",#N/A,FALSE,"Graph-EBITDA"}</definedName>
    <definedName name="DAFAD_1" hidden="1">{"cap_structure",#N/A,FALSE,"Graph-Mkt Cap";"price",#N/A,FALSE,"Graph-Price";"ebit",#N/A,FALSE,"Graph-EBITDA";"ebitda",#N/A,FALSE,"Graph-EBITDA"}</definedName>
    <definedName name="dafdsaf" localSheetId="4" hidden="1">{"incomemth",#N/A,TRUE,"forecast00";"incomepercentmth",#N/A,TRUE,"forecast00";"balancemth",#N/A,TRUE,"forecast00";"cashmth",#N/A,TRUE,"forecast00";"covenantmth",#N/A,TRUE,"forecast00"}</definedName>
    <definedName name="dafdsaf" localSheetId="5" hidden="1">{"incomemth",#N/A,TRUE,"forecast00";"incomepercentmth",#N/A,TRUE,"forecast00";"balancemth",#N/A,TRUE,"forecast00";"cashmth",#N/A,TRUE,"forecast00";"covenantmth",#N/A,TRUE,"forecast00"}</definedName>
    <definedName name="dafdsaf" localSheetId="3" hidden="1">{"incomemth",#N/A,TRUE,"forecast00";"incomepercentmth",#N/A,TRUE,"forecast00";"balancemth",#N/A,TRUE,"forecast00";"cashmth",#N/A,TRUE,"forecast00";"covenantmth",#N/A,TRUE,"forecast00"}</definedName>
    <definedName name="dafdsaf" hidden="1">{"incomemth",#N/A,TRUE,"forecast00";"incomepercentmth",#N/A,TRUE,"forecast00";"balancemth",#N/A,TRUE,"forecast00";"cashmth",#N/A,TRUE,"forecast00";"covenantmth",#N/A,TRUE,"forecast00"}</definedName>
    <definedName name="DAFE" localSheetId="4" hidden="1">{"Page1",#N/A,FALSE,"7979";"Page2",#N/A,FALSE,"7979";"Page3",#N/A,FALSE,"7979"}</definedName>
    <definedName name="DAFE" localSheetId="5" hidden="1">{"Page1",#N/A,FALSE,"7979";"Page2",#N/A,FALSE,"7979";"Page3",#N/A,FALSE,"7979"}</definedName>
    <definedName name="DAFE" localSheetId="3" hidden="1">{"Page1",#N/A,FALSE,"7979";"Page2",#N/A,FALSE,"7979";"Page3",#N/A,FALSE,"7979"}</definedName>
    <definedName name="DAFE" hidden="1">{"Page1",#N/A,FALSE,"7979";"Page2",#N/A,FALSE,"7979";"Page3",#N/A,FALSE,"7979"}</definedName>
    <definedName name="dafgdfg" localSheetId="4" hidden="1">{"inputs raw data",#N/A,TRUE,"INPUT"}</definedName>
    <definedName name="dafgdfg" localSheetId="5" hidden="1">{"inputs raw data",#N/A,TRUE,"INPUT"}</definedName>
    <definedName name="dafgdfg" localSheetId="3" hidden="1">{"inputs raw data",#N/A,TRUE,"INPUT"}</definedName>
    <definedName name="dafgdfg" hidden="1">{"inputs raw data",#N/A,TRUE,"INPUT"}</definedName>
    <definedName name="dafjnvqernviqrejviojqervojrvjrjv" localSheetId="4" hidden="1">{"SCH15",#N/A,FALSE,"SCH15,16,85,86";"SCH16",#N/A,FALSE,"SCH15,16,85,86";"SCH85",#N/A,FALSE,"SCH15,16,85,86";"SCH86",#N/A,FALSE,"SCH15,16,85,86"}</definedName>
    <definedName name="dafjnvqernviqrejviojqervojrvjrjv" localSheetId="5" hidden="1">{"SCH15",#N/A,FALSE,"SCH15,16,85,86";"SCH16",#N/A,FALSE,"SCH15,16,85,86";"SCH85",#N/A,FALSE,"SCH15,16,85,86";"SCH86",#N/A,FALSE,"SCH15,16,85,86"}</definedName>
    <definedName name="dafjnvqernviqrejviojqervojrvjrjv" localSheetId="3" hidden="1">{"SCH15",#N/A,FALSE,"SCH15,16,85,86";"SCH16",#N/A,FALSE,"SCH15,16,85,86";"SCH85",#N/A,FALSE,"SCH15,16,85,86";"SCH86",#N/A,FALSE,"SCH15,16,85,86"}</definedName>
    <definedName name="dafjnvqernviqrejviojqervojrvjrjv" hidden="1">{"SCH15",#N/A,FALSE,"SCH15,16,85,86";"SCH16",#N/A,FALSE,"SCH15,16,85,86";"SCH85",#N/A,FALSE,"SCH15,16,85,86";"SCH86",#N/A,FALSE,"SCH15,16,85,86"}</definedName>
    <definedName name="dafsaf1" localSheetId="4" hidden="1">{"incomemth",#N/A,TRUE,"forecast00";"incomepercentmth",#N/A,TRUE,"forecast00";"balancemth",#N/A,TRUE,"forecast00";"cashmth",#N/A,TRUE,"forecast00";"covenantmth",#N/A,TRUE,"forecast00"}</definedName>
    <definedName name="dafsaf1" localSheetId="5" hidden="1">{"incomemth",#N/A,TRUE,"forecast00";"incomepercentmth",#N/A,TRUE,"forecast00";"balancemth",#N/A,TRUE,"forecast00";"cashmth",#N/A,TRUE,"forecast00";"covenantmth",#N/A,TRUE,"forecast00"}</definedName>
    <definedName name="dafsaf1" localSheetId="3" hidden="1">{"incomemth",#N/A,TRUE,"forecast00";"incomepercentmth",#N/A,TRUE,"forecast00";"balancemth",#N/A,TRUE,"forecast00";"cashmth",#N/A,TRUE,"forecast00";"covenantmth",#N/A,TRUE,"forecast00"}</definedName>
    <definedName name="dafsaf1" hidden="1">{"incomemth",#N/A,TRUE,"forecast00";"incomepercentmth",#N/A,TRUE,"forecast00";"balancemth",#N/A,TRUE,"forecast00";"cashmth",#N/A,TRUE,"forecast00";"covenantmth",#N/A,TRUE,"forecast00"}</definedName>
    <definedName name="dasdasdsasad" localSheetId="4"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dasdasdsasad" localSheetId="5"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dasdasdsasad" localSheetId="3"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dasdasdsasad"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dat" localSheetId="4" hidden="1">{"data",#N/A,FALSE,"INPUT"}</definedName>
    <definedName name="dat" localSheetId="5" hidden="1">{"data",#N/A,FALSE,"INPUT"}</definedName>
    <definedName name="dat" localSheetId="3" hidden="1">{"data",#N/A,FALSE,"INPUT"}</definedName>
    <definedName name="dat" hidden="1">{"data",#N/A,FALSE,"INPUT"}</definedName>
    <definedName name="dat_1" localSheetId="4" hidden="1">{"data",#N/A,FALSE,"INPUT"}</definedName>
    <definedName name="dat_1" localSheetId="5" hidden="1">{"data",#N/A,FALSE,"INPUT"}</definedName>
    <definedName name="dat_1" localSheetId="3" hidden="1">{"data",#N/A,FALSE,"INPUT"}</definedName>
    <definedName name="dat_1" hidden="1">{"data",#N/A,FALSE,"INPUT"}</definedName>
    <definedName name="data" localSheetId="4" hidden="1">{"data",#N/A,FALSE,"INPUT"}</definedName>
    <definedName name="data" localSheetId="5" hidden="1">{"data",#N/A,FALSE,"INPUT"}</definedName>
    <definedName name="data" localSheetId="3" hidden="1">{"data",#N/A,FALSE,"INPUT"}</definedName>
    <definedName name="data" hidden="1">{"data",#N/A,FALSE,"INPUT"}</definedName>
    <definedName name="data1" localSheetId="4" hidden="1">{"data",#N/A,FALSE,"INPUT"}</definedName>
    <definedName name="data1" localSheetId="5" hidden="1">{"data",#N/A,FALSE,"INPUT"}</definedName>
    <definedName name="data1" localSheetId="3" hidden="1">{"data",#N/A,FALSE,"INPUT"}</definedName>
    <definedName name="data1" hidden="1">{"data",#N/A,FALSE,"INPUT"}</definedName>
    <definedName name="data1_1" localSheetId="4" hidden="1">{"data",#N/A,FALSE,"INPUT"}</definedName>
    <definedName name="data1_1" localSheetId="5" hidden="1">{"data",#N/A,FALSE,"INPUT"}</definedName>
    <definedName name="data1_1" localSheetId="3" hidden="1">{"data",#N/A,FALSE,"INPUT"}</definedName>
    <definedName name="data1_1" hidden="1">{"data",#N/A,FALSE,"INPUT"}</definedName>
    <definedName name="data1a" localSheetId="4" hidden="1">{"data",#N/A,FALSE,"INPUT"}</definedName>
    <definedName name="data1a" localSheetId="5" hidden="1">{"data",#N/A,FALSE,"INPUT"}</definedName>
    <definedName name="data1a" localSheetId="3" hidden="1">{"data",#N/A,FALSE,"INPUT"}</definedName>
    <definedName name="data1a" hidden="1">{"data",#N/A,FALSE,"INPUT"}</definedName>
    <definedName name="data2" localSheetId="4" hidden="1">{"data",#N/A,FALSE,"INPUT"}</definedName>
    <definedName name="data2" localSheetId="5" hidden="1">{"data",#N/A,FALSE,"INPUT"}</definedName>
    <definedName name="data2" localSheetId="3" hidden="1">{"data",#N/A,FALSE,"INPUT"}</definedName>
    <definedName name="data2" hidden="1">{"data",#N/A,FALSE,"INPUT"}</definedName>
    <definedName name="data2_1" localSheetId="4" hidden="1">{"data",#N/A,FALSE,"INPUT"}</definedName>
    <definedName name="data2_1" localSheetId="5" hidden="1">{"data",#N/A,FALSE,"INPUT"}</definedName>
    <definedName name="data2_1" localSheetId="3" hidden="1">{"data",#N/A,FALSE,"INPUT"}</definedName>
    <definedName name="data2_1" hidden="1">{"data",#N/A,FALSE,"INPUT"}</definedName>
    <definedName name="data22" localSheetId="4" hidden="1">{"data",#N/A,FALSE,"INPUT"}</definedName>
    <definedName name="data22" localSheetId="5" hidden="1">{"data",#N/A,FALSE,"INPUT"}</definedName>
    <definedName name="data22" localSheetId="3" hidden="1">{"data",#N/A,FALSE,"INPUT"}</definedName>
    <definedName name="data22" hidden="1">{"data",#N/A,FALSE,"INPUT"}</definedName>
    <definedName name="data2a" localSheetId="4" hidden="1">{"data",#N/A,FALSE,"INPUT"}</definedName>
    <definedName name="data2a" localSheetId="5" hidden="1">{"data",#N/A,FALSE,"INPUT"}</definedName>
    <definedName name="data2a" localSheetId="3" hidden="1">{"data",#N/A,FALSE,"INPUT"}</definedName>
    <definedName name="data2a" hidden="1">{"data",#N/A,FALSE,"INPUT"}</definedName>
    <definedName name="data3" localSheetId="4" hidden="1">{"data",#N/A,FALSE,"INPUT"}</definedName>
    <definedName name="data3" localSheetId="5" hidden="1">{"data",#N/A,FALSE,"INPUT"}</definedName>
    <definedName name="data3" localSheetId="3" hidden="1">{"data",#N/A,FALSE,"INPUT"}</definedName>
    <definedName name="data3" hidden="1">{"data",#N/A,FALSE,"INPUT"}</definedName>
    <definedName name="data3_1" localSheetId="4" hidden="1">{"data",#N/A,FALSE,"INPUT"}</definedName>
    <definedName name="data3_1" localSheetId="5" hidden="1">{"data",#N/A,FALSE,"INPUT"}</definedName>
    <definedName name="data3_1" localSheetId="3" hidden="1">{"data",#N/A,FALSE,"INPUT"}</definedName>
    <definedName name="data3_1" hidden="1">{"data",#N/A,FALSE,"INPUT"}</definedName>
    <definedName name="data3a" localSheetId="4" hidden="1">{"data",#N/A,FALSE,"INPUT"}</definedName>
    <definedName name="data3a" localSheetId="5" hidden="1">{"data",#N/A,FALSE,"INPUT"}</definedName>
    <definedName name="data3a" localSheetId="3" hidden="1">{"data",#N/A,FALSE,"INPUT"}</definedName>
    <definedName name="data3a" hidden="1">{"data",#N/A,FALSE,"INPUT"}</definedName>
    <definedName name="dataaa" localSheetId="4" hidden="1">{"data",#N/A,FALSE,"INPUT"}</definedName>
    <definedName name="dataaa" localSheetId="5" hidden="1">{"data",#N/A,FALSE,"INPUT"}</definedName>
    <definedName name="dataaa" localSheetId="3" hidden="1">{"data",#N/A,FALSE,"INPUT"}</definedName>
    <definedName name="dataaa" hidden="1">{"data",#N/A,FALSE,"INPUT"}</definedName>
    <definedName name="dataerror" localSheetId="4" hidden="1">{"data",#N/A,FALSE,"INPUT"}</definedName>
    <definedName name="dataerror" localSheetId="5" hidden="1">{"data",#N/A,FALSE,"INPUT"}</definedName>
    <definedName name="dataerror" localSheetId="3" hidden="1">{"data",#N/A,FALSE,"INPUT"}</definedName>
    <definedName name="dataerror" hidden="1">{"data",#N/A,FALSE,"INPUT"}</definedName>
    <definedName name="dataerror_1" localSheetId="4" hidden="1">{"data",#N/A,FALSE,"INPUT"}</definedName>
    <definedName name="dataerror_1" localSheetId="5" hidden="1">{"data",#N/A,FALSE,"INPUT"}</definedName>
    <definedName name="dataerror_1" localSheetId="3" hidden="1">{"data",#N/A,FALSE,"INPUT"}</definedName>
    <definedName name="dataerror_1" hidden="1">{"data",#N/A,FALSE,"INPUT"}</definedName>
    <definedName name="dataerror2" localSheetId="4" hidden="1">{"data",#N/A,FALSE,"INPUT"}</definedName>
    <definedName name="dataerror2" localSheetId="5" hidden="1">{"data",#N/A,FALSE,"INPUT"}</definedName>
    <definedName name="dataerror2" localSheetId="3" hidden="1">{"data",#N/A,FALSE,"INPUT"}</definedName>
    <definedName name="dataerror2" hidden="1">{"data",#N/A,FALSE,"INPUT"}</definedName>
    <definedName name="DateRangePriceMain" localSheetId="4" hidden="1">[4]Sheet2!$G$1:$G$65536</definedName>
    <definedName name="DateRangePriceMain" hidden="1">#REF!</definedName>
    <definedName name="dave" localSheetId="4" hidden="1">{"Main",#N/A,FALSE,"Wacker";"Main2",#N/A,FALSE,"Wacker";"Value",#N/A,FALSE,"Wacker";"Sensitivity",#N/A,FALSE,"Wacker";"Paine",#N/A,FALSE,"Wacker";"Quaker",#N/A,FALSE,"Wacker";"Wacker",#N/A,FALSE,"Wacker";"1900",#N/A,FALSE,"Wacker";"1901",#N/A,FALSE,"Wacker"}</definedName>
    <definedName name="dave" localSheetId="5" hidden="1">{"Main",#N/A,FALSE,"Wacker";"Main2",#N/A,FALSE,"Wacker";"Value",#N/A,FALSE,"Wacker";"Sensitivity",#N/A,FALSE,"Wacker";"Paine",#N/A,FALSE,"Wacker";"Quaker",#N/A,FALSE,"Wacker";"Wacker",#N/A,FALSE,"Wacker";"1900",#N/A,FALSE,"Wacker";"1901",#N/A,FALSE,"Wacker"}</definedName>
    <definedName name="dave" localSheetId="3" hidden="1">{"Main",#N/A,FALSE,"Wacker";"Main2",#N/A,FALSE,"Wacker";"Value",#N/A,FALSE,"Wacker";"Sensitivity",#N/A,FALSE,"Wacker";"Paine",#N/A,FALSE,"Wacker";"Quaker",#N/A,FALSE,"Wacker";"Wacker",#N/A,FALSE,"Wacker";"1900",#N/A,FALSE,"Wacker";"1901",#N/A,FALSE,"Wacker"}</definedName>
    <definedName name="dave" hidden="1">{"Main",#N/A,FALSE,"Wacker";"Main2",#N/A,FALSE,"Wacker";"Value",#N/A,FALSE,"Wacker";"Sensitivity",#N/A,FALSE,"Wacker";"Paine",#N/A,FALSE,"Wacker";"Quaker",#N/A,FALSE,"Wacker";"Wacker",#N/A,FALSE,"Wacker";"1900",#N/A,FALSE,"Wacker";"1901",#N/A,FALSE,"Wacker"}</definedName>
    <definedName name="DAYS_PAY_OUTST" hidden="1">"DAYS_PAY_OUTST"</definedName>
    <definedName name="DAYS_SALES_OUTST" hidden="1">"DAYS_SALES_OUTST"</definedName>
    <definedName name="dd" localSheetId="4" hidden="1">{"CF",#N/A,FALSE,"Cash Flow";"RET",#N/A,FALSE,"Returns";"NPV",#N/A,FALSE,"Values";"ASMPT",#N/A,FALSE,"Assumptions"}</definedName>
    <definedName name="dd" localSheetId="5" hidden="1">{"CF",#N/A,FALSE,"Cash Flow";"RET",#N/A,FALSE,"Returns";"NPV",#N/A,FALSE,"Values";"ASMPT",#N/A,FALSE,"Assumptions"}</definedName>
    <definedName name="dd" localSheetId="3" hidden="1">{"CF",#N/A,FALSE,"Cash Flow";"RET",#N/A,FALSE,"Returns";"NPV",#N/A,FALSE,"Values";"ASMPT",#N/A,FALSE,"Assumptions"}</definedName>
    <definedName name="dd" hidden="1">{"CF",#N/A,FALSE,"Cash Flow";"RET",#N/A,FALSE,"Returns";"NPV",#N/A,FALSE,"Values";"ASMPT",#N/A,FALSE,"Assumptions"}</definedName>
    <definedName name="dd_1" localSheetId="4" hidden="1">{"paper_est",#N/A,FALSE,"Summary";"land_use",#N/A,FALSE,"Summary";"age_res_sum",#N/A,FALSE,"Summary";"non_age_res_sum",#N/A,FALSE,"Summary";"age_res_detail",#N/A,FALSE,"Summary";"non_age_res_detail",#N/A,FALSE,"Summary";"cost_sum",#N/A,FALSE,"Summary"}</definedName>
    <definedName name="dd_1" localSheetId="5" hidden="1">{"paper_est",#N/A,FALSE,"Summary";"land_use",#N/A,FALSE,"Summary";"age_res_sum",#N/A,FALSE,"Summary";"non_age_res_sum",#N/A,FALSE,"Summary";"age_res_detail",#N/A,FALSE,"Summary";"non_age_res_detail",#N/A,FALSE,"Summary";"cost_sum",#N/A,FALSE,"Summary"}</definedName>
    <definedName name="dd_1" localSheetId="3" hidden="1">{"paper_est",#N/A,FALSE,"Summary";"land_use",#N/A,FALSE,"Summary";"age_res_sum",#N/A,FALSE,"Summary";"non_age_res_sum",#N/A,FALSE,"Summary";"age_res_detail",#N/A,FALSE,"Summary";"non_age_res_detail",#N/A,FALSE,"Summary";"cost_sum",#N/A,FALSE,"Summary"}</definedName>
    <definedName name="dd_1" hidden="1">{"paper_est",#N/A,FALSE,"Summary";"land_use",#N/A,FALSE,"Summary";"age_res_sum",#N/A,FALSE,"Summary";"non_age_res_sum",#N/A,FALSE,"Summary";"age_res_detail",#N/A,FALSE,"Summary";"non_age_res_detail",#N/A,FALSE,"Summary";"cost_sum",#N/A,FALSE,"Summary"}</definedName>
    <definedName name="dd_2" localSheetId="4" hidden="1">{"paper_est",#N/A,FALSE,"Summary";"land_use",#N/A,FALSE,"Summary";"age_res_sum",#N/A,FALSE,"Summary";"non_age_res_sum",#N/A,FALSE,"Summary";"age_res_detail",#N/A,FALSE,"Summary";"non_age_res_detail",#N/A,FALSE,"Summary";"cost_sum",#N/A,FALSE,"Summary"}</definedName>
    <definedName name="dd_2" localSheetId="5" hidden="1">{"paper_est",#N/A,FALSE,"Summary";"land_use",#N/A,FALSE,"Summary";"age_res_sum",#N/A,FALSE,"Summary";"non_age_res_sum",#N/A,FALSE,"Summary";"age_res_detail",#N/A,FALSE,"Summary";"non_age_res_detail",#N/A,FALSE,"Summary";"cost_sum",#N/A,FALSE,"Summary"}</definedName>
    <definedName name="dd_2" localSheetId="3" hidden="1">{"paper_est",#N/A,FALSE,"Summary";"land_use",#N/A,FALSE,"Summary";"age_res_sum",#N/A,FALSE,"Summary";"non_age_res_sum",#N/A,FALSE,"Summary";"age_res_detail",#N/A,FALSE,"Summary";"non_age_res_detail",#N/A,FALSE,"Summary";"cost_sum",#N/A,FALSE,"Summary"}</definedName>
    <definedName name="dd_2" hidden="1">{"paper_est",#N/A,FALSE,"Summary";"land_use",#N/A,FALSE,"Summary";"age_res_sum",#N/A,FALSE,"Summary";"non_age_res_sum",#N/A,FALSE,"Summary";"age_res_detail",#N/A,FALSE,"Summary";"non_age_res_detail",#N/A,FALSE,"Summary";"cost_sum",#N/A,FALSE,"Summary"}</definedName>
    <definedName name="ddd" localSheetId="4" hidden="1">{"MonthlyRentRoll",#N/A,FALSE,"RentRoll"}</definedName>
    <definedName name="ddd" localSheetId="5" hidden="1">{"MonthlyRentRoll",#N/A,FALSE,"RentRoll"}</definedName>
    <definedName name="ddd" localSheetId="3" hidden="1">{"MonthlyRentRoll",#N/A,FALSE,"RentRoll"}</definedName>
    <definedName name="ddd" hidden="1">{"MonthlyRentRoll",#N/A,FALSE,"RentRoll"}</definedName>
    <definedName name="ddd_1" localSheetId="4" hidden="1">{"MonthlyRentRoll",#N/A,FALSE,"RentRoll"}</definedName>
    <definedName name="ddd_1" localSheetId="5" hidden="1">{"MonthlyRentRoll",#N/A,FALSE,"RentRoll"}</definedName>
    <definedName name="ddd_1" localSheetId="3" hidden="1">{"MonthlyRentRoll",#N/A,FALSE,"RentRoll"}</definedName>
    <definedName name="ddd_1" hidden="1">{"MonthlyRentRoll",#N/A,FALSE,"RentRoll"}</definedName>
    <definedName name="ddddd"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d" localSheetId="4" hidden="1">{#N/A,#N/A,FALSE,"CAPREIT"}</definedName>
    <definedName name="dddddd" localSheetId="5" hidden="1">{#N/A,#N/A,FALSE,"CAPREIT"}</definedName>
    <definedName name="dddddd" localSheetId="3" hidden="1">{#N/A,#N/A,FALSE,"CAPREIT"}</definedName>
    <definedName name="dddddd" hidden="1">{#N/A,#N/A,FALSE,"CAPREIT"}</definedName>
    <definedName name="dddddd_1" localSheetId="4" hidden="1">{#N/A,#N/A,FALSE,"CAPREIT"}</definedName>
    <definedName name="dddddd_1" localSheetId="5" hidden="1">{#N/A,#N/A,FALSE,"CAPREIT"}</definedName>
    <definedName name="dddddd_1" localSheetId="3" hidden="1">{#N/A,#N/A,FALSE,"CAPREIT"}</definedName>
    <definedName name="dddddd_1" hidden="1">{#N/A,#N/A,FALSE,"CAPREIT"}</definedName>
    <definedName name="dddddd_1_1" localSheetId="4" hidden="1">{#N/A,#N/A,FALSE,"CAPREIT"}</definedName>
    <definedName name="dddddd_1_1" localSheetId="5" hidden="1">{#N/A,#N/A,FALSE,"CAPREIT"}</definedName>
    <definedName name="dddddd_1_1" localSheetId="3" hidden="1">{#N/A,#N/A,FALSE,"CAPREIT"}</definedName>
    <definedName name="dddddd_1_1" hidden="1">{#N/A,#N/A,FALSE,"CAPREIT"}</definedName>
    <definedName name="dddddd_1_1_1" localSheetId="4" hidden="1">{#N/A,#N/A,FALSE,"CAPREIT"}</definedName>
    <definedName name="dddddd_1_1_1" localSheetId="5" hidden="1">{#N/A,#N/A,FALSE,"CAPREIT"}</definedName>
    <definedName name="dddddd_1_1_1" localSheetId="3" hidden="1">{#N/A,#N/A,FALSE,"CAPREIT"}</definedName>
    <definedName name="dddddd_1_1_1" hidden="1">{#N/A,#N/A,FALSE,"CAPREIT"}</definedName>
    <definedName name="dddddd_1_1_1_1" localSheetId="4" hidden="1">{#N/A,#N/A,FALSE,"CAPREIT"}</definedName>
    <definedName name="dddddd_1_1_1_1" localSheetId="5" hidden="1">{#N/A,#N/A,FALSE,"CAPREIT"}</definedName>
    <definedName name="dddddd_1_1_1_1" localSheetId="3" hidden="1">{#N/A,#N/A,FALSE,"CAPREIT"}</definedName>
    <definedName name="dddddd_1_1_1_1" hidden="1">{#N/A,#N/A,FALSE,"CAPREIT"}</definedName>
    <definedName name="dddddd_1_1_1_1_1" localSheetId="4" hidden="1">{#N/A,#N/A,FALSE,"CAPREIT"}</definedName>
    <definedName name="dddddd_1_1_1_1_1" localSheetId="5" hidden="1">{#N/A,#N/A,FALSE,"CAPREIT"}</definedName>
    <definedName name="dddddd_1_1_1_1_1" localSheetId="3" hidden="1">{#N/A,#N/A,FALSE,"CAPREIT"}</definedName>
    <definedName name="dddddd_1_1_1_1_1" hidden="1">{#N/A,#N/A,FALSE,"CAPREIT"}</definedName>
    <definedName name="dddddd_1_1_1_1_1_1" localSheetId="4" hidden="1">{#N/A,#N/A,FALSE,"CAPREIT"}</definedName>
    <definedName name="dddddd_1_1_1_1_1_1" localSheetId="5" hidden="1">{#N/A,#N/A,FALSE,"CAPREIT"}</definedName>
    <definedName name="dddddd_1_1_1_1_1_1" localSheetId="3" hidden="1">{#N/A,#N/A,FALSE,"CAPREIT"}</definedName>
    <definedName name="dddddd_1_1_1_1_1_1" hidden="1">{#N/A,#N/A,FALSE,"CAPREIT"}</definedName>
    <definedName name="dddddd_1_1_1_1_2" localSheetId="4" hidden="1">{#N/A,#N/A,FALSE,"CAPREIT"}</definedName>
    <definedName name="dddddd_1_1_1_1_2" localSheetId="5" hidden="1">{#N/A,#N/A,FALSE,"CAPREIT"}</definedName>
    <definedName name="dddddd_1_1_1_1_2" localSheetId="3" hidden="1">{#N/A,#N/A,FALSE,"CAPREIT"}</definedName>
    <definedName name="dddddd_1_1_1_1_2" hidden="1">{#N/A,#N/A,FALSE,"CAPREIT"}</definedName>
    <definedName name="dddddd_1_1_1_1_3" localSheetId="4" hidden="1">{#N/A,#N/A,FALSE,"CAPREIT"}</definedName>
    <definedName name="dddddd_1_1_1_1_3" localSheetId="5" hidden="1">{#N/A,#N/A,FALSE,"CAPREIT"}</definedName>
    <definedName name="dddddd_1_1_1_1_3" localSheetId="3" hidden="1">{#N/A,#N/A,FALSE,"CAPREIT"}</definedName>
    <definedName name="dddddd_1_1_1_1_3" hidden="1">{#N/A,#N/A,FALSE,"CAPREIT"}</definedName>
    <definedName name="dddddd_1_1_1_2" localSheetId="4" hidden="1">{#N/A,#N/A,FALSE,"CAPREIT"}</definedName>
    <definedName name="dddddd_1_1_1_2" localSheetId="5" hidden="1">{#N/A,#N/A,FALSE,"CAPREIT"}</definedName>
    <definedName name="dddddd_1_1_1_2" localSheetId="3" hidden="1">{#N/A,#N/A,FALSE,"CAPREIT"}</definedName>
    <definedName name="dddddd_1_1_1_2" hidden="1">{#N/A,#N/A,FALSE,"CAPREIT"}</definedName>
    <definedName name="dddddd_1_1_1_2_1" localSheetId="4" hidden="1">{#N/A,#N/A,FALSE,"CAPREIT"}</definedName>
    <definedName name="dddddd_1_1_1_2_1" localSheetId="5" hidden="1">{#N/A,#N/A,FALSE,"CAPREIT"}</definedName>
    <definedName name="dddddd_1_1_1_2_1" localSheetId="3" hidden="1">{#N/A,#N/A,FALSE,"CAPREIT"}</definedName>
    <definedName name="dddddd_1_1_1_2_1" hidden="1">{#N/A,#N/A,FALSE,"CAPREIT"}</definedName>
    <definedName name="dddddd_1_1_1_3" localSheetId="4" hidden="1">{#N/A,#N/A,FALSE,"CAPREIT"}</definedName>
    <definedName name="dddddd_1_1_1_3" localSheetId="5" hidden="1">{#N/A,#N/A,FALSE,"CAPREIT"}</definedName>
    <definedName name="dddddd_1_1_1_3" localSheetId="3" hidden="1">{#N/A,#N/A,FALSE,"CAPREIT"}</definedName>
    <definedName name="dddddd_1_1_1_3" hidden="1">{#N/A,#N/A,FALSE,"CAPREIT"}</definedName>
    <definedName name="dddddd_1_1_1_4" localSheetId="4" hidden="1">{#N/A,#N/A,FALSE,"CAPREIT"}</definedName>
    <definedName name="dddddd_1_1_1_4" localSheetId="5" hidden="1">{#N/A,#N/A,FALSE,"CAPREIT"}</definedName>
    <definedName name="dddddd_1_1_1_4" localSheetId="3" hidden="1">{#N/A,#N/A,FALSE,"CAPREIT"}</definedName>
    <definedName name="dddddd_1_1_1_4" hidden="1">{#N/A,#N/A,FALSE,"CAPREIT"}</definedName>
    <definedName name="dddddd_1_1_2" localSheetId="4" hidden="1">{#N/A,#N/A,FALSE,"CAPREIT"}</definedName>
    <definedName name="dddddd_1_1_2" localSheetId="5" hidden="1">{#N/A,#N/A,FALSE,"CAPREIT"}</definedName>
    <definedName name="dddddd_1_1_2" localSheetId="3" hidden="1">{#N/A,#N/A,FALSE,"CAPREIT"}</definedName>
    <definedName name="dddddd_1_1_2" hidden="1">{#N/A,#N/A,FALSE,"CAPREIT"}</definedName>
    <definedName name="dddddd_1_1_2_1" localSheetId="4" hidden="1">{#N/A,#N/A,FALSE,"CAPREIT"}</definedName>
    <definedName name="dddddd_1_1_2_1" localSheetId="5" hidden="1">{#N/A,#N/A,FALSE,"CAPREIT"}</definedName>
    <definedName name="dddddd_1_1_2_1" localSheetId="3" hidden="1">{#N/A,#N/A,FALSE,"CAPREIT"}</definedName>
    <definedName name="dddddd_1_1_2_1" hidden="1">{#N/A,#N/A,FALSE,"CAPREIT"}</definedName>
    <definedName name="dddddd_1_1_2_1_1" localSheetId="4" hidden="1">{#N/A,#N/A,FALSE,"CAPREIT"}</definedName>
    <definedName name="dddddd_1_1_2_1_1" localSheetId="5" hidden="1">{#N/A,#N/A,FALSE,"CAPREIT"}</definedName>
    <definedName name="dddddd_1_1_2_1_1" localSheetId="3" hidden="1">{#N/A,#N/A,FALSE,"CAPREIT"}</definedName>
    <definedName name="dddddd_1_1_2_1_1" hidden="1">{#N/A,#N/A,FALSE,"CAPREIT"}</definedName>
    <definedName name="dddddd_1_1_2_2" localSheetId="4" hidden="1">{#N/A,#N/A,FALSE,"CAPREIT"}</definedName>
    <definedName name="dddddd_1_1_2_2" localSheetId="5" hidden="1">{#N/A,#N/A,FALSE,"CAPREIT"}</definedName>
    <definedName name="dddddd_1_1_2_2" localSheetId="3" hidden="1">{#N/A,#N/A,FALSE,"CAPREIT"}</definedName>
    <definedName name="dddddd_1_1_2_2" hidden="1">{#N/A,#N/A,FALSE,"CAPREIT"}</definedName>
    <definedName name="dddddd_1_1_2_3" localSheetId="4" hidden="1">{#N/A,#N/A,FALSE,"CAPREIT"}</definedName>
    <definedName name="dddddd_1_1_2_3" localSheetId="5" hidden="1">{#N/A,#N/A,FALSE,"CAPREIT"}</definedName>
    <definedName name="dddddd_1_1_2_3" localSheetId="3" hidden="1">{#N/A,#N/A,FALSE,"CAPREIT"}</definedName>
    <definedName name="dddddd_1_1_2_3" hidden="1">{#N/A,#N/A,FALSE,"CAPREIT"}</definedName>
    <definedName name="dddddd_1_1_3" localSheetId="4" hidden="1">{#N/A,#N/A,FALSE,"CAPREIT"}</definedName>
    <definedName name="dddddd_1_1_3" localSheetId="5" hidden="1">{#N/A,#N/A,FALSE,"CAPREIT"}</definedName>
    <definedName name="dddddd_1_1_3" localSheetId="3" hidden="1">{#N/A,#N/A,FALSE,"CAPREIT"}</definedName>
    <definedName name="dddddd_1_1_3" hidden="1">{#N/A,#N/A,FALSE,"CAPREIT"}</definedName>
    <definedName name="dddddd_1_1_4" localSheetId="4" hidden="1">{#N/A,#N/A,FALSE,"CAPREIT"}</definedName>
    <definedName name="dddddd_1_1_4" localSheetId="5" hidden="1">{#N/A,#N/A,FALSE,"CAPREIT"}</definedName>
    <definedName name="dddddd_1_1_4" localSheetId="3" hidden="1">{#N/A,#N/A,FALSE,"CAPREIT"}</definedName>
    <definedName name="dddddd_1_1_4" hidden="1">{#N/A,#N/A,FALSE,"CAPREIT"}</definedName>
    <definedName name="dddddd_1_2" localSheetId="4" hidden="1">{#N/A,#N/A,FALSE,"CAPREIT"}</definedName>
    <definedName name="dddddd_1_2" localSheetId="5" hidden="1">{#N/A,#N/A,FALSE,"CAPREIT"}</definedName>
    <definedName name="dddddd_1_2" localSheetId="3" hidden="1">{#N/A,#N/A,FALSE,"CAPREIT"}</definedName>
    <definedName name="dddddd_1_2" hidden="1">{#N/A,#N/A,FALSE,"CAPREIT"}</definedName>
    <definedName name="dddddd_1_2_1" localSheetId="4" hidden="1">{#N/A,#N/A,FALSE,"CAPREIT"}</definedName>
    <definedName name="dddddd_1_2_1" localSheetId="5" hidden="1">{#N/A,#N/A,FALSE,"CAPREIT"}</definedName>
    <definedName name="dddddd_1_2_1" localSheetId="3" hidden="1">{#N/A,#N/A,FALSE,"CAPREIT"}</definedName>
    <definedName name="dddddd_1_2_1" hidden="1">{#N/A,#N/A,FALSE,"CAPREIT"}</definedName>
    <definedName name="dddddd_1_2_1_1" localSheetId="4" hidden="1">{#N/A,#N/A,FALSE,"CAPREIT"}</definedName>
    <definedName name="dddddd_1_2_1_1" localSheetId="5" hidden="1">{#N/A,#N/A,FALSE,"CAPREIT"}</definedName>
    <definedName name="dddddd_1_2_1_1" localSheetId="3" hidden="1">{#N/A,#N/A,FALSE,"CAPREIT"}</definedName>
    <definedName name="dddddd_1_2_1_1" hidden="1">{#N/A,#N/A,FALSE,"CAPREIT"}</definedName>
    <definedName name="dddddd_1_2_1_1_1" localSheetId="4" hidden="1">{#N/A,#N/A,FALSE,"CAPREIT"}</definedName>
    <definedName name="dddddd_1_2_1_1_1" localSheetId="5" hidden="1">{#N/A,#N/A,FALSE,"CAPREIT"}</definedName>
    <definedName name="dddddd_1_2_1_1_1" localSheetId="3" hidden="1">{#N/A,#N/A,FALSE,"CAPREIT"}</definedName>
    <definedName name="dddddd_1_2_1_1_1" hidden="1">{#N/A,#N/A,FALSE,"CAPREIT"}</definedName>
    <definedName name="dddddd_1_2_1_2" localSheetId="4" hidden="1">{#N/A,#N/A,FALSE,"CAPREIT"}</definedName>
    <definedName name="dddddd_1_2_1_2" localSheetId="5" hidden="1">{#N/A,#N/A,FALSE,"CAPREIT"}</definedName>
    <definedName name="dddddd_1_2_1_2" localSheetId="3" hidden="1">{#N/A,#N/A,FALSE,"CAPREIT"}</definedName>
    <definedName name="dddddd_1_2_1_2" hidden="1">{#N/A,#N/A,FALSE,"CAPREIT"}</definedName>
    <definedName name="dddddd_1_2_1_3" localSheetId="4" hidden="1">{#N/A,#N/A,FALSE,"CAPREIT"}</definedName>
    <definedName name="dddddd_1_2_1_3" localSheetId="5" hidden="1">{#N/A,#N/A,FALSE,"CAPREIT"}</definedName>
    <definedName name="dddddd_1_2_1_3" localSheetId="3" hidden="1">{#N/A,#N/A,FALSE,"CAPREIT"}</definedName>
    <definedName name="dddddd_1_2_1_3" hidden="1">{#N/A,#N/A,FALSE,"CAPREIT"}</definedName>
    <definedName name="dddddd_1_2_2" localSheetId="4" hidden="1">{#N/A,#N/A,FALSE,"CAPREIT"}</definedName>
    <definedName name="dddddd_1_2_2" localSheetId="5" hidden="1">{#N/A,#N/A,FALSE,"CAPREIT"}</definedName>
    <definedName name="dddddd_1_2_2" localSheetId="3" hidden="1">{#N/A,#N/A,FALSE,"CAPREIT"}</definedName>
    <definedName name="dddddd_1_2_2" hidden="1">{#N/A,#N/A,FALSE,"CAPREIT"}</definedName>
    <definedName name="dddddd_1_2_2_1" localSheetId="4" hidden="1">{#N/A,#N/A,FALSE,"CAPREIT"}</definedName>
    <definedName name="dddddd_1_2_2_1" localSheetId="5" hidden="1">{#N/A,#N/A,FALSE,"CAPREIT"}</definedName>
    <definedName name="dddddd_1_2_2_1" localSheetId="3" hidden="1">{#N/A,#N/A,FALSE,"CAPREIT"}</definedName>
    <definedName name="dddddd_1_2_2_1" hidden="1">{#N/A,#N/A,FALSE,"CAPREIT"}</definedName>
    <definedName name="dddddd_1_2_3" localSheetId="4" hidden="1">{#N/A,#N/A,FALSE,"CAPREIT"}</definedName>
    <definedName name="dddddd_1_2_3" localSheetId="5" hidden="1">{#N/A,#N/A,FALSE,"CAPREIT"}</definedName>
    <definedName name="dddddd_1_2_3" localSheetId="3" hidden="1">{#N/A,#N/A,FALSE,"CAPREIT"}</definedName>
    <definedName name="dddddd_1_2_3" hidden="1">{#N/A,#N/A,FALSE,"CAPREIT"}</definedName>
    <definedName name="dddddd_1_2_4" localSheetId="4" hidden="1">{#N/A,#N/A,FALSE,"CAPREIT"}</definedName>
    <definedName name="dddddd_1_2_4" localSheetId="5" hidden="1">{#N/A,#N/A,FALSE,"CAPREIT"}</definedName>
    <definedName name="dddddd_1_2_4" localSheetId="3" hidden="1">{#N/A,#N/A,FALSE,"CAPREIT"}</definedName>
    <definedName name="dddddd_1_2_4" hidden="1">{#N/A,#N/A,FALSE,"CAPREIT"}</definedName>
    <definedName name="dddddd_1_3" localSheetId="4" hidden="1">{#N/A,#N/A,FALSE,"CAPREIT"}</definedName>
    <definedName name="dddddd_1_3" localSheetId="5" hidden="1">{#N/A,#N/A,FALSE,"CAPREIT"}</definedName>
    <definedName name="dddddd_1_3" localSheetId="3" hidden="1">{#N/A,#N/A,FALSE,"CAPREIT"}</definedName>
    <definedName name="dddddd_1_3" hidden="1">{#N/A,#N/A,FALSE,"CAPREIT"}</definedName>
    <definedName name="dddddd_1_3_1" localSheetId="4" hidden="1">{#N/A,#N/A,FALSE,"CAPREIT"}</definedName>
    <definedName name="dddddd_1_3_1" localSheetId="5" hidden="1">{#N/A,#N/A,FALSE,"CAPREIT"}</definedName>
    <definedName name="dddddd_1_3_1" localSheetId="3" hidden="1">{#N/A,#N/A,FALSE,"CAPREIT"}</definedName>
    <definedName name="dddddd_1_3_1" hidden="1">{#N/A,#N/A,FALSE,"CAPREIT"}</definedName>
    <definedName name="dddddd_1_3_1_1" localSheetId="4" hidden="1">{#N/A,#N/A,FALSE,"CAPREIT"}</definedName>
    <definedName name="dddddd_1_3_1_1" localSheetId="5" hidden="1">{#N/A,#N/A,FALSE,"CAPREIT"}</definedName>
    <definedName name="dddddd_1_3_1_1" localSheetId="3" hidden="1">{#N/A,#N/A,FALSE,"CAPREIT"}</definedName>
    <definedName name="dddddd_1_3_1_1" hidden="1">{#N/A,#N/A,FALSE,"CAPREIT"}</definedName>
    <definedName name="dddddd_1_3_2" localSheetId="4" hidden="1">{#N/A,#N/A,FALSE,"CAPREIT"}</definedName>
    <definedName name="dddddd_1_3_2" localSheetId="5" hidden="1">{#N/A,#N/A,FALSE,"CAPREIT"}</definedName>
    <definedName name="dddddd_1_3_2" localSheetId="3" hidden="1">{#N/A,#N/A,FALSE,"CAPREIT"}</definedName>
    <definedName name="dddddd_1_3_2" hidden="1">{#N/A,#N/A,FALSE,"CAPREIT"}</definedName>
    <definedName name="dddddd_1_3_3" localSheetId="4" hidden="1">{#N/A,#N/A,FALSE,"CAPREIT"}</definedName>
    <definedName name="dddddd_1_3_3" localSheetId="5" hidden="1">{#N/A,#N/A,FALSE,"CAPREIT"}</definedName>
    <definedName name="dddddd_1_3_3" localSheetId="3" hidden="1">{#N/A,#N/A,FALSE,"CAPREIT"}</definedName>
    <definedName name="dddddd_1_3_3" hidden="1">{#N/A,#N/A,FALSE,"CAPREIT"}</definedName>
    <definedName name="dddddd_1_4" localSheetId="4" hidden="1">{#N/A,#N/A,FALSE,"CAPREIT"}</definedName>
    <definedName name="dddddd_1_4" localSheetId="5" hidden="1">{#N/A,#N/A,FALSE,"CAPREIT"}</definedName>
    <definedName name="dddddd_1_4" localSheetId="3" hidden="1">{#N/A,#N/A,FALSE,"CAPREIT"}</definedName>
    <definedName name="dddddd_1_4" hidden="1">{#N/A,#N/A,FALSE,"CAPREIT"}</definedName>
    <definedName name="dddddd_1_4_1" localSheetId="4" hidden="1">{#N/A,#N/A,FALSE,"CAPREIT"}</definedName>
    <definedName name="dddddd_1_4_1" localSheetId="5" hidden="1">{#N/A,#N/A,FALSE,"CAPREIT"}</definedName>
    <definedName name="dddddd_1_4_1" localSheetId="3" hidden="1">{#N/A,#N/A,FALSE,"CAPREIT"}</definedName>
    <definedName name="dddddd_1_4_1" hidden="1">{#N/A,#N/A,FALSE,"CAPREIT"}</definedName>
    <definedName name="dddddd_1_4_1_1" localSheetId="4" hidden="1">{#N/A,#N/A,FALSE,"CAPREIT"}</definedName>
    <definedName name="dddddd_1_4_1_1" localSheetId="5" hidden="1">{#N/A,#N/A,FALSE,"CAPREIT"}</definedName>
    <definedName name="dddddd_1_4_1_1" localSheetId="3" hidden="1">{#N/A,#N/A,FALSE,"CAPREIT"}</definedName>
    <definedName name="dddddd_1_4_1_1" hidden="1">{#N/A,#N/A,FALSE,"CAPREIT"}</definedName>
    <definedName name="dddddd_1_5" localSheetId="4" hidden="1">{#N/A,#N/A,FALSE,"CAPREIT"}</definedName>
    <definedName name="dddddd_1_5" localSheetId="5" hidden="1">{#N/A,#N/A,FALSE,"CAPREIT"}</definedName>
    <definedName name="dddddd_1_5" localSheetId="3" hidden="1">{#N/A,#N/A,FALSE,"CAPREIT"}</definedName>
    <definedName name="dddddd_1_5" hidden="1">{#N/A,#N/A,FALSE,"CAPREIT"}</definedName>
    <definedName name="dddddd_1_5_1" localSheetId="4" hidden="1">{#N/A,#N/A,FALSE,"CAPREIT"}</definedName>
    <definedName name="dddddd_1_5_1" localSheetId="5" hidden="1">{#N/A,#N/A,FALSE,"CAPREIT"}</definedName>
    <definedName name="dddddd_1_5_1" localSheetId="3" hidden="1">{#N/A,#N/A,FALSE,"CAPREIT"}</definedName>
    <definedName name="dddddd_1_5_1" hidden="1">{#N/A,#N/A,FALSE,"CAPREIT"}</definedName>
    <definedName name="dddddd_2" localSheetId="4" hidden="1">{#N/A,#N/A,FALSE,"CAPREIT"}</definedName>
    <definedName name="dddddd_2" localSheetId="5" hidden="1">{#N/A,#N/A,FALSE,"CAPREIT"}</definedName>
    <definedName name="dddddd_2" localSheetId="3" hidden="1">{#N/A,#N/A,FALSE,"CAPREIT"}</definedName>
    <definedName name="dddddd_2" hidden="1">{#N/A,#N/A,FALSE,"CAPREIT"}</definedName>
    <definedName name="dddddd_2_1" localSheetId="4" hidden="1">{#N/A,#N/A,FALSE,"CAPREIT"}</definedName>
    <definedName name="dddddd_2_1" localSheetId="5" hidden="1">{#N/A,#N/A,FALSE,"CAPREIT"}</definedName>
    <definedName name="dddddd_2_1" localSheetId="3" hidden="1">{#N/A,#N/A,FALSE,"CAPREIT"}</definedName>
    <definedName name="dddddd_2_1" hidden="1">{#N/A,#N/A,FALSE,"CAPREIT"}</definedName>
    <definedName name="dddddd_2_1_1" localSheetId="4" hidden="1">{#N/A,#N/A,FALSE,"CAPREIT"}</definedName>
    <definedName name="dddddd_2_1_1" localSheetId="5" hidden="1">{#N/A,#N/A,FALSE,"CAPREIT"}</definedName>
    <definedName name="dddddd_2_1_1" localSheetId="3" hidden="1">{#N/A,#N/A,FALSE,"CAPREIT"}</definedName>
    <definedName name="dddddd_2_1_1" hidden="1">{#N/A,#N/A,FALSE,"CAPREIT"}</definedName>
    <definedName name="dddddd_2_1_1_1" localSheetId="4" hidden="1">{#N/A,#N/A,FALSE,"CAPREIT"}</definedName>
    <definedName name="dddddd_2_1_1_1" localSheetId="5" hidden="1">{#N/A,#N/A,FALSE,"CAPREIT"}</definedName>
    <definedName name="dddddd_2_1_1_1" localSheetId="3" hidden="1">{#N/A,#N/A,FALSE,"CAPREIT"}</definedName>
    <definedName name="dddddd_2_1_1_1" hidden="1">{#N/A,#N/A,FALSE,"CAPREIT"}</definedName>
    <definedName name="dddddd_2_1_1_1_1" localSheetId="4" hidden="1">{#N/A,#N/A,FALSE,"CAPREIT"}</definedName>
    <definedName name="dddddd_2_1_1_1_1" localSheetId="5" hidden="1">{#N/A,#N/A,FALSE,"CAPREIT"}</definedName>
    <definedName name="dddddd_2_1_1_1_1" localSheetId="3" hidden="1">{#N/A,#N/A,FALSE,"CAPREIT"}</definedName>
    <definedName name="dddddd_2_1_1_1_1" hidden="1">{#N/A,#N/A,FALSE,"CAPREIT"}</definedName>
    <definedName name="dddddd_2_1_1_1_1_1" localSheetId="4" hidden="1">{#N/A,#N/A,FALSE,"CAPREIT"}</definedName>
    <definedName name="dddddd_2_1_1_1_1_1" localSheetId="5" hidden="1">{#N/A,#N/A,FALSE,"CAPREIT"}</definedName>
    <definedName name="dddddd_2_1_1_1_1_1" localSheetId="3" hidden="1">{#N/A,#N/A,FALSE,"CAPREIT"}</definedName>
    <definedName name="dddddd_2_1_1_1_1_1" hidden="1">{#N/A,#N/A,FALSE,"CAPREIT"}</definedName>
    <definedName name="dddddd_2_1_1_1_2" localSheetId="4" hidden="1">{#N/A,#N/A,FALSE,"CAPREIT"}</definedName>
    <definedName name="dddddd_2_1_1_1_2" localSheetId="5" hidden="1">{#N/A,#N/A,FALSE,"CAPREIT"}</definedName>
    <definedName name="dddddd_2_1_1_1_2" localSheetId="3" hidden="1">{#N/A,#N/A,FALSE,"CAPREIT"}</definedName>
    <definedName name="dddddd_2_1_1_1_2" hidden="1">{#N/A,#N/A,FALSE,"CAPREIT"}</definedName>
    <definedName name="dddddd_2_1_1_1_3" localSheetId="4" hidden="1">{#N/A,#N/A,FALSE,"CAPREIT"}</definedName>
    <definedName name="dddddd_2_1_1_1_3" localSheetId="5" hidden="1">{#N/A,#N/A,FALSE,"CAPREIT"}</definedName>
    <definedName name="dddddd_2_1_1_1_3" localSheetId="3" hidden="1">{#N/A,#N/A,FALSE,"CAPREIT"}</definedName>
    <definedName name="dddddd_2_1_1_1_3" hidden="1">{#N/A,#N/A,FALSE,"CAPREIT"}</definedName>
    <definedName name="dddddd_2_1_1_2" localSheetId="4" hidden="1">{#N/A,#N/A,FALSE,"CAPREIT"}</definedName>
    <definedName name="dddddd_2_1_1_2" localSheetId="5" hidden="1">{#N/A,#N/A,FALSE,"CAPREIT"}</definedName>
    <definedName name="dddddd_2_1_1_2" localSheetId="3" hidden="1">{#N/A,#N/A,FALSE,"CAPREIT"}</definedName>
    <definedName name="dddddd_2_1_1_2" hidden="1">{#N/A,#N/A,FALSE,"CAPREIT"}</definedName>
    <definedName name="dddddd_2_1_1_2_1" localSheetId="4" hidden="1">{#N/A,#N/A,FALSE,"CAPREIT"}</definedName>
    <definedName name="dddddd_2_1_1_2_1" localSheetId="5" hidden="1">{#N/A,#N/A,FALSE,"CAPREIT"}</definedName>
    <definedName name="dddddd_2_1_1_2_1" localSheetId="3" hidden="1">{#N/A,#N/A,FALSE,"CAPREIT"}</definedName>
    <definedName name="dddddd_2_1_1_2_1" hidden="1">{#N/A,#N/A,FALSE,"CAPREIT"}</definedName>
    <definedName name="dddddd_2_1_1_3" localSheetId="4" hidden="1">{#N/A,#N/A,FALSE,"CAPREIT"}</definedName>
    <definedName name="dddddd_2_1_1_3" localSheetId="5" hidden="1">{#N/A,#N/A,FALSE,"CAPREIT"}</definedName>
    <definedName name="dddddd_2_1_1_3" localSheetId="3" hidden="1">{#N/A,#N/A,FALSE,"CAPREIT"}</definedName>
    <definedName name="dddddd_2_1_1_3" hidden="1">{#N/A,#N/A,FALSE,"CAPREIT"}</definedName>
    <definedName name="dddddd_2_1_1_4" localSheetId="4" hidden="1">{#N/A,#N/A,FALSE,"CAPREIT"}</definedName>
    <definedName name="dddddd_2_1_1_4" localSheetId="5" hidden="1">{#N/A,#N/A,FALSE,"CAPREIT"}</definedName>
    <definedName name="dddddd_2_1_1_4" localSheetId="3" hidden="1">{#N/A,#N/A,FALSE,"CAPREIT"}</definedName>
    <definedName name="dddddd_2_1_1_4" hidden="1">{#N/A,#N/A,FALSE,"CAPREIT"}</definedName>
    <definedName name="dddddd_2_1_2" localSheetId="4" hidden="1">{#N/A,#N/A,FALSE,"CAPREIT"}</definedName>
    <definedName name="dddddd_2_1_2" localSheetId="5" hidden="1">{#N/A,#N/A,FALSE,"CAPREIT"}</definedName>
    <definedName name="dddddd_2_1_2" localSheetId="3" hidden="1">{#N/A,#N/A,FALSE,"CAPREIT"}</definedName>
    <definedName name="dddddd_2_1_2" hidden="1">{#N/A,#N/A,FALSE,"CAPREIT"}</definedName>
    <definedName name="dddddd_2_1_2_1" localSheetId="4" hidden="1">{#N/A,#N/A,FALSE,"CAPREIT"}</definedName>
    <definedName name="dddddd_2_1_2_1" localSheetId="5" hidden="1">{#N/A,#N/A,FALSE,"CAPREIT"}</definedName>
    <definedName name="dddddd_2_1_2_1" localSheetId="3" hidden="1">{#N/A,#N/A,FALSE,"CAPREIT"}</definedName>
    <definedName name="dddddd_2_1_2_1" hidden="1">{#N/A,#N/A,FALSE,"CAPREIT"}</definedName>
    <definedName name="dddddd_2_1_2_1_1" localSheetId="4" hidden="1">{#N/A,#N/A,FALSE,"CAPREIT"}</definedName>
    <definedName name="dddddd_2_1_2_1_1" localSheetId="5" hidden="1">{#N/A,#N/A,FALSE,"CAPREIT"}</definedName>
    <definedName name="dddddd_2_1_2_1_1" localSheetId="3" hidden="1">{#N/A,#N/A,FALSE,"CAPREIT"}</definedName>
    <definedName name="dddddd_2_1_2_1_1" hidden="1">{#N/A,#N/A,FALSE,"CAPREIT"}</definedName>
    <definedName name="dddddd_2_1_2_2" localSheetId="4" hidden="1">{#N/A,#N/A,FALSE,"CAPREIT"}</definedName>
    <definedName name="dddddd_2_1_2_2" localSheetId="5" hidden="1">{#N/A,#N/A,FALSE,"CAPREIT"}</definedName>
    <definedName name="dddddd_2_1_2_2" localSheetId="3" hidden="1">{#N/A,#N/A,FALSE,"CAPREIT"}</definedName>
    <definedName name="dddddd_2_1_2_2" hidden="1">{#N/A,#N/A,FALSE,"CAPREIT"}</definedName>
    <definedName name="dddddd_2_1_2_3" localSheetId="4" hidden="1">{#N/A,#N/A,FALSE,"CAPREIT"}</definedName>
    <definedName name="dddddd_2_1_2_3" localSheetId="5" hidden="1">{#N/A,#N/A,FALSE,"CAPREIT"}</definedName>
    <definedName name="dddddd_2_1_2_3" localSheetId="3" hidden="1">{#N/A,#N/A,FALSE,"CAPREIT"}</definedName>
    <definedName name="dddddd_2_1_2_3" hidden="1">{#N/A,#N/A,FALSE,"CAPREIT"}</definedName>
    <definedName name="dddddd_2_1_3" localSheetId="4" hidden="1">{#N/A,#N/A,FALSE,"CAPREIT"}</definedName>
    <definedName name="dddddd_2_1_3" localSheetId="5" hidden="1">{#N/A,#N/A,FALSE,"CAPREIT"}</definedName>
    <definedName name="dddddd_2_1_3" localSheetId="3" hidden="1">{#N/A,#N/A,FALSE,"CAPREIT"}</definedName>
    <definedName name="dddddd_2_1_3" hidden="1">{#N/A,#N/A,FALSE,"CAPREIT"}</definedName>
    <definedName name="dddddd_2_1_4" localSheetId="4" hidden="1">{#N/A,#N/A,FALSE,"CAPREIT"}</definedName>
    <definedName name="dddddd_2_1_4" localSheetId="5" hidden="1">{#N/A,#N/A,FALSE,"CAPREIT"}</definedName>
    <definedName name="dddddd_2_1_4" localSheetId="3" hidden="1">{#N/A,#N/A,FALSE,"CAPREIT"}</definedName>
    <definedName name="dddddd_2_1_4" hidden="1">{#N/A,#N/A,FALSE,"CAPREIT"}</definedName>
    <definedName name="dddddd_2_2" localSheetId="4" hidden="1">{#N/A,#N/A,FALSE,"CAPREIT"}</definedName>
    <definedName name="dddddd_2_2" localSheetId="5" hidden="1">{#N/A,#N/A,FALSE,"CAPREIT"}</definedName>
    <definedName name="dddddd_2_2" localSheetId="3" hidden="1">{#N/A,#N/A,FALSE,"CAPREIT"}</definedName>
    <definedName name="dddddd_2_2" hidden="1">{#N/A,#N/A,FALSE,"CAPREIT"}</definedName>
    <definedName name="dddddd_2_2_1" localSheetId="4" hidden="1">{#N/A,#N/A,FALSE,"CAPREIT"}</definedName>
    <definedName name="dddddd_2_2_1" localSheetId="5" hidden="1">{#N/A,#N/A,FALSE,"CAPREIT"}</definedName>
    <definedName name="dddddd_2_2_1" localSheetId="3" hidden="1">{#N/A,#N/A,FALSE,"CAPREIT"}</definedName>
    <definedName name="dddddd_2_2_1" hidden="1">{#N/A,#N/A,FALSE,"CAPREIT"}</definedName>
    <definedName name="dddddd_2_2_1_1" localSheetId="4" hidden="1">{#N/A,#N/A,FALSE,"CAPREIT"}</definedName>
    <definedName name="dddddd_2_2_1_1" localSheetId="5" hidden="1">{#N/A,#N/A,FALSE,"CAPREIT"}</definedName>
    <definedName name="dddddd_2_2_1_1" localSheetId="3" hidden="1">{#N/A,#N/A,FALSE,"CAPREIT"}</definedName>
    <definedName name="dddddd_2_2_1_1" hidden="1">{#N/A,#N/A,FALSE,"CAPREIT"}</definedName>
    <definedName name="dddddd_2_2_1_1_1" localSheetId="4" hidden="1">{#N/A,#N/A,FALSE,"CAPREIT"}</definedName>
    <definedName name="dddddd_2_2_1_1_1" localSheetId="5" hidden="1">{#N/A,#N/A,FALSE,"CAPREIT"}</definedName>
    <definedName name="dddddd_2_2_1_1_1" localSheetId="3" hidden="1">{#N/A,#N/A,FALSE,"CAPREIT"}</definedName>
    <definedName name="dddddd_2_2_1_1_1" hidden="1">{#N/A,#N/A,FALSE,"CAPREIT"}</definedName>
    <definedName name="dddddd_2_2_1_2" localSheetId="4" hidden="1">{#N/A,#N/A,FALSE,"CAPREIT"}</definedName>
    <definedName name="dddddd_2_2_1_2" localSheetId="5" hidden="1">{#N/A,#N/A,FALSE,"CAPREIT"}</definedName>
    <definedName name="dddddd_2_2_1_2" localSheetId="3" hidden="1">{#N/A,#N/A,FALSE,"CAPREIT"}</definedName>
    <definedName name="dddddd_2_2_1_2" hidden="1">{#N/A,#N/A,FALSE,"CAPREIT"}</definedName>
    <definedName name="dddddd_2_2_1_3" localSheetId="4" hidden="1">{#N/A,#N/A,FALSE,"CAPREIT"}</definedName>
    <definedName name="dddddd_2_2_1_3" localSheetId="5" hidden="1">{#N/A,#N/A,FALSE,"CAPREIT"}</definedName>
    <definedName name="dddddd_2_2_1_3" localSheetId="3" hidden="1">{#N/A,#N/A,FALSE,"CAPREIT"}</definedName>
    <definedName name="dddddd_2_2_1_3" hidden="1">{#N/A,#N/A,FALSE,"CAPREIT"}</definedName>
    <definedName name="dddddd_2_2_2" localSheetId="4" hidden="1">{#N/A,#N/A,FALSE,"CAPREIT"}</definedName>
    <definedName name="dddddd_2_2_2" localSheetId="5" hidden="1">{#N/A,#N/A,FALSE,"CAPREIT"}</definedName>
    <definedName name="dddddd_2_2_2" localSheetId="3" hidden="1">{#N/A,#N/A,FALSE,"CAPREIT"}</definedName>
    <definedName name="dddddd_2_2_2" hidden="1">{#N/A,#N/A,FALSE,"CAPREIT"}</definedName>
    <definedName name="dddddd_2_2_2_1" localSheetId="4" hidden="1">{#N/A,#N/A,FALSE,"CAPREIT"}</definedName>
    <definedName name="dddddd_2_2_2_1" localSheetId="5" hidden="1">{#N/A,#N/A,FALSE,"CAPREIT"}</definedName>
    <definedName name="dddddd_2_2_2_1" localSheetId="3" hidden="1">{#N/A,#N/A,FALSE,"CAPREIT"}</definedName>
    <definedName name="dddddd_2_2_2_1" hidden="1">{#N/A,#N/A,FALSE,"CAPREIT"}</definedName>
    <definedName name="dddddd_2_2_3" localSheetId="4" hidden="1">{#N/A,#N/A,FALSE,"CAPREIT"}</definedName>
    <definedName name="dddddd_2_2_3" localSheetId="5" hidden="1">{#N/A,#N/A,FALSE,"CAPREIT"}</definedName>
    <definedName name="dddddd_2_2_3" localSheetId="3" hidden="1">{#N/A,#N/A,FALSE,"CAPREIT"}</definedName>
    <definedName name="dddddd_2_2_3" hidden="1">{#N/A,#N/A,FALSE,"CAPREIT"}</definedName>
    <definedName name="dddddd_2_2_4" localSheetId="4" hidden="1">{#N/A,#N/A,FALSE,"CAPREIT"}</definedName>
    <definedName name="dddddd_2_2_4" localSheetId="5" hidden="1">{#N/A,#N/A,FALSE,"CAPREIT"}</definedName>
    <definedName name="dddddd_2_2_4" localSheetId="3" hidden="1">{#N/A,#N/A,FALSE,"CAPREIT"}</definedName>
    <definedName name="dddddd_2_2_4" hidden="1">{#N/A,#N/A,FALSE,"CAPREIT"}</definedName>
    <definedName name="dddddd_2_3" localSheetId="4" hidden="1">{#N/A,#N/A,FALSE,"CAPREIT"}</definedName>
    <definedName name="dddddd_2_3" localSheetId="5" hidden="1">{#N/A,#N/A,FALSE,"CAPREIT"}</definedName>
    <definedName name="dddddd_2_3" localSheetId="3" hidden="1">{#N/A,#N/A,FALSE,"CAPREIT"}</definedName>
    <definedName name="dddddd_2_3" hidden="1">{#N/A,#N/A,FALSE,"CAPREIT"}</definedName>
    <definedName name="dddddd_2_3_1" localSheetId="4" hidden="1">{#N/A,#N/A,FALSE,"CAPREIT"}</definedName>
    <definedName name="dddddd_2_3_1" localSheetId="5" hidden="1">{#N/A,#N/A,FALSE,"CAPREIT"}</definedName>
    <definedName name="dddddd_2_3_1" localSheetId="3" hidden="1">{#N/A,#N/A,FALSE,"CAPREIT"}</definedName>
    <definedName name="dddddd_2_3_1" hidden="1">{#N/A,#N/A,FALSE,"CAPREIT"}</definedName>
    <definedName name="dddddd_2_3_1_1" localSheetId="4" hidden="1">{#N/A,#N/A,FALSE,"CAPREIT"}</definedName>
    <definedName name="dddddd_2_3_1_1" localSheetId="5" hidden="1">{#N/A,#N/A,FALSE,"CAPREIT"}</definedName>
    <definedName name="dddddd_2_3_1_1" localSheetId="3" hidden="1">{#N/A,#N/A,FALSE,"CAPREIT"}</definedName>
    <definedName name="dddddd_2_3_1_1" hidden="1">{#N/A,#N/A,FALSE,"CAPREIT"}</definedName>
    <definedName name="dddddd_2_3_2" localSheetId="4" hidden="1">{#N/A,#N/A,FALSE,"CAPREIT"}</definedName>
    <definedName name="dddddd_2_3_2" localSheetId="5" hidden="1">{#N/A,#N/A,FALSE,"CAPREIT"}</definedName>
    <definedName name="dddddd_2_3_2" localSheetId="3" hidden="1">{#N/A,#N/A,FALSE,"CAPREIT"}</definedName>
    <definedName name="dddddd_2_3_2" hidden="1">{#N/A,#N/A,FALSE,"CAPREIT"}</definedName>
    <definedName name="dddddd_2_3_3" localSheetId="4" hidden="1">{#N/A,#N/A,FALSE,"CAPREIT"}</definedName>
    <definedName name="dddddd_2_3_3" localSheetId="5" hidden="1">{#N/A,#N/A,FALSE,"CAPREIT"}</definedName>
    <definedName name="dddddd_2_3_3" localSheetId="3" hidden="1">{#N/A,#N/A,FALSE,"CAPREIT"}</definedName>
    <definedName name="dddddd_2_3_3" hidden="1">{#N/A,#N/A,FALSE,"CAPREIT"}</definedName>
    <definedName name="dddddd_2_4" localSheetId="4" hidden="1">{#N/A,#N/A,FALSE,"CAPREIT"}</definedName>
    <definedName name="dddddd_2_4" localSheetId="5" hidden="1">{#N/A,#N/A,FALSE,"CAPREIT"}</definedName>
    <definedName name="dddddd_2_4" localSheetId="3" hidden="1">{#N/A,#N/A,FALSE,"CAPREIT"}</definedName>
    <definedName name="dddddd_2_4" hidden="1">{#N/A,#N/A,FALSE,"CAPREIT"}</definedName>
    <definedName name="dddddd_2_4_1" localSheetId="4" hidden="1">{#N/A,#N/A,FALSE,"CAPREIT"}</definedName>
    <definedName name="dddddd_2_4_1" localSheetId="5" hidden="1">{#N/A,#N/A,FALSE,"CAPREIT"}</definedName>
    <definedName name="dddddd_2_4_1" localSheetId="3" hidden="1">{#N/A,#N/A,FALSE,"CAPREIT"}</definedName>
    <definedName name="dddddd_2_4_1" hidden="1">{#N/A,#N/A,FALSE,"CAPREIT"}</definedName>
    <definedName name="dddddd_2_4_1_1" localSheetId="4" hidden="1">{#N/A,#N/A,FALSE,"CAPREIT"}</definedName>
    <definedName name="dddddd_2_4_1_1" localSheetId="5" hidden="1">{#N/A,#N/A,FALSE,"CAPREIT"}</definedName>
    <definedName name="dddddd_2_4_1_1" localSheetId="3" hidden="1">{#N/A,#N/A,FALSE,"CAPREIT"}</definedName>
    <definedName name="dddddd_2_4_1_1" hidden="1">{#N/A,#N/A,FALSE,"CAPREIT"}</definedName>
    <definedName name="dddddd_2_5" localSheetId="4" hidden="1">{#N/A,#N/A,FALSE,"CAPREIT"}</definedName>
    <definedName name="dddddd_2_5" localSheetId="5" hidden="1">{#N/A,#N/A,FALSE,"CAPREIT"}</definedName>
    <definedName name="dddddd_2_5" localSheetId="3" hidden="1">{#N/A,#N/A,FALSE,"CAPREIT"}</definedName>
    <definedName name="dddddd_2_5" hidden="1">{#N/A,#N/A,FALSE,"CAPREIT"}</definedName>
    <definedName name="dddddd_2_5_1" localSheetId="4" hidden="1">{#N/A,#N/A,FALSE,"CAPREIT"}</definedName>
    <definedName name="dddddd_2_5_1" localSheetId="5" hidden="1">{#N/A,#N/A,FALSE,"CAPREIT"}</definedName>
    <definedName name="dddddd_2_5_1" localSheetId="3" hidden="1">{#N/A,#N/A,FALSE,"CAPREIT"}</definedName>
    <definedName name="dddddd_2_5_1" hidden="1">{#N/A,#N/A,FALSE,"CAPREIT"}</definedName>
    <definedName name="dddddd_3" localSheetId="4" hidden="1">{#N/A,#N/A,FALSE,"CAPREIT"}</definedName>
    <definedName name="dddddd_3" localSheetId="5" hidden="1">{#N/A,#N/A,FALSE,"CAPREIT"}</definedName>
    <definedName name="dddddd_3" localSheetId="3" hidden="1">{#N/A,#N/A,FALSE,"CAPREIT"}</definedName>
    <definedName name="dddddd_3" hidden="1">{#N/A,#N/A,FALSE,"CAPREIT"}</definedName>
    <definedName name="dddddd_3_1" localSheetId="4" hidden="1">{#N/A,#N/A,FALSE,"CAPREIT"}</definedName>
    <definedName name="dddddd_3_1" localSheetId="5" hidden="1">{#N/A,#N/A,FALSE,"CAPREIT"}</definedName>
    <definedName name="dddddd_3_1" localSheetId="3" hidden="1">{#N/A,#N/A,FALSE,"CAPREIT"}</definedName>
    <definedName name="dddddd_3_1" hidden="1">{#N/A,#N/A,FALSE,"CAPREIT"}</definedName>
    <definedName name="dddddd_3_1_1" localSheetId="4" hidden="1">{#N/A,#N/A,FALSE,"CAPREIT"}</definedName>
    <definedName name="dddddd_3_1_1" localSheetId="5" hidden="1">{#N/A,#N/A,FALSE,"CAPREIT"}</definedName>
    <definedName name="dddddd_3_1_1" localSheetId="3" hidden="1">{#N/A,#N/A,FALSE,"CAPREIT"}</definedName>
    <definedName name="dddddd_3_1_1" hidden="1">{#N/A,#N/A,FALSE,"CAPREIT"}</definedName>
    <definedName name="dddddd_3_1_1_1" localSheetId="4" hidden="1">{#N/A,#N/A,FALSE,"CAPREIT"}</definedName>
    <definedName name="dddddd_3_1_1_1" localSheetId="5" hidden="1">{#N/A,#N/A,FALSE,"CAPREIT"}</definedName>
    <definedName name="dddddd_3_1_1_1" localSheetId="3" hidden="1">{#N/A,#N/A,FALSE,"CAPREIT"}</definedName>
    <definedName name="dddddd_3_1_1_1" hidden="1">{#N/A,#N/A,FALSE,"CAPREIT"}</definedName>
    <definedName name="dddddd_3_1_1_1_1" localSheetId="4" hidden="1">{#N/A,#N/A,FALSE,"CAPREIT"}</definedName>
    <definedName name="dddddd_3_1_1_1_1" localSheetId="5" hidden="1">{#N/A,#N/A,FALSE,"CAPREIT"}</definedName>
    <definedName name="dddddd_3_1_1_1_1" localSheetId="3" hidden="1">{#N/A,#N/A,FALSE,"CAPREIT"}</definedName>
    <definedName name="dddddd_3_1_1_1_1" hidden="1">{#N/A,#N/A,FALSE,"CAPREIT"}</definedName>
    <definedName name="dddddd_3_1_1_1_1_1" localSheetId="4" hidden="1">{#N/A,#N/A,FALSE,"CAPREIT"}</definedName>
    <definedName name="dddddd_3_1_1_1_1_1" localSheetId="5" hidden="1">{#N/A,#N/A,FALSE,"CAPREIT"}</definedName>
    <definedName name="dddddd_3_1_1_1_1_1" localSheetId="3" hidden="1">{#N/A,#N/A,FALSE,"CAPREIT"}</definedName>
    <definedName name="dddddd_3_1_1_1_1_1" hidden="1">{#N/A,#N/A,FALSE,"CAPREIT"}</definedName>
    <definedName name="dddddd_3_1_1_1_2" localSheetId="4" hidden="1">{#N/A,#N/A,FALSE,"CAPREIT"}</definedName>
    <definedName name="dddddd_3_1_1_1_2" localSheetId="5" hidden="1">{#N/A,#N/A,FALSE,"CAPREIT"}</definedName>
    <definedName name="dddddd_3_1_1_1_2" localSheetId="3" hidden="1">{#N/A,#N/A,FALSE,"CAPREIT"}</definedName>
    <definedName name="dddddd_3_1_1_1_2" hidden="1">{#N/A,#N/A,FALSE,"CAPREIT"}</definedName>
    <definedName name="dddddd_3_1_1_1_3" localSheetId="4" hidden="1">{#N/A,#N/A,FALSE,"CAPREIT"}</definedName>
    <definedName name="dddddd_3_1_1_1_3" localSheetId="5" hidden="1">{#N/A,#N/A,FALSE,"CAPREIT"}</definedName>
    <definedName name="dddddd_3_1_1_1_3" localSheetId="3" hidden="1">{#N/A,#N/A,FALSE,"CAPREIT"}</definedName>
    <definedName name="dddddd_3_1_1_1_3" hidden="1">{#N/A,#N/A,FALSE,"CAPREIT"}</definedName>
    <definedName name="dddddd_3_1_1_2" localSheetId="4" hidden="1">{#N/A,#N/A,FALSE,"CAPREIT"}</definedName>
    <definedName name="dddddd_3_1_1_2" localSheetId="5" hidden="1">{#N/A,#N/A,FALSE,"CAPREIT"}</definedName>
    <definedName name="dddddd_3_1_1_2" localSheetId="3" hidden="1">{#N/A,#N/A,FALSE,"CAPREIT"}</definedName>
    <definedName name="dddddd_3_1_1_2" hidden="1">{#N/A,#N/A,FALSE,"CAPREIT"}</definedName>
    <definedName name="dddddd_3_1_1_2_1" localSheetId="4" hidden="1">{#N/A,#N/A,FALSE,"CAPREIT"}</definedName>
    <definedName name="dddddd_3_1_1_2_1" localSheetId="5" hidden="1">{#N/A,#N/A,FALSE,"CAPREIT"}</definedName>
    <definedName name="dddddd_3_1_1_2_1" localSheetId="3" hidden="1">{#N/A,#N/A,FALSE,"CAPREIT"}</definedName>
    <definedName name="dddddd_3_1_1_2_1" hidden="1">{#N/A,#N/A,FALSE,"CAPREIT"}</definedName>
    <definedName name="dddddd_3_1_1_3" localSheetId="4" hidden="1">{#N/A,#N/A,FALSE,"CAPREIT"}</definedName>
    <definedName name="dddddd_3_1_1_3" localSheetId="5" hidden="1">{#N/A,#N/A,FALSE,"CAPREIT"}</definedName>
    <definedName name="dddddd_3_1_1_3" localSheetId="3" hidden="1">{#N/A,#N/A,FALSE,"CAPREIT"}</definedName>
    <definedName name="dddddd_3_1_1_3" hidden="1">{#N/A,#N/A,FALSE,"CAPREIT"}</definedName>
    <definedName name="dddddd_3_1_1_4" localSheetId="4" hidden="1">{#N/A,#N/A,FALSE,"CAPREIT"}</definedName>
    <definedName name="dddddd_3_1_1_4" localSheetId="5" hidden="1">{#N/A,#N/A,FALSE,"CAPREIT"}</definedName>
    <definedName name="dddddd_3_1_1_4" localSheetId="3" hidden="1">{#N/A,#N/A,FALSE,"CAPREIT"}</definedName>
    <definedName name="dddddd_3_1_1_4" hidden="1">{#N/A,#N/A,FALSE,"CAPREIT"}</definedName>
    <definedName name="dddddd_3_1_2" localSheetId="4" hidden="1">{#N/A,#N/A,FALSE,"CAPREIT"}</definedName>
    <definedName name="dddddd_3_1_2" localSheetId="5" hidden="1">{#N/A,#N/A,FALSE,"CAPREIT"}</definedName>
    <definedName name="dddddd_3_1_2" localSheetId="3" hidden="1">{#N/A,#N/A,FALSE,"CAPREIT"}</definedName>
    <definedName name="dddddd_3_1_2" hidden="1">{#N/A,#N/A,FALSE,"CAPREIT"}</definedName>
    <definedName name="dddddd_3_1_2_1" localSheetId="4" hidden="1">{#N/A,#N/A,FALSE,"CAPREIT"}</definedName>
    <definedName name="dddddd_3_1_2_1" localSheetId="5" hidden="1">{#N/A,#N/A,FALSE,"CAPREIT"}</definedName>
    <definedName name="dddddd_3_1_2_1" localSheetId="3" hidden="1">{#N/A,#N/A,FALSE,"CAPREIT"}</definedName>
    <definedName name="dddddd_3_1_2_1" hidden="1">{#N/A,#N/A,FALSE,"CAPREIT"}</definedName>
    <definedName name="dddddd_3_1_2_1_1" localSheetId="4" hidden="1">{#N/A,#N/A,FALSE,"CAPREIT"}</definedName>
    <definedName name="dddddd_3_1_2_1_1" localSheetId="5" hidden="1">{#N/A,#N/A,FALSE,"CAPREIT"}</definedName>
    <definedName name="dddddd_3_1_2_1_1" localSheetId="3" hidden="1">{#N/A,#N/A,FALSE,"CAPREIT"}</definedName>
    <definedName name="dddddd_3_1_2_1_1" hidden="1">{#N/A,#N/A,FALSE,"CAPREIT"}</definedName>
    <definedName name="dddddd_3_1_2_2" localSheetId="4" hidden="1">{#N/A,#N/A,FALSE,"CAPREIT"}</definedName>
    <definedName name="dddddd_3_1_2_2" localSheetId="5" hidden="1">{#N/A,#N/A,FALSE,"CAPREIT"}</definedName>
    <definedName name="dddddd_3_1_2_2" localSheetId="3" hidden="1">{#N/A,#N/A,FALSE,"CAPREIT"}</definedName>
    <definedName name="dddddd_3_1_2_2" hidden="1">{#N/A,#N/A,FALSE,"CAPREIT"}</definedName>
    <definedName name="dddddd_3_1_2_3" localSheetId="4" hidden="1">{#N/A,#N/A,FALSE,"CAPREIT"}</definedName>
    <definedName name="dddddd_3_1_2_3" localSheetId="5" hidden="1">{#N/A,#N/A,FALSE,"CAPREIT"}</definedName>
    <definedName name="dddddd_3_1_2_3" localSheetId="3" hidden="1">{#N/A,#N/A,FALSE,"CAPREIT"}</definedName>
    <definedName name="dddddd_3_1_2_3" hidden="1">{#N/A,#N/A,FALSE,"CAPREIT"}</definedName>
    <definedName name="dddddd_3_1_3" localSheetId="4" hidden="1">{#N/A,#N/A,FALSE,"CAPREIT"}</definedName>
    <definedName name="dddddd_3_1_3" localSheetId="5" hidden="1">{#N/A,#N/A,FALSE,"CAPREIT"}</definedName>
    <definedName name="dddddd_3_1_3" localSheetId="3" hidden="1">{#N/A,#N/A,FALSE,"CAPREIT"}</definedName>
    <definedName name="dddddd_3_1_3" hidden="1">{#N/A,#N/A,FALSE,"CAPREIT"}</definedName>
    <definedName name="dddddd_3_1_4" localSheetId="4" hidden="1">{#N/A,#N/A,FALSE,"CAPREIT"}</definedName>
    <definedName name="dddddd_3_1_4" localSheetId="5" hidden="1">{#N/A,#N/A,FALSE,"CAPREIT"}</definedName>
    <definedName name="dddddd_3_1_4" localSheetId="3" hidden="1">{#N/A,#N/A,FALSE,"CAPREIT"}</definedName>
    <definedName name="dddddd_3_1_4" hidden="1">{#N/A,#N/A,FALSE,"CAPREIT"}</definedName>
    <definedName name="dddddd_3_2" localSheetId="4" hidden="1">{#N/A,#N/A,FALSE,"CAPREIT"}</definedName>
    <definedName name="dddddd_3_2" localSheetId="5" hidden="1">{#N/A,#N/A,FALSE,"CAPREIT"}</definedName>
    <definedName name="dddddd_3_2" localSheetId="3" hidden="1">{#N/A,#N/A,FALSE,"CAPREIT"}</definedName>
    <definedName name="dddddd_3_2" hidden="1">{#N/A,#N/A,FALSE,"CAPREIT"}</definedName>
    <definedName name="dddddd_3_2_1" localSheetId="4" hidden="1">{#N/A,#N/A,FALSE,"CAPREIT"}</definedName>
    <definedName name="dddddd_3_2_1" localSheetId="5" hidden="1">{#N/A,#N/A,FALSE,"CAPREIT"}</definedName>
    <definedName name="dddddd_3_2_1" localSheetId="3" hidden="1">{#N/A,#N/A,FALSE,"CAPREIT"}</definedName>
    <definedName name="dddddd_3_2_1" hidden="1">{#N/A,#N/A,FALSE,"CAPREIT"}</definedName>
    <definedName name="dddddd_3_2_1_1" localSheetId="4" hidden="1">{#N/A,#N/A,FALSE,"CAPREIT"}</definedName>
    <definedName name="dddddd_3_2_1_1" localSheetId="5" hidden="1">{#N/A,#N/A,FALSE,"CAPREIT"}</definedName>
    <definedName name="dddddd_3_2_1_1" localSheetId="3" hidden="1">{#N/A,#N/A,FALSE,"CAPREIT"}</definedName>
    <definedName name="dddddd_3_2_1_1" hidden="1">{#N/A,#N/A,FALSE,"CAPREIT"}</definedName>
    <definedName name="dddddd_3_2_1_1_1" localSheetId="4" hidden="1">{#N/A,#N/A,FALSE,"CAPREIT"}</definedName>
    <definedName name="dddddd_3_2_1_1_1" localSheetId="5" hidden="1">{#N/A,#N/A,FALSE,"CAPREIT"}</definedName>
    <definedName name="dddddd_3_2_1_1_1" localSheetId="3" hidden="1">{#N/A,#N/A,FALSE,"CAPREIT"}</definedName>
    <definedName name="dddddd_3_2_1_1_1" hidden="1">{#N/A,#N/A,FALSE,"CAPREIT"}</definedName>
    <definedName name="dddddd_3_2_1_2" localSheetId="4" hidden="1">{#N/A,#N/A,FALSE,"CAPREIT"}</definedName>
    <definedName name="dddddd_3_2_1_2" localSheetId="5" hidden="1">{#N/A,#N/A,FALSE,"CAPREIT"}</definedName>
    <definedName name="dddddd_3_2_1_2" localSheetId="3" hidden="1">{#N/A,#N/A,FALSE,"CAPREIT"}</definedName>
    <definedName name="dddddd_3_2_1_2" hidden="1">{#N/A,#N/A,FALSE,"CAPREIT"}</definedName>
    <definedName name="dddddd_3_2_1_3" localSheetId="4" hidden="1">{#N/A,#N/A,FALSE,"CAPREIT"}</definedName>
    <definedName name="dddddd_3_2_1_3" localSheetId="5" hidden="1">{#N/A,#N/A,FALSE,"CAPREIT"}</definedName>
    <definedName name="dddddd_3_2_1_3" localSheetId="3" hidden="1">{#N/A,#N/A,FALSE,"CAPREIT"}</definedName>
    <definedName name="dddddd_3_2_1_3" hidden="1">{#N/A,#N/A,FALSE,"CAPREIT"}</definedName>
    <definedName name="dddddd_3_2_2" localSheetId="4" hidden="1">{#N/A,#N/A,FALSE,"CAPREIT"}</definedName>
    <definedName name="dddddd_3_2_2" localSheetId="5" hidden="1">{#N/A,#N/A,FALSE,"CAPREIT"}</definedName>
    <definedName name="dddddd_3_2_2" localSheetId="3" hidden="1">{#N/A,#N/A,FALSE,"CAPREIT"}</definedName>
    <definedName name="dddddd_3_2_2" hidden="1">{#N/A,#N/A,FALSE,"CAPREIT"}</definedName>
    <definedName name="dddddd_3_2_2_1" localSheetId="4" hidden="1">{#N/A,#N/A,FALSE,"CAPREIT"}</definedName>
    <definedName name="dddddd_3_2_2_1" localSheetId="5" hidden="1">{#N/A,#N/A,FALSE,"CAPREIT"}</definedName>
    <definedName name="dddddd_3_2_2_1" localSheetId="3" hidden="1">{#N/A,#N/A,FALSE,"CAPREIT"}</definedName>
    <definedName name="dddddd_3_2_2_1" hidden="1">{#N/A,#N/A,FALSE,"CAPREIT"}</definedName>
    <definedName name="dddddd_3_2_3" localSheetId="4" hidden="1">{#N/A,#N/A,FALSE,"CAPREIT"}</definedName>
    <definedName name="dddddd_3_2_3" localSheetId="5" hidden="1">{#N/A,#N/A,FALSE,"CAPREIT"}</definedName>
    <definedName name="dddddd_3_2_3" localSheetId="3" hidden="1">{#N/A,#N/A,FALSE,"CAPREIT"}</definedName>
    <definedName name="dddddd_3_2_3" hidden="1">{#N/A,#N/A,FALSE,"CAPREIT"}</definedName>
    <definedName name="dddddd_3_2_4" localSheetId="4" hidden="1">{#N/A,#N/A,FALSE,"CAPREIT"}</definedName>
    <definedName name="dddddd_3_2_4" localSheetId="5" hidden="1">{#N/A,#N/A,FALSE,"CAPREIT"}</definedName>
    <definedName name="dddddd_3_2_4" localSheetId="3" hidden="1">{#N/A,#N/A,FALSE,"CAPREIT"}</definedName>
    <definedName name="dddddd_3_2_4" hidden="1">{#N/A,#N/A,FALSE,"CAPREIT"}</definedName>
    <definedName name="dddddd_3_3" localSheetId="4" hidden="1">{#N/A,#N/A,FALSE,"CAPREIT"}</definedName>
    <definedName name="dddddd_3_3" localSheetId="5" hidden="1">{#N/A,#N/A,FALSE,"CAPREIT"}</definedName>
    <definedName name="dddddd_3_3" localSheetId="3" hidden="1">{#N/A,#N/A,FALSE,"CAPREIT"}</definedName>
    <definedName name="dddddd_3_3" hidden="1">{#N/A,#N/A,FALSE,"CAPREIT"}</definedName>
    <definedName name="dddddd_3_3_1" localSheetId="4" hidden="1">{#N/A,#N/A,FALSE,"CAPREIT"}</definedName>
    <definedName name="dddddd_3_3_1" localSheetId="5" hidden="1">{#N/A,#N/A,FALSE,"CAPREIT"}</definedName>
    <definedName name="dddddd_3_3_1" localSheetId="3" hidden="1">{#N/A,#N/A,FALSE,"CAPREIT"}</definedName>
    <definedName name="dddddd_3_3_1" hidden="1">{#N/A,#N/A,FALSE,"CAPREIT"}</definedName>
    <definedName name="dddddd_3_3_1_1" localSheetId="4" hidden="1">{#N/A,#N/A,FALSE,"CAPREIT"}</definedName>
    <definedName name="dddddd_3_3_1_1" localSheetId="5" hidden="1">{#N/A,#N/A,FALSE,"CAPREIT"}</definedName>
    <definedName name="dddddd_3_3_1_1" localSheetId="3" hidden="1">{#N/A,#N/A,FALSE,"CAPREIT"}</definedName>
    <definedName name="dddddd_3_3_1_1" hidden="1">{#N/A,#N/A,FALSE,"CAPREIT"}</definedName>
    <definedName name="dddddd_3_3_2" localSheetId="4" hidden="1">{#N/A,#N/A,FALSE,"CAPREIT"}</definedName>
    <definedName name="dddddd_3_3_2" localSheetId="5" hidden="1">{#N/A,#N/A,FALSE,"CAPREIT"}</definedName>
    <definedName name="dddddd_3_3_2" localSheetId="3" hidden="1">{#N/A,#N/A,FALSE,"CAPREIT"}</definedName>
    <definedName name="dddddd_3_3_2" hidden="1">{#N/A,#N/A,FALSE,"CAPREIT"}</definedName>
    <definedName name="dddddd_3_3_3" localSheetId="4" hidden="1">{#N/A,#N/A,FALSE,"CAPREIT"}</definedName>
    <definedName name="dddddd_3_3_3" localSheetId="5" hidden="1">{#N/A,#N/A,FALSE,"CAPREIT"}</definedName>
    <definedName name="dddddd_3_3_3" localSheetId="3" hidden="1">{#N/A,#N/A,FALSE,"CAPREIT"}</definedName>
    <definedName name="dddddd_3_3_3" hidden="1">{#N/A,#N/A,FALSE,"CAPREIT"}</definedName>
    <definedName name="dddddd_3_4" localSheetId="4" hidden="1">{#N/A,#N/A,FALSE,"CAPREIT"}</definedName>
    <definedName name="dddddd_3_4" localSheetId="5" hidden="1">{#N/A,#N/A,FALSE,"CAPREIT"}</definedName>
    <definedName name="dddddd_3_4" localSheetId="3" hidden="1">{#N/A,#N/A,FALSE,"CAPREIT"}</definedName>
    <definedName name="dddddd_3_4" hidden="1">{#N/A,#N/A,FALSE,"CAPREIT"}</definedName>
    <definedName name="dddddd_3_4_1" localSheetId="4" hidden="1">{#N/A,#N/A,FALSE,"CAPREIT"}</definedName>
    <definedName name="dddddd_3_4_1" localSheetId="5" hidden="1">{#N/A,#N/A,FALSE,"CAPREIT"}</definedName>
    <definedName name="dddddd_3_4_1" localSheetId="3" hidden="1">{#N/A,#N/A,FALSE,"CAPREIT"}</definedName>
    <definedName name="dddddd_3_4_1" hidden="1">{#N/A,#N/A,FALSE,"CAPREIT"}</definedName>
    <definedName name="dddddd_3_5" localSheetId="4" hidden="1">{#N/A,#N/A,FALSE,"CAPREIT"}</definedName>
    <definedName name="dddddd_3_5" localSheetId="5" hidden="1">{#N/A,#N/A,FALSE,"CAPREIT"}</definedName>
    <definedName name="dddddd_3_5" localSheetId="3" hidden="1">{#N/A,#N/A,FALSE,"CAPREIT"}</definedName>
    <definedName name="dddddd_3_5" hidden="1">{#N/A,#N/A,FALSE,"CAPREIT"}</definedName>
    <definedName name="dddddd_4" localSheetId="4" hidden="1">{#N/A,#N/A,FALSE,"CAPREIT"}</definedName>
    <definedName name="dddddd_4" localSheetId="5" hidden="1">{#N/A,#N/A,FALSE,"CAPREIT"}</definedName>
    <definedName name="dddddd_4" localSheetId="3" hidden="1">{#N/A,#N/A,FALSE,"CAPREIT"}</definedName>
    <definedName name="dddddd_4" hidden="1">{#N/A,#N/A,FALSE,"CAPREIT"}</definedName>
    <definedName name="dddddd_4_1" localSheetId="4" hidden="1">{#N/A,#N/A,FALSE,"CAPREIT"}</definedName>
    <definedName name="dddddd_4_1" localSheetId="5" hidden="1">{#N/A,#N/A,FALSE,"CAPREIT"}</definedName>
    <definedName name="dddddd_4_1" localSheetId="3" hidden="1">{#N/A,#N/A,FALSE,"CAPREIT"}</definedName>
    <definedName name="dddddd_4_1" hidden="1">{#N/A,#N/A,FALSE,"CAPREIT"}</definedName>
    <definedName name="dddddd_4_1_1" localSheetId="4" hidden="1">{#N/A,#N/A,FALSE,"CAPREIT"}</definedName>
    <definedName name="dddddd_4_1_1" localSheetId="5" hidden="1">{#N/A,#N/A,FALSE,"CAPREIT"}</definedName>
    <definedName name="dddddd_4_1_1" localSheetId="3" hidden="1">{#N/A,#N/A,FALSE,"CAPREIT"}</definedName>
    <definedName name="dddddd_4_1_1" hidden="1">{#N/A,#N/A,FALSE,"CAPREIT"}</definedName>
    <definedName name="dddddd_4_1_1_1" localSheetId="4" hidden="1">{#N/A,#N/A,FALSE,"CAPREIT"}</definedName>
    <definedName name="dddddd_4_1_1_1" localSheetId="5" hidden="1">{#N/A,#N/A,FALSE,"CAPREIT"}</definedName>
    <definedName name="dddddd_4_1_1_1" localSheetId="3" hidden="1">{#N/A,#N/A,FALSE,"CAPREIT"}</definedName>
    <definedName name="dddddd_4_1_1_1" hidden="1">{#N/A,#N/A,FALSE,"CAPREIT"}</definedName>
    <definedName name="dddddd_4_1_1_1_1" localSheetId="4" hidden="1">{#N/A,#N/A,FALSE,"CAPREIT"}</definedName>
    <definedName name="dddddd_4_1_1_1_1" localSheetId="5" hidden="1">{#N/A,#N/A,FALSE,"CAPREIT"}</definedName>
    <definedName name="dddddd_4_1_1_1_1" localSheetId="3" hidden="1">{#N/A,#N/A,FALSE,"CAPREIT"}</definedName>
    <definedName name="dddddd_4_1_1_1_1" hidden="1">{#N/A,#N/A,FALSE,"CAPREIT"}</definedName>
    <definedName name="dddddd_4_1_1_2" localSheetId="4" hidden="1">{#N/A,#N/A,FALSE,"CAPREIT"}</definedName>
    <definedName name="dddddd_4_1_1_2" localSheetId="5" hidden="1">{#N/A,#N/A,FALSE,"CAPREIT"}</definedName>
    <definedName name="dddddd_4_1_1_2" localSheetId="3" hidden="1">{#N/A,#N/A,FALSE,"CAPREIT"}</definedName>
    <definedName name="dddddd_4_1_1_2" hidden="1">{#N/A,#N/A,FALSE,"CAPREIT"}</definedName>
    <definedName name="dddddd_4_1_1_3" localSheetId="4" hidden="1">{#N/A,#N/A,FALSE,"CAPREIT"}</definedName>
    <definedName name="dddddd_4_1_1_3" localSheetId="5" hidden="1">{#N/A,#N/A,FALSE,"CAPREIT"}</definedName>
    <definedName name="dddddd_4_1_1_3" localSheetId="3" hidden="1">{#N/A,#N/A,FALSE,"CAPREIT"}</definedName>
    <definedName name="dddddd_4_1_1_3" hidden="1">{#N/A,#N/A,FALSE,"CAPREIT"}</definedName>
    <definedName name="dddddd_4_1_2" localSheetId="4" hidden="1">{#N/A,#N/A,FALSE,"CAPREIT"}</definedName>
    <definedName name="dddddd_4_1_2" localSheetId="5" hidden="1">{#N/A,#N/A,FALSE,"CAPREIT"}</definedName>
    <definedName name="dddddd_4_1_2" localSheetId="3" hidden="1">{#N/A,#N/A,FALSE,"CAPREIT"}</definedName>
    <definedName name="dddddd_4_1_2" hidden="1">{#N/A,#N/A,FALSE,"CAPREIT"}</definedName>
    <definedName name="dddddd_4_1_2_1" localSheetId="4" hidden="1">{#N/A,#N/A,FALSE,"CAPREIT"}</definedName>
    <definedName name="dddddd_4_1_2_1" localSheetId="5" hidden="1">{#N/A,#N/A,FALSE,"CAPREIT"}</definedName>
    <definedName name="dddddd_4_1_2_1" localSheetId="3" hidden="1">{#N/A,#N/A,FALSE,"CAPREIT"}</definedName>
    <definedName name="dddddd_4_1_2_1" hidden="1">{#N/A,#N/A,FALSE,"CAPREIT"}</definedName>
    <definedName name="dddddd_4_1_3" localSheetId="4" hidden="1">{#N/A,#N/A,FALSE,"CAPREIT"}</definedName>
    <definedName name="dddddd_4_1_3" localSheetId="5" hidden="1">{#N/A,#N/A,FALSE,"CAPREIT"}</definedName>
    <definedName name="dddddd_4_1_3" localSheetId="3" hidden="1">{#N/A,#N/A,FALSE,"CAPREIT"}</definedName>
    <definedName name="dddddd_4_1_3" hidden="1">{#N/A,#N/A,FALSE,"CAPREIT"}</definedName>
    <definedName name="dddddd_4_1_4" localSheetId="4" hidden="1">{#N/A,#N/A,FALSE,"CAPREIT"}</definedName>
    <definedName name="dddddd_4_1_4" localSheetId="5" hidden="1">{#N/A,#N/A,FALSE,"CAPREIT"}</definedName>
    <definedName name="dddddd_4_1_4" localSheetId="3" hidden="1">{#N/A,#N/A,FALSE,"CAPREIT"}</definedName>
    <definedName name="dddddd_4_1_4" hidden="1">{#N/A,#N/A,FALSE,"CAPREIT"}</definedName>
    <definedName name="dddddd_4_2" localSheetId="4" hidden="1">{#N/A,#N/A,FALSE,"CAPREIT"}</definedName>
    <definedName name="dddddd_4_2" localSheetId="5" hidden="1">{#N/A,#N/A,FALSE,"CAPREIT"}</definedName>
    <definedName name="dddddd_4_2" localSheetId="3" hidden="1">{#N/A,#N/A,FALSE,"CAPREIT"}</definedName>
    <definedName name="dddddd_4_2" hidden="1">{#N/A,#N/A,FALSE,"CAPREIT"}</definedName>
    <definedName name="dddddd_4_2_1" localSheetId="4" hidden="1">{#N/A,#N/A,FALSE,"CAPREIT"}</definedName>
    <definedName name="dddddd_4_2_1" localSheetId="5" hidden="1">{#N/A,#N/A,FALSE,"CAPREIT"}</definedName>
    <definedName name="dddddd_4_2_1" localSheetId="3" hidden="1">{#N/A,#N/A,FALSE,"CAPREIT"}</definedName>
    <definedName name="dddddd_4_2_1" hidden="1">{#N/A,#N/A,FALSE,"CAPREIT"}</definedName>
    <definedName name="dddddd_4_2_1_1" localSheetId="4" hidden="1">{#N/A,#N/A,FALSE,"CAPREIT"}</definedName>
    <definedName name="dddddd_4_2_1_1" localSheetId="5" hidden="1">{#N/A,#N/A,FALSE,"CAPREIT"}</definedName>
    <definedName name="dddddd_4_2_1_1" localSheetId="3" hidden="1">{#N/A,#N/A,FALSE,"CAPREIT"}</definedName>
    <definedName name="dddddd_4_2_1_1" hidden="1">{#N/A,#N/A,FALSE,"CAPREIT"}</definedName>
    <definedName name="dddddd_4_2_2" localSheetId="4" hidden="1">{#N/A,#N/A,FALSE,"CAPREIT"}</definedName>
    <definedName name="dddddd_4_2_2" localSheetId="5" hidden="1">{#N/A,#N/A,FALSE,"CAPREIT"}</definedName>
    <definedName name="dddddd_4_2_2" localSheetId="3" hidden="1">{#N/A,#N/A,FALSE,"CAPREIT"}</definedName>
    <definedName name="dddddd_4_2_2" hidden="1">{#N/A,#N/A,FALSE,"CAPREIT"}</definedName>
    <definedName name="dddddd_4_2_3" localSheetId="4" hidden="1">{#N/A,#N/A,FALSE,"CAPREIT"}</definedName>
    <definedName name="dddddd_4_2_3" localSheetId="5" hidden="1">{#N/A,#N/A,FALSE,"CAPREIT"}</definedName>
    <definedName name="dddddd_4_2_3" localSheetId="3" hidden="1">{#N/A,#N/A,FALSE,"CAPREIT"}</definedName>
    <definedName name="dddddd_4_2_3" hidden="1">{#N/A,#N/A,FALSE,"CAPREIT"}</definedName>
    <definedName name="dddddd_4_3" localSheetId="4" hidden="1">{#N/A,#N/A,FALSE,"CAPREIT"}</definedName>
    <definedName name="dddddd_4_3" localSheetId="5" hidden="1">{#N/A,#N/A,FALSE,"CAPREIT"}</definedName>
    <definedName name="dddddd_4_3" localSheetId="3" hidden="1">{#N/A,#N/A,FALSE,"CAPREIT"}</definedName>
    <definedName name="dddddd_4_3" hidden="1">{#N/A,#N/A,FALSE,"CAPREIT"}</definedName>
    <definedName name="dddddd_4_3_1" localSheetId="4" hidden="1">{#N/A,#N/A,FALSE,"CAPREIT"}</definedName>
    <definedName name="dddddd_4_3_1" localSheetId="5" hidden="1">{#N/A,#N/A,FALSE,"CAPREIT"}</definedName>
    <definedName name="dddddd_4_3_1" localSheetId="3" hidden="1">{#N/A,#N/A,FALSE,"CAPREIT"}</definedName>
    <definedName name="dddddd_4_3_1" hidden="1">{#N/A,#N/A,FALSE,"CAPREIT"}</definedName>
    <definedName name="dddddd_4_4" localSheetId="4" hidden="1">{#N/A,#N/A,FALSE,"CAPREIT"}</definedName>
    <definedName name="dddddd_4_4" localSheetId="5" hidden="1">{#N/A,#N/A,FALSE,"CAPREIT"}</definedName>
    <definedName name="dddddd_4_4" localSheetId="3" hidden="1">{#N/A,#N/A,FALSE,"CAPREIT"}</definedName>
    <definedName name="dddddd_4_4" hidden="1">{#N/A,#N/A,FALSE,"CAPREIT"}</definedName>
    <definedName name="dddddd_4_5" localSheetId="4" hidden="1">{#N/A,#N/A,FALSE,"CAPREIT"}</definedName>
    <definedName name="dddddd_4_5" localSheetId="5" hidden="1">{#N/A,#N/A,FALSE,"CAPREIT"}</definedName>
    <definedName name="dddddd_4_5" localSheetId="3" hidden="1">{#N/A,#N/A,FALSE,"CAPREIT"}</definedName>
    <definedName name="dddddd_4_5" hidden="1">{#N/A,#N/A,FALSE,"CAPREIT"}</definedName>
    <definedName name="dddddd_5" localSheetId="4" hidden="1">{#N/A,#N/A,FALSE,"CAPREIT"}</definedName>
    <definedName name="dddddd_5" localSheetId="5" hidden="1">{#N/A,#N/A,FALSE,"CAPREIT"}</definedName>
    <definedName name="dddddd_5" localSheetId="3" hidden="1">{#N/A,#N/A,FALSE,"CAPREIT"}</definedName>
    <definedName name="dddddd_5" hidden="1">{#N/A,#N/A,FALSE,"CAPREIT"}</definedName>
    <definedName name="dddddd_5_1" localSheetId="4" hidden="1">{#N/A,#N/A,FALSE,"CAPREIT"}</definedName>
    <definedName name="dddddd_5_1" localSheetId="5" hidden="1">{#N/A,#N/A,FALSE,"CAPREIT"}</definedName>
    <definedName name="dddddd_5_1" localSheetId="3" hidden="1">{#N/A,#N/A,FALSE,"CAPREIT"}</definedName>
    <definedName name="dddddd_5_1" hidden="1">{#N/A,#N/A,FALSE,"CAPREIT"}</definedName>
    <definedName name="dddddd_5_1_1" localSheetId="4" hidden="1">{#N/A,#N/A,FALSE,"CAPREIT"}</definedName>
    <definedName name="dddddd_5_1_1" localSheetId="5" hidden="1">{#N/A,#N/A,FALSE,"CAPREIT"}</definedName>
    <definedName name="dddddd_5_1_1" localSheetId="3" hidden="1">{#N/A,#N/A,FALSE,"CAPREIT"}</definedName>
    <definedName name="dddddd_5_1_1" hidden="1">{#N/A,#N/A,FALSE,"CAPREIT"}</definedName>
    <definedName name="dddddd_5_1_1_1" localSheetId="4" hidden="1">{#N/A,#N/A,FALSE,"CAPREIT"}</definedName>
    <definedName name="dddddd_5_1_1_1" localSheetId="5" hidden="1">{#N/A,#N/A,FALSE,"CAPREIT"}</definedName>
    <definedName name="dddddd_5_1_1_1" localSheetId="3" hidden="1">{#N/A,#N/A,FALSE,"CAPREIT"}</definedName>
    <definedName name="dddddd_5_1_1_1" hidden="1">{#N/A,#N/A,FALSE,"CAPREIT"}</definedName>
    <definedName name="dddddd_5_1_1_1_1" localSheetId="4" hidden="1">{#N/A,#N/A,FALSE,"CAPREIT"}</definedName>
    <definedName name="dddddd_5_1_1_1_1" localSheetId="5" hidden="1">{#N/A,#N/A,FALSE,"CAPREIT"}</definedName>
    <definedName name="dddddd_5_1_1_1_1" localSheetId="3" hidden="1">{#N/A,#N/A,FALSE,"CAPREIT"}</definedName>
    <definedName name="dddddd_5_1_1_1_1" hidden="1">{#N/A,#N/A,FALSE,"CAPREIT"}</definedName>
    <definedName name="dddddd_5_1_1_2" localSheetId="4" hidden="1">{#N/A,#N/A,FALSE,"CAPREIT"}</definedName>
    <definedName name="dddddd_5_1_1_2" localSheetId="5" hidden="1">{#N/A,#N/A,FALSE,"CAPREIT"}</definedName>
    <definedName name="dddddd_5_1_1_2" localSheetId="3" hidden="1">{#N/A,#N/A,FALSE,"CAPREIT"}</definedName>
    <definedName name="dddddd_5_1_1_2" hidden="1">{#N/A,#N/A,FALSE,"CAPREIT"}</definedName>
    <definedName name="dddddd_5_1_1_3" localSheetId="4" hidden="1">{#N/A,#N/A,FALSE,"CAPREIT"}</definedName>
    <definedName name="dddddd_5_1_1_3" localSheetId="5" hidden="1">{#N/A,#N/A,FALSE,"CAPREIT"}</definedName>
    <definedName name="dddddd_5_1_1_3" localSheetId="3" hidden="1">{#N/A,#N/A,FALSE,"CAPREIT"}</definedName>
    <definedName name="dddddd_5_1_1_3" hidden="1">{#N/A,#N/A,FALSE,"CAPREIT"}</definedName>
    <definedName name="dddddd_5_1_2" localSheetId="4" hidden="1">{#N/A,#N/A,FALSE,"CAPREIT"}</definedName>
    <definedName name="dddddd_5_1_2" localSheetId="5" hidden="1">{#N/A,#N/A,FALSE,"CAPREIT"}</definedName>
    <definedName name="dddddd_5_1_2" localSheetId="3" hidden="1">{#N/A,#N/A,FALSE,"CAPREIT"}</definedName>
    <definedName name="dddddd_5_1_2" hidden="1">{#N/A,#N/A,FALSE,"CAPREIT"}</definedName>
    <definedName name="dddddd_5_1_2_1" localSheetId="4" hidden="1">{#N/A,#N/A,FALSE,"CAPREIT"}</definedName>
    <definedName name="dddddd_5_1_2_1" localSheetId="5" hidden="1">{#N/A,#N/A,FALSE,"CAPREIT"}</definedName>
    <definedName name="dddddd_5_1_2_1" localSheetId="3" hidden="1">{#N/A,#N/A,FALSE,"CAPREIT"}</definedName>
    <definedName name="dddddd_5_1_2_1" hidden="1">{#N/A,#N/A,FALSE,"CAPREIT"}</definedName>
    <definedName name="dddddd_5_1_3" localSheetId="4" hidden="1">{#N/A,#N/A,FALSE,"CAPREIT"}</definedName>
    <definedName name="dddddd_5_1_3" localSheetId="5" hidden="1">{#N/A,#N/A,FALSE,"CAPREIT"}</definedName>
    <definedName name="dddddd_5_1_3" localSheetId="3" hidden="1">{#N/A,#N/A,FALSE,"CAPREIT"}</definedName>
    <definedName name="dddddd_5_1_3" hidden="1">{#N/A,#N/A,FALSE,"CAPREIT"}</definedName>
    <definedName name="dddddd_5_1_4" localSheetId="4" hidden="1">{#N/A,#N/A,FALSE,"CAPREIT"}</definedName>
    <definedName name="dddddd_5_1_4" localSheetId="5" hidden="1">{#N/A,#N/A,FALSE,"CAPREIT"}</definedName>
    <definedName name="dddddd_5_1_4" localSheetId="3" hidden="1">{#N/A,#N/A,FALSE,"CAPREIT"}</definedName>
    <definedName name="dddddd_5_1_4" hidden="1">{#N/A,#N/A,FALSE,"CAPREIT"}</definedName>
    <definedName name="dddddd_5_2" localSheetId="4" hidden="1">{#N/A,#N/A,FALSE,"CAPREIT"}</definedName>
    <definedName name="dddddd_5_2" localSheetId="5" hidden="1">{#N/A,#N/A,FALSE,"CAPREIT"}</definedName>
    <definedName name="dddddd_5_2" localSheetId="3" hidden="1">{#N/A,#N/A,FALSE,"CAPREIT"}</definedName>
    <definedName name="dddddd_5_2" hidden="1">{#N/A,#N/A,FALSE,"CAPREIT"}</definedName>
    <definedName name="dddddd_5_2_1" localSheetId="4" hidden="1">{#N/A,#N/A,FALSE,"CAPREIT"}</definedName>
    <definedName name="dddddd_5_2_1" localSheetId="5" hidden="1">{#N/A,#N/A,FALSE,"CAPREIT"}</definedName>
    <definedName name="dddddd_5_2_1" localSheetId="3" hidden="1">{#N/A,#N/A,FALSE,"CAPREIT"}</definedName>
    <definedName name="dddddd_5_2_1" hidden="1">{#N/A,#N/A,FALSE,"CAPREIT"}</definedName>
    <definedName name="dddddd_5_2_1_1" localSheetId="4" hidden="1">{#N/A,#N/A,FALSE,"CAPREIT"}</definedName>
    <definedName name="dddddd_5_2_1_1" localSheetId="5" hidden="1">{#N/A,#N/A,FALSE,"CAPREIT"}</definedName>
    <definedName name="dddddd_5_2_1_1" localSheetId="3" hidden="1">{#N/A,#N/A,FALSE,"CAPREIT"}</definedName>
    <definedName name="dddddd_5_2_1_1" hidden="1">{#N/A,#N/A,FALSE,"CAPREIT"}</definedName>
    <definedName name="dddddd_5_2_2" localSheetId="4" hidden="1">{#N/A,#N/A,FALSE,"CAPREIT"}</definedName>
    <definedName name="dddddd_5_2_2" localSheetId="5" hidden="1">{#N/A,#N/A,FALSE,"CAPREIT"}</definedName>
    <definedName name="dddddd_5_2_2" localSheetId="3" hidden="1">{#N/A,#N/A,FALSE,"CAPREIT"}</definedName>
    <definedName name="dddddd_5_2_2" hidden="1">{#N/A,#N/A,FALSE,"CAPREIT"}</definedName>
    <definedName name="dddddd_5_2_3" localSheetId="4" hidden="1">{#N/A,#N/A,FALSE,"CAPREIT"}</definedName>
    <definedName name="dddddd_5_2_3" localSheetId="5" hidden="1">{#N/A,#N/A,FALSE,"CAPREIT"}</definedName>
    <definedName name="dddddd_5_2_3" localSheetId="3" hidden="1">{#N/A,#N/A,FALSE,"CAPREIT"}</definedName>
    <definedName name="dddddd_5_2_3" hidden="1">{#N/A,#N/A,FALSE,"CAPREIT"}</definedName>
    <definedName name="dddddd_5_3" localSheetId="4" hidden="1">{#N/A,#N/A,FALSE,"CAPREIT"}</definedName>
    <definedName name="dddddd_5_3" localSheetId="5" hidden="1">{#N/A,#N/A,FALSE,"CAPREIT"}</definedName>
    <definedName name="dddddd_5_3" localSheetId="3" hidden="1">{#N/A,#N/A,FALSE,"CAPREIT"}</definedName>
    <definedName name="dddddd_5_3" hidden="1">{#N/A,#N/A,FALSE,"CAPREIT"}</definedName>
    <definedName name="dddddd_5_4" localSheetId="4" hidden="1">{#N/A,#N/A,FALSE,"CAPREIT"}</definedName>
    <definedName name="dddddd_5_4" localSheetId="5" hidden="1">{#N/A,#N/A,FALSE,"CAPREIT"}</definedName>
    <definedName name="dddddd_5_4" localSheetId="3" hidden="1">{#N/A,#N/A,FALSE,"CAPREIT"}</definedName>
    <definedName name="dddddd_5_4" hidden="1">{#N/A,#N/A,FALSE,"CAPREIT"}</definedName>
    <definedName name="dddddd2" localSheetId="4" hidden="1">{#N/A,#N/A,FALSE,"CAPREIT"}</definedName>
    <definedName name="dddddd2" localSheetId="5" hidden="1">{#N/A,#N/A,FALSE,"CAPREIT"}</definedName>
    <definedName name="dddddd2" localSheetId="3" hidden="1">{#N/A,#N/A,FALSE,"CAPREIT"}</definedName>
    <definedName name="dddddd2" hidden="1">{#N/A,#N/A,FALSE,"CAPREIT"}</definedName>
    <definedName name="dddddda" localSheetId="4" hidden="1">{"Summary Schedule",#N/A,FALSE,"Sheet1";"Divisional Support",#N/A,FALSE,"Sheet2";"Corporate Support",#N/A,FALSE,"Sheet3"}</definedName>
    <definedName name="dddddda" localSheetId="5" hidden="1">{"Summary Schedule",#N/A,FALSE,"Sheet1";"Divisional Support",#N/A,FALSE,"Sheet2";"Corporate Support",#N/A,FALSE,"Sheet3"}</definedName>
    <definedName name="dddddda" localSheetId="3" hidden="1">{"Summary Schedule",#N/A,FALSE,"Sheet1";"Divisional Support",#N/A,FALSE,"Sheet2";"Corporate Support",#N/A,FALSE,"Sheet3"}</definedName>
    <definedName name="dddddda" hidden="1">{"Summary Schedule",#N/A,FALSE,"Sheet1";"Divisional Support",#N/A,FALSE,"Sheet2";"Corporate Support",#N/A,FALSE,"Sheet3"}</definedName>
    <definedName name="ddddddd" localSheetId="4" hidden="1">{#N/A,#N/A,FALSE,"CAPREIT"}</definedName>
    <definedName name="ddddddd" localSheetId="5" hidden="1">{#N/A,#N/A,FALSE,"CAPREIT"}</definedName>
    <definedName name="ddddddd" localSheetId="3" hidden="1">{#N/A,#N/A,FALSE,"CAPREIT"}</definedName>
    <definedName name="ddddddd" hidden="1">{#N/A,#N/A,FALSE,"CAPREIT"}</definedName>
    <definedName name="ddddddd_1" localSheetId="4" hidden="1">{#N/A,#N/A,FALSE,"CAPREIT"}</definedName>
    <definedName name="ddddddd_1" localSheetId="5" hidden="1">{#N/A,#N/A,FALSE,"CAPREIT"}</definedName>
    <definedName name="ddddddd_1" localSheetId="3" hidden="1">{#N/A,#N/A,FALSE,"CAPREIT"}</definedName>
    <definedName name="ddddddd_1" hidden="1">{#N/A,#N/A,FALSE,"CAPREIT"}</definedName>
    <definedName name="ddddddd_1_1" localSheetId="4" hidden="1">{#N/A,#N/A,FALSE,"CAPREIT"}</definedName>
    <definedName name="ddddddd_1_1" localSheetId="5" hidden="1">{#N/A,#N/A,FALSE,"CAPREIT"}</definedName>
    <definedName name="ddddddd_1_1" localSheetId="3" hidden="1">{#N/A,#N/A,FALSE,"CAPREIT"}</definedName>
    <definedName name="ddddddd_1_1" hidden="1">{#N/A,#N/A,FALSE,"CAPREIT"}</definedName>
    <definedName name="ddddddd_1_1_1" localSheetId="4" hidden="1">{#N/A,#N/A,FALSE,"CAPREIT"}</definedName>
    <definedName name="ddddddd_1_1_1" localSheetId="5" hidden="1">{#N/A,#N/A,FALSE,"CAPREIT"}</definedName>
    <definedName name="ddddddd_1_1_1" localSheetId="3" hidden="1">{#N/A,#N/A,FALSE,"CAPREIT"}</definedName>
    <definedName name="ddddddd_1_1_1" hidden="1">{#N/A,#N/A,FALSE,"CAPREIT"}</definedName>
    <definedName name="ddddddd_1_1_1_1" localSheetId="4" hidden="1">{#N/A,#N/A,FALSE,"CAPREIT"}</definedName>
    <definedName name="ddddddd_1_1_1_1" localSheetId="5" hidden="1">{#N/A,#N/A,FALSE,"CAPREIT"}</definedName>
    <definedName name="ddddddd_1_1_1_1" localSheetId="3" hidden="1">{#N/A,#N/A,FALSE,"CAPREIT"}</definedName>
    <definedName name="ddddddd_1_1_1_1" hidden="1">{#N/A,#N/A,FALSE,"CAPREIT"}</definedName>
    <definedName name="ddddddd_1_1_1_1_1" localSheetId="4" hidden="1">{#N/A,#N/A,FALSE,"CAPREIT"}</definedName>
    <definedName name="ddddddd_1_1_1_1_1" localSheetId="5" hidden="1">{#N/A,#N/A,FALSE,"CAPREIT"}</definedName>
    <definedName name="ddddddd_1_1_1_1_1" localSheetId="3" hidden="1">{#N/A,#N/A,FALSE,"CAPREIT"}</definedName>
    <definedName name="ddddddd_1_1_1_1_1" hidden="1">{#N/A,#N/A,FALSE,"CAPREIT"}</definedName>
    <definedName name="ddddddd_1_1_1_1_1_1" localSheetId="4" hidden="1">{#N/A,#N/A,FALSE,"CAPREIT"}</definedName>
    <definedName name="ddddddd_1_1_1_1_1_1" localSheetId="5" hidden="1">{#N/A,#N/A,FALSE,"CAPREIT"}</definedName>
    <definedName name="ddddddd_1_1_1_1_1_1" localSheetId="3" hidden="1">{#N/A,#N/A,FALSE,"CAPREIT"}</definedName>
    <definedName name="ddddddd_1_1_1_1_1_1" hidden="1">{#N/A,#N/A,FALSE,"CAPREIT"}</definedName>
    <definedName name="ddddddd_1_1_1_1_2" localSheetId="4" hidden="1">{#N/A,#N/A,FALSE,"CAPREIT"}</definedName>
    <definedName name="ddddddd_1_1_1_1_2" localSheetId="5" hidden="1">{#N/A,#N/A,FALSE,"CAPREIT"}</definedName>
    <definedName name="ddddddd_1_1_1_1_2" localSheetId="3" hidden="1">{#N/A,#N/A,FALSE,"CAPREIT"}</definedName>
    <definedName name="ddddddd_1_1_1_1_2" hidden="1">{#N/A,#N/A,FALSE,"CAPREIT"}</definedName>
    <definedName name="ddddddd_1_1_1_1_3" localSheetId="4" hidden="1">{#N/A,#N/A,FALSE,"CAPREIT"}</definedName>
    <definedName name="ddddddd_1_1_1_1_3" localSheetId="5" hidden="1">{#N/A,#N/A,FALSE,"CAPREIT"}</definedName>
    <definedName name="ddddddd_1_1_1_1_3" localSheetId="3" hidden="1">{#N/A,#N/A,FALSE,"CAPREIT"}</definedName>
    <definedName name="ddddddd_1_1_1_1_3" hidden="1">{#N/A,#N/A,FALSE,"CAPREIT"}</definedName>
    <definedName name="ddddddd_1_1_1_2" localSheetId="4" hidden="1">{#N/A,#N/A,FALSE,"CAPREIT"}</definedName>
    <definedName name="ddddddd_1_1_1_2" localSheetId="5" hidden="1">{#N/A,#N/A,FALSE,"CAPREIT"}</definedName>
    <definedName name="ddddddd_1_1_1_2" localSheetId="3" hidden="1">{#N/A,#N/A,FALSE,"CAPREIT"}</definedName>
    <definedName name="ddddddd_1_1_1_2" hidden="1">{#N/A,#N/A,FALSE,"CAPREIT"}</definedName>
    <definedName name="ddddddd_1_1_1_2_1" localSheetId="4" hidden="1">{#N/A,#N/A,FALSE,"CAPREIT"}</definedName>
    <definedName name="ddddddd_1_1_1_2_1" localSheetId="5" hidden="1">{#N/A,#N/A,FALSE,"CAPREIT"}</definedName>
    <definedName name="ddddddd_1_1_1_2_1" localSheetId="3" hidden="1">{#N/A,#N/A,FALSE,"CAPREIT"}</definedName>
    <definedName name="ddddddd_1_1_1_2_1" hidden="1">{#N/A,#N/A,FALSE,"CAPREIT"}</definedName>
    <definedName name="ddddddd_1_1_1_3" localSheetId="4" hidden="1">{#N/A,#N/A,FALSE,"CAPREIT"}</definedName>
    <definedName name="ddddddd_1_1_1_3" localSheetId="5" hidden="1">{#N/A,#N/A,FALSE,"CAPREIT"}</definedName>
    <definedName name="ddddddd_1_1_1_3" localSheetId="3" hidden="1">{#N/A,#N/A,FALSE,"CAPREIT"}</definedName>
    <definedName name="ddddddd_1_1_1_3" hidden="1">{#N/A,#N/A,FALSE,"CAPREIT"}</definedName>
    <definedName name="ddddddd_1_1_1_4" localSheetId="4" hidden="1">{#N/A,#N/A,FALSE,"CAPREIT"}</definedName>
    <definedName name="ddddddd_1_1_1_4" localSheetId="5" hidden="1">{#N/A,#N/A,FALSE,"CAPREIT"}</definedName>
    <definedName name="ddddddd_1_1_1_4" localSheetId="3" hidden="1">{#N/A,#N/A,FALSE,"CAPREIT"}</definedName>
    <definedName name="ddddddd_1_1_1_4" hidden="1">{#N/A,#N/A,FALSE,"CAPREIT"}</definedName>
    <definedName name="ddddddd_1_1_2" localSheetId="4" hidden="1">{#N/A,#N/A,FALSE,"CAPREIT"}</definedName>
    <definedName name="ddddddd_1_1_2" localSheetId="5" hidden="1">{#N/A,#N/A,FALSE,"CAPREIT"}</definedName>
    <definedName name="ddddddd_1_1_2" localSheetId="3" hidden="1">{#N/A,#N/A,FALSE,"CAPREIT"}</definedName>
    <definedName name="ddddddd_1_1_2" hidden="1">{#N/A,#N/A,FALSE,"CAPREIT"}</definedName>
    <definedName name="ddddddd_1_1_2_1" localSheetId="4" hidden="1">{#N/A,#N/A,FALSE,"CAPREIT"}</definedName>
    <definedName name="ddddddd_1_1_2_1" localSheetId="5" hidden="1">{#N/A,#N/A,FALSE,"CAPREIT"}</definedName>
    <definedName name="ddddddd_1_1_2_1" localSheetId="3" hidden="1">{#N/A,#N/A,FALSE,"CAPREIT"}</definedName>
    <definedName name="ddddddd_1_1_2_1" hidden="1">{#N/A,#N/A,FALSE,"CAPREIT"}</definedName>
    <definedName name="ddddddd_1_1_2_1_1" localSheetId="4" hidden="1">{#N/A,#N/A,FALSE,"CAPREIT"}</definedName>
    <definedName name="ddddddd_1_1_2_1_1" localSheetId="5" hidden="1">{#N/A,#N/A,FALSE,"CAPREIT"}</definedName>
    <definedName name="ddddddd_1_1_2_1_1" localSheetId="3" hidden="1">{#N/A,#N/A,FALSE,"CAPREIT"}</definedName>
    <definedName name="ddddddd_1_1_2_1_1" hidden="1">{#N/A,#N/A,FALSE,"CAPREIT"}</definedName>
    <definedName name="ddddddd_1_1_2_2" localSheetId="4" hidden="1">{#N/A,#N/A,FALSE,"CAPREIT"}</definedName>
    <definedName name="ddddddd_1_1_2_2" localSheetId="5" hidden="1">{#N/A,#N/A,FALSE,"CAPREIT"}</definedName>
    <definedName name="ddddddd_1_1_2_2" localSheetId="3" hidden="1">{#N/A,#N/A,FALSE,"CAPREIT"}</definedName>
    <definedName name="ddddddd_1_1_2_2" hidden="1">{#N/A,#N/A,FALSE,"CAPREIT"}</definedName>
    <definedName name="ddddddd_1_1_2_3" localSheetId="4" hidden="1">{#N/A,#N/A,FALSE,"CAPREIT"}</definedName>
    <definedName name="ddddddd_1_1_2_3" localSheetId="5" hidden="1">{#N/A,#N/A,FALSE,"CAPREIT"}</definedName>
    <definedName name="ddddddd_1_1_2_3" localSheetId="3" hidden="1">{#N/A,#N/A,FALSE,"CAPREIT"}</definedName>
    <definedName name="ddddddd_1_1_2_3" hidden="1">{#N/A,#N/A,FALSE,"CAPREIT"}</definedName>
    <definedName name="ddddddd_1_1_3" localSheetId="4" hidden="1">{#N/A,#N/A,FALSE,"CAPREIT"}</definedName>
    <definedName name="ddddddd_1_1_3" localSheetId="5" hidden="1">{#N/A,#N/A,FALSE,"CAPREIT"}</definedName>
    <definedName name="ddddddd_1_1_3" localSheetId="3" hidden="1">{#N/A,#N/A,FALSE,"CAPREIT"}</definedName>
    <definedName name="ddddddd_1_1_3" hidden="1">{#N/A,#N/A,FALSE,"CAPREIT"}</definedName>
    <definedName name="ddddddd_1_1_4" localSheetId="4" hidden="1">{#N/A,#N/A,FALSE,"CAPREIT"}</definedName>
    <definedName name="ddddddd_1_1_4" localSheetId="5" hidden="1">{#N/A,#N/A,FALSE,"CAPREIT"}</definedName>
    <definedName name="ddddddd_1_1_4" localSheetId="3" hidden="1">{#N/A,#N/A,FALSE,"CAPREIT"}</definedName>
    <definedName name="ddddddd_1_1_4" hidden="1">{#N/A,#N/A,FALSE,"CAPREIT"}</definedName>
    <definedName name="ddddddd_1_2" localSheetId="4" hidden="1">{#N/A,#N/A,FALSE,"CAPREIT"}</definedName>
    <definedName name="ddddddd_1_2" localSheetId="5" hidden="1">{#N/A,#N/A,FALSE,"CAPREIT"}</definedName>
    <definedName name="ddddddd_1_2" localSheetId="3" hidden="1">{#N/A,#N/A,FALSE,"CAPREIT"}</definedName>
    <definedName name="ddddddd_1_2" hidden="1">{#N/A,#N/A,FALSE,"CAPREIT"}</definedName>
    <definedName name="ddddddd_1_2_1" localSheetId="4" hidden="1">{#N/A,#N/A,FALSE,"CAPREIT"}</definedName>
    <definedName name="ddddddd_1_2_1" localSheetId="5" hidden="1">{#N/A,#N/A,FALSE,"CAPREIT"}</definedName>
    <definedName name="ddddddd_1_2_1" localSheetId="3" hidden="1">{#N/A,#N/A,FALSE,"CAPREIT"}</definedName>
    <definedName name="ddddddd_1_2_1" hidden="1">{#N/A,#N/A,FALSE,"CAPREIT"}</definedName>
    <definedName name="ddddddd_1_2_1_1" localSheetId="4" hidden="1">{#N/A,#N/A,FALSE,"CAPREIT"}</definedName>
    <definedName name="ddddddd_1_2_1_1" localSheetId="5" hidden="1">{#N/A,#N/A,FALSE,"CAPREIT"}</definedName>
    <definedName name="ddddddd_1_2_1_1" localSheetId="3" hidden="1">{#N/A,#N/A,FALSE,"CAPREIT"}</definedName>
    <definedName name="ddddddd_1_2_1_1" hidden="1">{#N/A,#N/A,FALSE,"CAPREIT"}</definedName>
    <definedName name="ddddddd_1_2_1_1_1" localSheetId="4" hidden="1">{#N/A,#N/A,FALSE,"CAPREIT"}</definedName>
    <definedName name="ddddddd_1_2_1_1_1" localSheetId="5" hidden="1">{#N/A,#N/A,FALSE,"CAPREIT"}</definedName>
    <definedName name="ddddddd_1_2_1_1_1" localSheetId="3" hidden="1">{#N/A,#N/A,FALSE,"CAPREIT"}</definedName>
    <definedName name="ddddddd_1_2_1_1_1" hidden="1">{#N/A,#N/A,FALSE,"CAPREIT"}</definedName>
    <definedName name="ddddddd_1_2_1_2" localSheetId="4" hidden="1">{#N/A,#N/A,FALSE,"CAPREIT"}</definedName>
    <definedName name="ddddddd_1_2_1_2" localSheetId="5" hidden="1">{#N/A,#N/A,FALSE,"CAPREIT"}</definedName>
    <definedName name="ddddddd_1_2_1_2" localSheetId="3" hidden="1">{#N/A,#N/A,FALSE,"CAPREIT"}</definedName>
    <definedName name="ddddddd_1_2_1_2" hidden="1">{#N/A,#N/A,FALSE,"CAPREIT"}</definedName>
    <definedName name="ddddddd_1_2_1_3" localSheetId="4" hidden="1">{#N/A,#N/A,FALSE,"CAPREIT"}</definedName>
    <definedName name="ddddddd_1_2_1_3" localSheetId="5" hidden="1">{#N/A,#N/A,FALSE,"CAPREIT"}</definedName>
    <definedName name="ddddddd_1_2_1_3" localSheetId="3" hidden="1">{#N/A,#N/A,FALSE,"CAPREIT"}</definedName>
    <definedName name="ddddddd_1_2_1_3" hidden="1">{#N/A,#N/A,FALSE,"CAPREIT"}</definedName>
    <definedName name="ddddddd_1_2_2" localSheetId="4" hidden="1">{#N/A,#N/A,FALSE,"CAPREIT"}</definedName>
    <definedName name="ddddddd_1_2_2" localSheetId="5" hidden="1">{#N/A,#N/A,FALSE,"CAPREIT"}</definedName>
    <definedName name="ddddddd_1_2_2" localSheetId="3" hidden="1">{#N/A,#N/A,FALSE,"CAPREIT"}</definedName>
    <definedName name="ddddddd_1_2_2" hidden="1">{#N/A,#N/A,FALSE,"CAPREIT"}</definedName>
    <definedName name="ddddddd_1_2_2_1" localSheetId="4" hidden="1">{#N/A,#N/A,FALSE,"CAPREIT"}</definedName>
    <definedName name="ddddddd_1_2_2_1" localSheetId="5" hidden="1">{#N/A,#N/A,FALSE,"CAPREIT"}</definedName>
    <definedName name="ddddddd_1_2_2_1" localSheetId="3" hidden="1">{#N/A,#N/A,FALSE,"CAPREIT"}</definedName>
    <definedName name="ddddddd_1_2_2_1" hidden="1">{#N/A,#N/A,FALSE,"CAPREIT"}</definedName>
    <definedName name="ddddddd_1_2_3" localSheetId="4" hidden="1">{#N/A,#N/A,FALSE,"CAPREIT"}</definedName>
    <definedName name="ddddddd_1_2_3" localSheetId="5" hidden="1">{#N/A,#N/A,FALSE,"CAPREIT"}</definedName>
    <definedName name="ddddddd_1_2_3" localSheetId="3" hidden="1">{#N/A,#N/A,FALSE,"CAPREIT"}</definedName>
    <definedName name="ddddddd_1_2_3" hidden="1">{#N/A,#N/A,FALSE,"CAPREIT"}</definedName>
    <definedName name="ddddddd_1_2_4" localSheetId="4" hidden="1">{#N/A,#N/A,FALSE,"CAPREIT"}</definedName>
    <definedName name="ddddddd_1_2_4" localSheetId="5" hidden="1">{#N/A,#N/A,FALSE,"CAPREIT"}</definedName>
    <definedName name="ddddddd_1_2_4" localSheetId="3" hidden="1">{#N/A,#N/A,FALSE,"CAPREIT"}</definedName>
    <definedName name="ddddddd_1_2_4" hidden="1">{#N/A,#N/A,FALSE,"CAPREIT"}</definedName>
    <definedName name="ddddddd_1_3" localSheetId="4" hidden="1">{#N/A,#N/A,FALSE,"CAPREIT"}</definedName>
    <definedName name="ddddddd_1_3" localSheetId="5" hidden="1">{#N/A,#N/A,FALSE,"CAPREIT"}</definedName>
    <definedName name="ddddddd_1_3" localSheetId="3" hidden="1">{#N/A,#N/A,FALSE,"CAPREIT"}</definedName>
    <definedName name="ddddddd_1_3" hidden="1">{#N/A,#N/A,FALSE,"CAPREIT"}</definedName>
    <definedName name="ddddddd_1_3_1" localSheetId="4" hidden="1">{#N/A,#N/A,FALSE,"CAPREIT"}</definedName>
    <definedName name="ddddddd_1_3_1" localSheetId="5" hidden="1">{#N/A,#N/A,FALSE,"CAPREIT"}</definedName>
    <definedName name="ddddddd_1_3_1" localSheetId="3" hidden="1">{#N/A,#N/A,FALSE,"CAPREIT"}</definedName>
    <definedName name="ddddddd_1_3_1" hidden="1">{#N/A,#N/A,FALSE,"CAPREIT"}</definedName>
    <definedName name="ddddddd_1_3_1_1" localSheetId="4" hidden="1">{#N/A,#N/A,FALSE,"CAPREIT"}</definedName>
    <definedName name="ddddddd_1_3_1_1" localSheetId="5" hidden="1">{#N/A,#N/A,FALSE,"CAPREIT"}</definedName>
    <definedName name="ddddddd_1_3_1_1" localSheetId="3" hidden="1">{#N/A,#N/A,FALSE,"CAPREIT"}</definedName>
    <definedName name="ddddddd_1_3_1_1" hidden="1">{#N/A,#N/A,FALSE,"CAPREIT"}</definedName>
    <definedName name="ddddddd_1_3_2" localSheetId="4" hidden="1">{#N/A,#N/A,FALSE,"CAPREIT"}</definedName>
    <definedName name="ddddddd_1_3_2" localSheetId="5" hidden="1">{#N/A,#N/A,FALSE,"CAPREIT"}</definedName>
    <definedName name="ddddddd_1_3_2" localSheetId="3" hidden="1">{#N/A,#N/A,FALSE,"CAPREIT"}</definedName>
    <definedName name="ddddddd_1_3_2" hidden="1">{#N/A,#N/A,FALSE,"CAPREIT"}</definedName>
    <definedName name="ddddddd_1_3_3" localSheetId="4" hidden="1">{#N/A,#N/A,FALSE,"CAPREIT"}</definedName>
    <definedName name="ddddddd_1_3_3" localSheetId="5" hidden="1">{#N/A,#N/A,FALSE,"CAPREIT"}</definedName>
    <definedName name="ddddddd_1_3_3" localSheetId="3" hidden="1">{#N/A,#N/A,FALSE,"CAPREIT"}</definedName>
    <definedName name="ddddddd_1_3_3" hidden="1">{#N/A,#N/A,FALSE,"CAPREIT"}</definedName>
    <definedName name="ddddddd_1_4" localSheetId="4" hidden="1">{#N/A,#N/A,FALSE,"CAPREIT"}</definedName>
    <definedName name="ddddddd_1_4" localSheetId="5" hidden="1">{#N/A,#N/A,FALSE,"CAPREIT"}</definedName>
    <definedName name="ddddddd_1_4" localSheetId="3" hidden="1">{#N/A,#N/A,FALSE,"CAPREIT"}</definedName>
    <definedName name="ddddddd_1_4" hidden="1">{#N/A,#N/A,FALSE,"CAPREIT"}</definedName>
    <definedName name="ddddddd_1_4_1" localSheetId="4" hidden="1">{#N/A,#N/A,FALSE,"CAPREIT"}</definedName>
    <definedName name="ddddddd_1_4_1" localSheetId="5" hidden="1">{#N/A,#N/A,FALSE,"CAPREIT"}</definedName>
    <definedName name="ddddddd_1_4_1" localSheetId="3" hidden="1">{#N/A,#N/A,FALSE,"CAPREIT"}</definedName>
    <definedName name="ddddddd_1_4_1" hidden="1">{#N/A,#N/A,FALSE,"CAPREIT"}</definedName>
    <definedName name="ddddddd_1_4_1_1" localSheetId="4" hidden="1">{#N/A,#N/A,FALSE,"CAPREIT"}</definedName>
    <definedName name="ddddddd_1_4_1_1" localSheetId="5" hidden="1">{#N/A,#N/A,FALSE,"CAPREIT"}</definedName>
    <definedName name="ddddddd_1_4_1_1" localSheetId="3" hidden="1">{#N/A,#N/A,FALSE,"CAPREIT"}</definedName>
    <definedName name="ddddddd_1_4_1_1" hidden="1">{#N/A,#N/A,FALSE,"CAPREIT"}</definedName>
    <definedName name="ddddddd_1_5" localSheetId="4" hidden="1">{#N/A,#N/A,FALSE,"CAPREIT"}</definedName>
    <definedName name="ddddddd_1_5" localSheetId="5" hidden="1">{#N/A,#N/A,FALSE,"CAPREIT"}</definedName>
    <definedName name="ddddddd_1_5" localSheetId="3" hidden="1">{#N/A,#N/A,FALSE,"CAPREIT"}</definedName>
    <definedName name="ddddddd_1_5" hidden="1">{#N/A,#N/A,FALSE,"CAPREIT"}</definedName>
    <definedName name="ddddddd_1_5_1" localSheetId="4" hidden="1">{#N/A,#N/A,FALSE,"CAPREIT"}</definedName>
    <definedName name="ddddddd_1_5_1" localSheetId="5" hidden="1">{#N/A,#N/A,FALSE,"CAPREIT"}</definedName>
    <definedName name="ddddddd_1_5_1" localSheetId="3" hidden="1">{#N/A,#N/A,FALSE,"CAPREIT"}</definedName>
    <definedName name="ddddddd_1_5_1" hidden="1">{#N/A,#N/A,FALSE,"CAPREIT"}</definedName>
    <definedName name="ddddddd_2" localSheetId="4" hidden="1">{#N/A,#N/A,FALSE,"CAPREIT"}</definedName>
    <definedName name="ddddddd_2" localSheetId="5" hidden="1">{#N/A,#N/A,FALSE,"CAPREIT"}</definedName>
    <definedName name="ddddddd_2" localSheetId="3" hidden="1">{#N/A,#N/A,FALSE,"CAPREIT"}</definedName>
    <definedName name="ddddddd_2" hidden="1">{#N/A,#N/A,FALSE,"CAPREIT"}</definedName>
    <definedName name="ddddddd_2_1" localSheetId="4" hidden="1">{#N/A,#N/A,FALSE,"CAPREIT"}</definedName>
    <definedName name="ddddddd_2_1" localSheetId="5" hidden="1">{#N/A,#N/A,FALSE,"CAPREIT"}</definedName>
    <definedName name="ddddddd_2_1" localSheetId="3" hidden="1">{#N/A,#N/A,FALSE,"CAPREIT"}</definedName>
    <definedName name="ddddddd_2_1" hidden="1">{#N/A,#N/A,FALSE,"CAPREIT"}</definedName>
    <definedName name="ddddddd_2_1_1" localSheetId="4" hidden="1">{#N/A,#N/A,FALSE,"CAPREIT"}</definedName>
    <definedName name="ddddddd_2_1_1" localSheetId="5" hidden="1">{#N/A,#N/A,FALSE,"CAPREIT"}</definedName>
    <definedName name="ddddddd_2_1_1" localSheetId="3" hidden="1">{#N/A,#N/A,FALSE,"CAPREIT"}</definedName>
    <definedName name="ddddddd_2_1_1" hidden="1">{#N/A,#N/A,FALSE,"CAPREIT"}</definedName>
    <definedName name="ddddddd_2_1_1_1" localSheetId="4" hidden="1">{#N/A,#N/A,FALSE,"CAPREIT"}</definedName>
    <definedName name="ddddddd_2_1_1_1" localSheetId="5" hidden="1">{#N/A,#N/A,FALSE,"CAPREIT"}</definedName>
    <definedName name="ddddddd_2_1_1_1" localSheetId="3" hidden="1">{#N/A,#N/A,FALSE,"CAPREIT"}</definedName>
    <definedName name="ddddddd_2_1_1_1" hidden="1">{#N/A,#N/A,FALSE,"CAPREIT"}</definedName>
    <definedName name="ddddddd_2_1_1_1_1" localSheetId="4" hidden="1">{#N/A,#N/A,FALSE,"CAPREIT"}</definedName>
    <definedName name="ddddddd_2_1_1_1_1" localSheetId="5" hidden="1">{#N/A,#N/A,FALSE,"CAPREIT"}</definedName>
    <definedName name="ddddddd_2_1_1_1_1" localSheetId="3" hidden="1">{#N/A,#N/A,FALSE,"CAPREIT"}</definedName>
    <definedName name="ddddddd_2_1_1_1_1" hidden="1">{#N/A,#N/A,FALSE,"CAPREIT"}</definedName>
    <definedName name="ddddddd_2_1_1_1_1_1" localSheetId="4" hidden="1">{#N/A,#N/A,FALSE,"CAPREIT"}</definedName>
    <definedName name="ddddddd_2_1_1_1_1_1" localSheetId="5" hidden="1">{#N/A,#N/A,FALSE,"CAPREIT"}</definedName>
    <definedName name="ddddddd_2_1_1_1_1_1" localSheetId="3" hidden="1">{#N/A,#N/A,FALSE,"CAPREIT"}</definedName>
    <definedName name="ddddddd_2_1_1_1_1_1" hidden="1">{#N/A,#N/A,FALSE,"CAPREIT"}</definedName>
    <definedName name="ddddddd_2_1_1_1_2" localSheetId="4" hidden="1">{#N/A,#N/A,FALSE,"CAPREIT"}</definedName>
    <definedName name="ddddddd_2_1_1_1_2" localSheetId="5" hidden="1">{#N/A,#N/A,FALSE,"CAPREIT"}</definedName>
    <definedName name="ddddddd_2_1_1_1_2" localSheetId="3" hidden="1">{#N/A,#N/A,FALSE,"CAPREIT"}</definedName>
    <definedName name="ddddddd_2_1_1_1_2" hidden="1">{#N/A,#N/A,FALSE,"CAPREIT"}</definedName>
    <definedName name="ddddddd_2_1_1_1_3" localSheetId="4" hidden="1">{#N/A,#N/A,FALSE,"CAPREIT"}</definedName>
    <definedName name="ddddddd_2_1_1_1_3" localSheetId="5" hidden="1">{#N/A,#N/A,FALSE,"CAPREIT"}</definedName>
    <definedName name="ddddddd_2_1_1_1_3" localSheetId="3" hidden="1">{#N/A,#N/A,FALSE,"CAPREIT"}</definedName>
    <definedName name="ddddddd_2_1_1_1_3" hidden="1">{#N/A,#N/A,FALSE,"CAPREIT"}</definedName>
    <definedName name="ddddddd_2_1_1_2" localSheetId="4" hidden="1">{#N/A,#N/A,FALSE,"CAPREIT"}</definedName>
    <definedName name="ddddddd_2_1_1_2" localSheetId="5" hidden="1">{#N/A,#N/A,FALSE,"CAPREIT"}</definedName>
    <definedName name="ddddddd_2_1_1_2" localSheetId="3" hidden="1">{#N/A,#N/A,FALSE,"CAPREIT"}</definedName>
    <definedName name="ddddddd_2_1_1_2" hidden="1">{#N/A,#N/A,FALSE,"CAPREIT"}</definedName>
    <definedName name="ddddddd_2_1_1_2_1" localSheetId="4" hidden="1">{#N/A,#N/A,FALSE,"CAPREIT"}</definedName>
    <definedName name="ddddddd_2_1_1_2_1" localSheetId="5" hidden="1">{#N/A,#N/A,FALSE,"CAPREIT"}</definedName>
    <definedName name="ddddddd_2_1_1_2_1" localSheetId="3" hidden="1">{#N/A,#N/A,FALSE,"CAPREIT"}</definedName>
    <definedName name="ddddddd_2_1_1_2_1" hidden="1">{#N/A,#N/A,FALSE,"CAPREIT"}</definedName>
    <definedName name="ddddddd_2_1_1_3" localSheetId="4" hidden="1">{#N/A,#N/A,FALSE,"CAPREIT"}</definedName>
    <definedName name="ddddddd_2_1_1_3" localSheetId="5" hidden="1">{#N/A,#N/A,FALSE,"CAPREIT"}</definedName>
    <definedName name="ddddddd_2_1_1_3" localSheetId="3" hidden="1">{#N/A,#N/A,FALSE,"CAPREIT"}</definedName>
    <definedName name="ddddddd_2_1_1_3" hidden="1">{#N/A,#N/A,FALSE,"CAPREIT"}</definedName>
    <definedName name="ddddddd_2_1_1_4" localSheetId="4" hidden="1">{#N/A,#N/A,FALSE,"CAPREIT"}</definedName>
    <definedName name="ddddddd_2_1_1_4" localSheetId="5" hidden="1">{#N/A,#N/A,FALSE,"CAPREIT"}</definedName>
    <definedName name="ddddddd_2_1_1_4" localSheetId="3" hidden="1">{#N/A,#N/A,FALSE,"CAPREIT"}</definedName>
    <definedName name="ddddddd_2_1_1_4" hidden="1">{#N/A,#N/A,FALSE,"CAPREIT"}</definedName>
    <definedName name="ddddddd_2_1_2" localSheetId="4" hidden="1">{#N/A,#N/A,FALSE,"CAPREIT"}</definedName>
    <definedName name="ddddddd_2_1_2" localSheetId="5" hidden="1">{#N/A,#N/A,FALSE,"CAPREIT"}</definedName>
    <definedName name="ddddddd_2_1_2" localSheetId="3" hidden="1">{#N/A,#N/A,FALSE,"CAPREIT"}</definedName>
    <definedName name="ddddddd_2_1_2" hidden="1">{#N/A,#N/A,FALSE,"CAPREIT"}</definedName>
    <definedName name="ddddddd_2_1_2_1" localSheetId="4" hidden="1">{#N/A,#N/A,FALSE,"CAPREIT"}</definedName>
    <definedName name="ddddddd_2_1_2_1" localSheetId="5" hidden="1">{#N/A,#N/A,FALSE,"CAPREIT"}</definedName>
    <definedName name="ddddddd_2_1_2_1" localSheetId="3" hidden="1">{#N/A,#N/A,FALSE,"CAPREIT"}</definedName>
    <definedName name="ddddddd_2_1_2_1" hidden="1">{#N/A,#N/A,FALSE,"CAPREIT"}</definedName>
    <definedName name="ddddddd_2_1_2_1_1" localSheetId="4" hidden="1">{#N/A,#N/A,FALSE,"CAPREIT"}</definedName>
    <definedName name="ddddddd_2_1_2_1_1" localSheetId="5" hidden="1">{#N/A,#N/A,FALSE,"CAPREIT"}</definedName>
    <definedName name="ddddddd_2_1_2_1_1" localSheetId="3" hidden="1">{#N/A,#N/A,FALSE,"CAPREIT"}</definedName>
    <definedName name="ddddddd_2_1_2_1_1" hidden="1">{#N/A,#N/A,FALSE,"CAPREIT"}</definedName>
    <definedName name="ddddddd_2_1_2_2" localSheetId="4" hidden="1">{#N/A,#N/A,FALSE,"CAPREIT"}</definedName>
    <definedName name="ddddddd_2_1_2_2" localSheetId="5" hidden="1">{#N/A,#N/A,FALSE,"CAPREIT"}</definedName>
    <definedName name="ddddddd_2_1_2_2" localSheetId="3" hidden="1">{#N/A,#N/A,FALSE,"CAPREIT"}</definedName>
    <definedName name="ddddddd_2_1_2_2" hidden="1">{#N/A,#N/A,FALSE,"CAPREIT"}</definedName>
    <definedName name="ddddddd_2_1_2_3" localSheetId="4" hidden="1">{#N/A,#N/A,FALSE,"CAPREIT"}</definedName>
    <definedName name="ddddddd_2_1_2_3" localSheetId="5" hidden="1">{#N/A,#N/A,FALSE,"CAPREIT"}</definedName>
    <definedName name="ddddddd_2_1_2_3" localSheetId="3" hidden="1">{#N/A,#N/A,FALSE,"CAPREIT"}</definedName>
    <definedName name="ddddddd_2_1_2_3" hidden="1">{#N/A,#N/A,FALSE,"CAPREIT"}</definedName>
    <definedName name="ddddddd_2_1_3" localSheetId="4" hidden="1">{#N/A,#N/A,FALSE,"CAPREIT"}</definedName>
    <definedName name="ddddddd_2_1_3" localSheetId="5" hidden="1">{#N/A,#N/A,FALSE,"CAPREIT"}</definedName>
    <definedName name="ddddddd_2_1_3" localSheetId="3" hidden="1">{#N/A,#N/A,FALSE,"CAPREIT"}</definedName>
    <definedName name="ddddddd_2_1_3" hidden="1">{#N/A,#N/A,FALSE,"CAPREIT"}</definedName>
    <definedName name="ddddddd_2_1_4" localSheetId="4" hidden="1">{#N/A,#N/A,FALSE,"CAPREIT"}</definedName>
    <definedName name="ddddddd_2_1_4" localSheetId="5" hidden="1">{#N/A,#N/A,FALSE,"CAPREIT"}</definedName>
    <definedName name="ddddddd_2_1_4" localSheetId="3" hidden="1">{#N/A,#N/A,FALSE,"CAPREIT"}</definedName>
    <definedName name="ddddddd_2_1_4" hidden="1">{#N/A,#N/A,FALSE,"CAPREIT"}</definedName>
    <definedName name="ddddddd_2_2" localSheetId="4" hidden="1">{#N/A,#N/A,FALSE,"CAPREIT"}</definedName>
    <definedName name="ddddddd_2_2" localSheetId="5" hidden="1">{#N/A,#N/A,FALSE,"CAPREIT"}</definedName>
    <definedName name="ddddddd_2_2" localSheetId="3" hidden="1">{#N/A,#N/A,FALSE,"CAPREIT"}</definedName>
    <definedName name="ddddddd_2_2" hidden="1">{#N/A,#N/A,FALSE,"CAPREIT"}</definedName>
    <definedName name="ddddddd_2_2_1" localSheetId="4" hidden="1">{#N/A,#N/A,FALSE,"CAPREIT"}</definedName>
    <definedName name="ddddddd_2_2_1" localSheetId="5" hidden="1">{#N/A,#N/A,FALSE,"CAPREIT"}</definedName>
    <definedName name="ddddddd_2_2_1" localSheetId="3" hidden="1">{#N/A,#N/A,FALSE,"CAPREIT"}</definedName>
    <definedName name="ddddddd_2_2_1" hidden="1">{#N/A,#N/A,FALSE,"CAPREIT"}</definedName>
    <definedName name="ddddddd_2_2_1_1" localSheetId="4" hidden="1">{#N/A,#N/A,FALSE,"CAPREIT"}</definedName>
    <definedName name="ddddddd_2_2_1_1" localSheetId="5" hidden="1">{#N/A,#N/A,FALSE,"CAPREIT"}</definedName>
    <definedName name="ddddddd_2_2_1_1" localSheetId="3" hidden="1">{#N/A,#N/A,FALSE,"CAPREIT"}</definedName>
    <definedName name="ddddddd_2_2_1_1" hidden="1">{#N/A,#N/A,FALSE,"CAPREIT"}</definedName>
    <definedName name="ddddddd_2_2_1_1_1" localSheetId="4" hidden="1">{#N/A,#N/A,FALSE,"CAPREIT"}</definedName>
    <definedName name="ddddddd_2_2_1_1_1" localSheetId="5" hidden="1">{#N/A,#N/A,FALSE,"CAPREIT"}</definedName>
    <definedName name="ddddddd_2_2_1_1_1" localSheetId="3" hidden="1">{#N/A,#N/A,FALSE,"CAPREIT"}</definedName>
    <definedName name="ddddddd_2_2_1_1_1" hidden="1">{#N/A,#N/A,FALSE,"CAPREIT"}</definedName>
    <definedName name="ddddddd_2_2_1_2" localSheetId="4" hidden="1">{#N/A,#N/A,FALSE,"CAPREIT"}</definedName>
    <definedName name="ddddddd_2_2_1_2" localSheetId="5" hidden="1">{#N/A,#N/A,FALSE,"CAPREIT"}</definedName>
    <definedName name="ddddddd_2_2_1_2" localSheetId="3" hidden="1">{#N/A,#N/A,FALSE,"CAPREIT"}</definedName>
    <definedName name="ddddddd_2_2_1_2" hidden="1">{#N/A,#N/A,FALSE,"CAPREIT"}</definedName>
    <definedName name="ddddddd_2_2_1_3" localSheetId="4" hidden="1">{#N/A,#N/A,FALSE,"CAPREIT"}</definedName>
    <definedName name="ddddddd_2_2_1_3" localSheetId="5" hidden="1">{#N/A,#N/A,FALSE,"CAPREIT"}</definedName>
    <definedName name="ddddddd_2_2_1_3" localSheetId="3" hidden="1">{#N/A,#N/A,FALSE,"CAPREIT"}</definedName>
    <definedName name="ddddddd_2_2_1_3" hidden="1">{#N/A,#N/A,FALSE,"CAPREIT"}</definedName>
    <definedName name="ddddddd_2_2_2" localSheetId="4" hidden="1">{#N/A,#N/A,FALSE,"CAPREIT"}</definedName>
    <definedName name="ddddddd_2_2_2" localSheetId="5" hidden="1">{#N/A,#N/A,FALSE,"CAPREIT"}</definedName>
    <definedName name="ddddddd_2_2_2" localSheetId="3" hidden="1">{#N/A,#N/A,FALSE,"CAPREIT"}</definedName>
    <definedName name="ddddddd_2_2_2" hidden="1">{#N/A,#N/A,FALSE,"CAPREIT"}</definedName>
    <definedName name="ddddddd_2_2_2_1" localSheetId="4" hidden="1">{#N/A,#N/A,FALSE,"CAPREIT"}</definedName>
    <definedName name="ddddddd_2_2_2_1" localSheetId="5" hidden="1">{#N/A,#N/A,FALSE,"CAPREIT"}</definedName>
    <definedName name="ddddddd_2_2_2_1" localSheetId="3" hidden="1">{#N/A,#N/A,FALSE,"CAPREIT"}</definedName>
    <definedName name="ddddddd_2_2_2_1" hidden="1">{#N/A,#N/A,FALSE,"CAPREIT"}</definedName>
    <definedName name="ddddddd_2_2_3" localSheetId="4" hidden="1">{#N/A,#N/A,FALSE,"CAPREIT"}</definedName>
    <definedName name="ddddddd_2_2_3" localSheetId="5" hidden="1">{#N/A,#N/A,FALSE,"CAPREIT"}</definedName>
    <definedName name="ddddddd_2_2_3" localSheetId="3" hidden="1">{#N/A,#N/A,FALSE,"CAPREIT"}</definedName>
    <definedName name="ddddddd_2_2_3" hidden="1">{#N/A,#N/A,FALSE,"CAPREIT"}</definedName>
    <definedName name="ddddddd_2_2_4" localSheetId="4" hidden="1">{#N/A,#N/A,FALSE,"CAPREIT"}</definedName>
    <definedName name="ddddddd_2_2_4" localSheetId="5" hidden="1">{#N/A,#N/A,FALSE,"CAPREIT"}</definedName>
    <definedName name="ddddddd_2_2_4" localSheetId="3" hidden="1">{#N/A,#N/A,FALSE,"CAPREIT"}</definedName>
    <definedName name="ddddddd_2_2_4" hidden="1">{#N/A,#N/A,FALSE,"CAPREIT"}</definedName>
    <definedName name="ddddddd_2_3" localSheetId="4" hidden="1">{#N/A,#N/A,FALSE,"CAPREIT"}</definedName>
    <definedName name="ddddddd_2_3" localSheetId="5" hidden="1">{#N/A,#N/A,FALSE,"CAPREIT"}</definedName>
    <definedName name="ddddddd_2_3" localSheetId="3" hidden="1">{#N/A,#N/A,FALSE,"CAPREIT"}</definedName>
    <definedName name="ddddddd_2_3" hidden="1">{#N/A,#N/A,FALSE,"CAPREIT"}</definedName>
    <definedName name="ddddddd_2_3_1" localSheetId="4" hidden="1">{#N/A,#N/A,FALSE,"CAPREIT"}</definedName>
    <definedName name="ddddddd_2_3_1" localSheetId="5" hidden="1">{#N/A,#N/A,FALSE,"CAPREIT"}</definedName>
    <definedName name="ddddddd_2_3_1" localSheetId="3" hidden="1">{#N/A,#N/A,FALSE,"CAPREIT"}</definedName>
    <definedName name="ddddddd_2_3_1" hidden="1">{#N/A,#N/A,FALSE,"CAPREIT"}</definedName>
    <definedName name="ddddddd_2_3_1_1" localSheetId="4" hidden="1">{#N/A,#N/A,FALSE,"CAPREIT"}</definedName>
    <definedName name="ddddddd_2_3_1_1" localSheetId="5" hidden="1">{#N/A,#N/A,FALSE,"CAPREIT"}</definedName>
    <definedName name="ddddddd_2_3_1_1" localSheetId="3" hidden="1">{#N/A,#N/A,FALSE,"CAPREIT"}</definedName>
    <definedName name="ddddddd_2_3_1_1" hidden="1">{#N/A,#N/A,FALSE,"CAPREIT"}</definedName>
    <definedName name="ddddddd_2_3_2" localSheetId="4" hidden="1">{#N/A,#N/A,FALSE,"CAPREIT"}</definedName>
    <definedName name="ddddddd_2_3_2" localSheetId="5" hidden="1">{#N/A,#N/A,FALSE,"CAPREIT"}</definedName>
    <definedName name="ddddddd_2_3_2" localSheetId="3" hidden="1">{#N/A,#N/A,FALSE,"CAPREIT"}</definedName>
    <definedName name="ddddddd_2_3_2" hidden="1">{#N/A,#N/A,FALSE,"CAPREIT"}</definedName>
    <definedName name="ddddddd_2_3_3" localSheetId="4" hidden="1">{#N/A,#N/A,FALSE,"CAPREIT"}</definedName>
    <definedName name="ddddddd_2_3_3" localSheetId="5" hidden="1">{#N/A,#N/A,FALSE,"CAPREIT"}</definedName>
    <definedName name="ddddddd_2_3_3" localSheetId="3" hidden="1">{#N/A,#N/A,FALSE,"CAPREIT"}</definedName>
    <definedName name="ddddddd_2_3_3" hidden="1">{#N/A,#N/A,FALSE,"CAPREIT"}</definedName>
    <definedName name="ddddddd_2_4" localSheetId="4" hidden="1">{#N/A,#N/A,FALSE,"CAPREIT"}</definedName>
    <definedName name="ddddddd_2_4" localSheetId="5" hidden="1">{#N/A,#N/A,FALSE,"CAPREIT"}</definedName>
    <definedName name="ddddddd_2_4" localSheetId="3" hidden="1">{#N/A,#N/A,FALSE,"CAPREIT"}</definedName>
    <definedName name="ddddddd_2_4" hidden="1">{#N/A,#N/A,FALSE,"CAPREIT"}</definedName>
    <definedName name="ddddddd_2_4_1" localSheetId="4" hidden="1">{#N/A,#N/A,FALSE,"CAPREIT"}</definedName>
    <definedName name="ddddddd_2_4_1" localSheetId="5" hidden="1">{#N/A,#N/A,FALSE,"CAPREIT"}</definedName>
    <definedName name="ddddddd_2_4_1" localSheetId="3" hidden="1">{#N/A,#N/A,FALSE,"CAPREIT"}</definedName>
    <definedName name="ddddddd_2_4_1" hidden="1">{#N/A,#N/A,FALSE,"CAPREIT"}</definedName>
    <definedName name="ddddddd_2_4_1_1" localSheetId="4" hidden="1">{#N/A,#N/A,FALSE,"CAPREIT"}</definedName>
    <definedName name="ddddddd_2_4_1_1" localSheetId="5" hidden="1">{#N/A,#N/A,FALSE,"CAPREIT"}</definedName>
    <definedName name="ddddddd_2_4_1_1" localSheetId="3" hidden="1">{#N/A,#N/A,FALSE,"CAPREIT"}</definedName>
    <definedName name="ddddddd_2_4_1_1" hidden="1">{#N/A,#N/A,FALSE,"CAPREIT"}</definedName>
    <definedName name="ddddddd_2_5" localSheetId="4" hidden="1">{#N/A,#N/A,FALSE,"CAPREIT"}</definedName>
    <definedName name="ddddddd_2_5" localSheetId="5" hidden="1">{#N/A,#N/A,FALSE,"CAPREIT"}</definedName>
    <definedName name="ddddddd_2_5" localSheetId="3" hidden="1">{#N/A,#N/A,FALSE,"CAPREIT"}</definedName>
    <definedName name="ddddddd_2_5" hidden="1">{#N/A,#N/A,FALSE,"CAPREIT"}</definedName>
    <definedName name="ddddddd_2_5_1" localSheetId="4" hidden="1">{#N/A,#N/A,FALSE,"CAPREIT"}</definedName>
    <definedName name="ddddddd_2_5_1" localSheetId="5" hidden="1">{#N/A,#N/A,FALSE,"CAPREIT"}</definedName>
    <definedName name="ddddddd_2_5_1" localSheetId="3" hidden="1">{#N/A,#N/A,FALSE,"CAPREIT"}</definedName>
    <definedName name="ddddddd_2_5_1" hidden="1">{#N/A,#N/A,FALSE,"CAPREIT"}</definedName>
    <definedName name="ddddddd_3" localSheetId="4" hidden="1">{#N/A,#N/A,FALSE,"CAPREIT"}</definedName>
    <definedName name="ddddddd_3" localSheetId="5" hidden="1">{#N/A,#N/A,FALSE,"CAPREIT"}</definedName>
    <definedName name="ddddddd_3" localSheetId="3" hidden="1">{#N/A,#N/A,FALSE,"CAPREIT"}</definedName>
    <definedName name="ddddddd_3" hidden="1">{#N/A,#N/A,FALSE,"CAPREIT"}</definedName>
    <definedName name="ddddddd_3_1" localSheetId="4" hidden="1">{#N/A,#N/A,FALSE,"CAPREIT"}</definedName>
    <definedName name="ddddddd_3_1" localSheetId="5" hidden="1">{#N/A,#N/A,FALSE,"CAPREIT"}</definedName>
    <definedName name="ddddddd_3_1" localSheetId="3" hidden="1">{#N/A,#N/A,FALSE,"CAPREIT"}</definedName>
    <definedName name="ddddddd_3_1" hidden="1">{#N/A,#N/A,FALSE,"CAPREIT"}</definedName>
    <definedName name="ddddddd_3_1_1" localSheetId="4" hidden="1">{#N/A,#N/A,FALSE,"CAPREIT"}</definedName>
    <definedName name="ddddddd_3_1_1" localSheetId="5" hidden="1">{#N/A,#N/A,FALSE,"CAPREIT"}</definedName>
    <definedName name="ddddddd_3_1_1" localSheetId="3" hidden="1">{#N/A,#N/A,FALSE,"CAPREIT"}</definedName>
    <definedName name="ddddddd_3_1_1" hidden="1">{#N/A,#N/A,FALSE,"CAPREIT"}</definedName>
    <definedName name="ddddddd_3_1_1_1" localSheetId="4" hidden="1">{#N/A,#N/A,FALSE,"CAPREIT"}</definedName>
    <definedName name="ddddddd_3_1_1_1" localSheetId="5" hidden="1">{#N/A,#N/A,FALSE,"CAPREIT"}</definedName>
    <definedName name="ddddddd_3_1_1_1" localSheetId="3" hidden="1">{#N/A,#N/A,FALSE,"CAPREIT"}</definedName>
    <definedName name="ddddddd_3_1_1_1" hidden="1">{#N/A,#N/A,FALSE,"CAPREIT"}</definedName>
    <definedName name="ddddddd_3_1_1_1_1" localSheetId="4" hidden="1">{#N/A,#N/A,FALSE,"CAPREIT"}</definedName>
    <definedName name="ddddddd_3_1_1_1_1" localSheetId="5" hidden="1">{#N/A,#N/A,FALSE,"CAPREIT"}</definedName>
    <definedName name="ddddddd_3_1_1_1_1" localSheetId="3" hidden="1">{#N/A,#N/A,FALSE,"CAPREIT"}</definedName>
    <definedName name="ddddddd_3_1_1_1_1" hidden="1">{#N/A,#N/A,FALSE,"CAPREIT"}</definedName>
    <definedName name="ddddddd_3_1_1_1_1_1" localSheetId="4" hidden="1">{#N/A,#N/A,FALSE,"CAPREIT"}</definedName>
    <definedName name="ddddddd_3_1_1_1_1_1" localSheetId="5" hidden="1">{#N/A,#N/A,FALSE,"CAPREIT"}</definedName>
    <definedName name="ddddddd_3_1_1_1_1_1" localSheetId="3" hidden="1">{#N/A,#N/A,FALSE,"CAPREIT"}</definedName>
    <definedName name="ddddddd_3_1_1_1_1_1" hidden="1">{#N/A,#N/A,FALSE,"CAPREIT"}</definedName>
    <definedName name="ddddddd_3_1_1_1_2" localSheetId="4" hidden="1">{#N/A,#N/A,FALSE,"CAPREIT"}</definedName>
    <definedName name="ddddddd_3_1_1_1_2" localSheetId="5" hidden="1">{#N/A,#N/A,FALSE,"CAPREIT"}</definedName>
    <definedName name="ddddddd_3_1_1_1_2" localSheetId="3" hidden="1">{#N/A,#N/A,FALSE,"CAPREIT"}</definedName>
    <definedName name="ddddddd_3_1_1_1_2" hidden="1">{#N/A,#N/A,FALSE,"CAPREIT"}</definedName>
    <definedName name="ddddddd_3_1_1_1_3" localSheetId="4" hidden="1">{#N/A,#N/A,FALSE,"CAPREIT"}</definedName>
    <definedName name="ddddddd_3_1_1_1_3" localSheetId="5" hidden="1">{#N/A,#N/A,FALSE,"CAPREIT"}</definedName>
    <definedName name="ddddddd_3_1_1_1_3" localSheetId="3" hidden="1">{#N/A,#N/A,FALSE,"CAPREIT"}</definedName>
    <definedName name="ddddddd_3_1_1_1_3" hidden="1">{#N/A,#N/A,FALSE,"CAPREIT"}</definedName>
    <definedName name="ddddddd_3_1_1_2" localSheetId="4" hidden="1">{#N/A,#N/A,FALSE,"CAPREIT"}</definedName>
    <definedName name="ddddddd_3_1_1_2" localSheetId="5" hidden="1">{#N/A,#N/A,FALSE,"CAPREIT"}</definedName>
    <definedName name="ddddddd_3_1_1_2" localSheetId="3" hidden="1">{#N/A,#N/A,FALSE,"CAPREIT"}</definedName>
    <definedName name="ddddddd_3_1_1_2" hidden="1">{#N/A,#N/A,FALSE,"CAPREIT"}</definedName>
    <definedName name="ddddddd_3_1_1_2_1" localSheetId="4" hidden="1">{#N/A,#N/A,FALSE,"CAPREIT"}</definedName>
    <definedName name="ddddddd_3_1_1_2_1" localSheetId="5" hidden="1">{#N/A,#N/A,FALSE,"CAPREIT"}</definedName>
    <definedName name="ddddddd_3_1_1_2_1" localSheetId="3" hidden="1">{#N/A,#N/A,FALSE,"CAPREIT"}</definedName>
    <definedName name="ddddddd_3_1_1_2_1" hidden="1">{#N/A,#N/A,FALSE,"CAPREIT"}</definedName>
    <definedName name="ddddddd_3_1_1_3" localSheetId="4" hidden="1">{#N/A,#N/A,FALSE,"CAPREIT"}</definedName>
    <definedName name="ddddddd_3_1_1_3" localSheetId="5" hidden="1">{#N/A,#N/A,FALSE,"CAPREIT"}</definedName>
    <definedName name="ddddddd_3_1_1_3" localSheetId="3" hidden="1">{#N/A,#N/A,FALSE,"CAPREIT"}</definedName>
    <definedName name="ddddddd_3_1_1_3" hidden="1">{#N/A,#N/A,FALSE,"CAPREIT"}</definedName>
    <definedName name="ddddddd_3_1_1_4" localSheetId="4" hidden="1">{#N/A,#N/A,FALSE,"CAPREIT"}</definedName>
    <definedName name="ddddddd_3_1_1_4" localSheetId="5" hidden="1">{#N/A,#N/A,FALSE,"CAPREIT"}</definedName>
    <definedName name="ddddddd_3_1_1_4" localSheetId="3" hidden="1">{#N/A,#N/A,FALSE,"CAPREIT"}</definedName>
    <definedName name="ddddddd_3_1_1_4" hidden="1">{#N/A,#N/A,FALSE,"CAPREIT"}</definedName>
    <definedName name="ddddddd_3_1_2" localSheetId="4" hidden="1">{#N/A,#N/A,FALSE,"CAPREIT"}</definedName>
    <definedName name="ddddddd_3_1_2" localSheetId="5" hidden="1">{#N/A,#N/A,FALSE,"CAPREIT"}</definedName>
    <definedName name="ddddddd_3_1_2" localSheetId="3" hidden="1">{#N/A,#N/A,FALSE,"CAPREIT"}</definedName>
    <definedName name="ddddddd_3_1_2" hidden="1">{#N/A,#N/A,FALSE,"CAPREIT"}</definedName>
    <definedName name="ddddddd_3_1_2_1" localSheetId="4" hidden="1">{#N/A,#N/A,FALSE,"CAPREIT"}</definedName>
    <definedName name="ddddddd_3_1_2_1" localSheetId="5" hidden="1">{#N/A,#N/A,FALSE,"CAPREIT"}</definedName>
    <definedName name="ddddddd_3_1_2_1" localSheetId="3" hidden="1">{#N/A,#N/A,FALSE,"CAPREIT"}</definedName>
    <definedName name="ddddddd_3_1_2_1" hidden="1">{#N/A,#N/A,FALSE,"CAPREIT"}</definedName>
    <definedName name="ddddddd_3_1_2_1_1" localSheetId="4" hidden="1">{#N/A,#N/A,FALSE,"CAPREIT"}</definedName>
    <definedName name="ddddddd_3_1_2_1_1" localSheetId="5" hidden="1">{#N/A,#N/A,FALSE,"CAPREIT"}</definedName>
    <definedName name="ddddddd_3_1_2_1_1" localSheetId="3" hidden="1">{#N/A,#N/A,FALSE,"CAPREIT"}</definedName>
    <definedName name="ddddddd_3_1_2_1_1" hidden="1">{#N/A,#N/A,FALSE,"CAPREIT"}</definedName>
    <definedName name="ddddddd_3_1_2_2" localSheetId="4" hidden="1">{#N/A,#N/A,FALSE,"CAPREIT"}</definedName>
    <definedName name="ddddddd_3_1_2_2" localSheetId="5" hidden="1">{#N/A,#N/A,FALSE,"CAPREIT"}</definedName>
    <definedName name="ddddddd_3_1_2_2" localSheetId="3" hidden="1">{#N/A,#N/A,FALSE,"CAPREIT"}</definedName>
    <definedName name="ddddddd_3_1_2_2" hidden="1">{#N/A,#N/A,FALSE,"CAPREIT"}</definedName>
    <definedName name="ddddddd_3_1_2_3" localSheetId="4" hidden="1">{#N/A,#N/A,FALSE,"CAPREIT"}</definedName>
    <definedName name="ddddddd_3_1_2_3" localSheetId="5" hidden="1">{#N/A,#N/A,FALSE,"CAPREIT"}</definedName>
    <definedName name="ddddddd_3_1_2_3" localSheetId="3" hidden="1">{#N/A,#N/A,FALSE,"CAPREIT"}</definedName>
    <definedName name="ddddddd_3_1_2_3" hidden="1">{#N/A,#N/A,FALSE,"CAPREIT"}</definedName>
    <definedName name="ddddddd_3_1_3" localSheetId="4" hidden="1">{#N/A,#N/A,FALSE,"CAPREIT"}</definedName>
    <definedName name="ddddddd_3_1_3" localSheetId="5" hidden="1">{#N/A,#N/A,FALSE,"CAPREIT"}</definedName>
    <definedName name="ddddddd_3_1_3" localSheetId="3" hidden="1">{#N/A,#N/A,FALSE,"CAPREIT"}</definedName>
    <definedName name="ddddddd_3_1_3" hidden="1">{#N/A,#N/A,FALSE,"CAPREIT"}</definedName>
    <definedName name="ddddddd_3_1_4" localSheetId="4" hidden="1">{#N/A,#N/A,FALSE,"CAPREIT"}</definedName>
    <definedName name="ddddddd_3_1_4" localSheetId="5" hidden="1">{#N/A,#N/A,FALSE,"CAPREIT"}</definedName>
    <definedName name="ddddddd_3_1_4" localSheetId="3" hidden="1">{#N/A,#N/A,FALSE,"CAPREIT"}</definedName>
    <definedName name="ddddddd_3_1_4" hidden="1">{#N/A,#N/A,FALSE,"CAPREIT"}</definedName>
    <definedName name="ddddddd_3_2" localSheetId="4" hidden="1">{#N/A,#N/A,FALSE,"CAPREIT"}</definedName>
    <definedName name="ddddddd_3_2" localSheetId="5" hidden="1">{#N/A,#N/A,FALSE,"CAPREIT"}</definedName>
    <definedName name="ddddddd_3_2" localSheetId="3" hidden="1">{#N/A,#N/A,FALSE,"CAPREIT"}</definedName>
    <definedName name="ddddddd_3_2" hidden="1">{#N/A,#N/A,FALSE,"CAPREIT"}</definedName>
    <definedName name="ddddddd_3_2_1" localSheetId="4" hidden="1">{#N/A,#N/A,FALSE,"CAPREIT"}</definedName>
    <definedName name="ddddddd_3_2_1" localSheetId="5" hidden="1">{#N/A,#N/A,FALSE,"CAPREIT"}</definedName>
    <definedName name="ddddddd_3_2_1" localSheetId="3" hidden="1">{#N/A,#N/A,FALSE,"CAPREIT"}</definedName>
    <definedName name="ddddddd_3_2_1" hidden="1">{#N/A,#N/A,FALSE,"CAPREIT"}</definedName>
    <definedName name="ddddddd_3_2_1_1" localSheetId="4" hidden="1">{#N/A,#N/A,FALSE,"CAPREIT"}</definedName>
    <definedName name="ddddddd_3_2_1_1" localSheetId="5" hidden="1">{#N/A,#N/A,FALSE,"CAPREIT"}</definedName>
    <definedName name="ddddddd_3_2_1_1" localSheetId="3" hidden="1">{#N/A,#N/A,FALSE,"CAPREIT"}</definedName>
    <definedName name="ddddddd_3_2_1_1" hidden="1">{#N/A,#N/A,FALSE,"CAPREIT"}</definedName>
    <definedName name="ddddddd_3_2_1_1_1" localSheetId="4" hidden="1">{#N/A,#N/A,FALSE,"CAPREIT"}</definedName>
    <definedName name="ddddddd_3_2_1_1_1" localSheetId="5" hidden="1">{#N/A,#N/A,FALSE,"CAPREIT"}</definedName>
    <definedName name="ddddddd_3_2_1_1_1" localSheetId="3" hidden="1">{#N/A,#N/A,FALSE,"CAPREIT"}</definedName>
    <definedName name="ddddddd_3_2_1_1_1" hidden="1">{#N/A,#N/A,FALSE,"CAPREIT"}</definedName>
    <definedName name="ddddddd_3_2_1_2" localSheetId="4" hidden="1">{#N/A,#N/A,FALSE,"CAPREIT"}</definedName>
    <definedName name="ddddddd_3_2_1_2" localSheetId="5" hidden="1">{#N/A,#N/A,FALSE,"CAPREIT"}</definedName>
    <definedName name="ddddddd_3_2_1_2" localSheetId="3" hidden="1">{#N/A,#N/A,FALSE,"CAPREIT"}</definedName>
    <definedName name="ddddddd_3_2_1_2" hidden="1">{#N/A,#N/A,FALSE,"CAPREIT"}</definedName>
    <definedName name="ddddddd_3_2_1_3" localSheetId="4" hidden="1">{#N/A,#N/A,FALSE,"CAPREIT"}</definedName>
    <definedName name="ddddddd_3_2_1_3" localSheetId="5" hidden="1">{#N/A,#N/A,FALSE,"CAPREIT"}</definedName>
    <definedName name="ddddddd_3_2_1_3" localSheetId="3" hidden="1">{#N/A,#N/A,FALSE,"CAPREIT"}</definedName>
    <definedName name="ddddddd_3_2_1_3" hidden="1">{#N/A,#N/A,FALSE,"CAPREIT"}</definedName>
    <definedName name="ddddddd_3_2_2" localSheetId="4" hidden="1">{#N/A,#N/A,FALSE,"CAPREIT"}</definedName>
    <definedName name="ddddddd_3_2_2" localSheetId="5" hidden="1">{#N/A,#N/A,FALSE,"CAPREIT"}</definedName>
    <definedName name="ddddddd_3_2_2" localSheetId="3" hidden="1">{#N/A,#N/A,FALSE,"CAPREIT"}</definedName>
    <definedName name="ddddddd_3_2_2" hidden="1">{#N/A,#N/A,FALSE,"CAPREIT"}</definedName>
    <definedName name="ddddddd_3_2_2_1" localSheetId="4" hidden="1">{#N/A,#N/A,FALSE,"CAPREIT"}</definedName>
    <definedName name="ddddddd_3_2_2_1" localSheetId="5" hidden="1">{#N/A,#N/A,FALSE,"CAPREIT"}</definedName>
    <definedName name="ddddddd_3_2_2_1" localSheetId="3" hidden="1">{#N/A,#N/A,FALSE,"CAPREIT"}</definedName>
    <definedName name="ddddddd_3_2_2_1" hidden="1">{#N/A,#N/A,FALSE,"CAPREIT"}</definedName>
    <definedName name="ddddddd_3_2_3" localSheetId="4" hidden="1">{#N/A,#N/A,FALSE,"CAPREIT"}</definedName>
    <definedName name="ddddddd_3_2_3" localSheetId="5" hidden="1">{#N/A,#N/A,FALSE,"CAPREIT"}</definedName>
    <definedName name="ddddddd_3_2_3" localSheetId="3" hidden="1">{#N/A,#N/A,FALSE,"CAPREIT"}</definedName>
    <definedName name="ddddddd_3_2_3" hidden="1">{#N/A,#N/A,FALSE,"CAPREIT"}</definedName>
    <definedName name="ddddddd_3_2_4" localSheetId="4" hidden="1">{#N/A,#N/A,FALSE,"CAPREIT"}</definedName>
    <definedName name="ddddddd_3_2_4" localSheetId="5" hidden="1">{#N/A,#N/A,FALSE,"CAPREIT"}</definedName>
    <definedName name="ddddddd_3_2_4" localSheetId="3" hidden="1">{#N/A,#N/A,FALSE,"CAPREIT"}</definedName>
    <definedName name="ddddddd_3_2_4" hidden="1">{#N/A,#N/A,FALSE,"CAPREIT"}</definedName>
    <definedName name="ddddddd_3_3" localSheetId="4" hidden="1">{#N/A,#N/A,FALSE,"CAPREIT"}</definedName>
    <definedName name="ddddddd_3_3" localSheetId="5" hidden="1">{#N/A,#N/A,FALSE,"CAPREIT"}</definedName>
    <definedName name="ddddddd_3_3" localSheetId="3" hidden="1">{#N/A,#N/A,FALSE,"CAPREIT"}</definedName>
    <definedName name="ddddddd_3_3" hidden="1">{#N/A,#N/A,FALSE,"CAPREIT"}</definedName>
    <definedName name="ddddddd_3_3_1" localSheetId="4" hidden="1">{#N/A,#N/A,FALSE,"CAPREIT"}</definedName>
    <definedName name="ddddddd_3_3_1" localSheetId="5" hidden="1">{#N/A,#N/A,FALSE,"CAPREIT"}</definedName>
    <definedName name="ddddddd_3_3_1" localSheetId="3" hidden="1">{#N/A,#N/A,FALSE,"CAPREIT"}</definedName>
    <definedName name="ddddddd_3_3_1" hidden="1">{#N/A,#N/A,FALSE,"CAPREIT"}</definedName>
    <definedName name="ddddddd_3_3_1_1" localSheetId="4" hidden="1">{#N/A,#N/A,FALSE,"CAPREIT"}</definedName>
    <definedName name="ddddddd_3_3_1_1" localSheetId="5" hidden="1">{#N/A,#N/A,FALSE,"CAPREIT"}</definedName>
    <definedName name="ddddddd_3_3_1_1" localSheetId="3" hidden="1">{#N/A,#N/A,FALSE,"CAPREIT"}</definedName>
    <definedName name="ddddddd_3_3_1_1" hidden="1">{#N/A,#N/A,FALSE,"CAPREIT"}</definedName>
    <definedName name="ddddddd_3_3_2" localSheetId="4" hidden="1">{#N/A,#N/A,FALSE,"CAPREIT"}</definedName>
    <definedName name="ddddddd_3_3_2" localSheetId="5" hidden="1">{#N/A,#N/A,FALSE,"CAPREIT"}</definedName>
    <definedName name="ddddddd_3_3_2" localSheetId="3" hidden="1">{#N/A,#N/A,FALSE,"CAPREIT"}</definedName>
    <definedName name="ddddddd_3_3_2" hidden="1">{#N/A,#N/A,FALSE,"CAPREIT"}</definedName>
    <definedName name="ddddddd_3_3_3" localSheetId="4" hidden="1">{#N/A,#N/A,FALSE,"CAPREIT"}</definedName>
    <definedName name="ddddddd_3_3_3" localSheetId="5" hidden="1">{#N/A,#N/A,FALSE,"CAPREIT"}</definedName>
    <definedName name="ddddddd_3_3_3" localSheetId="3" hidden="1">{#N/A,#N/A,FALSE,"CAPREIT"}</definedName>
    <definedName name="ddddddd_3_3_3" hidden="1">{#N/A,#N/A,FALSE,"CAPREIT"}</definedName>
    <definedName name="ddddddd_3_4" localSheetId="4" hidden="1">{#N/A,#N/A,FALSE,"CAPREIT"}</definedName>
    <definedName name="ddddddd_3_4" localSheetId="5" hidden="1">{#N/A,#N/A,FALSE,"CAPREIT"}</definedName>
    <definedName name="ddddddd_3_4" localSheetId="3" hidden="1">{#N/A,#N/A,FALSE,"CAPREIT"}</definedName>
    <definedName name="ddddddd_3_4" hidden="1">{#N/A,#N/A,FALSE,"CAPREIT"}</definedName>
    <definedName name="ddddddd_3_4_1" localSheetId="4" hidden="1">{#N/A,#N/A,FALSE,"CAPREIT"}</definedName>
    <definedName name="ddddddd_3_4_1" localSheetId="5" hidden="1">{#N/A,#N/A,FALSE,"CAPREIT"}</definedName>
    <definedName name="ddddddd_3_4_1" localSheetId="3" hidden="1">{#N/A,#N/A,FALSE,"CAPREIT"}</definedName>
    <definedName name="ddddddd_3_4_1" hidden="1">{#N/A,#N/A,FALSE,"CAPREIT"}</definedName>
    <definedName name="ddddddd_3_5" localSheetId="4" hidden="1">{#N/A,#N/A,FALSE,"CAPREIT"}</definedName>
    <definedName name="ddddddd_3_5" localSheetId="5" hidden="1">{#N/A,#N/A,FALSE,"CAPREIT"}</definedName>
    <definedName name="ddddddd_3_5" localSheetId="3" hidden="1">{#N/A,#N/A,FALSE,"CAPREIT"}</definedName>
    <definedName name="ddddddd_3_5" hidden="1">{#N/A,#N/A,FALSE,"CAPREIT"}</definedName>
    <definedName name="ddddddd_4" localSheetId="4" hidden="1">{#N/A,#N/A,FALSE,"CAPREIT"}</definedName>
    <definedName name="ddddddd_4" localSheetId="5" hidden="1">{#N/A,#N/A,FALSE,"CAPREIT"}</definedName>
    <definedName name="ddddddd_4" localSheetId="3" hidden="1">{#N/A,#N/A,FALSE,"CAPREIT"}</definedName>
    <definedName name="ddddddd_4" hidden="1">{#N/A,#N/A,FALSE,"CAPREIT"}</definedName>
    <definedName name="ddddddd_4_1" localSheetId="4" hidden="1">{#N/A,#N/A,FALSE,"CAPREIT"}</definedName>
    <definedName name="ddddddd_4_1" localSheetId="5" hidden="1">{#N/A,#N/A,FALSE,"CAPREIT"}</definedName>
    <definedName name="ddddddd_4_1" localSheetId="3" hidden="1">{#N/A,#N/A,FALSE,"CAPREIT"}</definedName>
    <definedName name="ddddddd_4_1" hidden="1">{#N/A,#N/A,FALSE,"CAPREIT"}</definedName>
    <definedName name="ddddddd_4_1_1" localSheetId="4" hidden="1">{#N/A,#N/A,FALSE,"CAPREIT"}</definedName>
    <definedName name="ddddddd_4_1_1" localSheetId="5" hidden="1">{#N/A,#N/A,FALSE,"CAPREIT"}</definedName>
    <definedName name="ddddddd_4_1_1" localSheetId="3" hidden="1">{#N/A,#N/A,FALSE,"CAPREIT"}</definedName>
    <definedName name="ddddddd_4_1_1" hidden="1">{#N/A,#N/A,FALSE,"CAPREIT"}</definedName>
    <definedName name="ddddddd_4_1_1_1" localSheetId="4" hidden="1">{#N/A,#N/A,FALSE,"CAPREIT"}</definedName>
    <definedName name="ddddddd_4_1_1_1" localSheetId="5" hidden="1">{#N/A,#N/A,FALSE,"CAPREIT"}</definedName>
    <definedName name="ddddddd_4_1_1_1" localSheetId="3" hidden="1">{#N/A,#N/A,FALSE,"CAPREIT"}</definedName>
    <definedName name="ddddddd_4_1_1_1" hidden="1">{#N/A,#N/A,FALSE,"CAPREIT"}</definedName>
    <definedName name="ddddddd_4_1_1_1_1" localSheetId="4" hidden="1">{#N/A,#N/A,FALSE,"CAPREIT"}</definedName>
    <definedName name="ddddddd_4_1_1_1_1" localSheetId="5" hidden="1">{#N/A,#N/A,FALSE,"CAPREIT"}</definedName>
    <definedName name="ddddddd_4_1_1_1_1" localSheetId="3" hidden="1">{#N/A,#N/A,FALSE,"CAPREIT"}</definedName>
    <definedName name="ddddddd_4_1_1_1_1" hidden="1">{#N/A,#N/A,FALSE,"CAPREIT"}</definedName>
    <definedName name="ddddddd_4_1_1_2" localSheetId="4" hidden="1">{#N/A,#N/A,FALSE,"CAPREIT"}</definedName>
    <definedName name="ddddddd_4_1_1_2" localSheetId="5" hidden="1">{#N/A,#N/A,FALSE,"CAPREIT"}</definedName>
    <definedName name="ddddddd_4_1_1_2" localSheetId="3" hidden="1">{#N/A,#N/A,FALSE,"CAPREIT"}</definedName>
    <definedName name="ddddddd_4_1_1_2" hidden="1">{#N/A,#N/A,FALSE,"CAPREIT"}</definedName>
    <definedName name="ddddddd_4_1_1_3" localSheetId="4" hidden="1">{#N/A,#N/A,FALSE,"CAPREIT"}</definedName>
    <definedName name="ddddddd_4_1_1_3" localSheetId="5" hidden="1">{#N/A,#N/A,FALSE,"CAPREIT"}</definedName>
    <definedName name="ddddddd_4_1_1_3" localSheetId="3" hidden="1">{#N/A,#N/A,FALSE,"CAPREIT"}</definedName>
    <definedName name="ddddddd_4_1_1_3" hidden="1">{#N/A,#N/A,FALSE,"CAPREIT"}</definedName>
    <definedName name="ddddddd_4_1_2" localSheetId="4" hidden="1">{#N/A,#N/A,FALSE,"CAPREIT"}</definedName>
    <definedName name="ddddddd_4_1_2" localSheetId="5" hidden="1">{#N/A,#N/A,FALSE,"CAPREIT"}</definedName>
    <definedName name="ddddddd_4_1_2" localSheetId="3" hidden="1">{#N/A,#N/A,FALSE,"CAPREIT"}</definedName>
    <definedName name="ddddddd_4_1_2" hidden="1">{#N/A,#N/A,FALSE,"CAPREIT"}</definedName>
    <definedName name="ddddddd_4_1_2_1" localSheetId="4" hidden="1">{#N/A,#N/A,FALSE,"CAPREIT"}</definedName>
    <definedName name="ddddddd_4_1_2_1" localSheetId="5" hidden="1">{#N/A,#N/A,FALSE,"CAPREIT"}</definedName>
    <definedName name="ddddddd_4_1_2_1" localSheetId="3" hidden="1">{#N/A,#N/A,FALSE,"CAPREIT"}</definedName>
    <definedName name="ddddddd_4_1_2_1" hidden="1">{#N/A,#N/A,FALSE,"CAPREIT"}</definedName>
    <definedName name="ddddddd_4_1_3" localSheetId="4" hidden="1">{#N/A,#N/A,FALSE,"CAPREIT"}</definedName>
    <definedName name="ddddddd_4_1_3" localSheetId="5" hidden="1">{#N/A,#N/A,FALSE,"CAPREIT"}</definedName>
    <definedName name="ddddddd_4_1_3" localSheetId="3" hidden="1">{#N/A,#N/A,FALSE,"CAPREIT"}</definedName>
    <definedName name="ddddddd_4_1_3" hidden="1">{#N/A,#N/A,FALSE,"CAPREIT"}</definedName>
    <definedName name="ddddddd_4_1_4" localSheetId="4" hidden="1">{#N/A,#N/A,FALSE,"CAPREIT"}</definedName>
    <definedName name="ddddddd_4_1_4" localSheetId="5" hidden="1">{#N/A,#N/A,FALSE,"CAPREIT"}</definedName>
    <definedName name="ddddddd_4_1_4" localSheetId="3" hidden="1">{#N/A,#N/A,FALSE,"CAPREIT"}</definedName>
    <definedName name="ddddddd_4_1_4" hidden="1">{#N/A,#N/A,FALSE,"CAPREIT"}</definedName>
    <definedName name="ddddddd_4_2" localSheetId="4" hidden="1">{#N/A,#N/A,FALSE,"CAPREIT"}</definedName>
    <definedName name="ddddddd_4_2" localSheetId="5" hidden="1">{#N/A,#N/A,FALSE,"CAPREIT"}</definedName>
    <definedName name="ddddddd_4_2" localSheetId="3" hidden="1">{#N/A,#N/A,FALSE,"CAPREIT"}</definedName>
    <definedName name="ddddddd_4_2" hidden="1">{#N/A,#N/A,FALSE,"CAPREIT"}</definedName>
    <definedName name="ddddddd_4_2_1" localSheetId="4" hidden="1">{#N/A,#N/A,FALSE,"CAPREIT"}</definedName>
    <definedName name="ddddddd_4_2_1" localSheetId="5" hidden="1">{#N/A,#N/A,FALSE,"CAPREIT"}</definedName>
    <definedName name="ddddddd_4_2_1" localSheetId="3" hidden="1">{#N/A,#N/A,FALSE,"CAPREIT"}</definedName>
    <definedName name="ddddddd_4_2_1" hidden="1">{#N/A,#N/A,FALSE,"CAPREIT"}</definedName>
    <definedName name="ddddddd_4_2_1_1" localSheetId="4" hidden="1">{#N/A,#N/A,FALSE,"CAPREIT"}</definedName>
    <definedName name="ddddddd_4_2_1_1" localSheetId="5" hidden="1">{#N/A,#N/A,FALSE,"CAPREIT"}</definedName>
    <definedName name="ddddddd_4_2_1_1" localSheetId="3" hidden="1">{#N/A,#N/A,FALSE,"CAPREIT"}</definedName>
    <definedName name="ddddddd_4_2_1_1" hidden="1">{#N/A,#N/A,FALSE,"CAPREIT"}</definedName>
    <definedName name="ddddddd_4_2_2" localSheetId="4" hidden="1">{#N/A,#N/A,FALSE,"CAPREIT"}</definedName>
    <definedName name="ddddddd_4_2_2" localSheetId="5" hidden="1">{#N/A,#N/A,FALSE,"CAPREIT"}</definedName>
    <definedName name="ddddddd_4_2_2" localSheetId="3" hidden="1">{#N/A,#N/A,FALSE,"CAPREIT"}</definedName>
    <definedName name="ddddddd_4_2_2" hidden="1">{#N/A,#N/A,FALSE,"CAPREIT"}</definedName>
    <definedName name="ddddddd_4_2_3" localSheetId="4" hidden="1">{#N/A,#N/A,FALSE,"CAPREIT"}</definedName>
    <definedName name="ddddddd_4_2_3" localSheetId="5" hidden="1">{#N/A,#N/A,FALSE,"CAPREIT"}</definedName>
    <definedName name="ddddddd_4_2_3" localSheetId="3" hidden="1">{#N/A,#N/A,FALSE,"CAPREIT"}</definedName>
    <definedName name="ddddddd_4_2_3" hidden="1">{#N/A,#N/A,FALSE,"CAPREIT"}</definedName>
    <definedName name="ddddddd_4_3" localSheetId="4" hidden="1">{#N/A,#N/A,FALSE,"CAPREIT"}</definedName>
    <definedName name="ddddddd_4_3" localSheetId="5" hidden="1">{#N/A,#N/A,FALSE,"CAPREIT"}</definedName>
    <definedName name="ddddddd_4_3" localSheetId="3" hidden="1">{#N/A,#N/A,FALSE,"CAPREIT"}</definedName>
    <definedName name="ddddddd_4_3" hidden="1">{#N/A,#N/A,FALSE,"CAPREIT"}</definedName>
    <definedName name="ddddddd_4_3_1" localSheetId="4" hidden="1">{#N/A,#N/A,FALSE,"CAPREIT"}</definedName>
    <definedName name="ddddddd_4_3_1" localSheetId="5" hidden="1">{#N/A,#N/A,FALSE,"CAPREIT"}</definedName>
    <definedName name="ddddddd_4_3_1" localSheetId="3" hidden="1">{#N/A,#N/A,FALSE,"CAPREIT"}</definedName>
    <definedName name="ddddddd_4_3_1" hidden="1">{#N/A,#N/A,FALSE,"CAPREIT"}</definedName>
    <definedName name="ddddddd_4_4" localSheetId="4" hidden="1">{#N/A,#N/A,FALSE,"CAPREIT"}</definedName>
    <definedName name="ddddddd_4_4" localSheetId="5" hidden="1">{#N/A,#N/A,FALSE,"CAPREIT"}</definedName>
    <definedName name="ddddddd_4_4" localSheetId="3" hidden="1">{#N/A,#N/A,FALSE,"CAPREIT"}</definedName>
    <definedName name="ddddddd_4_4" hidden="1">{#N/A,#N/A,FALSE,"CAPREIT"}</definedName>
    <definedName name="ddddddd_4_5" localSheetId="4" hidden="1">{#N/A,#N/A,FALSE,"CAPREIT"}</definedName>
    <definedName name="ddddddd_4_5" localSheetId="5" hidden="1">{#N/A,#N/A,FALSE,"CAPREIT"}</definedName>
    <definedName name="ddddddd_4_5" localSheetId="3" hidden="1">{#N/A,#N/A,FALSE,"CAPREIT"}</definedName>
    <definedName name="ddddddd_4_5" hidden="1">{#N/A,#N/A,FALSE,"CAPREIT"}</definedName>
    <definedName name="ddddddd_5" localSheetId="4" hidden="1">{#N/A,#N/A,FALSE,"CAPREIT"}</definedName>
    <definedName name="ddddddd_5" localSheetId="5" hidden="1">{#N/A,#N/A,FALSE,"CAPREIT"}</definedName>
    <definedName name="ddddddd_5" localSheetId="3" hidden="1">{#N/A,#N/A,FALSE,"CAPREIT"}</definedName>
    <definedName name="ddddddd_5" hidden="1">{#N/A,#N/A,FALSE,"CAPREIT"}</definedName>
    <definedName name="ddddddd_5_1" localSheetId="4" hidden="1">{#N/A,#N/A,FALSE,"CAPREIT"}</definedName>
    <definedName name="ddddddd_5_1" localSheetId="5" hidden="1">{#N/A,#N/A,FALSE,"CAPREIT"}</definedName>
    <definedName name="ddddddd_5_1" localSheetId="3" hidden="1">{#N/A,#N/A,FALSE,"CAPREIT"}</definedName>
    <definedName name="ddddddd_5_1" hidden="1">{#N/A,#N/A,FALSE,"CAPREIT"}</definedName>
    <definedName name="ddddddd_5_1_1" localSheetId="4" hidden="1">{#N/A,#N/A,FALSE,"CAPREIT"}</definedName>
    <definedName name="ddddddd_5_1_1" localSheetId="5" hidden="1">{#N/A,#N/A,FALSE,"CAPREIT"}</definedName>
    <definedName name="ddddddd_5_1_1" localSheetId="3" hidden="1">{#N/A,#N/A,FALSE,"CAPREIT"}</definedName>
    <definedName name="ddddddd_5_1_1" hidden="1">{#N/A,#N/A,FALSE,"CAPREIT"}</definedName>
    <definedName name="ddddddd_5_1_1_1" localSheetId="4" hidden="1">{#N/A,#N/A,FALSE,"CAPREIT"}</definedName>
    <definedName name="ddddddd_5_1_1_1" localSheetId="5" hidden="1">{#N/A,#N/A,FALSE,"CAPREIT"}</definedName>
    <definedName name="ddddddd_5_1_1_1" localSheetId="3" hidden="1">{#N/A,#N/A,FALSE,"CAPREIT"}</definedName>
    <definedName name="ddddddd_5_1_1_1" hidden="1">{#N/A,#N/A,FALSE,"CAPREIT"}</definedName>
    <definedName name="ddddddd_5_1_1_1_1" localSheetId="4" hidden="1">{#N/A,#N/A,FALSE,"CAPREIT"}</definedName>
    <definedName name="ddddddd_5_1_1_1_1" localSheetId="5" hidden="1">{#N/A,#N/A,FALSE,"CAPREIT"}</definedName>
    <definedName name="ddddddd_5_1_1_1_1" localSheetId="3" hidden="1">{#N/A,#N/A,FALSE,"CAPREIT"}</definedName>
    <definedName name="ddddddd_5_1_1_1_1" hidden="1">{#N/A,#N/A,FALSE,"CAPREIT"}</definedName>
    <definedName name="ddddddd_5_1_1_2" localSheetId="4" hidden="1">{#N/A,#N/A,FALSE,"CAPREIT"}</definedName>
    <definedName name="ddddddd_5_1_1_2" localSheetId="5" hidden="1">{#N/A,#N/A,FALSE,"CAPREIT"}</definedName>
    <definedName name="ddddddd_5_1_1_2" localSheetId="3" hidden="1">{#N/A,#N/A,FALSE,"CAPREIT"}</definedName>
    <definedName name="ddddddd_5_1_1_2" hidden="1">{#N/A,#N/A,FALSE,"CAPREIT"}</definedName>
    <definedName name="ddddddd_5_1_1_3" localSheetId="4" hidden="1">{#N/A,#N/A,FALSE,"CAPREIT"}</definedName>
    <definedName name="ddddddd_5_1_1_3" localSheetId="5" hidden="1">{#N/A,#N/A,FALSE,"CAPREIT"}</definedName>
    <definedName name="ddddddd_5_1_1_3" localSheetId="3" hidden="1">{#N/A,#N/A,FALSE,"CAPREIT"}</definedName>
    <definedName name="ddddddd_5_1_1_3" hidden="1">{#N/A,#N/A,FALSE,"CAPREIT"}</definedName>
    <definedName name="ddddddd_5_1_2" localSheetId="4" hidden="1">{#N/A,#N/A,FALSE,"CAPREIT"}</definedName>
    <definedName name="ddddddd_5_1_2" localSheetId="5" hidden="1">{#N/A,#N/A,FALSE,"CAPREIT"}</definedName>
    <definedName name="ddddddd_5_1_2" localSheetId="3" hidden="1">{#N/A,#N/A,FALSE,"CAPREIT"}</definedName>
    <definedName name="ddddddd_5_1_2" hidden="1">{#N/A,#N/A,FALSE,"CAPREIT"}</definedName>
    <definedName name="ddddddd_5_1_2_1" localSheetId="4" hidden="1">{#N/A,#N/A,FALSE,"CAPREIT"}</definedName>
    <definedName name="ddddddd_5_1_2_1" localSheetId="5" hidden="1">{#N/A,#N/A,FALSE,"CAPREIT"}</definedName>
    <definedName name="ddddddd_5_1_2_1" localSheetId="3" hidden="1">{#N/A,#N/A,FALSE,"CAPREIT"}</definedName>
    <definedName name="ddddddd_5_1_2_1" hidden="1">{#N/A,#N/A,FALSE,"CAPREIT"}</definedName>
    <definedName name="ddddddd_5_1_3" localSheetId="4" hidden="1">{#N/A,#N/A,FALSE,"CAPREIT"}</definedName>
    <definedName name="ddddddd_5_1_3" localSheetId="5" hidden="1">{#N/A,#N/A,FALSE,"CAPREIT"}</definedName>
    <definedName name="ddddddd_5_1_3" localSheetId="3" hidden="1">{#N/A,#N/A,FALSE,"CAPREIT"}</definedName>
    <definedName name="ddddddd_5_1_3" hidden="1">{#N/A,#N/A,FALSE,"CAPREIT"}</definedName>
    <definedName name="ddddddd_5_1_4" localSheetId="4" hidden="1">{#N/A,#N/A,FALSE,"CAPREIT"}</definedName>
    <definedName name="ddddddd_5_1_4" localSheetId="5" hidden="1">{#N/A,#N/A,FALSE,"CAPREIT"}</definedName>
    <definedName name="ddddddd_5_1_4" localSheetId="3" hidden="1">{#N/A,#N/A,FALSE,"CAPREIT"}</definedName>
    <definedName name="ddddddd_5_1_4" hidden="1">{#N/A,#N/A,FALSE,"CAPREIT"}</definedName>
    <definedName name="ddddddd_5_2" localSheetId="4" hidden="1">{#N/A,#N/A,FALSE,"CAPREIT"}</definedName>
    <definedName name="ddddddd_5_2" localSheetId="5" hidden="1">{#N/A,#N/A,FALSE,"CAPREIT"}</definedName>
    <definedName name="ddddddd_5_2" localSheetId="3" hidden="1">{#N/A,#N/A,FALSE,"CAPREIT"}</definedName>
    <definedName name="ddddddd_5_2" hidden="1">{#N/A,#N/A,FALSE,"CAPREIT"}</definedName>
    <definedName name="ddddddd_5_2_1" localSheetId="4" hidden="1">{#N/A,#N/A,FALSE,"CAPREIT"}</definedName>
    <definedName name="ddddddd_5_2_1" localSheetId="5" hidden="1">{#N/A,#N/A,FALSE,"CAPREIT"}</definedName>
    <definedName name="ddddddd_5_2_1" localSheetId="3" hidden="1">{#N/A,#N/A,FALSE,"CAPREIT"}</definedName>
    <definedName name="ddddddd_5_2_1" hidden="1">{#N/A,#N/A,FALSE,"CAPREIT"}</definedName>
    <definedName name="ddddddd_5_2_1_1" localSheetId="4" hidden="1">{#N/A,#N/A,FALSE,"CAPREIT"}</definedName>
    <definedName name="ddddddd_5_2_1_1" localSheetId="5" hidden="1">{#N/A,#N/A,FALSE,"CAPREIT"}</definedName>
    <definedName name="ddddddd_5_2_1_1" localSheetId="3" hidden="1">{#N/A,#N/A,FALSE,"CAPREIT"}</definedName>
    <definedName name="ddddddd_5_2_1_1" hidden="1">{#N/A,#N/A,FALSE,"CAPREIT"}</definedName>
    <definedName name="ddddddd_5_2_2" localSheetId="4" hidden="1">{#N/A,#N/A,FALSE,"CAPREIT"}</definedName>
    <definedName name="ddddddd_5_2_2" localSheetId="5" hidden="1">{#N/A,#N/A,FALSE,"CAPREIT"}</definedName>
    <definedName name="ddddddd_5_2_2" localSheetId="3" hidden="1">{#N/A,#N/A,FALSE,"CAPREIT"}</definedName>
    <definedName name="ddddddd_5_2_2" hidden="1">{#N/A,#N/A,FALSE,"CAPREIT"}</definedName>
    <definedName name="ddddddd_5_2_3" localSheetId="4" hidden="1">{#N/A,#N/A,FALSE,"CAPREIT"}</definedName>
    <definedName name="ddddddd_5_2_3" localSheetId="5" hidden="1">{#N/A,#N/A,FALSE,"CAPREIT"}</definedName>
    <definedName name="ddddddd_5_2_3" localSheetId="3" hidden="1">{#N/A,#N/A,FALSE,"CAPREIT"}</definedName>
    <definedName name="ddddddd_5_2_3" hidden="1">{#N/A,#N/A,FALSE,"CAPREIT"}</definedName>
    <definedName name="ddddddd_5_3" localSheetId="4" hidden="1">{#N/A,#N/A,FALSE,"CAPREIT"}</definedName>
    <definedName name="ddddddd_5_3" localSheetId="5" hidden="1">{#N/A,#N/A,FALSE,"CAPREIT"}</definedName>
    <definedName name="ddddddd_5_3" localSheetId="3" hidden="1">{#N/A,#N/A,FALSE,"CAPREIT"}</definedName>
    <definedName name="ddddddd_5_3" hidden="1">{#N/A,#N/A,FALSE,"CAPREIT"}</definedName>
    <definedName name="ddddddd_5_4" localSheetId="4" hidden="1">{#N/A,#N/A,FALSE,"CAPREIT"}</definedName>
    <definedName name="ddddddd_5_4" localSheetId="5" hidden="1">{#N/A,#N/A,FALSE,"CAPREIT"}</definedName>
    <definedName name="ddddddd_5_4" localSheetId="3" hidden="1">{#N/A,#N/A,FALSE,"CAPREIT"}</definedName>
    <definedName name="ddddddd_5_4" hidden="1">{#N/A,#N/A,FALSE,"CAPREIT"}</definedName>
    <definedName name="ddddddd2" localSheetId="4" hidden="1">{#N/A,#N/A,FALSE,"CAPREIT"}</definedName>
    <definedName name="ddddddd2" localSheetId="5" hidden="1">{#N/A,#N/A,FALSE,"CAPREIT"}</definedName>
    <definedName name="ddddddd2" localSheetId="3" hidden="1">{#N/A,#N/A,FALSE,"CAPREIT"}</definedName>
    <definedName name="ddddddd2" hidden="1">{#N/A,#N/A,FALSE,"CAPREIT"}</definedName>
    <definedName name="dddddddddddddddddddddddddddd" localSheetId="4" hidden="1">{#N/A,#N/A,FALSE,"A";#N/A,#N/A,FALSE,"C"}</definedName>
    <definedName name="dddddddddddddddddddddddddddd" localSheetId="5" hidden="1">{#N/A,#N/A,FALSE,"A";#N/A,#N/A,FALSE,"C"}</definedName>
    <definedName name="dddddddddddddddddddddddddddd" localSheetId="3" hidden="1">{#N/A,#N/A,FALSE,"A";#N/A,#N/A,FALSE,"C"}</definedName>
    <definedName name="dddddddddddddddddddddddddddd" hidden="1">{#N/A,#N/A,FALSE,"A";#N/A,#N/A,FALSE,"C"}</definedName>
    <definedName name="dddddddIRR" localSheetId="4" hidden="1">{#N/A,#N/A,FALSE,"CAPREIT"}</definedName>
    <definedName name="dddddddIRR" localSheetId="5" hidden="1">{#N/A,#N/A,FALSE,"CAPREIT"}</definedName>
    <definedName name="dddddddIRR" localSheetId="3" hidden="1">{#N/A,#N/A,FALSE,"CAPREIT"}</definedName>
    <definedName name="dddddddIRR" hidden="1">{#N/A,#N/A,FALSE,"CAPREIT"}</definedName>
    <definedName name="ddddddIRR" localSheetId="4" hidden="1">{#N/A,#N/A,FALSE,"CAPREIT"}</definedName>
    <definedName name="ddddddIRR" localSheetId="5" hidden="1">{#N/A,#N/A,FALSE,"CAPREIT"}</definedName>
    <definedName name="ddddddIRR" localSheetId="3" hidden="1">{#N/A,#N/A,FALSE,"CAPREIT"}</definedName>
    <definedName name="ddddddIRR" hidden="1">{#N/A,#N/A,FALSE,"CAPREIT"}</definedName>
    <definedName name="ddeded" localSheetId="4" hidden="1">{"TAB 1",#N/A,FALSE,"1";"tab 2",#N/A,FALSE,"2";"TAB 3",#N/A,FALSE,"3";"tab 4",#N/A,FALSE,"4";"tab 5",#N/A,FALSE,"5";"tab 6",#N/A,FALSE,"6";"tab 7",#N/A,FALSE,"7";"TAB 8",#N/A,FALSE,"8"}</definedName>
    <definedName name="ddeded" localSheetId="5" hidden="1">{"TAB 1",#N/A,FALSE,"1";"tab 2",#N/A,FALSE,"2";"TAB 3",#N/A,FALSE,"3";"tab 4",#N/A,FALSE,"4";"tab 5",#N/A,FALSE,"5";"tab 6",#N/A,FALSE,"6";"tab 7",#N/A,FALSE,"7";"TAB 8",#N/A,FALSE,"8"}</definedName>
    <definedName name="ddeded" localSheetId="3" hidden="1">{"TAB 1",#N/A,FALSE,"1";"tab 2",#N/A,FALSE,"2";"TAB 3",#N/A,FALSE,"3";"tab 4",#N/A,FALSE,"4";"tab 5",#N/A,FALSE,"5";"tab 6",#N/A,FALSE,"6";"tab 7",#N/A,FALSE,"7";"TAB 8",#N/A,FALSE,"8"}</definedName>
    <definedName name="ddeded" hidden="1">{"TAB 1",#N/A,FALSE,"1";"tab 2",#N/A,FALSE,"2";"TAB 3",#N/A,FALSE,"3";"tab 4",#N/A,FALSE,"4";"tab 5",#N/A,FALSE,"5";"tab 6",#N/A,FALSE,"6";"tab 7",#N/A,FALSE,"7";"TAB 8",#N/A,FALSE,"8"}</definedName>
    <definedName name="ddIRR" localSheetId="4" hidden="1">{"CF",#N/A,FALSE,"Cash Flow";"RET",#N/A,FALSE,"Returns";"NPV",#N/A,FALSE,"Values";"ASMPT",#N/A,FALSE,"Assumptions"}</definedName>
    <definedName name="ddIRR" localSheetId="5" hidden="1">{"CF",#N/A,FALSE,"Cash Flow";"RET",#N/A,FALSE,"Returns";"NPV",#N/A,FALSE,"Values";"ASMPT",#N/A,FALSE,"Assumptions"}</definedName>
    <definedName name="ddIRR" localSheetId="3" hidden="1">{"CF",#N/A,FALSE,"Cash Flow";"RET",#N/A,FALSE,"Returns";"NPV",#N/A,FALSE,"Values";"ASMPT",#N/A,FALSE,"Assumptions"}</definedName>
    <definedName name="ddIRR" hidden="1">{"CF",#N/A,FALSE,"Cash Flow";"RET",#N/A,FALSE,"Returns";"NPV",#N/A,FALSE,"Values";"ASMPT",#N/A,FALSE,"Assumptions"}</definedName>
    <definedName name="De" localSheetId="4" hidden="1">{#N/A,#N/A,FALSE,"Common Area Accrual";#N/A,#N/A,FALSE,"Unit One LaSalle";#N/A,#N/A,FALSE,"Unit One CW";#N/A,#N/A,FALSE,"Unit One LaSallle + C &amp; W";#N/A,#N/A,FALSE,"Consolidated Accrual"}</definedName>
    <definedName name="De" localSheetId="5" hidden="1">{#N/A,#N/A,FALSE,"Common Area Accrual";#N/A,#N/A,FALSE,"Unit One LaSalle";#N/A,#N/A,FALSE,"Unit One CW";#N/A,#N/A,FALSE,"Unit One LaSallle + C &amp; W";#N/A,#N/A,FALSE,"Consolidated Accrual"}</definedName>
    <definedName name="De" localSheetId="3" hidden="1">{#N/A,#N/A,FALSE,"Common Area Accrual";#N/A,#N/A,FALSE,"Unit One LaSalle";#N/A,#N/A,FALSE,"Unit One CW";#N/A,#N/A,FALSE,"Unit One LaSallle + C &amp; W";#N/A,#N/A,FALSE,"Consolidated Accrual"}</definedName>
    <definedName name="De" hidden="1">{#N/A,#N/A,FALSE,"Common Area Accrual";#N/A,#N/A,FALSE,"Unit One LaSalle";#N/A,#N/A,FALSE,"Unit One CW";#N/A,#N/A,FALSE,"Unit One LaSallle + C &amp; W";#N/A,#N/A,FALSE,"Consolidated Accrual"}</definedName>
    <definedName name="Debt_PurchaseRange" hidden="1">0</definedName>
    <definedName name="def"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def"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def"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def"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DEFERRED_INC_TAX" hidden="1">"DEFERRED_INC_TAX"</definedName>
    <definedName name="DEFERRED_TAXES" hidden="1">"DEFERRED_TAXES"</definedName>
    <definedName name="defg" localSheetId="4" hidden="1">{"Financials",#N/A,FALSE,"Financials";"AVP",#N/A,FALSE,"AVP";"DCF",#N/A,FALSE,"DCF";"CSC",#N/A,FALSE,"CSC";"Deal_Comp",#N/A,FALSE,"DealComp"}</definedName>
    <definedName name="defg" localSheetId="5" hidden="1">{"Financials",#N/A,FALSE,"Financials";"AVP",#N/A,FALSE,"AVP";"DCF",#N/A,FALSE,"DCF";"CSC",#N/A,FALSE,"CSC";"Deal_Comp",#N/A,FALSE,"DealComp"}</definedName>
    <definedName name="defg" localSheetId="3" hidden="1">{"Financials",#N/A,FALSE,"Financials";"AVP",#N/A,FALSE,"AVP";"DCF",#N/A,FALSE,"DCF";"CSC",#N/A,FALSE,"CSC";"Deal_Comp",#N/A,FALSE,"DealComp"}</definedName>
    <definedName name="defg" hidden="1">{"Financials",#N/A,FALSE,"Financials";"AVP",#N/A,FALSE,"AVP";"DCF",#N/A,FALSE,"DCF";"CSC",#N/A,FALSE,"CSC";"Deal_Comp",#N/A,FALSE,"DealComp"}</definedName>
    <definedName name="del" localSheetId="4" hidden="1">{"Page1",#N/A,FALSE,"7979";"Page2",#N/A,FALSE,"7979";"Page3",#N/A,FALSE,"7979"}</definedName>
    <definedName name="del" localSheetId="5" hidden="1">{"Page1",#N/A,FALSE,"7979";"Page2",#N/A,FALSE,"7979";"Page3",#N/A,FALSE,"7979"}</definedName>
    <definedName name="del" localSheetId="3" hidden="1">{"Page1",#N/A,FALSE,"7979";"Page2",#N/A,FALSE,"7979";"Page3",#N/A,FALSE,"7979"}</definedName>
    <definedName name="del" hidden="1">{"Page1",#N/A,FALSE,"7979";"Page2",#N/A,FALSE,"7979";"Page3",#N/A,FALSE,"7979"}</definedName>
    <definedName name="Delete"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Delete" localSheetId="5"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Delete"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Dele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deleteme" localSheetId="4" hidden="1">{"schedule",#N/A,FALSE,"Sum Op's";"input area",#N/A,FALSE,"Sum Op's"}</definedName>
    <definedName name="deleteme" localSheetId="5" hidden="1">{"schedule",#N/A,FALSE,"Sum Op's";"input area",#N/A,FALSE,"Sum Op's"}</definedName>
    <definedName name="deleteme" localSheetId="3" hidden="1">{"schedule",#N/A,FALSE,"Sum Op's";"input area",#N/A,FALSE,"Sum Op's"}</definedName>
    <definedName name="deleteme" hidden="1">{"schedule",#N/A,FALSE,"Sum Op's";"input area",#N/A,FALSE,"Sum Op's"}</definedName>
    <definedName name="deleteme1" localSheetId="4" hidden="1">{"schedule",#N/A,FALSE,"Sum Op's";"input area",#N/A,FALSE,"Sum Op's"}</definedName>
    <definedName name="deleteme1" localSheetId="5" hidden="1">{"schedule",#N/A,FALSE,"Sum Op's";"input area",#N/A,FALSE,"Sum Op's"}</definedName>
    <definedName name="deleteme1" localSheetId="3" hidden="1">{"schedule",#N/A,FALSE,"Sum Op's";"input area",#N/A,FALSE,"Sum Op's"}</definedName>
    <definedName name="deleteme1" hidden="1">{"schedule",#N/A,FALSE,"Sum Op's";"input area",#N/A,FALSE,"Sum Op's"}</definedName>
    <definedName name="DeleteRange" localSheetId="4" hidden="1">[3]!DeleteRange</definedName>
    <definedName name="DeleteRange" hidden="1">#REF!</definedName>
    <definedName name="DeleteTable" localSheetId="4" hidden="1">[3]!DeleteTable</definedName>
    <definedName name="DeleteTable" hidden="1">#REF!</definedName>
    <definedName name="delite" localSheetId="4" hidden="1">{"CONSOLIDATED",#N/A,FALSE,"sheet1";"SUMMARY",#N/A,FALSE,"sheet1";"WILDWOOD",#N/A,FALSE,"sheet1"}</definedName>
    <definedName name="delite" localSheetId="5" hidden="1">{"CONSOLIDATED",#N/A,FALSE,"sheet1";"SUMMARY",#N/A,FALSE,"sheet1";"WILDWOOD",#N/A,FALSE,"sheet1"}</definedName>
    <definedName name="delite" localSheetId="3" hidden="1">{"CONSOLIDATED",#N/A,FALSE,"sheet1";"SUMMARY",#N/A,FALSE,"sheet1";"WILDWOOD",#N/A,FALSE,"sheet1"}</definedName>
    <definedName name="delite" hidden="1">{"CONSOLIDATED",#N/A,FALSE,"sheet1";"SUMMARY",#N/A,FALSE,"sheet1";"WILDWOOD",#N/A,FALSE,"sheet1"}</definedName>
    <definedName name="DELME" localSheetId="4" hidden="1">{#N/A,#N/A,FALSE,"A";#N/A,#N/A,FALSE,"C"}</definedName>
    <definedName name="DELME" localSheetId="5" hidden="1">{#N/A,#N/A,FALSE,"A";#N/A,#N/A,FALSE,"C"}</definedName>
    <definedName name="DELME" localSheetId="3" hidden="1">{#N/A,#N/A,FALSE,"A";#N/A,#N/A,FALSE,"C"}</definedName>
    <definedName name="DELME" hidden="1">{#N/A,#N/A,FALSE,"A";#N/A,#N/A,FALSE,"C"}</definedName>
    <definedName name="DELME_1" localSheetId="4" hidden="1">{#N/A,#N/A,FALSE,"A";#N/A,#N/A,FALSE,"C"}</definedName>
    <definedName name="DELME_1" localSheetId="5" hidden="1">{#N/A,#N/A,FALSE,"A";#N/A,#N/A,FALSE,"C"}</definedName>
    <definedName name="DELME_1" localSheetId="3" hidden="1">{#N/A,#N/A,FALSE,"A";#N/A,#N/A,FALSE,"C"}</definedName>
    <definedName name="DELME_1" hidden="1">{#N/A,#N/A,FALSE,"A";#N/A,#N/A,FALSE,"C"}</definedName>
    <definedName name="DELME_condo" localSheetId="4" hidden="1">{#N/A,#N/A,FALSE,"A";#N/A,#N/A,FALSE,"C"}</definedName>
    <definedName name="DELME_condo" localSheetId="5" hidden="1">{#N/A,#N/A,FALSE,"A";#N/A,#N/A,FALSE,"C"}</definedName>
    <definedName name="DELME_condo" localSheetId="3" hidden="1">{#N/A,#N/A,FALSE,"A";#N/A,#N/A,FALSE,"C"}</definedName>
    <definedName name="DELME_condo" hidden="1">{#N/A,#N/A,FALSE,"A";#N/A,#N/A,FALSE,"C"}</definedName>
    <definedName name="DELME_condo_1" localSheetId="4" hidden="1">{#N/A,#N/A,FALSE,"A";#N/A,#N/A,FALSE,"C"}</definedName>
    <definedName name="DELME_condo_1" localSheetId="5" hidden="1">{#N/A,#N/A,FALSE,"A";#N/A,#N/A,FALSE,"C"}</definedName>
    <definedName name="DELME_condo_1" localSheetId="3" hidden="1">{#N/A,#N/A,FALSE,"A";#N/A,#N/A,FALSE,"C"}</definedName>
    <definedName name="DELME_condo_1" hidden="1">{#N/A,#N/A,FALSE,"A";#N/A,#N/A,FALSE,"C"}</definedName>
    <definedName name="DELME2" localSheetId="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 localSheetId="5"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1" localSheetId="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1" localSheetId="5"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1"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1"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 localSheetId="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 localSheetId="5"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_1" localSheetId="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_1" localSheetId="5"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_1"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_1"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1" localSheetId="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1" localSheetId="5"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1"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1"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3" localSheetId="4" hidden="1">{#N/A,#N/A,FALSE,"Common Area Accrual";#N/A,#N/A,FALSE,"Unit One LaSalle";#N/A,#N/A,FALSE,"Unit One CW";#N/A,#N/A,FALSE,"Unit One LaSallle + C &amp; W";#N/A,#N/A,FALSE,"Consolidated Accrual"}</definedName>
    <definedName name="DELME3" localSheetId="5" hidden="1">{#N/A,#N/A,FALSE,"Common Area Accrual";#N/A,#N/A,FALSE,"Unit One LaSalle";#N/A,#N/A,FALSE,"Unit One CW";#N/A,#N/A,FALSE,"Unit One LaSallle + C &amp; W";#N/A,#N/A,FALSE,"Consolidated Accrual"}</definedName>
    <definedName name="DELME3" localSheetId="3" hidden="1">{#N/A,#N/A,FALSE,"Common Area Accrual";#N/A,#N/A,FALSE,"Unit One LaSalle";#N/A,#N/A,FALSE,"Unit One CW";#N/A,#N/A,FALSE,"Unit One LaSallle + C &amp; W";#N/A,#N/A,FALSE,"Consolidated Accrual"}</definedName>
    <definedName name="DELME3" hidden="1">{#N/A,#N/A,FALSE,"Common Area Accrual";#N/A,#N/A,FALSE,"Unit One LaSalle";#N/A,#N/A,FALSE,"Unit One CW";#N/A,#N/A,FALSE,"Unit One LaSallle + C &amp; W";#N/A,#N/A,FALSE,"Consolidated Accrual"}</definedName>
    <definedName name="DELME3_1" localSheetId="4" hidden="1">{#N/A,#N/A,FALSE,"Common Area Accrual";#N/A,#N/A,FALSE,"Unit One LaSalle";#N/A,#N/A,FALSE,"Unit One CW";#N/A,#N/A,FALSE,"Unit One LaSallle + C &amp; W";#N/A,#N/A,FALSE,"Consolidated Accrual"}</definedName>
    <definedName name="DELME3_1" localSheetId="5" hidden="1">{#N/A,#N/A,FALSE,"Common Area Accrual";#N/A,#N/A,FALSE,"Unit One LaSalle";#N/A,#N/A,FALSE,"Unit One CW";#N/A,#N/A,FALSE,"Unit One LaSallle + C &amp; W";#N/A,#N/A,FALSE,"Consolidated Accrual"}</definedName>
    <definedName name="DELME3_1" localSheetId="3" hidden="1">{#N/A,#N/A,FALSE,"Common Area Accrual";#N/A,#N/A,FALSE,"Unit One LaSalle";#N/A,#N/A,FALSE,"Unit One CW";#N/A,#N/A,FALSE,"Unit One LaSallle + C &amp; W";#N/A,#N/A,FALSE,"Consolidated Accrual"}</definedName>
    <definedName name="DELME3_1" hidden="1">{#N/A,#N/A,FALSE,"Common Area Accrual";#N/A,#N/A,FALSE,"Unit One LaSalle";#N/A,#N/A,FALSE,"Unit One CW";#N/A,#N/A,FALSE,"Unit One LaSallle + C &amp; W";#N/A,#N/A,FALSE,"Consolidated Accrual"}</definedName>
    <definedName name="DELME3_Condo" localSheetId="4" hidden="1">{#N/A,#N/A,FALSE,"Common Area Accrual";#N/A,#N/A,FALSE,"Unit One LaSalle";#N/A,#N/A,FALSE,"Unit One CW";#N/A,#N/A,FALSE,"Unit One LaSallle + C &amp; W";#N/A,#N/A,FALSE,"Consolidated Accrual"}</definedName>
    <definedName name="DELME3_Condo" localSheetId="5" hidden="1">{#N/A,#N/A,FALSE,"Common Area Accrual";#N/A,#N/A,FALSE,"Unit One LaSalle";#N/A,#N/A,FALSE,"Unit One CW";#N/A,#N/A,FALSE,"Unit One LaSallle + C &amp; W";#N/A,#N/A,FALSE,"Consolidated Accrual"}</definedName>
    <definedName name="DELME3_Condo" localSheetId="3" hidden="1">{#N/A,#N/A,FALSE,"Common Area Accrual";#N/A,#N/A,FALSE,"Unit One LaSalle";#N/A,#N/A,FALSE,"Unit One CW";#N/A,#N/A,FALSE,"Unit One LaSallle + C &amp; W";#N/A,#N/A,FALSE,"Consolidated Accrual"}</definedName>
    <definedName name="DELME3_Condo" hidden="1">{#N/A,#N/A,FALSE,"Common Area Accrual";#N/A,#N/A,FALSE,"Unit One LaSalle";#N/A,#N/A,FALSE,"Unit One CW";#N/A,#N/A,FALSE,"Unit One LaSallle + C &amp; W";#N/A,#N/A,FALSE,"Consolidated Accrual"}</definedName>
    <definedName name="DELME3_Condo_1" localSheetId="4" hidden="1">{#N/A,#N/A,FALSE,"Common Area Accrual";#N/A,#N/A,FALSE,"Unit One LaSalle";#N/A,#N/A,FALSE,"Unit One CW";#N/A,#N/A,FALSE,"Unit One LaSallle + C &amp; W";#N/A,#N/A,FALSE,"Consolidated Accrual"}</definedName>
    <definedName name="DELME3_Condo_1" localSheetId="5" hidden="1">{#N/A,#N/A,FALSE,"Common Area Accrual";#N/A,#N/A,FALSE,"Unit One LaSalle";#N/A,#N/A,FALSE,"Unit One CW";#N/A,#N/A,FALSE,"Unit One LaSallle + C &amp; W";#N/A,#N/A,FALSE,"Consolidated Accrual"}</definedName>
    <definedName name="DELME3_Condo_1" localSheetId="3" hidden="1">{#N/A,#N/A,FALSE,"Common Area Accrual";#N/A,#N/A,FALSE,"Unit One LaSalle";#N/A,#N/A,FALSE,"Unit One CW";#N/A,#N/A,FALSE,"Unit One LaSallle + C &amp; W";#N/A,#N/A,FALSE,"Consolidated Accrual"}</definedName>
    <definedName name="DELME3_Condo_1" hidden="1">{#N/A,#N/A,FALSE,"Common Area Accrual";#N/A,#N/A,FALSE,"Unit One LaSalle";#N/A,#N/A,FALSE,"Unit One CW";#N/A,#N/A,FALSE,"Unit One LaSallle + C &amp; W";#N/A,#N/A,FALSE,"Consolidated Accrual"}</definedName>
    <definedName name="DELME4" localSheetId="4" hidden="1">{#N/A,#N/A,FALSE,"399 Park Var";#N/A,#N/A,FALSE,"PK NOTES"}</definedName>
    <definedName name="DELME4" localSheetId="5" hidden="1">{#N/A,#N/A,FALSE,"399 Park Var";#N/A,#N/A,FALSE,"PK NOTES"}</definedName>
    <definedName name="DELME4" localSheetId="3" hidden="1">{#N/A,#N/A,FALSE,"399 Park Var";#N/A,#N/A,FALSE,"PK NOTES"}</definedName>
    <definedName name="DELME4" hidden="1">{#N/A,#N/A,FALSE,"399 Park Var";#N/A,#N/A,FALSE,"PK NOTES"}</definedName>
    <definedName name="DELME4_1" localSheetId="4" hidden="1">{#N/A,#N/A,FALSE,"399 Park Var";#N/A,#N/A,FALSE,"PK NOTES"}</definedName>
    <definedName name="DELME4_1" localSheetId="5" hidden="1">{#N/A,#N/A,FALSE,"399 Park Var";#N/A,#N/A,FALSE,"PK NOTES"}</definedName>
    <definedName name="DELME4_1" localSheetId="3" hidden="1">{#N/A,#N/A,FALSE,"399 Park Var";#N/A,#N/A,FALSE,"PK NOTES"}</definedName>
    <definedName name="DELME4_1" hidden="1">{#N/A,#N/A,FALSE,"399 Park Var";#N/A,#N/A,FALSE,"PK NOTES"}</definedName>
    <definedName name="DELME4_Condo" localSheetId="4" hidden="1">{#N/A,#N/A,FALSE,"399 Park Var";#N/A,#N/A,FALSE,"PK NOTES"}</definedName>
    <definedName name="DELME4_Condo" localSheetId="5" hidden="1">{#N/A,#N/A,FALSE,"399 Park Var";#N/A,#N/A,FALSE,"PK NOTES"}</definedName>
    <definedName name="DELME4_Condo" localSheetId="3" hidden="1">{#N/A,#N/A,FALSE,"399 Park Var";#N/A,#N/A,FALSE,"PK NOTES"}</definedName>
    <definedName name="DELME4_Condo" hidden="1">{#N/A,#N/A,FALSE,"399 Park Var";#N/A,#N/A,FALSE,"PK NOTES"}</definedName>
    <definedName name="DELME4_Condo_1" localSheetId="4" hidden="1">{#N/A,#N/A,FALSE,"399 Park Var";#N/A,#N/A,FALSE,"PK NOTES"}</definedName>
    <definedName name="DELME4_Condo_1" localSheetId="5" hidden="1">{#N/A,#N/A,FALSE,"399 Park Var";#N/A,#N/A,FALSE,"PK NOTES"}</definedName>
    <definedName name="DELME4_Condo_1" localSheetId="3" hidden="1">{#N/A,#N/A,FALSE,"399 Park Var";#N/A,#N/A,FALSE,"PK NOTES"}</definedName>
    <definedName name="DELME4_Condo_1" hidden="1">{#N/A,#N/A,FALSE,"399 Park Var";#N/A,#N/A,FALSE,"PK NOTES"}</definedName>
    <definedName name="DELME5" localSheetId="4" hidden="1">{#N/A,#N/A,FALSE,"Expense Detail ";#N/A,#N/A,FALSE,"Worksheet";#N/A,#N/A,FALSE,"Audit";#N/A,#N/A,FALSE,"Exclusions";#N/A,#N/A,FALSE,"Variance";#N/A,#N/A,FALSE,"Reconciliation"}</definedName>
    <definedName name="DELME5" localSheetId="5" hidden="1">{#N/A,#N/A,FALSE,"Expense Detail ";#N/A,#N/A,FALSE,"Worksheet";#N/A,#N/A,FALSE,"Audit";#N/A,#N/A,FALSE,"Exclusions";#N/A,#N/A,FALSE,"Variance";#N/A,#N/A,FALSE,"Reconciliation"}</definedName>
    <definedName name="DELME5" localSheetId="3" hidden="1">{#N/A,#N/A,FALSE,"Expense Detail ";#N/A,#N/A,FALSE,"Worksheet";#N/A,#N/A,FALSE,"Audit";#N/A,#N/A,FALSE,"Exclusions";#N/A,#N/A,FALSE,"Variance";#N/A,#N/A,FALSE,"Reconciliation"}</definedName>
    <definedName name="DELME5" hidden="1">{#N/A,#N/A,FALSE,"Expense Detail ";#N/A,#N/A,FALSE,"Worksheet";#N/A,#N/A,FALSE,"Audit";#N/A,#N/A,FALSE,"Exclusions";#N/A,#N/A,FALSE,"Variance";#N/A,#N/A,FALSE,"Reconciliation"}</definedName>
    <definedName name="DELME5_1" localSheetId="4" hidden="1">{#N/A,#N/A,FALSE,"Expense Detail ";#N/A,#N/A,FALSE,"Worksheet";#N/A,#N/A,FALSE,"Audit";#N/A,#N/A,FALSE,"Exclusions";#N/A,#N/A,FALSE,"Variance";#N/A,#N/A,FALSE,"Reconciliation"}</definedName>
    <definedName name="DELME5_1" localSheetId="5" hidden="1">{#N/A,#N/A,FALSE,"Expense Detail ";#N/A,#N/A,FALSE,"Worksheet";#N/A,#N/A,FALSE,"Audit";#N/A,#N/A,FALSE,"Exclusions";#N/A,#N/A,FALSE,"Variance";#N/A,#N/A,FALSE,"Reconciliation"}</definedName>
    <definedName name="DELME5_1" localSheetId="3" hidden="1">{#N/A,#N/A,FALSE,"Expense Detail ";#N/A,#N/A,FALSE,"Worksheet";#N/A,#N/A,FALSE,"Audit";#N/A,#N/A,FALSE,"Exclusions";#N/A,#N/A,FALSE,"Variance";#N/A,#N/A,FALSE,"Reconciliation"}</definedName>
    <definedName name="DELME5_1" hidden="1">{#N/A,#N/A,FALSE,"Expense Detail ";#N/A,#N/A,FALSE,"Worksheet";#N/A,#N/A,FALSE,"Audit";#N/A,#N/A,FALSE,"Exclusions";#N/A,#N/A,FALSE,"Variance";#N/A,#N/A,FALSE,"Reconciliation"}</definedName>
    <definedName name="DELME5_Condo" localSheetId="4" hidden="1">{#N/A,#N/A,FALSE,"Expense Detail ";#N/A,#N/A,FALSE,"Worksheet";#N/A,#N/A,FALSE,"Audit";#N/A,#N/A,FALSE,"Exclusions";#N/A,#N/A,FALSE,"Variance";#N/A,#N/A,FALSE,"Reconciliation"}</definedName>
    <definedName name="DELME5_Condo" localSheetId="5" hidden="1">{#N/A,#N/A,FALSE,"Expense Detail ";#N/A,#N/A,FALSE,"Worksheet";#N/A,#N/A,FALSE,"Audit";#N/A,#N/A,FALSE,"Exclusions";#N/A,#N/A,FALSE,"Variance";#N/A,#N/A,FALSE,"Reconciliation"}</definedName>
    <definedName name="DELME5_Condo" localSheetId="3" hidden="1">{#N/A,#N/A,FALSE,"Expense Detail ";#N/A,#N/A,FALSE,"Worksheet";#N/A,#N/A,FALSE,"Audit";#N/A,#N/A,FALSE,"Exclusions";#N/A,#N/A,FALSE,"Variance";#N/A,#N/A,FALSE,"Reconciliation"}</definedName>
    <definedName name="DELME5_Condo" hidden="1">{#N/A,#N/A,FALSE,"Expense Detail ";#N/A,#N/A,FALSE,"Worksheet";#N/A,#N/A,FALSE,"Audit";#N/A,#N/A,FALSE,"Exclusions";#N/A,#N/A,FALSE,"Variance";#N/A,#N/A,FALSE,"Reconciliation"}</definedName>
    <definedName name="DELME5_Condo_1" localSheetId="4" hidden="1">{#N/A,#N/A,FALSE,"Expense Detail ";#N/A,#N/A,FALSE,"Worksheet";#N/A,#N/A,FALSE,"Audit";#N/A,#N/A,FALSE,"Exclusions";#N/A,#N/A,FALSE,"Variance";#N/A,#N/A,FALSE,"Reconciliation"}</definedName>
    <definedName name="DELME5_Condo_1" localSheetId="5" hidden="1">{#N/A,#N/A,FALSE,"Expense Detail ";#N/A,#N/A,FALSE,"Worksheet";#N/A,#N/A,FALSE,"Audit";#N/A,#N/A,FALSE,"Exclusions";#N/A,#N/A,FALSE,"Variance";#N/A,#N/A,FALSE,"Reconciliation"}</definedName>
    <definedName name="DELME5_Condo_1" localSheetId="3" hidden="1">{#N/A,#N/A,FALSE,"Expense Detail ";#N/A,#N/A,FALSE,"Worksheet";#N/A,#N/A,FALSE,"Audit";#N/A,#N/A,FALSE,"Exclusions";#N/A,#N/A,FALSE,"Variance";#N/A,#N/A,FALSE,"Reconciliation"}</definedName>
    <definedName name="DELME5_Condo_1" hidden="1">{#N/A,#N/A,FALSE,"Expense Detail ";#N/A,#N/A,FALSE,"Worksheet";#N/A,#N/A,FALSE,"Audit";#N/A,#N/A,FALSE,"Exclusions";#N/A,#N/A,FALSE,"Variance";#N/A,#N/A,FALSE,"Reconciliation"}</definedName>
    <definedName name="DELME5b" localSheetId="4" hidden="1">{#N/A,#N/A,FALSE,"Expense Detail ";#N/A,#N/A,FALSE,"Worksheet";#N/A,#N/A,FALSE,"Audit";#N/A,#N/A,FALSE,"Exclusions";#N/A,#N/A,FALSE,"Variance";#N/A,#N/A,FALSE,"Reconciliation"}</definedName>
    <definedName name="DELME5b" localSheetId="5" hidden="1">{#N/A,#N/A,FALSE,"Expense Detail ";#N/A,#N/A,FALSE,"Worksheet";#N/A,#N/A,FALSE,"Audit";#N/A,#N/A,FALSE,"Exclusions";#N/A,#N/A,FALSE,"Variance";#N/A,#N/A,FALSE,"Reconciliation"}</definedName>
    <definedName name="DELME5b" localSheetId="3" hidden="1">{#N/A,#N/A,FALSE,"Expense Detail ";#N/A,#N/A,FALSE,"Worksheet";#N/A,#N/A,FALSE,"Audit";#N/A,#N/A,FALSE,"Exclusions";#N/A,#N/A,FALSE,"Variance";#N/A,#N/A,FALSE,"Reconciliation"}</definedName>
    <definedName name="DELME5b" hidden="1">{#N/A,#N/A,FALSE,"Expense Detail ";#N/A,#N/A,FALSE,"Worksheet";#N/A,#N/A,FALSE,"Audit";#N/A,#N/A,FALSE,"Exclusions";#N/A,#N/A,FALSE,"Variance";#N/A,#N/A,FALSE,"Reconciliation"}</definedName>
    <definedName name="DELME7"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1"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1"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1"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1"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_1"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_1"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_1"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_1"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s" localSheetId="4" hidden="1">{#N/A,#N/A,FALSE,"Expense Detail ";#N/A,#N/A,FALSE,"Worksheet";#N/A,#N/A,FALSE,"Audit";#N/A,#N/A,FALSE,"Exclusions";#N/A,#N/A,FALSE,"Variance";#N/A,#N/A,FALSE,"Reconciliation"}</definedName>
    <definedName name="delmes" localSheetId="5" hidden="1">{#N/A,#N/A,FALSE,"Expense Detail ";#N/A,#N/A,FALSE,"Worksheet";#N/A,#N/A,FALSE,"Audit";#N/A,#N/A,FALSE,"Exclusions";#N/A,#N/A,FALSE,"Variance";#N/A,#N/A,FALSE,"Reconciliation"}</definedName>
    <definedName name="delmes" localSheetId="3" hidden="1">{#N/A,#N/A,FALSE,"Expense Detail ";#N/A,#N/A,FALSE,"Worksheet";#N/A,#N/A,FALSE,"Audit";#N/A,#N/A,FALSE,"Exclusions";#N/A,#N/A,FALSE,"Variance";#N/A,#N/A,FALSE,"Reconciliation"}</definedName>
    <definedName name="delmes" hidden="1">{#N/A,#N/A,FALSE,"Expense Detail ";#N/A,#N/A,FALSE,"Worksheet";#N/A,#N/A,FALSE,"Audit";#N/A,#N/A,FALSE,"Exclusions";#N/A,#N/A,FALSE,"Variance";#N/A,#N/A,FALSE,"Reconciliation"}</definedName>
    <definedName name="delta" localSheetId="4" hidden="1">{"ACCOUNTING COPY",#N/A,FALSE,"SCHEDULE A";"FINANCE COPY",#N/A,FALSE,"SCHEDULE A";"P.L. COPY",#N/A,FALSE,"SCHEDULE A"}</definedName>
    <definedName name="delta" localSheetId="5" hidden="1">{"ACCOUNTING COPY",#N/A,FALSE,"SCHEDULE A";"FINANCE COPY",#N/A,FALSE,"SCHEDULE A";"P.L. COPY",#N/A,FALSE,"SCHEDULE A"}</definedName>
    <definedName name="delta" localSheetId="3" hidden="1">{"ACCOUNTING COPY",#N/A,FALSE,"SCHEDULE A";"FINANCE COPY",#N/A,FALSE,"SCHEDULE A";"P.L. COPY",#N/A,FALSE,"SCHEDULE A"}</definedName>
    <definedName name="delta" hidden="1">{"ACCOUNTING COPY",#N/A,FALSE,"SCHEDULE A";"FINANCE COPY",#N/A,FALSE,"SCHEDULE A";"P.L. COPY",#N/A,FALSE,"SCHEDULE A"}</definedName>
    <definedName name="depr.." localSheetId="4" hidden="1">{#N/A,#N/A,FALSE,"balance";#N/A,#N/A,FALSE,"operations";#N/A,#N/A,FALSE,"partcap";#N/A,#N/A,FALSE,"cashflows"}</definedName>
    <definedName name="depr.." localSheetId="5" hidden="1">{#N/A,#N/A,FALSE,"balance";#N/A,#N/A,FALSE,"operations";#N/A,#N/A,FALSE,"partcap";#N/A,#N/A,FALSE,"cashflows"}</definedName>
    <definedName name="depr.." localSheetId="3" hidden="1">{#N/A,#N/A,FALSE,"balance";#N/A,#N/A,FALSE,"operations";#N/A,#N/A,FALSE,"partcap";#N/A,#N/A,FALSE,"cashflows"}</definedName>
    <definedName name="depr.." hidden="1">{#N/A,#N/A,FALSE,"balance";#N/A,#N/A,FALSE,"operations";#N/A,#N/A,FALSE,"partcap";#N/A,#N/A,FALSE,"cashflows"}</definedName>
    <definedName name="DEPRE_AMORT" hidden="1">"DEPRE_AMORT"</definedName>
    <definedName name="DEPRE_AMORT_SUPPL" hidden="1">"DEPRE_AMORT_SUPPL"</definedName>
    <definedName name="DEPRE_DEPLE" hidden="1">"DEPRE_DEPLE"</definedName>
    <definedName name="DEPRE_SUPP" hidden="1">"DEPRE_SUPP"</definedName>
    <definedName name="DESCRIPTION_LONG" hidden="1">"DESCRIPTION_LONG"</definedName>
    <definedName name="DetailedCosts" localSheetId="4" hidden="1">{"CF",#N/A,FALSE,"Cash Flow";"RET",#N/A,FALSE,"Returns";"NPV",#N/A,FALSE,"Values";"ASMPT",#N/A,FALSE,"Assumptions"}</definedName>
    <definedName name="DetailedCosts" localSheetId="5" hidden="1">{"CF",#N/A,FALSE,"Cash Flow";"RET",#N/A,FALSE,"Returns";"NPV",#N/A,FALSE,"Values";"ASMPT",#N/A,FALSE,"Assumptions"}</definedName>
    <definedName name="DetailedCosts" localSheetId="3" hidden="1">{"CF",#N/A,FALSE,"Cash Flow";"RET",#N/A,FALSE,"Returns";"NPV",#N/A,FALSE,"Values";"ASMPT",#N/A,FALSE,"Assumptions"}</definedName>
    <definedName name="DetailedCosts" hidden="1">{"CF",#N/A,FALSE,"Cash Flow";"RET",#N/A,FALSE,"Returns";"NPV",#N/A,FALSE,"Values";"ASMPT",#N/A,FALSE,"Assumptions"}</definedName>
    <definedName name="DetailedCosts_2" localSheetId="4" hidden="1">{"CF",#N/A,FALSE,"Cash Flow";"RET",#N/A,FALSE,"Returns";"NPV",#N/A,FALSE,"Values";"ASMPT",#N/A,FALSE,"Assumptions"}</definedName>
    <definedName name="DetailedCosts_2" localSheetId="5" hidden="1">{"CF",#N/A,FALSE,"Cash Flow";"RET",#N/A,FALSE,"Returns";"NPV",#N/A,FALSE,"Values";"ASMPT",#N/A,FALSE,"Assumptions"}</definedName>
    <definedName name="DetailedCosts_2" localSheetId="3" hidden="1">{"CF",#N/A,FALSE,"Cash Flow";"RET",#N/A,FALSE,"Returns";"NPV",#N/A,FALSE,"Values";"ASMPT",#N/A,FALSE,"Assumptions"}</definedName>
    <definedName name="DetailedCosts_2" hidden="1">{"CF",#N/A,FALSE,"Cash Flow";"RET",#N/A,FALSE,"Returns";"NPV",#N/A,FALSE,"Values";"ASMPT",#N/A,FALSE,"Assumptions"}</definedName>
    <definedName name="dew" localSheetId="4" hidden="1">{"CF Cons",#N/A,FALSE,"CASHFLOW"}</definedName>
    <definedName name="dew" localSheetId="5" hidden="1">{"CF Cons",#N/A,FALSE,"CASHFLOW"}</definedName>
    <definedName name="dew" localSheetId="3" hidden="1">{"CF Cons",#N/A,FALSE,"CASHFLOW"}</definedName>
    <definedName name="dew" hidden="1">{"CF Cons",#N/A,FALSE,"CASHFLOW"}</definedName>
    <definedName name="df" localSheetId="4"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df" localSheetId="5"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df" localSheetId="3"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df"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dfahgadf"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hgadf"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hgadf"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hgad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sfdsa" localSheetId="4" hidden="1">{#N/A,#N/A,TRUE,"10 Yr Hold";#N/A,#N/A,TRUE,"7 Yr Hold";#N/A,#N/A,TRUE,"5 Yr Hold";#N/A,#N/A,TRUE,"3 Yr Hold"}</definedName>
    <definedName name="dfasfdsa" localSheetId="5" hidden="1">{#N/A,#N/A,TRUE,"10 Yr Hold";#N/A,#N/A,TRUE,"7 Yr Hold";#N/A,#N/A,TRUE,"5 Yr Hold";#N/A,#N/A,TRUE,"3 Yr Hold"}</definedName>
    <definedName name="dfasfdsa" localSheetId="3" hidden="1">{#N/A,#N/A,TRUE,"10 Yr Hold";#N/A,#N/A,TRUE,"7 Yr Hold";#N/A,#N/A,TRUE,"5 Yr Hold";#N/A,#N/A,TRUE,"3 Yr Hold"}</definedName>
    <definedName name="dfasfdsa" hidden="1">{#N/A,#N/A,TRUE,"10 Yr Hold";#N/A,#N/A,TRUE,"7 Yr Hold";#N/A,#N/A,TRUE,"5 Yr Hold";#N/A,#N/A,TRUE,"3 Yr Hold"}</definedName>
    <definedName name="dfd" localSheetId="4" hidden="1">{"comp1",#N/A,FALSE,"COMPS";"footnotes",#N/A,FALSE,"COMPS"}</definedName>
    <definedName name="dfd" localSheetId="5" hidden="1">{"comp1",#N/A,FALSE,"COMPS";"footnotes",#N/A,FALSE,"COMPS"}</definedName>
    <definedName name="dfd" localSheetId="3" hidden="1">{"comp1",#N/A,FALSE,"COMPS";"footnotes",#N/A,FALSE,"COMPS"}</definedName>
    <definedName name="dfd" hidden="1">{"comp1",#N/A,FALSE,"COMPS";"footnotes",#N/A,FALSE,"COMPS"}</definedName>
    <definedName name="dfd_1" localSheetId="4" hidden="1">{"FCB_ALL",#N/A,FALSE,"FCB";"GREY_ALL",#N/A,FALSE,"GREY"}</definedName>
    <definedName name="dfd_1" localSheetId="5" hidden="1">{"FCB_ALL",#N/A,FALSE,"FCB";"GREY_ALL",#N/A,FALSE,"GREY"}</definedName>
    <definedName name="dfd_1" localSheetId="3" hidden="1">{"FCB_ALL",#N/A,FALSE,"FCB";"GREY_ALL",#N/A,FALSE,"GREY"}</definedName>
    <definedName name="dfd_1" hidden="1">{"FCB_ALL",#N/A,FALSE,"FCB";"GREY_ALL",#N/A,FALSE,"GREY"}</definedName>
    <definedName name="dfda" localSheetId="4" hidden="1">{"comp1",#N/A,FALSE,"COMPS";"footnotes",#N/A,FALSE,"COMPS"}</definedName>
    <definedName name="dfda" localSheetId="5" hidden="1">{"comp1",#N/A,FALSE,"COMPS";"footnotes",#N/A,FALSE,"COMPS"}</definedName>
    <definedName name="dfda" localSheetId="3" hidden="1">{"comp1",#N/A,FALSE,"COMPS";"footnotes",#N/A,FALSE,"COMPS"}</definedName>
    <definedName name="dfda" hidden="1">{"comp1",#N/A,FALSE,"COMPS";"footnotes",#N/A,FALSE,"COMPS"}</definedName>
    <definedName name="dfdas" localSheetId="4" hidden="1">{"FCB_ALL",#N/A,FALSE,"FCB";"GREY_ALL",#N/A,FALSE,"GREY"}</definedName>
    <definedName name="dfdas" localSheetId="5" hidden="1">{"FCB_ALL",#N/A,FALSE,"FCB";"GREY_ALL",#N/A,FALSE,"GREY"}</definedName>
    <definedName name="dfdas" localSheetId="3" hidden="1">{"FCB_ALL",#N/A,FALSE,"FCB";"GREY_ALL",#N/A,FALSE,"GREY"}</definedName>
    <definedName name="dfdas" hidden="1">{"FCB_ALL",#N/A,FALSE,"FCB";"GREY_ALL",#N/A,FALSE,"GREY"}</definedName>
    <definedName name="dfdas_1" localSheetId="4" hidden="1">{"FCB_ALL",#N/A,FALSE,"FCB";"GREY_ALL",#N/A,FALSE,"GREY"}</definedName>
    <definedName name="dfdas_1" localSheetId="5" hidden="1">{"FCB_ALL",#N/A,FALSE,"FCB";"GREY_ALL",#N/A,FALSE,"GREY"}</definedName>
    <definedName name="dfdas_1" localSheetId="3" hidden="1">{"FCB_ALL",#N/A,FALSE,"FCB";"GREY_ALL",#N/A,FALSE,"GREY"}</definedName>
    <definedName name="dfdas_1" hidden="1">{"FCB_ALL",#N/A,FALSE,"FCB";"GREY_ALL",#N/A,FALSE,"GREY"}</definedName>
    <definedName name="dfdf" localSheetId="4" hidden="1">{#N/A,#N/A,FALSE,"SIM95"}</definedName>
    <definedName name="dfdf" localSheetId="5" hidden="1">{#N/A,#N/A,FALSE,"SIM95"}</definedName>
    <definedName name="dfdf" localSheetId="3" hidden="1">{#N/A,#N/A,FALSE,"SIM95"}</definedName>
    <definedName name="dfdf" hidden="1">{#N/A,#N/A,FALSE,"SIM95"}</definedName>
    <definedName name="dfdf1" localSheetId="4" hidden="1">{"CF Cons",#N/A,FALSE,"CASHFLOW"}</definedName>
    <definedName name="dfdf1" localSheetId="5" hidden="1">{"CF Cons",#N/A,FALSE,"CASHFLOW"}</definedName>
    <definedName name="dfdf1" localSheetId="3" hidden="1">{"CF Cons",#N/A,FALSE,"CASHFLOW"}</definedName>
    <definedName name="dfdf1" hidden="1">{"CF Cons",#N/A,FALSE,"CASHFLOW"}</definedName>
    <definedName name="dfdfd" localSheetId="4" hidden="1">{"FCB_ALL",#N/A,FALSE,"FCB";"GREY_ALL",#N/A,FALSE,"GREY"}</definedName>
    <definedName name="dfdfd" localSheetId="5" hidden="1">{"FCB_ALL",#N/A,FALSE,"FCB";"GREY_ALL",#N/A,FALSE,"GREY"}</definedName>
    <definedName name="dfdfd" localSheetId="3" hidden="1">{"FCB_ALL",#N/A,FALSE,"FCB";"GREY_ALL",#N/A,FALSE,"GREY"}</definedName>
    <definedName name="dfdfd" hidden="1">{"FCB_ALL",#N/A,FALSE,"FCB";"GREY_ALL",#N/A,FALSE,"GREY"}</definedName>
    <definedName name="dfdfd_1" localSheetId="4" hidden="1">{"FCB_ALL",#N/A,FALSE,"FCB";"GREY_ALL",#N/A,FALSE,"GREY"}</definedName>
    <definedName name="dfdfd_1" localSheetId="5" hidden="1">{"FCB_ALL",#N/A,FALSE,"FCB";"GREY_ALL",#N/A,FALSE,"GREY"}</definedName>
    <definedName name="dfdfd_1" localSheetId="3" hidden="1">{"FCB_ALL",#N/A,FALSE,"FCB";"GREY_ALL",#N/A,FALSE,"GREY"}</definedName>
    <definedName name="dfdfd_1" hidden="1">{"FCB_ALL",#N/A,FALSE,"FCB";"GREY_ALL",#N/A,FALSE,"GREY"}</definedName>
    <definedName name="dfdfdfd" localSheetId="4" hidden="1">{"FCB_ALL",#N/A,FALSE,"FCB"}</definedName>
    <definedName name="dfdfdfd" localSheetId="5" hidden="1">{"FCB_ALL",#N/A,FALSE,"FCB"}</definedName>
    <definedName name="dfdfdfd" localSheetId="3" hidden="1">{"FCB_ALL",#N/A,FALSE,"FCB"}</definedName>
    <definedName name="dfdfdfd" hidden="1">{"FCB_ALL",#N/A,FALSE,"FCB"}</definedName>
    <definedName name="dfdfdfd_1" localSheetId="4" hidden="1">{"FCB_ALL",#N/A,FALSE,"FCB"}</definedName>
    <definedName name="dfdfdfd_1" localSheetId="5" hidden="1">{"FCB_ALL",#N/A,FALSE,"FCB"}</definedName>
    <definedName name="dfdfdfd_1" localSheetId="3" hidden="1">{"FCB_ALL",#N/A,FALSE,"FCB"}</definedName>
    <definedName name="dfdfdfd_1" hidden="1">{"FCB_ALL",#N/A,FALSE,"FCB"}</definedName>
    <definedName name="dfdser"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fdser"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fdser"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fdser"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ff" localSheetId="4" hidden="1">{"sheet a",#N/A,FALSE,"A";"2 9 casflow",#N/A,FALSE,"B"}</definedName>
    <definedName name="dff" localSheetId="5" hidden="1">{"sheet a",#N/A,FALSE,"A";"2 9 casflow",#N/A,FALSE,"B"}</definedName>
    <definedName name="dff" localSheetId="3" hidden="1">{"sheet a",#N/A,FALSE,"A";"2 9 casflow",#N/A,FALSE,"B"}</definedName>
    <definedName name="dff" hidden="1">{"sheet a",#N/A,FALSE,"A";"2 9 casflow",#N/A,FALSE,"B"}</definedName>
    <definedName name="dfg" localSheetId="4" hidden="1">{#N/A,#N/A,TRUE,"Summary";#N/A,#N/A,TRUE,"Program Scheme";#N/A,#N/A,TRUE,"Assumptions";#N/A,#N/A,TRUE,"Development Budget &amp; Timing";#N/A,#N/A,TRUE,"Cash Flow";#N/A,#N/A,TRUE,"Cash Flow to Debt &amp; Equity"}</definedName>
    <definedName name="dfg" localSheetId="5" hidden="1">{#N/A,#N/A,TRUE,"Summary";#N/A,#N/A,TRUE,"Program Scheme";#N/A,#N/A,TRUE,"Assumptions";#N/A,#N/A,TRUE,"Development Budget &amp; Timing";#N/A,#N/A,TRUE,"Cash Flow";#N/A,#N/A,TRUE,"Cash Flow to Debt &amp; Equity"}</definedName>
    <definedName name="dfg" localSheetId="3" hidden="1">{#N/A,#N/A,TRUE,"Summary";#N/A,#N/A,TRUE,"Program Scheme";#N/A,#N/A,TRUE,"Assumptions";#N/A,#N/A,TRUE,"Development Budget &amp; Timing";#N/A,#N/A,TRUE,"Cash Flow";#N/A,#N/A,TRUE,"Cash Flow to Debt &amp; Equity"}</definedName>
    <definedName name="dfg" hidden="1">{#N/A,#N/A,TRUE,"Summary";#N/A,#N/A,TRUE,"Program Scheme";#N/A,#N/A,TRUE,"Assumptions";#N/A,#N/A,TRUE,"Development Budget &amp; Timing";#N/A,#N/A,TRUE,"Cash Flow";#N/A,#N/A,TRUE,"Cash Flow to Debt &amp; Equity"}</definedName>
    <definedName name="dfgd" localSheetId="4" hidden="1">{#N/A,#N/A,FALSE,"Cashflow Analysis";#N/A,#N/A,FALSE,"Sensitivity Analysis";#N/A,#N/A,FALSE,"PV";#N/A,#N/A,FALSE,"Pro Forma"}</definedName>
    <definedName name="dfgd" localSheetId="5" hidden="1">{#N/A,#N/A,FALSE,"Cashflow Analysis";#N/A,#N/A,FALSE,"Sensitivity Analysis";#N/A,#N/A,FALSE,"PV";#N/A,#N/A,FALSE,"Pro Forma"}</definedName>
    <definedName name="dfgd" localSheetId="3" hidden="1">{#N/A,#N/A,FALSE,"Cashflow Analysis";#N/A,#N/A,FALSE,"Sensitivity Analysis";#N/A,#N/A,FALSE,"PV";#N/A,#N/A,FALSE,"Pro Forma"}</definedName>
    <definedName name="dfgd" hidden="1">{#N/A,#N/A,FALSE,"Cashflow Analysis";#N/A,#N/A,FALSE,"Sensitivity Analysis";#N/A,#N/A,FALSE,"PV";#N/A,#N/A,FALSE,"Pro Forma"}</definedName>
    <definedName name="dfgd_1" localSheetId="4" hidden="1">{#N/A,#N/A,FALSE,"Cashflow Analysis";#N/A,#N/A,FALSE,"Sensitivity Analysis";#N/A,#N/A,FALSE,"PV";#N/A,#N/A,FALSE,"Pro Forma"}</definedName>
    <definedName name="dfgd_1" localSheetId="5" hidden="1">{#N/A,#N/A,FALSE,"Cashflow Analysis";#N/A,#N/A,FALSE,"Sensitivity Analysis";#N/A,#N/A,FALSE,"PV";#N/A,#N/A,FALSE,"Pro Forma"}</definedName>
    <definedName name="dfgd_1" localSheetId="3" hidden="1">{#N/A,#N/A,FALSE,"Cashflow Analysis";#N/A,#N/A,FALSE,"Sensitivity Analysis";#N/A,#N/A,FALSE,"PV";#N/A,#N/A,FALSE,"Pro Forma"}</definedName>
    <definedName name="dfgd_1" hidden="1">{#N/A,#N/A,FALSE,"Cashflow Analysis";#N/A,#N/A,FALSE,"Sensitivity Analysis";#N/A,#N/A,FALSE,"PV";#N/A,#N/A,FALSE,"Pro Forma"}</definedName>
    <definedName name="dfgg" localSheetId="4" hidden="1">{"sheet a",#N/A,FALSE,"A";"sheet b 1",#N/A,FALSE,"B";"sheet b 2",#N/A,FALSE,"B"}</definedName>
    <definedName name="dfgg" localSheetId="5" hidden="1">{"sheet a",#N/A,FALSE,"A";"sheet b 1",#N/A,FALSE,"B";"sheet b 2",#N/A,FALSE,"B"}</definedName>
    <definedName name="dfgg" localSheetId="3" hidden="1">{"sheet a",#N/A,FALSE,"A";"sheet b 1",#N/A,FALSE,"B";"sheet b 2",#N/A,FALSE,"B"}</definedName>
    <definedName name="dfgg" hidden="1">{"sheet a",#N/A,FALSE,"A";"sheet b 1",#N/A,FALSE,"B";"sheet b 2",#N/A,FALSE,"B"}</definedName>
    <definedName name="dfgsdtghsrth" localSheetId="4" hidden="1">{"ProjLC",#N/A,FALSE,"LOCALwithADJ";"ProjUSD",#N/A,FALSE,"USwithADJ"}</definedName>
    <definedName name="dfgsdtghsrth" localSheetId="5" hidden="1">{"ProjLC",#N/A,FALSE,"LOCALwithADJ";"ProjUSD",#N/A,FALSE,"USwithADJ"}</definedName>
    <definedName name="dfgsdtghsrth" localSheetId="3" hidden="1">{"ProjLC",#N/A,FALSE,"LOCALwithADJ";"ProjUSD",#N/A,FALSE,"USwithADJ"}</definedName>
    <definedName name="dfgsdtghsrth" hidden="1">{"ProjLC",#N/A,FALSE,"LOCALwithADJ";"ProjUSD",#N/A,FALSE,"USwithADJ"}</definedName>
    <definedName name="dfgsg"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gsg"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gsg"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gsg"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hdfagdf" localSheetId="4" hidden="1">{"cap_structure",#N/A,FALSE,"Graph-Mkt Cap";"price",#N/A,FALSE,"Graph-Price";"ebit",#N/A,FALSE,"Graph-EBITDA";"ebitda",#N/A,FALSE,"Graph-EBITDA"}</definedName>
    <definedName name="dfhdfagdf" localSheetId="5" hidden="1">{"cap_structure",#N/A,FALSE,"Graph-Mkt Cap";"price",#N/A,FALSE,"Graph-Price";"ebit",#N/A,FALSE,"Graph-EBITDA";"ebitda",#N/A,FALSE,"Graph-EBITDA"}</definedName>
    <definedName name="dfhdfagdf" localSheetId="3" hidden="1">{"cap_structure",#N/A,FALSE,"Graph-Mkt Cap";"price",#N/A,FALSE,"Graph-Price";"ebit",#N/A,FALSE,"Graph-EBITDA";"ebitda",#N/A,FALSE,"Graph-EBITDA"}</definedName>
    <definedName name="dfhdfagdf" hidden="1">{"cap_structure",#N/A,FALSE,"Graph-Mkt Cap";"price",#N/A,FALSE,"Graph-Price";"ebit",#N/A,FALSE,"Graph-EBITDA";"ebitda",#N/A,FALSE,"Graph-EBITDA"}</definedName>
    <definedName name="dfjkls" localSheetId="4" hidden="1">{"AnnualRentRoll",#N/A,FALSE,"RentRoll"}</definedName>
    <definedName name="dfjkls" localSheetId="5" hidden="1">{"AnnualRentRoll",#N/A,FALSE,"RentRoll"}</definedName>
    <definedName name="dfjkls" localSheetId="3" hidden="1">{"AnnualRentRoll",#N/A,FALSE,"RentRoll"}</definedName>
    <definedName name="dfjkls" hidden="1">{"AnnualRentRoll",#N/A,FALSE,"RentRoll"}</definedName>
    <definedName name="dfjr" localSheetId="4" hidden="1">{#N/A,#N/A,TRUE,"Summary";"AnnualRentRoll",#N/A,TRUE,"RentRoll";#N/A,#N/A,TRUE,"ExitStratigy";#N/A,#N/A,TRUE,"OperatingAssumptions"}</definedName>
    <definedName name="dfjr" localSheetId="5" hidden="1">{#N/A,#N/A,TRUE,"Summary";"AnnualRentRoll",#N/A,TRUE,"RentRoll";#N/A,#N/A,TRUE,"ExitStratigy";#N/A,#N/A,TRUE,"OperatingAssumptions"}</definedName>
    <definedName name="dfjr" localSheetId="3" hidden="1">{#N/A,#N/A,TRUE,"Summary";"AnnualRentRoll",#N/A,TRUE,"RentRoll";#N/A,#N/A,TRUE,"ExitStratigy";#N/A,#N/A,TRUE,"OperatingAssumptions"}</definedName>
    <definedName name="dfjr" hidden="1">{#N/A,#N/A,TRUE,"Summary";"AnnualRentRoll",#N/A,TRUE,"RentRoll";#N/A,#N/A,TRUE,"ExitStratigy";#N/A,#N/A,TRUE,"OperatingAssumptions"}</definedName>
    <definedName name="dfsru" localSheetId="4" hidden="1">{"MonthlyRentRoll",#N/A,FALSE,"RentRoll"}</definedName>
    <definedName name="dfsru" localSheetId="5" hidden="1">{"MonthlyRentRoll",#N/A,FALSE,"RentRoll"}</definedName>
    <definedName name="dfsru" localSheetId="3" hidden="1">{"MonthlyRentRoll",#N/A,FALSE,"RentRoll"}</definedName>
    <definedName name="dfsru" hidden="1">{"MonthlyRentRoll",#N/A,FALSE,"RentRoll"}</definedName>
    <definedName name="dgergf" localSheetId="4" hidden="1">{"ProjLC",#N/A,FALSE,"LOCALwithADJ";"ProjUSD",#N/A,FALSE,"USwithADJ"}</definedName>
    <definedName name="dgergf" localSheetId="5" hidden="1">{"ProjLC",#N/A,FALSE,"LOCALwithADJ";"ProjUSD",#N/A,FALSE,"USwithADJ"}</definedName>
    <definedName name="dgergf" localSheetId="3" hidden="1">{"ProjLC",#N/A,FALSE,"LOCALwithADJ";"ProjUSD",#N/A,FALSE,"USwithADJ"}</definedName>
    <definedName name="dgergf" hidden="1">{"ProjLC",#N/A,FALSE,"LOCALwithADJ";"ProjUSD",#N/A,FALSE,"USwithADJ"}</definedName>
    <definedName name="DHG" localSheetId="4" hidden="1">{"cap_structure",#N/A,FALSE,"Graph-Mkt Cap";"price",#N/A,FALSE,"Graph-Price";"ebit",#N/A,FALSE,"Graph-EBITDA";"ebitda",#N/A,FALSE,"Graph-EBITDA"}</definedName>
    <definedName name="DHG" localSheetId="5" hidden="1">{"cap_structure",#N/A,FALSE,"Graph-Mkt Cap";"price",#N/A,FALSE,"Graph-Price";"ebit",#N/A,FALSE,"Graph-EBITDA";"ebitda",#N/A,FALSE,"Graph-EBITDA"}</definedName>
    <definedName name="DHG" localSheetId="3" hidden="1">{"cap_structure",#N/A,FALSE,"Graph-Mkt Cap";"price",#N/A,FALSE,"Graph-Price";"ebit",#N/A,FALSE,"Graph-EBITDA";"ebitda",#N/A,FALSE,"Graph-EBITDA"}</definedName>
    <definedName name="DHG" hidden="1">{"cap_structure",#N/A,FALSE,"Graph-Mkt Cap";"price",#N/A,FALSE,"Graph-Price";"ebit",#N/A,FALSE,"Graph-EBITDA";"ebitda",#N/A,FALSE,"Graph-EBITDA"}</definedName>
    <definedName name="DHG_1" localSheetId="4" hidden="1">{"cap_structure",#N/A,FALSE,"Graph-Mkt Cap";"price",#N/A,FALSE,"Graph-Price";"ebit",#N/A,FALSE,"Graph-EBITDA";"ebitda",#N/A,FALSE,"Graph-EBITDA"}</definedName>
    <definedName name="DHG_1" localSheetId="5" hidden="1">{"cap_structure",#N/A,FALSE,"Graph-Mkt Cap";"price",#N/A,FALSE,"Graph-Price";"ebit",#N/A,FALSE,"Graph-EBITDA";"ebitda",#N/A,FALSE,"Graph-EBITDA"}</definedName>
    <definedName name="DHG_1" localSheetId="3" hidden="1">{"cap_structure",#N/A,FALSE,"Graph-Mkt Cap";"price",#N/A,FALSE,"Graph-Price";"ebit",#N/A,FALSE,"Graph-EBITDA";"ebitda",#N/A,FALSE,"Graph-EBITDA"}</definedName>
    <definedName name="DHG_1" hidden="1">{"cap_structure",#N/A,FALSE,"Graph-Mkt Cap";"price",#N/A,FALSE,"Graph-Price";"ebit",#N/A,FALSE,"Graph-EBITDA";"ebitda",#N/A,FALSE,"Graph-EBITDA"}</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rector" localSheetId="4" hidden="1">{"PRICING",#N/A,FALSE,"MODEL_ST";"ASSUMPTIONS",#N/A,FALSE,"MODEL_ST";"RENTS",#N/A,FALSE,"MODEL_ST";"RESIDUAL",#N/A,FALSE,"MODEL_ST";"DISCOUNT RATES",#N/A,FALSE,"MODEL_ST"}</definedName>
    <definedName name="Director" localSheetId="5" hidden="1">{"PRICING",#N/A,FALSE,"MODEL_ST";"ASSUMPTIONS",#N/A,FALSE,"MODEL_ST";"RENTS",#N/A,FALSE,"MODEL_ST";"RESIDUAL",#N/A,FALSE,"MODEL_ST";"DISCOUNT RATES",#N/A,FALSE,"MODEL_ST"}</definedName>
    <definedName name="Director" localSheetId="3" hidden="1">{"PRICING",#N/A,FALSE,"MODEL_ST";"ASSUMPTIONS",#N/A,FALSE,"MODEL_ST";"RENTS",#N/A,FALSE,"MODEL_ST";"RESIDUAL",#N/A,FALSE,"MODEL_ST";"DISCOUNT RATES",#N/A,FALSE,"MODEL_ST"}</definedName>
    <definedName name="Director" hidden="1">{"PRICING",#N/A,FALSE,"MODEL_ST";"ASSUMPTIONS",#N/A,FALSE,"MODEL_ST";"RENTS",#N/A,FALSE,"MODEL_ST";"RESIDUAL",#N/A,FALSE,"MODEL_ST";"DISCOUNT RATES",#N/A,FALSE,"MODEL_ST"}</definedName>
    <definedName name="dis" localSheetId="4" hidden="1">{#N/A,#N/A,FALSE,"Cashflow Analysis";#N/A,#N/A,FALSE,"Sensitivity Analysis";#N/A,#N/A,FALSE,"PV";#N/A,#N/A,FALSE,"Pro Forma"}</definedName>
    <definedName name="dis" localSheetId="5" hidden="1">{#N/A,#N/A,FALSE,"Cashflow Analysis";#N/A,#N/A,FALSE,"Sensitivity Analysis";#N/A,#N/A,FALSE,"PV";#N/A,#N/A,FALSE,"Pro Forma"}</definedName>
    <definedName name="dis" localSheetId="3" hidden="1">{#N/A,#N/A,FALSE,"Cashflow Analysis";#N/A,#N/A,FALSE,"Sensitivity Analysis";#N/A,#N/A,FALSE,"PV";#N/A,#N/A,FALSE,"Pro Forma"}</definedName>
    <definedName name="dis" hidden="1">{#N/A,#N/A,FALSE,"Cashflow Analysis";#N/A,#N/A,FALSE,"Sensitivity Analysis";#N/A,#N/A,FALSE,"PV";#N/A,#N/A,FALSE,"Pro Forma"}</definedName>
    <definedName name="dis.2" localSheetId="4" hidden="1">{#N/A,#N/A,FALSE,"Cashflow Analysis";#N/A,#N/A,FALSE,"Sensitivity Analysis";#N/A,#N/A,FALSE,"PV";#N/A,#N/A,FALSE,"Pro Forma"}</definedName>
    <definedName name="dis.2" localSheetId="5" hidden="1">{#N/A,#N/A,FALSE,"Cashflow Analysis";#N/A,#N/A,FALSE,"Sensitivity Analysis";#N/A,#N/A,FALSE,"PV";#N/A,#N/A,FALSE,"Pro Forma"}</definedName>
    <definedName name="dis.2" localSheetId="3" hidden="1">{#N/A,#N/A,FALSE,"Cashflow Analysis";#N/A,#N/A,FALSE,"Sensitivity Analysis";#N/A,#N/A,FALSE,"PV";#N/A,#N/A,FALSE,"Pro Forma"}</definedName>
    <definedName name="dis.2" hidden="1">{#N/A,#N/A,FALSE,"Cashflow Analysis";#N/A,#N/A,FALSE,"Sensitivity Analysis";#N/A,#N/A,FALSE,"PV";#N/A,#N/A,FALSE,"Pro Forma"}</definedName>
    <definedName name="dis.2_1" localSheetId="4" hidden="1">{#N/A,#N/A,FALSE,"Cashflow Analysis";#N/A,#N/A,FALSE,"Sensitivity Analysis";#N/A,#N/A,FALSE,"PV";#N/A,#N/A,FALSE,"Pro Forma"}</definedName>
    <definedName name="dis.2_1" localSheetId="5" hidden="1">{#N/A,#N/A,FALSE,"Cashflow Analysis";#N/A,#N/A,FALSE,"Sensitivity Analysis";#N/A,#N/A,FALSE,"PV";#N/A,#N/A,FALSE,"Pro Forma"}</definedName>
    <definedName name="dis.2_1" localSheetId="3" hidden="1">{#N/A,#N/A,FALSE,"Cashflow Analysis";#N/A,#N/A,FALSE,"Sensitivity Analysis";#N/A,#N/A,FALSE,"PV";#N/A,#N/A,FALSE,"Pro Forma"}</definedName>
    <definedName name="dis.2_1" hidden="1">{#N/A,#N/A,FALSE,"Cashflow Analysis";#N/A,#N/A,FALSE,"Sensitivity Analysis";#N/A,#N/A,FALSE,"PV";#N/A,#N/A,FALSE,"Pro Forma"}</definedName>
    <definedName name="dis_1" localSheetId="4" hidden="1">{#N/A,#N/A,FALSE,"Cashflow Analysis";#N/A,#N/A,FALSE,"Sensitivity Analysis";#N/A,#N/A,FALSE,"PV";#N/A,#N/A,FALSE,"Pro Forma"}</definedName>
    <definedName name="dis_1" localSheetId="5" hidden="1">{#N/A,#N/A,FALSE,"Cashflow Analysis";#N/A,#N/A,FALSE,"Sensitivity Analysis";#N/A,#N/A,FALSE,"PV";#N/A,#N/A,FALSE,"Pro Forma"}</definedName>
    <definedName name="dis_1" localSheetId="3" hidden="1">{#N/A,#N/A,FALSE,"Cashflow Analysis";#N/A,#N/A,FALSE,"Sensitivity Analysis";#N/A,#N/A,FALSE,"PV";#N/A,#N/A,FALSE,"Pro Forma"}</definedName>
    <definedName name="dis_1" hidden="1">{#N/A,#N/A,FALSE,"Cashflow Analysis";#N/A,#N/A,FALSE,"Sensitivity Analysis";#N/A,#N/A,FALSE,"PV";#N/A,#N/A,FALSE,"Pro Forma"}</definedName>
    <definedName name="DISCONT_OPER" hidden="1">"DISCONT_OPER"</definedName>
    <definedName name="Discrepancy" localSheetId="4" hidden="1">{"cashcons",#N/A,FALSE,"CASHCONS";"cash7000",#N/A,FALSE,"CASH7000";"cash9000",#N/A,FALSE,"CASH9000";"assu7000",#N/A,FALSE,"ASSU7000";"assu9000",#N/A,FALSE,"ASSU9000";"rentroll",#N/A,FALSE,"RENTROLL";"expr7000",#N/A,FALSE,"EXPR7000";"expr9000",#N/A,FALSE,"EXPR9000"}</definedName>
    <definedName name="Discrepancy" localSheetId="5" hidden="1">{"cashcons",#N/A,FALSE,"CASHCONS";"cash7000",#N/A,FALSE,"CASH7000";"cash9000",#N/A,FALSE,"CASH9000";"assu7000",#N/A,FALSE,"ASSU7000";"assu9000",#N/A,FALSE,"ASSU9000";"rentroll",#N/A,FALSE,"RENTROLL";"expr7000",#N/A,FALSE,"EXPR7000";"expr9000",#N/A,FALSE,"EXPR9000"}</definedName>
    <definedName name="Discrepancy" localSheetId="3" hidden="1">{"cashcons",#N/A,FALSE,"CASHCONS";"cash7000",#N/A,FALSE,"CASH7000";"cash9000",#N/A,FALSE,"CASH9000";"assu7000",#N/A,FALSE,"ASSU7000";"assu9000",#N/A,FALSE,"ASSU9000";"rentroll",#N/A,FALSE,"RENTROLL";"expr7000",#N/A,FALSE,"EXPR7000";"expr9000",#N/A,FALSE,"EXPR9000"}</definedName>
    <definedName name="Discrepancy" hidden="1">{"cashcons",#N/A,FALSE,"CASHCONS";"cash7000",#N/A,FALSE,"CASH7000";"cash9000",#N/A,FALSE,"CASH9000";"assu7000",#N/A,FALSE,"ASSU7000";"assu9000",#N/A,FALSE,"ASSU9000";"rentroll",#N/A,FALSE,"RENTROLL";"expr7000",#N/A,FALSE,"EXPR7000";"expr9000",#N/A,FALSE,"EXPR9000"}</definedName>
    <definedName name="Discrepancy_1" localSheetId="4" hidden="1">{"cashcons",#N/A,FALSE,"CASHCONS";"cash7000",#N/A,FALSE,"CASH7000";"cash9000",#N/A,FALSE,"CASH9000";"assu7000",#N/A,FALSE,"ASSU7000";"assu9000",#N/A,FALSE,"ASSU9000";"rentroll",#N/A,FALSE,"RENTROLL";"expr7000",#N/A,FALSE,"EXPR7000";"expr9000",#N/A,FALSE,"EXPR9000"}</definedName>
    <definedName name="Discrepancy_1" localSheetId="5" hidden="1">{"cashcons",#N/A,FALSE,"CASHCONS";"cash7000",#N/A,FALSE,"CASH7000";"cash9000",#N/A,FALSE,"CASH9000";"assu7000",#N/A,FALSE,"ASSU7000";"assu9000",#N/A,FALSE,"ASSU9000";"rentroll",#N/A,FALSE,"RENTROLL";"expr7000",#N/A,FALSE,"EXPR7000";"expr9000",#N/A,FALSE,"EXPR9000"}</definedName>
    <definedName name="Discrepancy_1" localSheetId="3" hidden="1">{"cashcons",#N/A,FALSE,"CASHCONS";"cash7000",#N/A,FALSE,"CASH7000";"cash9000",#N/A,FALSE,"CASH9000";"assu7000",#N/A,FALSE,"ASSU7000";"assu9000",#N/A,FALSE,"ASSU9000";"rentroll",#N/A,FALSE,"RENTROLL";"expr7000",#N/A,FALSE,"EXPR7000";"expr9000",#N/A,FALSE,"EXPR9000"}</definedName>
    <definedName name="Discrepancy_1" hidden="1">{"cashcons",#N/A,FALSE,"CASHCONS";"cash7000",#N/A,FALSE,"CASH7000";"cash9000",#N/A,FALSE,"CASH9000";"assu7000",#N/A,FALSE,"ASSU7000";"assu9000",#N/A,FALSE,"ASSU9000";"rentroll",#N/A,FALSE,"RENTROLL";"expr7000",#N/A,FALSE,"EXPR7000";"expr9000",#N/A,FALSE,"EXPR9000"}</definedName>
    <definedName name="Displayforaspen" localSheetId="4" hidden="1">{#N/A,#N/A,TRUE,"MktStats";#N/A,#N/A,TRUE,"BStats";#N/A,#N/A,TRUE,"BalSheet";#N/A,#N/A,TRUE,"BalSheet2"}</definedName>
    <definedName name="Displayforaspen" localSheetId="5" hidden="1">{#N/A,#N/A,TRUE,"MktStats";#N/A,#N/A,TRUE,"BStats";#N/A,#N/A,TRUE,"BalSheet";#N/A,#N/A,TRUE,"BalSheet2"}</definedName>
    <definedName name="Displayforaspen" localSheetId="3" hidden="1">{#N/A,#N/A,TRUE,"MktStats";#N/A,#N/A,TRUE,"BStats";#N/A,#N/A,TRUE,"BalSheet";#N/A,#N/A,TRUE,"BalSheet2"}</definedName>
    <definedName name="Displayforaspen" hidden="1">{#N/A,#N/A,TRUE,"MktStats";#N/A,#N/A,TRUE,"BStats";#N/A,#N/A,TRUE,"BalSheet";#N/A,#N/A,TRUE,"BalSheet2"}</definedName>
    <definedName name="distrib" localSheetId="4" hidden="1">{#N/A,#N/A,FALSE,"Sheet10"}</definedName>
    <definedName name="distrib" localSheetId="5" hidden="1">{#N/A,#N/A,FALSE,"Sheet10"}</definedName>
    <definedName name="distrib" localSheetId="3" hidden="1">{#N/A,#N/A,FALSE,"Sheet10"}</definedName>
    <definedName name="distrib" hidden="1">{#N/A,#N/A,FALSE,"Sheet10"}</definedName>
    <definedName name="DIVID_SHARE" hidden="1">"DIVID_SHARE"</definedName>
    <definedName name="DME_Dirty" hidden="1">"False"</definedName>
    <definedName name="DME_LocalFile" hidden="1">"True"</definedName>
    <definedName name="DME_ODMALinksCount" hidden="1">"1"</definedName>
    <definedName name="dog" localSheetId="4" hidden="1">{FALSE,FALSE,1.75,1,600,351,FALSE,FALSE,TRUE,TRUE,0,30,#N/A,41,#N/A,9.57777777777778,18.9166666666667,1,FALSE,FALSE,1,TRUE,1,FALSE,100,"Swvu.As._.Is._.Value.","ACwvu.As._.Is._.Value.",1,FALSE,FALSE,1,1,1,1,1,"","",FALSE,FALSE,FALSE,FALSE,1,#N/A,1,1,FALSE,FALSE,FALSE,FALSE,FALSE,FALSE}</definedName>
    <definedName name="dog" localSheetId="5" hidden="1">{FALSE,FALSE,1.75,1,600,351,FALSE,FALSE,TRUE,TRUE,0,30,#N/A,41,#N/A,9.57777777777778,18.9166666666667,1,FALSE,FALSE,1,TRUE,1,FALSE,100,"Swvu.As._.Is._.Value.","ACwvu.As._.Is._.Value.",1,FALSE,FALSE,1,1,1,1,1,"","",FALSE,FALSE,FALSE,FALSE,1,#N/A,1,1,FALSE,FALSE,FALSE,FALSE,FALSE,FALSE}</definedName>
    <definedName name="dog" localSheetId="3" hidden="1">{FALSE,FALSE,1.75,1,600,351,FALSE,FALSE,TRUE,TRUE,0,30,#N/A,41,#N/A,9.57777777777778,18.9166666666667,1,FALSE,FALSE,1,TRUE,1,FALSE,100,"Swvu.As._.Is._.Value.","ACwvu.As._.Is._.Value.",1,FALSE,FALSE,1,1,1,1,1,"","",FALSE,FALSE,FALSE,FALSE,1,#N/A,1,1,FALSE,FALSE,FALSE,FALSE,FALSE,FALSE}</definedName>
    <definedName name="dog" hidden="1">{FALSE,FALSE,1.75,1,600,351,FALSE,FALSE,TRUE,TRUE,0,30,#N/A,41,#N/A,9.57777777777778,18.9166666666667,1,FALSE,FALSE,1,TRUE,1,FALSE,100,"Swvu.As._.Is._.Value.","ACwvu.As._.Is._.Value.",1,FALSE,FALSE,1,1,1,1,1,"","",FALSE,FALSE,FALSE,FALSE,1,#N/A,1,1,FALSE,FALSE,FALSE,FALSE,FALSE,FALSE}</definedName>
    <definedName name="dog_2" localSheetId="4" hidden="1">{FALSE,FALSE,1.75,1,600,351,FALSE,FALSE,TRUE,TRUE,0,30,#N/A,41,#N/A,9.57777777777778,18.9166666666667,1,FALSE,FALSE,1,TRUE,1,FALSE,100,"Swvu.As._.Is._.Value.","ACwvu.As._.Is._.Value.",1,FALSE,FALSE,1,1,1,1,1,"","",FALSE,FALSE,FALSE,FALSE,1,#N/A,1,1,FALSE,FALSE,FALSE,FALSE,FALSE,FALSE}</definedName>
    <definedName name="dog_2" localSheetId="5" hidden="1">{FALSE,FALSE,1.75,1,600,351,FALSE,FALSE,TRUE,TRUE,0,30,#N/A,41,#N/A,9.57777777777778,18.9166666666667,1,FALSE,FALSE,1,TRUE,1,FALSE,100,"Swvu.As._.Is._.Value.","ACwvu.As._.Is._.Value.",1,FALSE,FALSE,1,1,1,1,1,"","",FALSE,FALSE,FALSE,FALSE,1,#N/A,1,1,FALSE,FALSE,FALSE,FALSE,FALSE,FALSE}</definedName>
    <definedName name="dog_2" localSheetId="3" hidden="1">{FALSE,FALSE,1.75,1,600,351,FALSE,FALSE,TRUE,TRUE,0,30,#N/A,41,#N/A,9.57777777777778,18.9166666666667,1,FALSE,FALSE,1,TRUE,1,FALSE,100,"Swvu.As._.Is._.Value.","ACwvu.As._.Is._.Value.",1,FALSE,FALSE,1,1,1,1,1,"","",FALSE,FALSE,FALSE,FALSE,1,#N/A,1,1,FALSE,FALSE,FALSE,FALSE,FALSE,FALSE}</definedName>
    <definedName name="dog_2" hidden="1">{FALSE,FALSE,1.75,1,600,351,FALSE,FALSE,TRUE,TRUE,0,30,#N/A,41,#N/A,9.57777777777778,18.9166666666667,1,FALSE,FALSE,1,TRUE,1,FALSE,100,"Swvu.As._.Is._.Value.","ACwvu.As._.Is._.Value.",1,FALSE,FALSE,1,1,1,1,1,"","",FALSE,FALSE,FALSE,FALSE,1,#N/A,1,1,FALSE,FALSE,FALSE,FALSE,FALSE,FALSE}</definedName>
    <definedName name="dontknow" localSheetId="4"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ontknow" localSheetId="5"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ontknow" localSheetId="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ontknow"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otCom"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DotCom"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DotCom"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DotCom"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drsg"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rsg"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rsg"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rsg"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s" localSheetId="4" hidden="1">{#N/A,#N/A,FALSE,"CAPREIT"}</definedName>
    <definedName name="ds" localSheetId="5" hidden="1">{#N/A,#N/A,FALSE,"CAPREIT"}</definedName>
    <definedName name="ds" localSheetId="3" hidden="1">{#N/A,#N/A,FALSE,"CAPREIT"}</definedName>
    <definedName name="ds" hidden="1">{#N/A,#N/A,FALSE,"CAPREIT"}</definedName>
    <definedName name="dsa" localSheetId="4" hidden="1">{#N/A,#N/A,FALSE,"Chart 2 by Prop Type"}</definedName>
    <definedName name="dsa" localSheetId="5" hidden="1">{#N/A,#N/A,FALSE,"Chart 2 by Prop Type"}</definedName>
    <definedName name="dsa" localSheetId="3" hidden="1">{#N/A,#N/A,FALSE,"Chart 2 by Prop Type"}</definedName>
    <definedName name="dsa" hidden="1">{#N/A,#N/A,FALSE,"Chart 2 by Prop Type"}</definedName>
    <definedName name="dsaf" localSheetId="4" hidden="1">{#N/A,#N/A,FALSE,"ExecSum";#N/A,#N/A,FALSE,"total summary";#N/A,#N/A,FALSE,"Budget";#N/A,#N/A,FALSE,"CashFlow"}</definedName>
    <definedName name="dsaf" localSheetId="5" hidden="1">{#N/A,#N/A,FALSE,"ExecSum";#N/A,#N/A,FALSE,"total summary";#N/A,#N/A,FALSE,"Budget";#N/A,#N/A,FALSE,"CashFlow"}</definedName>
    <definedName name="dsaf" localSheetId="3" hidden="1">{#N/A,#N/A,FALSE,"ExecSum";#N/A,#N/A,FALSE,"total summary";#N/A,#N/A,FALSE,"Budget";#N/A,#N/A,FALSE,"CashFlow"}</definedName>
    <definedName name="dsaf" hidden="1">{#N/A,#N/A,FALSE,"ExecSum";#N/A,#N/A,FALSE,"total summary";#N/A,#N/A,FALSE,"Budget";#N/A,#N/A,FALSE,"CashFlow"}</definedName>
    <definedName name="dsaf1" localSheetId="4" hidden="1">{"incomemth",#N/A,TRUE,"forecast01";"incpercentmth",#N/A,TRUE,"forecast01";"balancemth",#N/A,TRUE,"forecast01";"cashmth",#N/A,TRUE,"forecast01";"cov2mth",#N/A,TRUE,"forecast01";"prbexp",#N/A,TRUE,"forecast01";"prbcap",#N/A,TRUE,"forecast01";"coalconsultants",#N/A,TRUE,"forecast01";"prbsum",#N/A,TRUE,"forecast01"}</definedName>
    <definedName name="dsaf1" localSheetId="5" hidden="1">{"incomemth",#N/A,TRUE,"forecast01";"incpercentmth",#N/A,TRUE,"forecast01";"balancemth",#N/A,TRUE,"forecast01";"cashmth",#N/A,TRUE,"forecast01";"cov2mth",#N/A,TRUE,"forecast01";"prbexp",#N/A,TRUE,"forecast01";"prbcap",#N/A,TRUE,"forecast01";"coalconsultants",#N/A,TRUE,"forecast01";"prbsum",#N/A,TRUE,"forecast01"}</definedName>
    <definedName name="dsaf1" localSheetId="3" hidden="1">{"incomemth",#N/A,TRUE,"forecast01";"incpercentmth",#N/A,TRUE,"forecast01";"balancemth",#N/A,TRUE,"forecast01";"cashmth",#N/A,TRUE,"forecast01";"cov2mth",#N/A,TRUE,"forecast01";"prbexp",#N/A,TRUE,"forecast01";"prbcap",#N/A,TRUE,"forecast01";"coalconsultants",#N/A,TRUE,"forecast01";"prbsum",#N/A,TRUE,"forecast01"}</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afa" localSheetId="4" hidden="1">{#N/A,#N/A,FALSE,"ExecSum";#N/A,#N/A,FALSE,"total summary";#N/A,#N/A,FALSE,"Budget";#N/A,#N/A,FALSE,"CashFlow"}</definedName>
    <definedName name="dsafa" localSheetId="5" hidden="1">{#N/A,#N/A,FALSE,"ExecSum";#N/A,#N/A,FALSE,"total summary";#N/A,#N/A,FALSE,"Budget";#N/A,#N/A,FALSE,"CashFlow"}</definedName>
    <definedName name="dsafa" localSheetId="3" hidden="1">{#N/A,#N/A,FALSE,"ExecSum";#N/A,#N/A,FALSE,"total summary";#N/A,#N/A,FALSE,"Budget";#N/A,#N/A,FALSE,"CashFlow"}</definedName>
    <definedName name="dsafa" hidden="1">{#N/A,#N/A,FALSE,"ExecSum";#N/A,#N/A,FALSE,"total summary";#N/A,#N/A,FALSE,"Budget";#N/A,#N/A,FALSE,"CashFlow"}</definedName>
    <definedName name="dsd" localSheetId="4"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dsd" localSheetId="5"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dsd" localSheetId="3"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dsd"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dsf" localSheetId="4" hidden="1">{#N/A,#N/A,FALSE,"Chart 2 by Prop Type"}</definedName>
    <definedName name="dsf" localSheetId="5" hidden="1">{#N/A,#N/A,FALSE,"Chart 2 by Prop Type"}</definedName>
    <definedName name="dsf" localSheetId="3" hidden="1">{#N/A,#N/A,FALSE,"Chart 2 by Prop Type"}</definedName>
    <definedName name="dsf" hidden="1">{#N/A,#N/A,FALSE,"Chart 2 by Prop Type"}</definedName>
    <definedName name="dsfas" localSheetId="4" hidden="1">{"avgbs",#N/A,FALSE,"sum_ytd";"is",#N/A,FALSE,"sum_ytd";"opexps",#N/A,FALSE,"sum_ytd"}</definedName>
    <definedName name="dsfas" localSheetId="5" hidden="1">{"avgbs",#N/A,FALSE,"sum_ytd";"is",#N/A,FALSE,"sum_ytd";"opexps",#N/A,FALSE,"sum_ytd"}</definedName>
    <definedName name="dsfas" localSheetId="3" hidden="1">{"avgbs",#N/A,FALSE,"sum_ytd";"is",#N/A,FALSE,"sum_ytd";"opexps",#N/A,FALSE,"sum_ytd"}</definedName>
    <definedName name="dsfas" hidden="1">{"avgbs",#N/A,FALSE,"sum_ytd";"is",#N/A,FALSE,"sum_ytd";"opexps",#N/A,FALSE,"sum_ytd"}</definedName>
    <definedName name="dsfdasfa"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sfdasfa"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sfdasfa"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sfdasfa"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sfgfgsdfg" localSheetId="4" hidden="1">{"CF",#N/A,FALSE,"Cash Flow";"RET",#N/A,FALSE,"Returns";"NPV",#N/A,FALSE,"Values";"ASMPT",#N/A,FALSE,"Assumptions"}</definedName>
    <definedName name="dsfgfgsdfg" localSheetId="5" hidden="1">{"CF",#N/A,FALSE,"Cash Flow";"RET",#N/A,FALSE,"Returns";"NPV",#N/A,FALSE,"Values";"ASMPT",#N/A,FALSE,"Assumptions"}</definedName>
    <definedName name="dsfgfgsdfg" localSheetId="3" hidden="1">{"CF",#N/A,FALSE,"Cash Flow";"RET",#N/A,FALSE,"Returns";"NPV",#N/A,FALSE,"Values";"ASMPT",#N/A,FALSE,"Assumptions"}</definedName>
    <definedName name="dsfgfgsdfg" hidden="1">{"CF",#N/A,FALSE,"Cash Flow";"RET",#N/A,FALSE,"Returns";"NPV",#N/A,FALSE,"Values";"ASMPT",#N/A,FALSE,"Assumptions"}</definedName>
    <definedName name="dsfssf"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dsfssf"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dsfssf"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dsfssf"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dsgvnlkdsfn" localSheetId="4" hidden="1">{#N/A,#N/A,FALSE,"Chart 2 by Prop Type"}</definedName>
    <definedName name="dsgvnlkdsfn" localSheetId="5" hidden="1">{#N/A,#N/A,FALSE,"Chart 2 by Prop Type"}</definedName>
    <definedName name="dsgvnlkdsfn" localSheetId="3" hidden="1">{#N/A,#N/A,FALSE,"Chart 2 by Prop Type"}</definedName>
    <definedName name="dsgvnlkdsfn" hidden="1">{#N/A,#N/A,FALSE,"Chart 2 by Prop Type"}</definedName>
    <definedName name="DSS" localSheetId="4" hidden="1">{"print STAY opening assumptions",#N/A,FALSE,"STAY Openings";"print STAY openings",#N/A,FALSE,"STAY Openings"}</definedName>
    <definedName name="DSS" localSheetId="5" hidden="1">{"print STAY opening assumptions",#N/A,FALSE,"STAY Openings";"print STAY openings",#N/A,FALSE,"STAY Openings"}</definedName>
    <definedName name="DSS" localSheetId="3" hidden="1">{"print STAY opening assumptions",#N/A,FALSE,"STAY Openings";"print STAY openings",#N/A,FALSE,"STAY Openings"}</definedName>
    <definedName name="DSS" hidden="1">{"print STAY opening assumptions",#N/A,FALSE,"STAY Openings";"print STAY openings",#N/A,FALSE,"STAY Openings"}</definedName>
    <definedName name="dssdsdsd" localSheetId="4" hidden="1">{#N/A,#N/A,FALSE,"Matrix";#N/A,#N/A,FALSE,"Cash Flow";#N/A,#N/A,FALSE,"10 Year Cost Analysis"}</definedName>
    <definedName name="dssdsdsd" localSheetId="5" hidden="1">{#N/A,#N/A,FALSE,"Matrix";#N/A,#N/A,FALSE,"Cash Flow";#N/A,#N/A,FALSE,"10 Year Cost Analysis"}</definedName>
    <definedName name="dssdsdsd" localSheetId="3" hidden="1">{#N/A,#N/A,FALSE,"Matrix";#N/A,#N/A,FALSE,"Cash Flow";#N/A,#N/A,FALSE,"10 Year Cost Analysis"}</definedName>
    <definedName name="dssdsdsd" hidden="1">{#N/A,#N/A,FALSE,"Matrix";#N/A,#N/A,FALSE,"Cash Flow";#N/A,#N/A,FALSE,"10 Year Cost Analysis"}</definedName>
    <definedName name="dsss" localSheetId="4" hidden="1">{"incomemth",#N/A,TRUE,"forecast01";"incpercentmth",#N/A,TRUE,"forecast01";"balancemth",#N/A,TRUE,"forecast01";"cashmth",#N/A,TRUE,"forecast01";"cov2mth",#N/A,TRUE,"forecast01";"prbexp",#N/A,TRUE,"forecast01";"prbcap",#N/A,TRUE,"forecast01";"coalconsultants",#N/A,TRUE,"forecast01";"prbsum",#N/A,TRUE,"forecast01"}</definedName>
    <definedName name="dsss" localSheetId="5" hidden="1">{"incomemth",#N/A,TRUE,"forecast01";"incpercentmth",#N/A,TRUE,"forecast01";"balancemth",#N/A,TRUE,"forecast01";"cashmth",#N/A,TRUE,"forecast01";"cov2mth",#N/A,TRUE,"forecast01";"prbexp",#N/A,TRUE,"forecast01";"prbcap",#N/A,TRUE,"forecast01";"coalconsultants",#N/A,TRUE,"forecast01";"prbsum",#N/A,TRUE,"forecast01"}</definedName>
    <definedName name="dsss" localSheetId="3" hidden="1">{"incomemth",#N/A,TRUE,"forecast01";"incpercentmth",#N/A,TRUE,"forecast01";"balancemth",#N/A,TRUE,"forecast01";"cashmth",#N/A,TRUE,"forecast01";"cov2mth",#N/A,TRUE,"forecast01";"prbexp",#N/A,TRUE,"forecast01";"prbcap",#N/A,TRUE,"forecast01";"coalconsultants",#N/A,TRUE,"forecast01";"prbsum",#N/A,TRUE,"forecast01"}</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localSheetId="4" hidden="1">{"incomemth",#N/A,TRUE,"forecast01";"incpercentmth",#N/A,TRUE,"forecast01";"balancemth",#N/A,TRUE,"forecast01";"cashmth",#N/A,TRUE,"forecast01";"cov2mth",#N/A,TRUE,"forecast01";"prbexp",#N/A,TRUE,"forecast01";"prbcap",#N/A,TRUE,"forecast01";"coalconsultants",#N/A,TRUE,"forecast01";"prbsum",#N/A,TRUE,"forecast01"}</definedName>
    <definedName name="dsss1" localSheetId="5" hidden="1">{"incomemth",#N/A,TRUE,"forecast01";"incpercentmth",#N/A,TRUE,"forecast01";"balancemth",#N/A,TRUE,"forecast01";"cashmth",#N/A,TRUE,"forecast01";"cov2mth",#N/A,TRUE,"forecast01";"prbexp",#N/A,TRUE,"forecast01";"prbcap",#N/A,TRUE,"forecast01";"coalconsultants",#N/A,TRUE,"forecast01";"prbsum",#N/A,TRUE,"forecast01"}</definedName>
    <definedName name="dsss1" localSheetId="3"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sthdryjcghmcg" localSheetId="4"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sthdryjcghmcg" localSheetId="5"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sthdryjcghmcg" localSheetId="3"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sthdryjcghmcg"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tu" localSheetId="4" hidden="1">{#N/A,#N/A,TRUE,"financial";#N/A,#N/A,TRUE,"plants"}</definedName>
    <definedName name="dtu" localSheetId="5" hidden="1">{#N/A,#N/A,TRUE,"financial";#N/A,#N/A,TRUE,"plants"}</definedName>
    <definedName name="dtu" localSheetId="3" hidden="1">{#N/A,#N/A,TRUE,"financial";#N/A,#N/A,TRUE,"plants"}</definedName>
    <definedName name="dtu" hidden="1">{#N/A,#N/A,TRUE,"financial";#N/A,#N/A,TRUE,"plants"}</definedName>
    <definedName name="Düs" localSheetId="4"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üs" localSheetId="5"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üs" localSheetId="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üs"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üs1" localSheetId="4"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üs1" localSheetId="5"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üs1" localSheetId="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üs1"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yfhn" localSheetId="4" hidden="1">{#N/A,#N/A,FALSE,"Aging Summary";#N/A,#N/A,FALSE,"Ratio Analysis";#N/A,#N/A,FALSE,"Test 120 Day Accts";#N/A,#N/A,FALSE,"Tickmarks"}</definedName>
    <definedName name="dyfhn" localSheetId="5" hidden="1">{#N/A,#N/A,FALSE,"Aging Summary";#N/A,#N/A,FALSE,"Ratio Analysis";#N/A,#N/A,FALSE,"Test 120 Day Accts";#N/A,#N/A,FALSE,"Tickmarks"}</definedName>
    <definedName name="dyfhn" localSheetId="3" hidden="1">{#N/A,#N/A,FALSE,"Aging Summary";#N/A,#N/A,FALSE,"Ratio Analysis";#N/A,#N/A,FALSE,"Test 120 Day Accts";#N/A,#N/A,FALSE,"Tickmarks"}</definedName>
    <definedName name="dyfhn" hidden="1">{#N/A,#N/A,FALSE,"Aging Summary";#N/A,#N/A,FALSE,"Ratio Analysis";#N/A,#N/A,FALSE,"Test 120 Day Accts";#N/A,#N/A,FALSE,"Tickmarks"}</definedName>
    <definedName name="dynamoPkg001" hidden="1">"BRAVORENOPKG"</definedName>
    <definedName name="dynamoPkg001.Actions" hidden="1">"Generate the entire workbook~Calculate Excel"</definedName>
    <definedName name="dynamoPkg001.CreateFile" hidden="1">TRUE</definedName>
    <definedName name="dynamoPkg001.CreateWorksheets" hidden="1">FALSE</definedName>
    <definedName name="dynamoPkg001.EmailAttach" hidden="1">FALSE</definedName>
    <definedName name="dynamoPkg001.EnablePrinting" hidden="1">FALSE</definedName>
    <definedName name="dynamoPkg001.FilePath" hidden="1">"G:\2012-TM1 REPORTING\Rent Tracking template\Renovation Plan template\Exports\"</definedName>
    <definedName name="dynamoPkg001.FileType" hidden="1">"EXCEL"</definedName>
    <definedName name="dynamoPkg001.Flags" hidden="1">"Entire Workbook"</definedName>
    <definedName name="dynamoPkg001.Inner" hidden="1">TRUE</definedName>
    <definedName name="dynamoPkg001.Loops" hidden="1">"BRAVORENOLOOP"</definedName>
    <definedName name="dynamoPkg001.SendEmail" hidden="1">FALSE</definedName>
    <definedName name="dynamoPkg001.Sheets" hidden="1">"COVER~PRICE POSITIONING WORKSHEET~CLUB &amp; AMEN PIX~UNRENOVATED UNIT PIX~UDR&amp;BELL RENO PIX~Amenities &amp; Non-Renovated (R3)~UDR Reno (R1)~Bell Reno (R2)~CostDetail"</definedName>
    <definedName name="dynamoPkg001.Zap" hidden="1">FALSE</definedName>
    <definedName name="dynamoPkg001.ZapKeepDBS" hidden="1">FALSE</definedName>
    <definedName name="dynamoPkg001.ZeroSuppress" hidden="1">FALSE</definedName>
    <definedName name="dzh" localSheetId="4" hidden="1">{#N/A,#N/A,FALSE,"Common Area Accrual";#N/A,#N/A,FALSE,"Unit One LaSalle";#N/A,#N/A,FALSE,"Unit One CW";#N/A,#N/A,FALSE,"Unit One LaSallle + C &amp; W";#N/A,#N/A,FALSE,"Consolidated Accrual"}</definedName>
    <definedName name="dzh" localSheetId="5" hidden="1">{#N/A,#N/A,FALSE,"Common Area Accrual";#N/A,#N/A,FALSE,"Unit One LaSalle";#N/A,#N/A,FALSE,"Unit One CW";#N/A,#N/A,FALSE,"Unit One LaSallle + C &amp; W";#N/A,#N/A,FALSE,"Consolidated Accrual"}</definedName>
    <definedName name="dzh" localSheetId="3" hidden="1">{#N/A,#N/A,FALSE,"Common Area Accrual";#N/A,#N/A,FALSE,"Unit One LaSalle";#N/A,#N/A,FALSE,"Unit One CW";#N/A,#N/A,FALSE,"Unit One LaSallle + C &amp; W";#N/A,#N/A,FALSE,"Consolidated Accrual"}</definedName>
    <definedName name="dzh" hidden="1">{#N/A,#N/A,FALSE,"Common Area Accrual";#N/A,#N/A,FALSE,"Unit One LaSalle";#N/A,#N/A,FALSE,"Unit One CW";#N/A,#N/A,FALSE,"Unit One LaSallle + C &amp; W";#N/A,#N/A,FALSE,"Consolidated Accrual"}</definedName>
    <definedName name="dzyh" localSheetId="4" hidden="1">{"SUMMARY",#N/A,FALSE,"Fin_sched"}</definedName>
    <definedName name="dzyh" localSheetId="5" hidden="1">{"SUMMARY",#N/A,FALSE,"Fin_sched"}</definedName>
    <definedName name="dzyh" localSheetId="3" hidden="1">{"SUMMARY",#N/A,FALSE,"Fin_sched"}</definedName>
    <definedName name="dzyh" hidden="1">{"SUMMARY",#N/A,FALSE,"Fin_sched"}</definedName>
    <definedName name="dzyhtd" localSheetId="4" hidden="1">{"SCHEDULE",#N/A,FALSE,"Fin_sched"}</definedName>
    <definedName name="dzyhtd" localSheetId="5" hidden="1">{"SCHEDULE",#N/A,FALSE,"Fin_sched"}</definedName>
    <definedName name="dzyhtd" localSheetId="3" hidden="1">{"SCHEDULE",#N/A,FALSE,"Fin_sched"}</definedName>
    <definedName name="dzyhtd" hidden="1">{"SCHEDULE",#N/A,FALSE,"Fin_sched"}</definedName>
    <definedName name="e"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 localSheetId="5"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PDD" localSheetId="4"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E.PDD" localSheetId="5"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E.PDD" localSheetId="3"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E.PDD"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e_1" localSheetId="4" hidden="1">{"MonthlyRentRoll",#N/A,FALSE,"RentRoll"}</definedName>
    <definedName name="e_1" localSheetId="5" hidden="1">{"MonthlyRentRoll",#N/A,FALSE,"RentRoll"}</definedName>
    <definedName name="e_1" localSheetId="3" hidden="1">{"MonthlyRentRoll",#N/A,FALSE,"RentRoll"}</definedName>
    <definedName name="e_1" hidden="1">{"MonthlyRentRoll",#N/A,FALSE,"RentRoll"}</definedName>
    <definedName name="E_2" localSheetId="4" hidden="1">{"mgmt forecast",#N/A,FALSE,"Mgmt Forecast";"dcf table",#N/A,FALSE,"Mgmt Forecast";"sensitivity",#N/A,FALSE,"Mgmt Forecast";"table inputs",#N/A,FALSE,"Mgmt Forecast";"calculations",#N/A,FALSE,"Mgmt Forecast"}</definedName>
    <definedName name="E_2" localSheetId="5" hidden="1">{"mgmt forecast",#N/A,FALSE,"Mgmt Forecast";"dcf table",#N/A,FALSE,"Mgmt Forecast";"sensitivity",#N/A,FALSE,"Mgmt Forecast";"table inputs",#N/A,FALSE,"Mgmt Forecast";"calculations",#N/A,FALSE,"Mgmt Forecast"}</definedName>
    <definedName name="E_2" localSheetId="3" hidden="1">{"mgmt forecast",#N/A,FALSE,"Mgmt Forecast";"dcf table",#N/A,FALSE,"Mgmt Forecast";"sensitivity",#N/A,FALSE,"Mgmt Forecast";"table inputs",#N/A,FALSE,"Mgmt Forecast";"calculations",#N/A,FALSE,"Mgmt Forecast"}</definedName>
    <definedName name="E_2" hidden="1">{"mgmt forecast",#N/A,FALSE,"Mgmt Forecast";"dcf table",#N/A,FALSE,"Mgmt Forecast";"sensitivity",#N/A,FALSE,"Mgmt Forecast";"table inputs",#N/A,FALSE,"Mgmt Forecast";"calculations",#N/A,FALSE,"Mgmt Forecast"}</definedName>
    <definedName name="E1.1.4" localSheetId="4" hidden="1">{"SCH73",#N/A,FALSE,"eva";"SCH74",#N/A,FALSE,"eva";"SCH75",#N/A,FALSE,"eva"}</definedName>
    <definedName name="E1.1.4" localSheetId="5" hidden="1">{"SCH73",#N/A,FALSE,"eva";"SCH74",#N/A,FALSE,"eva";"SCH75",#N/A,FALSE,"eva"}</definedName>
    <definedName name="E1.1.4" localSheetId="3" hidden="1">{"SCH73",#N/A,FALSE,"eva";"SCH74",#N/A,FALSE,"eva";"SCH75",#N/A,FALSE,"eva"}</definedName>
    <definedName name="E1.1.4" hidden="1">{"SCH73",#N/A,FALSE,"eva";"SCH74",#N/A,FALSE,"eva";"SCH75",#N/A,FALSE,"eva"}</definedName>
    <definedName name="e1sclCOMPANY_INFORMATION" hidden="1">"[CNAME]"</definedName>
    <definedName name="earghdfh"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arghdfh"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arghdfh"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arghdfh"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arnout" localSheetId="4" hidden="1">{#N/A,#N/A,FALSE,"Broker Sheet";#N/A,#N/A,FALSE,"Exec.Summary";#N/A,#N/A,FALSE,"Argus Cash Flow";#N/A,#N/A,FALSE,"SPF";#N/A,#N/A,FALSE,"RentRoll"}</definedName>
    <definedName name="Earnout" localSheetId="5" hidden="1">{#N/A,#N/A,FALSE,"Broker Sheet";#N/A,#N/A,FALSE,"Exec.Summary";#N/A,#N/A,FALSE,"Argus Cash Flow";#N/A,#N/A,FALSE,"SPF";#N/A,#N/A,FALSE,"RentRoll"}</definedName>
    <definedName name="Earnout" localSheetId="3" hidden="1">{#N/A,#N/A,FALSE,"Broker Sheet";#N/A,#N/A,FALSE,"Exec.Summary";#N/A,#N/A,FALSE,"Argus Cash Flow";#N/A,#N/A,FALSE,"SPF";#N/A,#N/A,FALSE,"RentRoll"}</definedName>
    <definedName name="Earnout" hidden="1">{#N/A,#N/A,FALSE,"Broker Sheet";#N/A,#N/A,FALSE,"Exec.Summary";#N/A,#N/A,FALSE,"Argus Cash Flow";#N/A,#N/A,FALSE,"SPF";#N/A,#N/A,FALSE,"RentRoll"}</definedName>
    <definedName name="EBIT" hidden="1">"EBIT"</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MARGIN" hidden="1">"EBIT_MARGIN"</definedName>
    <definedName name="EBIT_OVER_IE" hidden="1">"EBIT_OVER_IE"</definedName>
    <definedName name="EBITDA_10K" hidden="1">"EBITDA_10K"</definedName>
    <definedName name="EBITDA_10Q" hidden="1">"EBITDA_10Q"</definedName>
    <definedName name="EBITDA_10Q1" hidden="1">"EBITDA_10Q1"</definedName>
    <definedName name="EBITDA_CAPEX_OVER_TOTAL_IE" hidden="1">"EBITDA_CAPEX_OVER_TOTAL_IE"</definedName>
    <definedName name="EBITDA_GROWTH_1" hidden="1">"EBITDA_GROWTH_1"</definedName>
    <definedName name="EBITDA_GROWTH_2" hidden="1">"EBITDA_GROWTH_2"</definedName>
    <definedName name="EBITDA_MARGIN" hidden="1">"EBITDA_MARGIN"</definedName>
    <definedName name="EBITDA_OVER_TOTAL_IE" hidden="1">"EBITDA_OVER_TOTAL_IE"</definedName>
    <definedName name="ed" localSheetId="4" hidden="1">{#N/A,#N/A,FALSE,"Chart 2 by Prop Type"}</definedName>
    <definedName name="ed" localSheetId="5" hidden="1">{#N/A,#N/A,FALSE,"Chart 2 by Prop Type"}</definedName>
    <definedName name="ed" localSheetId="3" hidden="1">{#N/A,#N/A,FALSE,"Chart 2 by Prop Type"}</definedName>
    <definedName name="ed" hidden="1">{#N/A,#N/A,FALSE,"Chart 2 by Prop Type"}</definedName>
    <definedName name="ed5dyx" localSheetId="4" hidden="1">{#N/A,#N/A,FALSE,"CBE";#N/A,#N/A,FALSE,"SWK"}</definedName>
    <definedName name="ed5dyx" localSheetId="5" hidden="1">{#N/A,#N/A,FALSE,"CBE";#N/A,#N/A,FALSE,"SWK"}</definedName>
    <definedName name="ed5dyx" localSheetId="3" hidden="1">{#N/A,#N/A,FALSE,"CBE";#N/A,#N/A,FALSE,"SWK"}</definedName>
    <definedName name="ed5dyx" hidden="1">{#N/A,#N/A,FALSE,"CBE";#N/A,#N/A,FALSE,"SWK"}</definedName>
    <definedName name="edd" localSheetId="4" hidden="1">{"rtn",#N/A,FALSE,"RTN";"tables",#N/A,FALSE,"RTN";"cf",#N/A,FALSE,"CF";"stats",#N/A,FALSE,"Stats";"prop",#N/A,FALSE,"Prop"}</definedName>
    <definedName name="edd" localSheetId="5" hidden="1">{"rtn",#N/A,FALSE,"RTN";"tables",#N/A,FALSE,"RTN";"cf",#N/A,FALSE,"CF";"stats",#N/A,FALSE,"Stats";"prop",#N/A,FALSE,"Prop"}</definedName>
    <definedName name="edd" localSheetId="3" hidden="1">{"rtn",#N/A,FALSE,"RTN";"tables",#N/A,FALSE,"RTN";"cf",#N/A,FALSE,"CF";"stats",#N/A,FALSE,"Stats";"prop",#N/A,FALSE,"Prop"}</definedName>
    <definedName name="edd" hidden="1">{"rtn",#N/A,FALSE,"RTN";"tables",#N/A,FALSE,"RTN";"cf",#N/A,FALSE,"CF";"stats",#N/A,FALSE,"Stats";"prop",#N/A,FALSE,"Prop"}</definedName>
    <definedName name="edf" localSheetId="4" hidden="1">{#N/A,#N/A,FALSE,"Chart 2 by Prop Type"}</definedName>
    <definedName name="edf" localSheetId="5" hidden="1">{#N/A,#N/A,FALSE,"Chart 2 by Prop Type"}</definedName>
    <definedName name="edf" localSheetId="3" hidden="1">{#N/A,#N/A,FALSE,"Chart 2 by Prop Type"}</definedName>
    <definedName name="edf" hidden="1">{#N/A,#N/A,FALSE,"Chart 2 by Prop Type"}</definedName>
    <definedName name="edp" localSheetId="4" hidden="1">{"assumption 50 50",#N/A,TRUE,"Merger";"has gets cash",#N/A,TRUE,"Merger";"accretion dilution",#N/A,TRUE,"Merger";"comparison credit stats",#N/A,TRUE,"Merger";"pf credit stats",#N/A,TRUE,"Merger";"pf sheets",#N/A,TRUE,"Merger"}</definedName>
    <definedName name="edp" localSheetId="5" hidden="1">{"assumption 50 50",#N/A,TRUE,"Merger";"has gets cash",#N/A,TRUE,"Merger";"accretion dilution",#N/A,TRUE,"Merger";"comparison credit stats",#N/A,TRUE,"Merger";"pf credit stats",#N/A,TRUE,"Merger";"pf sheets",#N/A,TRUE,"Merger"}</definedName>
    <definedName name="edp" localSheetId="3"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dr" localSheetId="4" hidden="1">{#N/A,#N/A,FALSE,"Chart 2 by Prop Type"}</definedName>
    <definedName name="edr" localSheetId="5" hidden="1">{#N/A,#N/A,FALSE,"Chart 2 by Prop Type"}</definedName>
    <definedName name="edr" localSheetId="3" hidden="1">{#N/A,#N/A,FALSE,"Chart 2 by Prop Type"}</definedName>
    <definedName name="edr" hidden="1">{#N/A,#N/A,FALSE,"Chart 2 by Prop Type"}</definedName>
    <definedName name="ee" localSheetId="4"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ee" localSheetId="5"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ee" localSheetId="3"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ee"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ee_1" localSheetId="4" hidden="1">{#N/A,#N/A,FALSE,"OperatingAssumptions"}</definedName>
    <definedName name="ee_1" localSheetId="5" hidden="1">{#N/A,#N/A,FALSE,"OperatingAssumptions"}</definedName>
    <definedName name="ee_1" localSheetId="3" hidden="1">{#N/A,#N/A,FALSE,"OperatingAssumptions"}</definedName>
    <definedName name="ee_1" hidden="1">{#N/A,#N/A,FALSE,"OperatingAssumptions"}</definedName>
    <definedName name="eee" localSheetId="4" hidden="1">{#N/A,#N/A,FALSE,"Broker Sheet";#N/A,#N/A,FALSE,"Exec.Summary";#N/A,#N/A,FALSE,"Argus Cash Flow";#N/A,#N/A,FALSE,"SPF";#N/A,#N/A,FALSE,"RentRoll"}</definedName>
    <definedName name="eee" localSheetId="5" hidden="1">{#N/A,#N/A,FALSE,"Broker Sheet";#N/A,#N/A,FALSE,"Exec.Summary";#N/A,#N/A,FALSE,"Argus Cash Flow";#N/A,#N/A,FALSE,"SPF";#N/A,#N/A,FALSE,"RentRoll"}</definedName>
    <definedName name="eee" localSheetId="3" hidden="1">{#N/A,#N/A,FALSE,"Broker Sheet";#N/A,#N/A,FALSE,"Exec.Summary";#N/A,#N/A,FALSE,"Argus Cash Flow";#N/A,#N/A,FALSE,"SPF";#N/A,#N/A,FALSE,"RentRoll"}</definedName>
    <definedName name="eee" hidden="1">{#N/A,#N/A,FALSE,"Broker Sheet";#N/A,#N/A,FALSE,"Exec.Summary";#N/A,#N/A,FALSE,"Argus Cash Flow";#N/A,#N/A,FALSE,"SPF";#N/A,#N/A,FALSE,"RentRoll"}</definedName>
    <definedName name="eee_1" localSheetId="4" hidden="1">{#N/A,#N/A,FALSE,"OperatingAssumptions"}</definedName>
    <definedName name="eee_1" localSheetId="5" hidden="1">{#N/A,#N/A,FALSE,"OperatingAssumptions"}</definedName>
    <definedName name="eee_1" localSheetId="3" hidden="1">{#N/A,#N/A,FALSE,"OperatingAssumptions"}</definedName>
    <definedName name="eee_1" hidden="1">{#N/A,#N/A,FALSE,"OperatingAssumptions"}</definedName>
    <definedName name="eeee" localSheetId="4" hidden="1">{#N/A,#N/A,FALSE,"Calc";#N/A,#N/A,FALSE,"Sensitivity";#N/A,#N/A,FALSE,"LT Earn.Dil.";#N/A,#N/A,FALSE,"Dil. AVP"}</definedName>
    <definedName name="eeee" localSheetId="5" hidden="1">{#N/A,#N/A,FALSE,"Calc";#N/A,#N/A,FALSE,"Sensitivity";#N/A,#N/A,FALSE,"LT Earn.Dil.";#N/A,#N/A,FALSE,"Dil. AVP"}</definedName>
    <definedName name="eeee" localSheetId="3" hidden="1">{#N/A,#N/A,FALSE,"Calc";#N/A,#N/A,FALSE,"Sensitivity";#N/A,#N/A,FALSE,"LT Earn.Dil.";#N/A,#N/A,FALSE,"Dil. AVP"}</definedName>
    <definedName name="eeee" hidden="1">{#N/A,#N/A,FALSE,"Calc";#N/A,#N/A,FALSE,"Sensitivity";#N/A,#N/A,FALSE,"LT Earn.Dil.";#N/A,#N/A,FALSE,"Dil. AVP"}</definedName>
    <definedName name="eeeee" localSheetId="4" hidden="1">{#N/A,#N/A,FALSE,"CAPREIT"}</definedName>
    <definedName name="eeeee" localSheetId="5" hidden="1">{#N/A,#N/A,FALSE,"CAPREIT"}</definedName>
    <definedName name="eeeee" localSheetId="3" hidden="1">{#N/A,#N/A,FALSE,"CAPREIT"}</definedName>
    <definedName name="eeeee" hidden="1">{#N/A,#N/A,FALSE,"CAPREIT"}</definedName>
    <definedName name="eeeeee" localSheetId="4" hidden="1">{#N/A,#N/A,FALSE,"CAPREIT"}</definedName>
    <definedName name="eeeeee" localSheetId="5" hidden="1">{#N/A,#N/A,FALSE,"CAPREIT"}</definedName>
    <definedName name="eeeeee" localSheetId="3" hidden="1">{#N/A,#N/A,FALSE,"CAPREIT"}</definedName>
    <definedName name="eeeeee" hidden="1">{#N/A,#N/A,FALSE,"CAPREIT"}</definedName>
    <definedName name="eeeeeeee" hidden="1">#N/A</definedName>
    <definedName name="eeerre"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eerre" localSheetId="5"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eerre"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eerr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Emerge" localSheetId="4" hidden="1">{#N/A,#N/A,FALSE,"Summary";#N/A,#N/A,FALSE,"Buckets";#N/A,#N/A,FALSE,"Northstar";#N/A,#N/A,FALSE,"Comp"}</definedName>
    <definedName name="eEmerge" localSheetId="5" hidden="1">{#N/A,#N/A,FALSE,"Summary";#N/A,#N/A,FALSE,"Buckets";#N/A,#N/A,FALSE,"Northstar";#N/A,#N/A,FALSE,"Comp"}</definedName>
    <definedName name="eEmerge" localSheetId="3" hidden="1">{#N/A,#N/A,FALSE,"Summary";#N/A,#N/A,FALSE,"Buckets";#N/A,#N/A,FALSE,"Northstar";#N/A,#N/A,FALSE,"Comp"}</definedName>
    <definedName name="eEmerge" hidden="1">{#N/A,#N/A,FALSE,"Summary";#N/A,#N/A,FALSE,"Buckets";#N/A,#N/A,FALSE,"Northstar";#N/A,#N/A,FALSE,"Comp"}</definedName>
    <definedName name="eer" localSheetId="4" hidden="1">{"Construction_Short",#N/A,FALSE,"Construction"}</definedName>
    <definedName name="eer" localSheetId="5" hidden="1">{"Construction_Short",#N/A,FALSE,"Construction"}</definedName>
    <definedName name="eer" localSheetId="3" hidden="1">{"Construction_Short",#N/A,FALSE,"Construction"}</definedName>
    <definedName name="eer" hidden="1">{"Construction_Short",#N/A,FALSE,"Construction"}</definedName>
    <definedName name="eerr" localSheetId="4" hidden="1">{"Alle Perioden",#N/A,FALSE,"Erf";"Alle Perioden",#N/A,FALSE,"Ang";"Alle Perioden",#N/A,FALSE,"BV";"Alle Perioden",#N/A,FALSE,"BE";"Alle Perioden",#N/A,FALSE,"Re";"Alle Perioden",#N/A,FALSE,"Vol"}</definedName>
    <definedName name="eerr" localSheetId="5" hidden="1">{"Alle Perioden",#N/A,FALSE,"Erf";"Alle Perioden",#N/A,FALSE,"Ang";"Alle Perioden",#N/A,FALSE,"BV";"Alle Perioden",#N/A,FALSE,"BE";"Alle Perioden",#N/A,FALSE,"Re";"Alle Perioden",#N/A,FALSE,"Vol"}</definedName>
    <definedName name="eerr" localSheetId="3" hidden="1">{"Alle Perioden",#N/A,FALSE,"Erf";"Alle Perioden",#N/A,FALSE,"Ang";"Alle Perioden",#N/A,FALSE,"BV";"Alle Perioden",#N/A,FALSE,"BE";"Alle Perioden",#N/A,FALSE,"Re";"Alle Perioden",#N/A,FALSE,"Vol"}</definedName>
    <definedName name="eerr" hidden="1">{"Alle Perioden",#N/A,FALSE,"Erf";"Alle Perioden",#N/A,FALSE,"Ang";"Alle Perioden",#N/A,FALSE,"BV";"Alle Perioden",#N/A,FALSE,"BE";"Alle Perioden",#N/A,FALSE,"Re";"Alle Perioden",#N/A,FALSE,"Vol"}</definedName>
    <definedName name="eerr1" localSheetId="4" hidden="1">{"Alle Perioden",#N/A,FALSE,"Erf";"Alle Perioden",#N/A,FALSE,"Ang";"Alle Perioden",#N/A,FALSE,"BV";"Alle Perioden",#N/A,FALSE,"BE";"Alle Perioden",#N/A,FALSE,"Re";"Alle Perioden",#N/A,FALSE,"Vol"}</definedName>
    <definedName name="eerr1" localSheetId="5" hidden="1">{"Alle Perioden",#N/A,FALSE,"Erf";"Alle Perioden",#N/A,FALSE,"Ang";"Alle Perioden",#N/A,FALSE,"BV";"Alle Perioden",#N/A,FALSE,"BE";"Alle Perioden",#N/A,FALSE,"Re";"Alle Perioden",#N/A,FALSE,"Vol"}</definedName>
    <definedName name="eerr1" localSheetId="3" hidden="1">{"Alle Perioden",#N/A,FALSE,"Erf";"Alle Perioden",#N/A,FALSE,"Ang";"Alle Perioden",#N/A,FALSE,"BV";"Alle Perioden",#N/A,FALSE,"BE";"Alle Perioden",#N/A,FALSE,"Re";"Alle Perioden",#N/A,FALSE,"Vol"}</definedName>
    <definedName name="eerr1" hidden="1">{"Alle Perioden",#N/A,FALSE,"Erf";"Alle Perioden",#N/A,FALSE,"Ang";"Alle Perioden",#N/A,FALSE,"BV";"Alle Perioden",#N/A,FALSE,"BE";"Alle Perioden",#N/A,FALSE,"Re";"Alle Perioden",#N/A,FALSE,"Vol"}</definedName>
    <definedName name="efa" localSheetId="4" hidden="1">{#N/A,#N/A,FALSE,"Matrix";#N/A,#N/A,FALSE,"Cash Flow";#N/A,#N/A,FALSE,"10 Year Cost Analysis"}</definedName>
    <definedName name="efa" localSheetId="5" hidden="1">{#N/A,#N/A,FALSE,"Matrix";#N/A,#N/A,FALSE,"Cash Flow";#N/A,#N/A,FALSE,"10 Year Cost Analysis"}</definedName>
    <definedName name="efa" localSheetId="3" hidden="1">{#N/A,#N/A,FALSE,"Matrix";#N/A,#N/A,FALSE,"Cash Flow";#N/A,#N/A,FALSE,"10 Year Cost Analysis"}</definedName>
    <definedName name="efa" hidden="1">{#N/A,#N/A,FALSE,"Matrix";#N/A,#N/A,FALSE,"Cash Flow";#N/A,#N/A,FALSE,"10 Year Cost Analysis"}</definedName>
    <definedName name="EFFECT_SPECIAL_CHARGE" hidden="1">"EFFECT_SPECIAL_CHARGE"</definedName>
    <definedName name="efff" localSheetId="4" hidden="1">{"cashcons",#N/A,FALSE,"CASHCONS";"cash7000",#N/A,FALSE,"CASH7000";"cash9000",#N/A,FALSE,"CASH9000";"assu7000",#N/A,FALSE,"ASSU7000";"assu9000",#N/A,FALSE,"ASSU9000";"rentroll",#N/A,FALSE,"RENTROLL";"expr7000",#N/A,FALSE,"EXPR7000";"expr9000",#N/A,FALSE,"EXPR9000"}</definedName>
    <definedName name="efff" localSheetId="5" hidden="1">{"cashcons",#N/A,FALSE,"CASHCONS";"cash7000",#N/A,FALSE,"CASH7000";"cash9000",#N/A,FALSE,"CASH9000";"assu7000",#N/A,FALSE,"ASSU7000";"assu9000",#N/A,FALSE,"ASSU9000";"rentroll",#N/A,FALSE,"RENTROLL";"expr7000",#N/A,FALSE,"EXPR7000";"expr9000",#N/A,FALSE,"EXPR9000"}</definedName>
    <definedName name="efff" localSheetId="3" hidden="1">{"cashcons",#N/A,FALSE,"CASHCONS";"cash7000",#N/A,FALSE,"CASH7000";"cash9000",#N/A,FALSE,"CASH9000";"assu7000",#N/A,FALSE,"ASSU7000";"assu9000",#N/A,FALSE,"ASSU9000";"rentroll",#N/A,FALSE,"RENTROLL";"expr7000",#N/A,FALSE,"EXPR7000";"expr9000",#N/A,FALSE,"EXPR9000"}</definedName>
    <definedName name="efff" hidden="1">{"cashcons",#N/A,FALSE,"CASHCONS";"cash7000",#N/A,FALSE,"CASH7000";"cash9000",#N/A,FALSE,"CASH9000";"assu7000",#N/A,FALSE,"ASSU7000";"assu9000",#N/A,FALSE,"ASSU9000";"rentroll",#N/A,FALSE,"RENTROLL";"expr7000",#N/A,FALSE,"EXPR7000";"expr9000",#N/A,FALSE,"EXPR9000"}</definedName>
    <definedName name="efqvjnerjvn31nikj43f" localSheetId="4" hidden="1">{#N/A,#N/A,FALSE,"Skjema 6.5"}</definedName>
    <definedName name="efqvjnerjvn31nikj43f" localSheetId="5" hidden="1">{#N/A,#N/A,FALSE,"Skjema 6.5"}</definedName>
    <definedName name="efqvjnerjvn31nikj43f" localSheetId="3" hidden="1">{#N/A,#N/A,FALSE,"Skjema 6.5"}</definedName>
    <definedName name="efqvjnerjvn31nikj43f" hidden="1">{#N/A,#N/A,FALSE,"Skjema 6.5"}</definedName>
    <definedName name="efr" localSheetId="4" hidden="1">{#N/A,#N/A,FALSE,"Draw";#N/A,#N/A,FALSE,"PROFORMA";#N/A,#N/A,FALSE,"Assumptions";#N/A,#N/A,FALSE,"Costs"}</definedName>
    <definedName name="efr" localSheetId="5" hidden="1">{#N/A,#N/A,FALSE,"Draw";#N/A,#N/A,FALSE,"PROFORMA";#N/A,#N/A,FALSE,"Assumptions";#N/A,#N/A,FALSE,"Costs"}</definedName>
    <definedName name="efr" localSheetId="3" hidden="1">{#N/A,#N/A,FALSE,"Draw";#N/A,#N/A,FALSE,"PROFORMA";#N/A,#N/A,FALSE,"Assumptions";#N/A,#N/A,FALSE,"Costs"}</definedName>
    <definedName name="efr" hidden="1">{#N/A,#N/A,FALSE,"Draw";#N/A,#N/A,FALSE,"PROFORMA";#N/A,#N/A,FALSE,"Assumptions";#N/A,#N/A,FALSE,"Costs"}</definedName>
    <definedName name="eft"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ft"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ft"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ft"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GRUT" hidden="1">"c1166"</definedName>
    <definedName name="ehwtt"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hwtt"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hwtt"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hwtt"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jkfbjr3gnferig34iogjop" localSheetId="4"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ejkfbjr3gnferig34iogjop" localSheetId="5"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ejkfbjr3gnferig34iogjop" localSheetId="3"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ejkfbjr3gnferig34iogjop"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ELAINE" localSheetId="4" hidden="1">{#N/A,#N/A,FALSE,"RENT ROLL"}</definedName>
    <definedName name="ELAINE" localSheetId="5" hidden="1">{#N/A,#N/A,FALSE,"RENT ROLL"}</definedName>
    <definedName name="ELAINE" localSheetId="3" hidden="1">{#N/A,#N/A,FALSE,"RENT ROLL"}</definedName>
    <definedName name="ELAINE" hidden="1">{#N/A,#N/A,FALSE,"RENT ROLL"}</definedName>
    <definedName name="Electric" localSheetId="4"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ANALYSIS";#N/A,#N/A,FALSE,"NER_IN_PLACE";#N/A,#N/A,TRUE,"NER_ACQ_DATE";#N/A,#N/A,FALSE,"titles"}</definedName>
    <definedName name="Electric" localSheetId="5"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ANALYSIS";#N/A,#N/A,FALSE,"NER_IN_PLACE";#N/A,#N/A,TRUE,"NER_ACQ_DATE";#N/A,#N/A,FALSE,"titles"}</definedName>
    <definedName name="Electric" localSheetId="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ANALYSIS";#N/A,#N/A,FALSE,"NER_IN_PLACE";#N/A,#N/A,TRUE,"NER_ACQ_DATE";#N/A,#N/A,FALSE,"titles"}</definedName>
    <definedName name="Electric"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ANALYSIS";#N/A,#N/A,FALSE,"NER_IN_PLACE";#N/A,#N/A,TRUE,"NER_ACQ_DATE";#N/A,#N/A,FALSE,"titles"}</definedName>
    <definedName name="elf" localSheetId="4" hidden="1">{FALSE,FALSE,1.75,1,600,351,FALSE,FALSE,TRUE,TRUE,0,30,#N/A,41,#N/A,9.57777777777778,18.9166666666667,1,FALSE,FALSE,1,TRUE,1,FALSE,100,"Swvu.As._.Is._.Value.","ACwvu.As._.Is._.Value.",1,FALSE,FALSE,1,1,1,1,1,"","",FALSE,FALSE,FALSE,FALSE,1,#N/A,1,1,FALSE,FALSE,FALSE,FALSE,FALSE,FALSE}</definedName>
    <definedName name="elf" localSheetId="5" hidden="1">{FALSE,FALSE,1.75,1,600,351,FALSE,FALSE,TRUE,TRUE,0,30,#N/A,41,#N/A,9.57777777777778,18.9166666666667,1,FALSE,FALSE,1,TRUE,1,FALSE,100,"Swvu.As._.Is._.Value.","ACwvu.As._.Is._.Value.",1,FALSE,FALSE,1,1,1,1,1,"","",FALSE,FALSE,FALSE,FALSE,1,#N/A,1,1,FALSE,FALSE,FALSE,FALSE,FALSE,FALSE}</definedName>
    <definedName name="elf" localSheetId="3" hidden="1">{FALSE,FALSE,1.75,1,600,351,FALSE,FALSE,TRUE,TRUE,0,30,#N/A,41,#N/A,9.57777777777778,18.9166666666667,1,FALSE,FALSE,1,TRUE,1,FALSE,100,"Swvu.As._.Is._.Value.","ACwvu.As._.Is._.Value.",1,FALSE,FALSE,1,1,1,1,1,"","",FALSE,FALSE,FALSE,FALSE,1,#N/A,1,1,FALSE,FALSE,FALSE,FALSE,FALSE,FALSE}</definedName>
    <definedName name="elf" hidden="1">{FALSE,FALSE,1.75,1,600,351,FALSE,FALSE,TRUE,TRUE,0,30,#N/A,41,#N/A,9.57777777777778,18.9166666666667,1,FALSE,FALSE,1,TRUE,1,FALSE,100,"Swvu.As._.Is._.Value.","ACwvu.As._.Is._.Value.",1,FALSE,FALSE,1,1,1,1,1,"","",FALSE,FALSE,FALSE,FALSE,1,#N/A,1,1,FALSE,FALSE,FALSE,FALSE,FALSE,FALSE}</definedName>
    <definedName name="elf_2" localSheetId="4" hidden="1">{FALSE,FALSE,1.75,1,600,351,FALSE,FALSE,TRUE,TRUE,0,30,#N/A,41,#N/A,9.57777777777778,18.9166666666667,1,FALSE,FALSE,1,TRUE,1,FALSE,100,"Swvu.As._.Is._.Value.","ACwvu.As._.Is._.Value.",1,FALSE,FALSE,1,1,1,1,1,"","",FALSE,FALSE,FALSE,FALSE,1,#N/A,1,1,FALSE,FALSE,FALSE,FALSE,FALSE,FALSE}</definedName>
    <definedName name="elf_2" localSheetId="5" hidden="1">{FALSE,FALSE,1.75,1,600,351,FALSE,FALSE,TRUE,TRUE,0,30,#N/A,41,#N/A,9.57777777777778,18.9166666666667,1,FALSE,FALSE,1,TRUE,1,FALSE,100,"Swvu.As._.Is._.Value.","ACwvu.As._.Is._.Value.",1,FALSE,FALSE,1,1,1,1,1,"","",FALSE,FALSE,FALSE,FALSE,1,#N/A,1,1,FALSE,FALSE,FALSE,FALSE,FALSE,FALSE}</definedName>
    <definedName name="elf_2" localSheetId="3" hidden="1">{FALSE,FALSE,1.75,1,600,351,FALSE,FALSE,TRUE,TRUE,0,30,#N/A,41,#N/A,9.57777777777778,18.9166666666667,1,FALSE,FALSE,1,TRUE,1,FALSE,100,"Swvu.As._.Is._.Value.","ACwvu.As._.Is._.Value.",1,FALSE,FALSE,1,1,1,1,1,"","",FALSE,FALSE,FALSE,FALSE,1,#N/A,1,1,FALSE,FALSE,FALSE,FALSE,FALSE,FALSE}</definedName>
    <definedName name="elf_2" hidden="1">{FALSE,FALSE,1.75,1,600,351,FALSE,FALSE,TRUE,TRUE,0,30,#N/A,41,#N/A,9.57777777777778,18.9166666666667,1,FALSE,FALSE,1,TRUE,1,FALSE,100,"Swvu.As._.Is._.Value.","ACwvu.As._.Is._.Value.",1,FALSE,FALSE,1,1,1,1,1,"","",FALSE,FALSE,FALSE,FALSE,1,#N/A,1,1,FALSE,FALSE,FALSE,FALSE,FALSE,FALSE}</definedName>
    <definedName name="ellen" localSheetId="4" hidden="1">{#N/A,#N/A,FALSE,"WATCHDSC";#N/A,#N/A,FALSE,"2LOSSMOD";#N/A,#N/A,FALSE,"2LOSS";#N/A,#N/A,FALSE,"DSC";#N/A,#N/A,FALSE,"OPERAT";#N/A,#N/A,FALSE,"ADJUST";#N/A,#N/A,FALSE,"LEASE EXPIRE"}</definedName>
    <definedName name="ellen" localSheetId="5" hidden="1">{#N/A,#N/A,FALSE,"WATCHDSC";#N/A,#N/A,FALSE,"2LOSSMOD";#N/A,#N/A,FALSE,"2LOSS";#N/A,#N/A,FALSE,"DSC";#N/A,#N/A,FALSE,"OPERAT";#N/A,#N/A,FALSE,"ADJUST";#N/A,#N/A,FALSE,"LEASE EXPIRE"}</definedName>
    <definedName name="ellen" localSheetId="3" hidden="1">{#N/A,#N/A,FALSE,"WATCHDSC";#N/A,#N/A,FALSE,"2LOSSMOD";#N/A,#N/A,FALSE,"2LOSS";#N/A,#N/A,FALSE,"DSC";#N/A,#N/A,FALSE,"OPERAT";#N/A,#N/A,FALSE,"ADJUST";#N/A,#N/A,FALSE,"LEASE EXPIRE"}</definedName>
    <definedName name="ellen" hidden="1">{#N/A,#N/A,FALSE,"WATCHDSC";#N/A,#N/A,FALSE,"2LOSSMOD";#N/A,#N/A,FALSE,"2LOSS";#N/A,#N/A,FALSE,"DSC";#N/A,#N/A,FALSE,"OPERAT";#N/A,#N/A,FALSE,"ADJUST";#N/A,#N/A,FALSE,"LEASE EXPIRE"}</definedName>
    <definedName name="emb"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emb"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emb"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emb"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emil1" localSheetId="4" hidden="1">{#N/A,#N/A,FALSE,"Calc";#N/A,#N/A,FALSE,"Sensitivity";#N/A,#N/A,FALSE,"LT Earn.Dil.";#N/A,#N/A,FALSE,"Dil. AVP"}</definedName>
    <definedName name="emil1" localSheetId="5" hidden="1">{#N/A,#N/A,FALSE,"Calc";#N/A,#N/A,FALSE,"Sensitivity";#N/A,#N/A,FALSE,"LT Earn.Dil.";#N/A,#N/A,FALSE,"Dil. AVP"}</definedName>
    <definedName name="emil1" localSheetId="3" hidden="1">{#N/A,#N/A,FALSE,"Calc";#N/A,#N/A,FALSE,"Sensitivity";#N/A,#N/A,FALSE,"LT Earn.Dil.";#N/A,#N/A,FALSE,"Dil. AVP"}</definedName>
    <definedName name="emil1" hidden="1">{#N/A,#N/A,FALSE,"Calc";#N/A,#N/A,FALSE,"Sensitivity";#N/A,#N/A,FALSE,"LT Earn.Dil.";#N/A,#N/A,FALSE,"Dil. AVP"}</definedName>
    <definedName name="emily" localSheetId="4" hidden="1">{#N/A,#N/A,FALSE,"Calc";#N/A,#N/A,FALSE,"Sensitivity";#N/A,#N/A,FALSE,"LT Earn.Dil.";#N/A,#N/A,FALSE,"Dil. AVP"}</definedName>
    <definedName name="emily" localSheetId="5" hidden="1">{#N/A,#N/A,FALSE,"Calc";#N/A,#N/A,FALSE,"Sensitivity";#N/A,#N/A,FALSE,"LT Earn.Dil.";#N/A,#N/A,FALSE,"Dil. AVP"}</definedName>
    <definedName name="emily" localSheetId="3" hidden="1">{#N/A,#N/A,FALSE,"Calc";#N/A,#N/A,FALSE,"Sensitivity";#N/A,#N/A,FALSE,"LT Earn.Dil.";#N/A,#N/A,FALSE,"Dil. AVP"}</definedName>
    <definedName name="emily" hidden="1">{#N/A,#N/A,FALSE,"Calc";#N/A,#N/A,FALSE,"Sensitivity";#N/A,#N/A,FALSE,"LT Earn.Dil.";#N/A,#N/A,FALSE,"Dil. AVP"}</definedName>
    <definedName name="emily1" localSheetId="4" hidden="1">{#N/A,#N/A,FALSE,"Calc";#N/A,#N/A,FALSE,"Sensitivity";#N/A,#N/A,FALSE,"LT Earn.Dil.";#N/A,#N/A,FALSE,"Dil. AVP"}</definedName>
    <definedName name="emily1" localSheetId="5" hidden="1">{#N/A,#N/A,FALSE,"Calc";#N/A,#N/A,FALSE,"Sensitivity";#N/A,#N/A,FALSE,"LT Earn.Dil.";#N/A,#N/A,FALSE,"Dil. AVP"}</definedName>
    <definedName name="emily1" localSheetId="3" hidden="1">{#N/A,#N/A,FALSE,"Calc";#N/A,#N/A,FALSE,"Sensitivity";#N/A,#N/A,FALSE,"LT Earn.Dil.";#N/A,#N/A,FALSE,"Dil. AVP"}</definedName>
    <definedName name="emily1" hidden="1">{#N/A,#N/A,FALSE,"Calc";#N/A,#N/A,FALSE,"Sensitivity";#N/A,#N/A,FALSE,"LT Earn.Dil.";#N/A,#N/A,FALSE,"Dil. AVP"}</definedName>
    <definedName name="emily10" localSheetId="4" hidden="1">{#N/A,#N/A,FALSE,"Calc";#N/A,#N/A,FALSE,"Sensitivity";#N/A,#N/A,FALSE,"LT Earn.Dil.";#N/A,#N/A,FALSE,"Dil. AVP"}</definedName>
    <definedName name="emily10" localSheetId="5" hidden="1">{#N/A,#N/A,FALSE,"Calc";#N/A,#N/A,FALSE,"Sensitivity";#N/A,#N/A,FALSE,"LT Earn.Dil.";#N/A,#N/A,FALSE,"Dil. AVP"}</definedName>
    <definedName name="emily10" localSheetId="3" hidden="1">{#N/A,#N/A,FALSE,"Calc";#N/A,#N/A,FALSE,"Sensitivity";#N/A,#N/A,FALSE,"LT Earn.Dil.";#N/A,#N/A,FALSE,"Dil. AVP"}</definedName>
    <definedName name="emily10" hidden="1">{#N/A,#N/A,FALSE,"Calc";#N/A,#N/A,FALSE,"Sensitivity";#N/A,#N/A,FALSE,"LT Earn.Dil.";#N/A,#N/A,FALSE,"Dil. AVP"}</definedName>
    <definedName name="emily100" localSheetId="4" hidden="1">{#N/A,#N/A,FALSE,"Calc";#N/A,#N/A,FALSE,"Sensitivity";#N/A,#N/A,FALSE,"LT Earn.Dil.";#N/A,#N/A,FALSE,"Dil. AVP"}</definedName>
    <definedName name="emily100" localSheetId="5" hidden="1">{#N/A,#N/A,FALSE,"Calc";#N/A,#N/A,FALSE,"Sensitivity";#N/A,#N/A,FALSE,"LT Earn.Dil.";#N/A,#N/A,FALSE,"Dil. AVP"}</definedName>
    <definedName name="emily100" localSheetId="3" hidden="1">{#N/A,#N/A,FALSE,"Calc";#N/A,#N/A,FALSE,"Sensitivity";#N/A,#N/A,FALSE,"LT Earn.Dil.";#N/A,#N/A,FALSE,"Dil. AVP"}</definedName>
    <definedName name="emily100" hidden="1">{#N/A,#N/A,FALSE,"Calc";#N/A,#N/A,FALSE,"Sensitivity";#N/A,#N/A,FALSE,"LT Earn.Dil.";#N/A,#N/A,FALSE,"Dil. AVP"}</definedName>
    <definedName name="EMPLOYEES" hidden="1">"EMPLOYEES"</definedName>
    <definedName name="Energy_Infra">#REF!</definedName>
    <definedName name="ENG_BI_EXE_NAME" hidden="1">"BICORE.EXE"</definedName>
    <definedName name="ENG_BI_EXEC_CMD_ARGS" hidden="1">"03304607811511111609911304104507305405005205304905905405006205604904804104607512808407308306508709309507108406907006506708308712513207506708409808107006605312912809512112310512210211710207206608707408209507608306109308007208408308708607613413209511611"</definedName>
    <definedName name="ENG_BI_EXEC_CMD_ARGS_10" hidden="1">"010064052070111122105118116110118108111116071126124084082072074082078077080069087066078087061053130"</definedName>
    <definedName name="ENG_BI_EXEC_CMD_ARGS_2" hidden="1">"91061191011161050730660760720850650850800720661151011081010620570480991021131131291230991171141141250981161100690670900830730870611241161111031091261240991121211031081141060770650870720680840680730661011191341230991171180991121051030720790860870660780"</definedName>
    <definedName name="ENG_BI_EXEC_CMD_ARGS_3" hidden="1">"98079066082069065089111112120039119037070098120101118110101124051033073119100047130123099117117107117105103072086083086069082072089070092084068134124096117117102113105108079073082094070066086083088070082093075066084078062049054032078102110126106114125"</definedName>
    <definedName name="ENG_BI_EXEC_CMD_ARGS_4" hidden="1">"03705104905305312912809512112409910811410007107807809307406509107807807207306608507306105505403207710810010111809910211903205405304906213412309911711809911210510307507308709607006509107007907306105405304906213412309911711809911210510307507308709607006"</definedName>
    <definedName name="ENG_BI_EXEC_CMD_ARGS_5" hidden="1">"50910840850700820880660500570580531291280961131210981121100990760920830820860800790890720730830680770740840730660520500360771011190991130390510480580541261280951161220981171140990710900830830810790820890720920910660820930690660890690650530490410860971"</definedName>
    <definedName name="ENG_BI_EXEC_CMD_ARGS_6" hidden="1">"18104105033054048053058125132102113114114119098121101081070083076088077081070079069088069092089061069076111118114115112115109105115116071019060087106116116109111114067010069092116101123063011065085119106114082077032090102109118105061038120107120106105"</definedName>
    <definedName name="ENG_BI_EXEC_CMD_ARGS_7" hidden="1">"03405606301106506911410411413012111608410211611612311111810503209510410911711006203508911412110603405607101006408509811611911911511910004109309810812610206203903405106701006909311412112011710210406711511511011010611710512011103309109711212210107004307"</definedName>
    <definedName name="ENG_BI_EXEC_CMD_ARGS_8" hidden="1">"01011131161020380320510670100690540861151101150630150600870860760921101141221061150791011091050370861061151181010700350850840710830880830900850340360520630110640680700830971181080330861061091181060610381200971121100530520530960981161120380370470710390"</definedName>
    <definedName name="ENG_BI_EXEC_CMD_ARGS_9" hidden="1">"11060076112110117097114126073077041086101113118102065034071084082043039048062041011061052083105120115114120110066015061085101115111067010069091098115116074069037086101113117110070034053053050049054049052053048063041033047071033011065047088102115116071"</definedName>
    <definedName name="ENG_BI_GEN_LIC" hidden="1">"0"</definedName>
    <definedName name="ENG_BI_GEN_LIC_WS" hidden="1">"True"</definedName>
    <definedName name="ENG_BI_LBI" hidden="1">"EB2HB3EL88"</definedName>
    <definedName name="ENG_BI_PROFILE_PATH" hidden="1">"C:\ProgramData\Alchemex\AlchemexSmartReporting\MetaData\MAS\Report Designer Add-In S500 Demo 1-0-2\BICORE_profiler_20130111_145418.csv"</definedName>
    <definedName name="ENG_BI_REPOS_FILE" hidden="1">"\\TOGOSMAS\sage500\ERPRepository\alchemex.svd"</definedName>
    <definedName name="ENG_BI_REPOS_PATH" hidden="1">"\\TOGOSMAS\sage500\ERPRepository"</definedName>
    <definedName name="ENG_BI_TLA" hidden="1">"80;253;108;46;34;240;205;110;154;47;41;80;267;135;78;259;20;191;183;107;76;230;148;153;257;186;139;106;37;193;210;51"</definedName>
    <definedName name="EPMWorkbookOptions_1" hidden="1">"mUMAAB|LCAAAAAAABADtvQdgHEmWJSYvbcp7f0r1StfgdKEIgGATJNiQQBDswYjN5pLsHWlHIymrKoHKZVZlXWYWQMztnbz33nvvvffee||997o7nU4n99//P1xmZAFs9s5K2smeIYCqyB8/fnwfPyIe/x7vFmV6mddNUS0/|2h3vPNRmi|n1axYXnz20bo939799KPf4|g3Th5/t6rfTqrq7Zerlpo2Kb23bB69a4rPPpq37erR3btXV1fjq3v"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"jqr64u7ezs3v39/7i|evpPF9k28WyabPlNP/IvjW7|a2PqNc0fXxSLZf5FH2|qU7WdZ0v258s8iv|Mvj6adZm|il9/iJb5NKb7anNF6t1XXBXXzV5/bLOz3OCN83HhNBHR7//s5df/P5PXp588Xp35/f/nr40LfN7TbaarKa7u|Pzqs6bdlq012NCI69XddHk47KaZuVdanSXWt39/u//vWcnpwQGvxRLDJt|O8/KJv/|47tAyyF5vFqVxTTzCH"</definedName>
    <definedName name="EPMWorkbookOptions_3" hidden="1">"prZA2MEIr3sdLgSHHodC20c|RM7w5|9e1iNsuXT4tFvgSTNEHDsKlt9JNFU0yKkgjVaU3tbaOvlsUvWueM1vF0Wq2X7eO7sS97EASjo7Ze07D0jw5Sd98Lq29kDCdZm19U9fX/twdRZk3z|z87|f/2IKrFKlv|f3sioM1e19P/T4/hdNlS2/9PD|FZWV39f10czp7|f30Er1atgJn|f5ubXq8n/1|fijf02f|3B1BncG5ftvX/p4fxxenx669en"</definedName>
    <definedName name="EPMWorkbookOptions_4" hidden="1">"b7|uRlE0Hijg|gP1vmwPSfy9bxynZ5UZVUrrpEvNr3Ko4|8GaEKv0jhQ5u/a59ll1VdtIQXO|rycu|7W7z/rKib1kMg/n0HkMVymEC3bTXALe/lX/swhOIUBN7f2b13sOsBiM0Fv/tlPcvro53Hd|WXKPRmVWbXL|tqldfEWfsPHt7bO9//dHvyYLK7vb|382B78unDe9uzh|cPst2DLMvyGXoO34oAfp417eu8pHgwn32RLyYU1kaahUwZbUBN"</definedName>
    <definedName name="EPMWorkbookOptions_5" hidden="1">"5H2PTN87Pjn58qsXb74//t639|ifJ8fPj1|cnL7|9unpG4rseu0H4H67yOusns6vXdOUouhHy6L87CMwzkedWMx7NzJ7t3s3kNefHZLs0j|vvv37H//k8dnz56evXz89e/3m1dmTH1Hm2/fon5Mvfv83X745fv4jcjCjvDj9rn7y|v/rFHl89zZax1OcP2tK/v0SEDEtv7Ozf7Czc3slv/v/PyV/cvzm9PMvX/0|hlNfvvryO6cnb86|fPH/dUb"</definedName>
    <definedName name="EPMWorkbookOptions_6" hidden="1">"95ijynd//7MWzH5HDkWN/5|GPyCHkeH36nMTl97cf/4gsTJbjkzdf/X/f|v|/yNa9V57aB6K27t69|/f39/dvb|v2/n9o654fv35NRLRM|vw5f/QjNvWb3arVEJu|z0pEhEs/fbC7c3Dw4PZceu//h1z65Rcvj19YTUqLqz/iT7/ZrVoN8OfT91llivAnRQyffnrv3nuEDPv//2PQp8dvjl|/slr0|d6b49/7|enTz09f/X|dUb8hipy9ePnVz9"</definedName>
    <definedName name="EPMWorkbookOptions_7" hidden="1">"sUWZc7nn9|fPzy/x/s8f8ePXb6HivNMTX23unt|///U2OnL96cvXFh7cnvv7ezt7NLGv7/62z6zRCEnOP/H7ge3wwtTk5|/we79x7u/Yg5fGnZPdj9EUGCNBB/dnb6o4AyaHarVvHhHD0rq6sPSXu8v6X79P9/lu7Z8y|/66U9nv3|X778/3x2//89LHr29IfLoA/|/8egTELP8Th7|v919vxGKEF/PHl|/OL3|v86Mf7fI6uvVq2gOv1hBk8H/"</definedName>
    <definedName name="EPMWorkbookOptions_8" hidden="1">"/|T2Fcv35x89erV6YsT6wI9P/kRn/rNbtVqgE9fryc/XKPy8P9/LPr6qyehVaEPfsShfrNbtRrg0Df02Q|RP3d3/v/HoG/Ovjg17EnR9P3xmy/f/H9/zfwbosb|j6gR8MbOzu6PaAFa7Dz4/wdn/L9IldfZrFhevGzrH6ZC3/3/oUJ/dfz07MXnL9|88rwO8|HxqzcvTl/9KDUYNLtVqwG2/eL0|PVXr05fvxfTfiDT7v3/j2kNGYlbkdg/fXX2"</definedName>
    <definedName name="EPMWorkbookOptions_9" hidden="1">"5dOzH4Vy79UowCbe6PHd49WqLKZZS3Ds58GnpjlBq5ZLQpw|e5q1GX/sf/im6g7|8av8vM6b|ZfLL1f58ug8KxvyzsMPud1JmWc1gH65fJ1d5qZl92Nu|92qfjupqrfEmy2T0bTuf8Htz5qfzOoim5T5F3l94Zr3Pv|NEwfjy5UM/f8BCDN9NJlDAAA="</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QUITY_AFFIL" hidden="1">"EQUITY_AFFIL"</definedName>
    <definedName name="EQUITY_MARKET_VAL" hidden="1">"EQUITY_MARKET_VAL"</definedName>
    <definedName name="EQV_OVER_BV" hidden="1">"EQV_OVER_BV"</definedName>
    <definedName name="EQV_OVER_LTM_PRETAX_INC" hidden="1">"EQV_OVER_LTM_PRETAX_INC"</definedName>
    <definedName name="er" localSheetId="4" hidden="1">{"cashcons",#N/A,FALSE,"CASHCONS";"cash7000",#N/A,FALSE,"CASH7000";"cash9000",#N/A,FALSE,"CASH9000";"assu7000",#N/A,FALSE,"ASSU7000";"assu9000",#N/A,FALSE,"ASSU9000";"rentroll",#N/A,FALSE,"RENTROLL";"expr7000",#N/A,FALSE,"EXPR7000";"expr9000",#N/A,FALSE,"EXPR9000"}</definedName>
    <definedName name="er" localSheetId="5" hidden="1">{"cashcons",#N/A,FALSE,"CASHCONS";"cash7000",#N/A,FALSE,"CASH7000";"cash9000",#N/A,FALSE,"CASH9000";"assu7000",#N/A,FALSE,"ASSU7000";"assu9000",#N/A,FALSE,"ASSU9000";"rentroll",#N/A,FALSE,"RENTROLL";"expr7000",#N/A,FALSE,"EXPR7000";"expr9000",#N/A,FALSE,"EXPR9000"}</definedName>
    <definedName name="er" localSheetId="3" hidden="1">{"cashcons",#N/A,FALSE,"CASHCONS";"cash7000",#N/A,FALSE,"CASH7000";"cash9000",#N/A,FALSE,"CASH9000";"assu7000",#N/A,FALSE,"ASSU7000";"assu9000",#N/A,FALSE,"ASSU9000";"rentroll",#N/A,FALSE,"RENTROLL";"expr7000",#N/A,FALSE,"EXPR7000";"expr9000",#N/A,FALSE,"EXPR9000"}</definedName>
    <definedName name="er" hidden="1">{"cashcons",#N/A,FALSE,"CASHCONS";"cash7000",#N/A,FALSE,"CASH7000";"cash9000",#N/A,FALSE,"CASH9000";"assu7000",#N/A,FALSE,"ASSU7000";"assu9000",#N/A,FALSE,"ASSU9000";"rentroll",#N/A,FALSE,"RENTROLL";"expr7000",#N/A,FALSE,"EXPR7000";"expr9000",#N/A,FALSE,"EXPR9000"}</definedName>
    <definedName name="er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df" localSheetId="4" hidden="1">{"Assump",#N/A,TRUE,"Proforma";"first",#N/A,TRUE,"Proforma";"second",#N/A,TRUE,"Proforma";"lease1",#N/A,TRUE,"Proforma";"lease2",#N/A,TRUE,"Proforma"}</definedName>
    <definedName name="erasdf" localSheetId="5" hidden="1">{"Assump",#N/A,TRUE,"Proforma";"first",#N/A,TRUE,"Proforma";"second",#N/A,TRUE,"Proforma";"lease1",#N/A,TRUE,"Proforma";"lease2",#N/A,TRUE,"Proforma"}</definedName>
    <definedName name="erasdf" localSheetId="3" hidden="1">{"Assump",#N/A,TRUE,"Proforma";"first",#N/A,TRUE,"Proforma";"second",#N/A,TRUE,"Proforma";"lease1",#N/A,TRUE,"Proforma";"lease2",#N/A,TRUE,"Proforma"}</definedName>
    <definedName name="erasdf" hidden="1">{"Assump",#N/A,TRUE,"Proforma";"first",#N/A,TRUE,"Proforma";"second",#N/A,TRUE,"Proforma";"lease1",#N/A,TRUE,"Proforma";"lease2",#N/A,TRUE,"Proforma"}</definedName>
    <definedName name="erasdf_1" localSheetId="4" hidden="1">{"Assump",#N/A,TRUE,"Proforma";"first",#N/A,TRUE,"Proforma";"second",#N/A,TRUE,"Proforma";"lease1",#N/A,TRUE,"Proforma";"lease2",#N/A,TRUE,"Proforma"}</definedName>
    <definedName name="erasdf_1" localSheetId="5" hidden="1">{"Assump",#N/A,TRUE,"Proforma";"first",#N/A,TRUE,"Proforma";"second",#N/A,TRUE,"Proforma";"lease1",#N/A,TRUE,"Proforma";"lease2",#N/A,TRUE,"Proforma"}</definedName>
    <definedName name="erasdf_1" localSheetId="3" hidden="1">{"Assump",#N/A,TRUE,"Proforma";"first",#N/A,TRUE,"Proforma";"second",#N/A,TRUE,"Proforma";"lease1",#N/A,TRUE,"Proforma";"lease2",#N/A,TRUE,"Proforma"}</definedName>
    <definedName name="erasdf_1" hidden="1">{"Assump",#N/A,TRUE,"Proforma";"first",#N/A,TRUE,"Proforma";"second",#N/A,TRUE,"Proforma";"lease1",#N/A,TRUE,"Proforma";"lease2",#N/A,TRUE,"Proforma"}</definedName>
    <definedName name="ere" localSheetId="4" hidden="1">{#N/A,#N/A,FALSE,"SKG_SC";#N/A,#N/A,FALSE,"SKG_KP";#N/A,#N/A,FALSE,"SCG_KC";#N/A,#N/A,FALSE,"SKG_PM";#N/A,#N/A,FALSE,"SKG_Asta";#N/A,#N/A,FALSE,"SKG_DE";#N/A,#N/A,FALSE,"SKG_FA";#N/A,#N/A,FALSE,"SKG_EM";#N/A,#N/A,FALSE,"SKG_AK";#N/A,#N/A,FALSE,"SKG_CER";#N/A,#N/A,FALSE,"SKG_BA";#N/A,#N/A,FALSE,"SKG_KO"}</definedName>
    <definedName name="ere" localSheetId="5" hidden="1">{#N/A,#N/A,FALSE,"SKG_SC";#N/A,#N/A,FALSE,"SKG_KP";#N/A,#N/A,FALSE,"SCG_KC";#N/A,#N/A,FALSE,"SKG_PM";#N/A,#N/A,FALSE,"SKG_Asta";#N/A,#N/A,FALSE,"SKG_DE";#N/A,#N/A,FALSE,"SKG_FA";#N/A,#N/A,FALSE,"SKG_EM";#N/A,#N/A,FALSE,"SKG_AK";#N/A,#N/A,FALSE,"SKG_CER";#N/A,#N/A,FALSE,"SKG_BA";#N/A,#N/A,FALSE,"SKG_KO"}</definedName>
    <definedName name="ere" localSheetId="3" hidden="1">{#N/A,#N/A,FALSE,"SKG_SC";#N/A,#N/A,FALSE,"SKG_KP";#N/A,#N/A,FALSE,"SCG_KC";#N/A,#N/A,FALSE,"SKG_PM";#N/A,#N/A,FALSE,"SKG_Asta";#N/A,#N/A,FALSE,"SKG_DE";#N/A,#N/A,FALSE,"SKG_FA";#N/A,#N/A,FALSE,"SKG_EM";#N/A,#N/A,FALSE,"SKG_AK";#N/A,#N/A,FALSE,"SKG_CER";#N/A,#N/A,FALSE,"SKG_BA";#N/A,#N/A,FALSE,"SKG_KO"}</definedName>
    <definedName name="ere" hidden="1">{#N/A,#N/A,FALSE,"SKG_SC";#N/A,#N/A,FALSE,"SKG_KP";#N/A,#N/A,FALSE,"SCG_KC";#N/A,#N/A,FALSE,"SKG_PM";#N/A,#N/A,FALSE,"SKG_Asta";#N/A,#N/A,FALSE,"SKG_DE";#N/A,#N/A,FALSE,"SKG_FA";#N/A,#N/A,FALSE,"SKG_EM";#N/A,#N/A,FALSE,"SKG_AK";#N/A,#N/A,FALSE,"SKG_CER";#N/A,#N/A,FALSE,"SKG_BA";#N/A,#N/A,FALSE,"SKG_KO"}</definedName>
    <definedName name="eree" localSheetId="4" hidden="1">{"cashcons",#N/A,FALSE,"CASHCONS";"cash7000",#N/A,FALSE,"CASH7000";"cash9000",#N/A,FALSE,"CASH9000";"assu7000",#N/A,FALSE,"ASSU7000";"assu9000",#N/A,FALSE,"ASSU9000";"rentroll",#N/A,FALSE,"RENTROLL";"expr7000",#N/A,FALSE,"EXPR7000";"expr9000",#N/A,FALSE,"EXPR9000"}</definedName>
    <definedName name="eree" localSheetId="5" hidden="1">{"cashcons",#N/A,FALSE,"CASHCONS";"cash7000",#N/A,FALSE,"CASH7000";"cash9000",#N/A,FALSE,"CASH9000";"assu7000",#N/A,FALSE,"ASSU7000";"assu9000",#N/A,FALSE,"ASSU9000";"rentroll",#N/A,FALSE,"RENTROLL";"expr7000",#N/A,FALSE,"EXPR7000";"expr9000",#N/A,FALSE,"EXPR9000"}</definedName>
    <definedName name="eree" localSheetId="3" hidden="1">{"cashcons",#N/A,FALSE,"CASHCONS";"cash7000",#N/A,FALSE,"CASH7000";"cash9000",#N/A,FALSE,"CASH9000";"assu7000",#N/A,FALSE,"ASSU7000";"assu9000",#N/A,FALSE,"ASSU9000";"rentroll",#N/A,FALSE,"RENTROLL";"expr7000",#N/A,FALSE,"EXPR7000";"expr9000",#N/A,FALSE,"EXPR9000"}</definedName>
    <definedName name="eree" hidden="1">{"cashcons",#N/A,FALSE,"CASHCONS";"cash7000",#N/A,FALSE,"CASH7000";"cash9000",#N/A,FALSE,"CASH9000";"assu7000",#N/A,FALSE,"ASSU7000";"assu9000",#N/A,FALSE,"ASSU9000";"rentroll",#N/A,FALSE,"RENTROLL";"expr7000",#N/A,FALSE,"EXPR7000";"expr9000",#N/A,FALSE,"EXPR9000"}</definedName>
    <definedName name="ererg" localSheetId="4" hidden="1">{"Investor",#N/A,FALSE,"Model";"Property",#N/A,FALSE,"Model";"Incentive Taxes",#N/A,FALSE,"Model"}</definedName>
    <definedName name="ererg" localSheetId="5" hidden="1">{"Investor",#N/A,FALSE,"Model";"Property",#N/A,FALSE,"Model";"Incentive Taxes",#N/A,FALSE,"Model"}</definedName>
    <definedName name="ererg" localSheetId="3" hidden="1">{"Investor",#N/A,FALSE,"Model";"Property",#N/A,FALSE,"Model";"Incentive Taxes",#N/A,FALSE,"Model"}</definedName>
    <definedName name="ererg" hidden="1">{"Investor",#N/A,FALSE,"Model";"Property",#N/A,FALSE,"Model";"Incentive Taxes",#N/A,FALSE,"Model"}</definedName>
    <definedName name="eret"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et"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et"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et"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fgr" localSheetId="4" hidden="1">{#N/A,#N/A,FALSE}</definedName>
    <definedName name="erfgr" localSheetId="5" hidden="1">{#N/A,#N/A,FALSE}</definedName>
    <definedName name="erfgr" localSheetId="3" hidden="1">{#N/A,#N/A,FALSE}</definedName>
    <definedName name="erfgr" hidden="1">{#N/A,#N/A,FALSE}</definedName>
    <definedName name="erfr"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fr"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fr"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fr"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gre"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gre"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gre"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gre"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gt"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gt"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gt"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gt"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ifu" localSheetId="4" hidden="1">{"AnnualRentRoll",#N/A,FALSE,"RentRoll"}</definedName>
    <definedName name="erifu" localSheetId="5" hidden="1">{"AnnualRentRoll",#N/A,FALSE,"RentRoll"}</definedName>
    <definedName name="erifu" localSheetId="3" hidden="1">{"AnnualRentRoll",#N/A,FALSE,"RentRoll"}</definedName>
    <definedName name="erifu" hidden="1">{"AnnualRentRoll",#N/A,FALSE,"RentRoll"}</definedName>
    <definedName name="eriuf" localSheetId="4" hidden="1">{#N/A,#N/A,FALSE,"Summary"}</definedName>
    <definedName name="eriuf" localSheetId="5" hidden="1">{#N/A,#N/A,FALSE,"Summary"}</definedName>
    <definedName name="eriuf" localSheetId="3" hidden="1">{#N/A,#N/A,FALSE,"Summary"}</definedName>
    <definedName name="eriuf" hidden="1">{#N/A,#N/A,FALSE,"Summary"}</definedName>
    <definedName name="erjkfu" localSheetId="4" hidden="1">{#N/A,#N/A,FALSE,"LoanAssumptions"}</definedName>
    <definedName name="erjkfu" localSheetId="5" hidden="1">{#N/A,#N/A,FALSE,"LoanAssumptions"}</definedName>
    <definedName name="erjkfu" localSheetId="3" hidden="1">{#N/A,#N/A,FALSE,"LoanAssumptions"}</definedName>
    <definedName name="erjkfu" hidden="1">{#N/A,#N/A,FALSE,"LoanAssumptions"}</definedName>
    <definedName name="erkju" localSheetId="4" hidden="1">{#N/A,#N/A,FALSE,"LoanAssumptions"}</definedName>
    <definedName name="erkju" localSheetId="5" hidden="1">{#N/A,#N/A,FALSE,"LoanAssumptions"}</definedName>
    <definedName name="erkju" localSheetId="3" hidden="1">{#N/A,#N/A,FALSE,"LoanAssumptions"}</definedName>
    <definedName name="erkju" hidden="1">{#N/A,#N/A,FALSE,"LoanAssumptions"}</definedName>
    <definedName name="erlkjf" localSheetId="4" hidden="1">{"AnnualRentRoll",#N/A,FALSE,"RentRoll"}</definedName>
    <definedName name="erlkjf" localSheetId="5" hidden="1">{"AnnualRentRoll",#N/A,FALSE,"RentRoll"}</definedName>
    <definedName name="erlkjf" localSheetId="3" hidden="1">{"AnnualRentRoll",#N/A,FALSE,"RentRoll"}</definedName>
    <definedName name="erlkjf" hidden="1">{"AnnualRentRoll",#N/A,FALSE,"RentRoll"}</definedName>
    <definedName name="erlkjuf" localSheetId="4" hidden="1">{"MonthlyRentRoll",#N/A,FALSE,"RentRoll"}</definedName>
    <definedName name="erlkjuf" localSheetId="5" hidden="1">{"MonthlyRentRoll",#N/A,FALSE,"RentRoll"}</definedName>
    <definedName name="erlkjuf" localSheetId="3" hidden="1">{"MonthlyRentRoll",#N/A,FALSE,"RentRoll"}</definedName>
    <definedName name="erlkjuf" hidden="1">{"MonthlyRentRoll",#N/A,FALSE,"RentRoll"}</definedName>
    <definedName name="errere" localSheetId="4" hidden="1">{#N/A,#N/A,FALSE,"Broker Sheet";#N/A,#N/A,FALSE,"Exec.Summary";#N/A,#N/A,FALSE,"Argus Cash Flow";#N/A,#N/A,FALSE,"SPF";#N/A,#N/A,FALSE,"RentRoll"}</definedName>
    <definedName name="errere" localSheetId="5" hidden="1">{#N/A,#N/A,FALSE,"Broker Sheet";#N/A,#N/A,FALSE,"Exec.Summary";#N/A,#N/A,FALSE,"Argus Cash Flow";#N/A,#N/A,FALSE,"SPF";#N/A,#N/A,FALSE,"RentRoll"}</definedName>
    <definedName name="errere" localSheetId="3" hidden="1">{#N/A,#N/A,FALSE,"Broker Sheet";#N/A,#N/A,FALSE,"Exec.Summary";#N/A,#N/A,FALSE,"Argus Cash Flow";#N/A,#N/A,FALSE,"SPF";#N/A,#N/A,FALSE,"RentRoll"}</definedName>
    <definedName name="errere" hidden="1">{#N/A,#N/A,FALSE,"Broker Sheet";#N/A,#N/A,FALSE,"Exec.Summary";#N/A,#N/A,FALSE,"Argus Cash Flow";#N/A,#N/A,FALSE,"SPF";#N/A,#N/A,FALSE,"RentRoll"}</definedName>
    <definedName name="errr" localSheetId="4" hidden="1">{"cashcons",#N/A,FALSE,"CASHCONS";"cash7000",#N/A,FALSE,"CASH7000";"cash9000",#N/A,FALSE,"CASH9000";"assu7000",#N/A,FALSE,"ASSU7000";"assu9000",#N/A,FALSE,"ASSU9000";"rentroll",#N/A,FALSE,"RENTROLL";"expr7000",#N/A,FALSE,"EXPR7000";"expr9000",#N/A,FALSE,"EXPR9000"}</definedName>
    <definedName name="errr" localSheetId="5" hidden="1">{"cashcons",#N/A,FALSE,"CASHCONS";"cash7000",#N/A,FALSE,"CASH7000";"cash9000",#N/A,FALSE,"CASH9000";"assu7000",#N/A,FALSE,"ASSU7000";"assu9000",#N/A,FALSE,"ASSU9000";"rentroll",#N/A,FALSE,"RENTROLL";"expr7000",#N/A,FALSE,"EXPR7000";"expr9000",#N/A,FALSE,"EXPR9000"}</definedName>
    <definedName name="errr" localSheetId="3" hidden="1">{"cashcons",#N/A,FALSE,"CASHCONS";"cash7000",#N/A,FALSE,"CASH7000";"cash9000",#N/A,FALSE,"CASH9000";"assu7000",#N/A,FALSE,"ASSU7000";"assu9000",#N/A,FALSE,"ASSU9000";"rentroll",#N/A,FALSE,"RENTROLL";"expr7000",#N/A,FALSE,"EXPR7000";"expr9000",#N/A,FALSE,"EXPR9000"}</definedName>
    <definedName name="errr" hidden="1">{"cashcons",#N/A,FALSE,"CASHCONS";"cash7000",#N/A,FALSE,"CASH7000";"cash9000",#N/A,FALSE,"CASH9000";"assu7000",#N/A,FALSE,"ASSU7000";"assu9000",#N/A,FALSE,"ASSU9000";"rentroll",#N/A,FALSE,"RENTROLL";"expr7000",#N/A,FALSE,"EXPR7000";"expr9000",#N/A,FALSE,"EXPR9000"}</definedName>
    <definedName name="errrr" localSheetId="4" hidden="1">{"AnnualRentRoll",#N/A,FALSE,"RentRoll"}</definedName>
    <definedName name="errrr" localSheetId="5" hidden="1">{"AnnualRentRoll",#N/A,FALSE,"RentRoll"}</definedName>
    <definedName name="errrr" localSheetId="3" hidden="1">{"AnnualRentRoll",#N/A,FALSE,"RentRoll"}</definedName>
    <definedName name="errrr" hidden="1">{"AnnualRentRoll",#N/A,FALSE,"RentRoll"}</definedName>
    <definedName name="ert5t6" localSheetId="4" hidden="1">{"Detail Project Cash Flow",#N/A,TRUE,"Cash Flow Grid";"Financing Calculation",#N/A,TRUE,"Cash Flow Grid"}</definedName>
    <definedName name="ert5t6" localSheetId="5" hidden="1">{"Detail Project Cash Flow",#N/A,TRUE,"Cash Flow Grid";"Financing Calculation",#N/A,TRUE,"Cash Flow Grid"}</definedName>
    <definedName name="ert5t6" localSheetId="3" hidden="1">{"Detail Project Cash Flow",#N/A,TRUE,"Cash Flow Grid";"Financing Calculation",#N/A,TRUE,"Cash Flow Grid"}</definedName>
    <definedName name="ert5t6" hidden="1">{"Detail Project Cash Flow",#N/A,TRUE,"Cash Flow Grid";"Financing Calculation",#N/A,TRUE,"Cash Flow Grid"}</definedName>
    <definedName name="ertyui" localSheetId="4" hidden="1">{"FCB_ALL",#N/A,FALSE,"FCB";"GREY_ALL",#N/A,FALSE,"GREY"}</definedName>
    <definedName name="ertyui" localSheetId="5" hidden="1">{"FCB_ALL",#N/A,FALSE,"FCB";"GREY_ALL",#N/A,FALSE,"GREY"}</definedName>
    <definedName name="ertyui" localSheetId="3" hidden="1">{"FCB_ALL",#N/A,FALSE,"FCB";"GREY_ALL",#N/A,FALSE,"GREY"}</definedName>
    <definedName name="ertyui" hidden="1">{"FCB_ALL",#N/A,FALSE,"FCB";"GREY_ALL",#N/A,FALSE,"GREY"}</definedName>
    <definedName name="erukffffffffff" localSheetId="4" hidden="1">{"AnnualRentRoll",#N/A,FALSE,"RentRoll"}</definedName>
    <definedName name="erukffffffffff" localSheetId="5" hidden="1">{"AnnualRentRoll",#N/A,FALSE,"RentRoll"}</definedName>
    <definedName name="erukffffffffff" localSheetId="3" hidden="1">{"AnnualRentRoll",#N/A,FALSE,"RentRoll"}</definedName>
    <definedName name="erukffffffffff" hidden="1">{"AnnualRentRoll",#N/A,FALSE,"RentRoll"}</definedName>
    <definedName name="eruvvvv" localSheetId="4" hidden="1">{"AnnualRentRoll",#N/A,FALSE,"RentRoll"}</definedName>
    <definedName name="eruvvvv" localSheetId="5" hidden="1">{"AnnualRentRoll",#N/A,FALSE,"RentRoll"}</definedName>
    <definedName name="eruvvvv" localSheetId="3" hidden="1">{"AnnualRentRoll",#N/A,FALSE,"RentRoll"}</definedName>
    <definedName name="eruvvvv" hidden="1">{"AnnualRentRoll",#N/A,FALSE,"RentRoll"}</definedName>
    <definedName name="ervrfgetr"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vrfgetr"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vrfgetr"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vrfgetr"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rw" localSheetId="4" hidden="1">{"Detail Project Cash Flow",#N/A,TRUE,"Cash Flow Grid";"Financing Calculation",#N/A,TRUE,"Cash Flow Grid"}</definedName>
    <definedName name="erw" localSheetId="5" hidden="1">{"Detail Project Cash Flow",#N/A,TRUE,"Cash Flow Grid";"Financing Calculation",#N/A,TRUE,"Cash Flow Grid"}</definedName>
    <definedName name="erw" localSheetId="3" hidden="1">{"Detail Project Cash Flow",#N/A,TRUE,"Cash Flow Grid";"Financing Calculation",#N/A,TRUE,"Cash Flow Grid"}</definedName>
    <definedName name="erw" hidden="1">{"Detail Project Cash Flow",#N/A,TRUE,"Cash Flow Grid";"Financing Calculation",#N/A,TRUE,"Cash Flow Grid"}</definedName>
    <definedName name="erwtwert" hidden="1">#N/A</definedName>
    <definedName name="EscrowsandReserves" localSheetId="4" hidden="1">{#N/A,#N/A,FALSE,"DELQ";#N/A,#N/A,FALSE,"REO";#N/A,#N/A,FALSE,"WATCHDSC";#N/A,#N/A,FALSE,"2LOSSMOD";#N/A,#N/A,FALSE,"2LOSS";#N/A,#N/A,FALSE,"DSC";#N/A,#N/A,FALSE,"OPERAT";#N/A,#N/A,FALSE,"ADJUST";#N/A,#N/A,FALSE,"PAIDOFF";#N/A,#N/A,FALSE,"TENANT";#N/A,#N/A,FALSE,"LEASE EXPIRE"}</definedName>
    <definedName name="EscrowsandReserves" localSheetId="5" hidden="1">{#N/A,#N/A,FALSE,"DELQ";#N/A,#N/A,FALSE,"REO";#N/A,#N/A,FALSE,"WATCHDSC";#N/A,#N/A,FALSE,"2LOSSMOD";#N/A,#N/A,FALSE,"2LOSS";#N/A,#N/A,FALSE,"DSC";#N/A,#N/A,FALSE,"OPERAT";#N/A,#N/A,FALSE,"ADJUST";#N/A,#N/A,FALSE,"PAIDOFF";#N/A,#N/A,FALSE,"TENANT";#N/A,#N/A,FALSE,"LEASE EXPIRE"}</definedName>
    <definedName name="EscrowsandReserves" localSheetId="3" hidden="1">{#N/A,#N/A,FALSE,"DELQ";#N/A,#N/A,FALSE,"REO";#N/A,#N/A,FALSE,"WATCHDSC";#N/A,#N/A,FALSE,"2LOSSMOD";#N/A,#N/A,FALSE,"2LOSS";#N/A,#N/A,FALSE,"DSC";#N/A,#N/A,FALSE,"OPERAT";#N/A,#N/A,FALSE,"ADJUST";#N/A,#N/A,FALSE,"PAIDOFF";#N/A,#N/A,FALSE,"TENANT";#N/A,#N/A,FALSE,"LEASE EXPIRE"}</definedName>
    <definedName name="EscrowsandReserves" hidden="1">{#N/A,#N/A,FALSE,"DELQ";#N/A,#N/A,FALSE,"REO";#N/A,#N/A,FALSE,"WATCHDSC";#N/A,#N/A,FALSE,"2LOSSMOD";#N/A,#N/A,FALSE,"2LOSS";#N/A,#N/A,FALSE,"DSC";#N/A,#N/A,FALSE,"OPERAT";#N/A,#N/A,FALSE,"ADJUST";#N/A,#N/A,FALSE,"PAIDOFF";#N/A,#N/A,FALSE,"TENANT";#N/A,#N/A,FALSE,"LEASE EXPIRE"}</definedName>
    <definedName name="esfredf" localSheetId="4" hidden="1">{"Cash Flow_Large",#N/A,FALSE,"CashFlowSummary";"Finance_Large",#N/A,FALSE,"FinanceCashFlow";"Equity_Large",#N/A,FALSE,"EquityReturns";"LeaseUp_Large",#N/A,FALSE,"LeaseUp"}</definedName>
    <definedName name="esfredf" localSheetId="5" hidden="1">{"Cash Flow_Large",#N/A,FALSE,"CashFlowSummary";"Finance_Large",#N/A,FALSE,"FinanceCashFlow";"Equity_Large",#N/A,FALSE,"EquityReturns";"LeaseUp_Large",#N/A,FALSE,"LeaseUp"}</definedName>
    <definedName name="esfredf" localSheetId="3" hidden="1">{"Cash Flow_Large",#N/A,FALSE,"CashFlowSummary";"Finance_Large",#N/A,FALSE,"FinanceCashFlow";"Equity_Large",#N/A,FALSE,"EquityReturns";"LeaseUp_Large",#N/A,FALSE,"LeaseUp"}</definedName>
    <definedName name="esfredf" hidden="1">{"Cash Flow_Large",#N/A,FALSE,"CashFlowSummary";"Finance_Large",#N/A,FALSE,"FinanceCashFlow";"Equity_Large",#N/A,FALSE,"EquityReturns";"LeaseUp_Large",#N/A,FALSE,"LeaseUp"}</definedName>
    <definedName name="esjkdrk"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sjkdrk"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sjkdrk"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sjkdrk"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SOP_DEBT" hidden="1">"ESOP_DEBT"</definedName>
    <definedName name="Estimate" localSheetId="4" hidden="1">{#N/A,#N/A,FALSE,"Detail";#N/A,#N/A,FALSE,"Totals"}</definedName>
    <definedName name="Estimate" localSheetId="5" hidden="1">{#N/A,#N/A,FALSE,"Detail";#N/A,#N/A,FALSE,"Totals"}</definedName>
    <definedName name="Estimate" localSheetId="3" hidden="1">{#N/A,#N/A,FALSE,"Detail";#N/A,#N/A,FALSE,"Totals"}</definedName>
    <definedName name="Estimate" hidden="1">{#N/A,#N/A,FALSE,"Detail";#N/A,#N/A,FALSE,"Totals"}</definedName>
    <definedName name="et"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t"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t"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t"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etan"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an"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an"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an"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ert" localSheetId="4" hidden="1">{"sheet a",#N/A,FALSE,"A";"sheet b 1",#N/A,FALSE,"B";"sheet b 2",#N/A,FALSE,"B"}</definedName>
    <definedName name="etert" localSheetId="5" hidden="1">{"sheet a",#N/A,FALSE,"A";"sheet b 1",#N/A,FALSE,"B";"sheet b 2",#N/A,FALSE,"B"}</definedName>
    <definedName name="etert" localSheetId="3" hidden="1">{"sheet a",#N/A,FALSE,"A";"sheet b 1",#N/A,FALSE,"B";"sheet b 2",#N/A,FALSE,"B"}</definedName>
    <definedName name="etert" hidden="1">{"sheet a",#N/A,FALSE,"A";"sheet b 1",#N/A,FALSE,"B";"sheet b 2",#N/A,FALSE,"B"}</definedName>
    <definedName name="etetywert" localSheetId="4" hidden="1">{"Cash Flow_Small",#N/A,FALSE,"CashFlowSummary";"Finance_Small",#N/A,FALSE,"FinanceCashFlow";"Equity_Small",#N/A,FALSE,"EquityReturns"}</definedName>
    <definedName name="etetywert" localSheetId="5" hidden="1">{"Cash Flow_Small",#N/A,FALSE,"CashFlowSummary";"Finance_Small",#N/A,FALSE,"FinanceCashFlow";"Equity_Small",#N/A,FALSE,"EquityReturns"}</definedName>
    <definedName name="etetywert" localSheetId="3" hidden="1">{"Cash Flow_Small",#N/A,FALSE,"CashFlowSummary";"Finance_Small",#N/A,FALSE,"FinanceCashFlow";"Equity_Small",#N/A,FALSE,"EquityReturns"}</definedName>
    <definedName name="etetywert" hidden="1">{"Cash Flow_Small",#N/A,FALSE,"CashFlowSummary";"Finance_Small",#N/A,FALSE,"FinanceCashFlow";"Equity_Small",#N/A,FALSE,"EquityReturns"}</definedName>
    <definedName name="etkutj" localSheetId="4" hidden="1">{"Cover",#N/A,FALSE,"Cover";"Summary",#N/A,FALSE,"Summarpage"}</definedName>
    <definedName name="etkutj" localSheetId="5" hidden="1">{"Cover",#N/A,FALSE,"Cover";"Summary",#N/A,FALSE,"Summarpage"}</definedName>
    <definedName name="etkutj" localSheetId="3" hidden="1">{"Cover",#N/A,FALSE,"Cover";"Summary",#N/A,FALSE,"Summarpage"}</definedName>
    <definedName name="etkutj" hidden="1">{"Cover",#N/A,FALSE,"Cover";"Summary",#N/A,FALSE,"Summarpage"}</definedName>
    <definedName name="etyn" hidden="1">#N/A</definedName>
    <definedName name="ev.Calculation" hidden="1">-4105</definedName>
    <definedName name="ev.Initialized" hidden="1">FALSE</definedName>
    <definedName name="EV__ALLOWSTOPEXPAND__" hidden="1">1</definedName>
    <definedName name="EV__DECIMALSYMBOL__" hidden="1">"."</definedName>
    <definedName name="EV__EVCOM_OPTIONS__" hidden="1">8</definedName>
    <definedName name="EV__EXPOPTIONS__" hidden="1">0</definedName>
    <definedName name="EV__LASTREFTIME__" hidden="1">38816.424224537</definedName>
    <definedName name="EV__LOCKEDCVW__DRP" hidden="1">"R_REVOTH,BU4027,CURRENT,INPUT,D1138,LC,2009.TOTAL,PERIODIC,"</definedName>
    <definedName name="EV__LOCKEDCVW__FINANCE" hidden="1">"GOI,BU4027,CURRENT,TOTALADJ,D_CON,All_InterCo,LC,2009.TOTAL,PERIODIC,"</definedName>
    <definedName name="EV__LOCKEDCVW__FINANCEDETAIL" hidden="1">"702300,BU4027,CURRENT,INPUT,D1120,Non_InterCo,L_ALL,LC,2009.TOTAL,PERIODIC,"</definedName>
    <definedName name="EV__LOCKEDCVW__HCM" hidden="1">"PC_MNTHLY,BU4022,CURRENT,INPUT,D_HOTEL,E0,LC,2009.TOTAL,PERIODIC,"</definedName>
    <definedName name="EV__LOCKSTATUS__" hidden="1">4</definedName>
    <definedName name="EV__MAXEXPCOLS__" hidden="1">100</definedName>
    <definedName name="EV__MAXEXPROWS__" hidden="1">1000</definedName>
    <definedName name="EV__MEMORYCVW__" hidden="1">0</definedName>
    <definedName name="EV__USERCHANGEOPTIONS__" hidden="1">1</definedName>
    <definedName name="EV__WBEVMODE__" hidden="1">0</definedName>
    <definedName name="EV__WBREFOPTIONS__" hidden="1">134217791</definedName>
    <definedName name="EV__WBVERSION__" hidden="1">0</definedName>
    <definedName name="EV__WSINFO__" hidden="1">"bpcpass"</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volucao" localSheetId="4" hidden="1">{#N/A,#N/A,FALSE,"GP";#N/A,#N/A,FALSE,"Assinantes";#N/A,#N/A,FALSE,"Rede";#N/A,#N/A,FALSE,"Evolução";#N/A,#N/A,FALSE,"Resultado"}</definedName>
    <definedName name="evolucao" localSheetId="5" hidden="1">{#N/A,#N/A,FALSE,"GP";#N/A,#N/A,FALSE,"Assinantes";#N/A,#N/A,FALSE,"Rede";#N/A,#N/A,FALSE,"Evolução";#N/A,#N/A,FALSE,"Resultado"}</definedName>
    <definedName name="evolucao" localSheetId="3" hidden="1">{#N/A,#N/A,FALSE,"GP";#N/A,#N/A,FALSE,"Assinantes";#N/A,#N/A,FALSE,"Rede";#N/A,#N/A,FALSE,"Evolução";#N/A,#N/A,FALSE,"Resultado"}</definedName>
    <definedName name="evolucao" hidden="1">{#N/A,#N/A,FALSE,"GP";#N/A,#N/A,FALSE,"Assinantes";#N/A,#N/A,FALSE,"Rede";#N/A,#N/A,FALSE,"Evolução";#N/A,#N/A,FALSE,"Resultado"}</definedName>
    <definedName name="Evolução" localSheetId="4" hidden="1">{#N/A,#N/A,FALSE,"GP";#N/A,#N/A,FALSE,"Assinantes";#N/A,#N/A,FALSE,"Rede";#N/A,#N/A,FALSE,"Evolução";#N/A,#N/A,FALSE,"Resultado"}</definedName>
    <definedName name="Evolução" localSheetId="5" hidden="1">{#N/A,#N/A,FALSE,"GP";#N/A,#N/A,FALSE,"Assinantes";#N/A,#N/A,FALSE,"Rede";#N/A,#N/A,FALSE,"Evolução";#N/A,#N/A,FALSE,"Resultado"}</definedName>
    <definedName name="Evolução" localSheetId="3" hidden="1">{#N/A,#N/A,FALSE,"GP";#N/A,#N/A,FALSE,"Assinantes";#N/A,#N/A,FALSE,"Rede";#N/A,#N/A,FALSE,"Evolução";#N/A,#N/A,FALSE,"Resultado"}</definedName>
    <definedName name="Evolução" hidden="1">{#N/A,#N/A,FALSE,"GP";#N/A,#N/A,FALSE,"Assinantes";#N/A,#N/A,FALSE,"Rede";#N/A,#N/A,FALSE,"Evolução";#N/A,#N/A,FALSE,"Resultado"}</definedName>
    <definedName name="ew" localSheetId="4" hidden="1">{#N/A,#N/A,FALSE,"Aging Summary";#N/A,#N/A,FALSE,"Ratio Analysis";#N/A,#N/A,FALSE,"Test 120 Day Accts";#N/A,#N/A,FALSE,"Tickmarks"}</definedName>
    <definedName name="ew" localSheetId="5" hidden="1">{#N/A,#N/A,FALSE,"Aging Summary";#N/A,#N/A,FALSE,"Ratio Analysis";#N/A,#N/A,FALSE,"Test 120 Day Accts";#N/A,#N/A,FALSE,"Tickmarks"}</definedName>
    <definedName name="ew" localSheetId="3" hidden="1">{#N/A,#N/A,FALSE,"Aging Summary";#N/A,#N/A,FALSE,"Ratio Analysis";#N/A,#N/A,FALSE,"Test 120 Day Accts";#N/A,#N/A,FALSE,"Tickmarks"}</definedName>
    <definedName name="ew" hidden="1">{#N/A,#N/A,FALSE,"Aging Summary";#N/A,#N/A,FALSE,"Ratio Analysis";#N/A,#N/A,FALSE,"Test 120 Day Accts";#N/A,#N/A,FALSE,"Tickmarks"}</definedName>
    <definedName name="ewgw" localSheetId="4" hidden="1">{#N/A,#N/A,FALSE,"Admin";#N/A,#N/A,FALSE,"Other"}</definedName>
    <definedName name="ewgw" localSheetId="5" hidden="1">{#N/A,#N/A,FALSE,"Admin";#N/A,#N/A,FALSE,"Other"}</definedName>
    <definedName name="ewgw" localSheetId="3" hidden="1">{#N/A,#N/A,FALSE,"Admin";#N/A,#N/A,FALSE,"Other"}</definedName>
    <definedName name="ewgw" hidden="1">{#N/A,#N/A,FALSE,"Admin";#N/A,#N/A,FALSE,"Other"}</definedName>
    <definedName name="ewrf" localSheetId="4"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ewrf" localSheetId="5"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ewrf" localSheetId="3"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ewrf"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ewthwe" localSheetId="4" hidden="1">{"Cover",#N/A,FALSE,"Cover";"Summary",#N/A,FALSE,"Summarpage"}</definedName>
    <definedName name="ewthwe" localSheetId="5" hidden="1">{"Cover",#N/A,FALSE,"Cover";"Summary",#N/A,FALSE,"Summarpage"}</definedName>
    <definedName name="ewthwe" localSheetId="3" hidden="1">{"Cover",#N/A,FALSE,"Cover";"Summary",#N/A,FALSE,"Summarpage"}</definedName>
    <definedName name="ewthwe" hidden="1">{"Cover",#N/A,FALSE,"Cover";"Summary",#N/A,FALSE,"Summarpage"}</definedName>
    <definedName name="exc" localSheetId="4" hidden="1">{"'Assump'!$F$6:$J$6"}</definedName>
    <definedName name="exc" localSheetId="5" hidden="1">{"'Assump'!$F$6:$J$6"}</definedName>
    <definedName name="exc" localSheetId="3" hidden="1">{"'Assump'!$F$6:$J$6"}</definedName>
    <definedName name="exc" hidden="1">{"'Assump'!$F$6:$J$6"}</definedName>
    <definedName name="excel" localSheetId="4" hidden="1">{#N/A,#N/A,FALSE}</definedName>
    <definedName name="excel" localSheetId="5" hidden="1">{#N/A,#N/A,FALSE}</definedName>
    <definedName name="excel" localSheetId="3" hidden="1">{#N/A,#N/A,FALSE}</definedName>
    <definedName name="excel" hidden="1">{#N/A,#N/A,FALSE}</definedName>
    <definedName name="excel_1" localSheetId="4" hidden="1">{#N/A,#N/A,FALSE}</definedName>
    <definedName name="excel_1" localSheetId="5" hidden="1">{#N/A,#N/A,FALSE}</definedName>
    <definedName name="excel_1" localSheetId="3" hidden="1">{#N/A,#N/A,FALSE}</definedName>
    <definedName name="excel_1" hidden="1">{#N/A,#N/A,FALSE}</definedName>
    <definedName name="EXCHANGE" hidden="1">"EXCHANGE"</definedName>
    <definedName name="EXIT2" localSheetId="4"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EXIT2" localSheetId="5"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EXIT2" localSheetId="3"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EXIT2"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experiment" localSheetId="4" hidden="1">{#N/A,#N/A,FALSE,"Cashflow Analysis";#N/A,#N/A,FALSE,"Sensitivity Analysis";#N/A,#N/A,FALSE,"PV";#N/A,#N/A,FALSE,"Pro Forma"}</definedName>
    <definedName name="experiment" localSheetId="5" hidden="1">{#N/A,#N/A,FALSE,"Cashflow Analysis";#N/A,#N/A,FALSE,"Sensitivity Analysis";#N/A,#N/A,FALSE,"PV";#N/A,#N/A,FALSE,"Pro Forma"}</definedName>
    <definedName name="experiment" localSheetId="3" hidden="1">{#N/A,#N/A,FALSE,"Cashflow Analysis";#N/A,#N/A,FALSE,"Sensitivity Analysis";#N/A,#N/A,FALSE,"PV";#N/A,#N/A,FALSE,"Pro Forma"}</definedName>
    <definedName name="experiment" hidden="1">{#N/A,#N/A,FALSE,"Cashflow Analysis";#N/A,#N/A,FALSE,"Sensitivity Analysis";#N/A,#N/A,FALSE,"PV";#N/A,#N/A,FALSE,"Pro Forma"}</definedName>
    <definedName name="ExpirationDate" hidden="1">40689</definedName>
    <definedName name="extra" localSheetId="4" hidden="1">{#N/A,#N/A,TRUE,"10 Yr Hold";#N/A,#N/A,TRUE,"7 Yr Hold";#N/A,#N/A,TRUE,"5 Yr Hold";#N/A,#N/A,TRUE,"3 Yr Hold"}</definedName>
    <definedName name="extra" localSheetId="5" hidden="1">{#N/A,#N/A,TRUE,"10 Yr Hold";#N/A,#N/A,TRUE,"7 Yr Hold";#N/A,#N/A,TRUE,"5 Yr Hold";#N/A,#N/A,TRUE,"3 Yr Hold"}</definedName>
    <definedName name="extra" localSheetId="3" hidden="1">{#N/A,#N/A,TRUE,"10 Yr Hold";#N/A,#N/A,TRUE,"7 Yr Hold";#N/A,#N/A,TRUE,"5 Yr Hold";#N/A,#N/A,TRUE,"3 Yr Hold"}</definedName>
    <definedName name="extra" hidden="1">{#N/A,#N/A,TRUE,"10 Yr Hold";#N/A,#N/A,TRUE,"7 Yr Hold";#N/A,#N/A,TRUE,"5 Yr Hold";#N/A,#N/A,TRUE,"3 Yr Hold"}</definedName>
    <definedName name="EXTRA_ITEMS" hidden="1">"EXTRA_ITEMS"</definedName>
    <definedName name="eyr" localSheetId="4" hidden="1">{"hiden",#N/A,FALSE,"14";"hidden",#N/A,FALSE,"16";"hidden",#N/A,FALSE,"18";"hidden",#N/A,FALSE,"20"}</definedName>
    <definedName name="eyr" localSheetId="5" hidden="1">{"hiden",#N/A,FALSE,"14";"hidden",#N/A,FALSE,"16";"hidden",#N/A,FALSE,"18";"hidden",#N/A,FALSE,"20"}</definedName>
    <definedName name="eyr" localSheetId="3" hidden="1">{"hiden",#N/A,FALSE,"14";"hidden",#N/A,FALSE,"16";"hidden",#N/A,FALSE,"18";"hidden",#N/A,FALSE,"20"}</definedName>
    <definedName name="eyr" hidden="1">{"hiden",#N/A,FALSE,"14";"hidden",#N/A,FALSE,"16";"hidden",#N/A,FALSE,"18";"hidden",#N/A,FALSE,"20"}</definedName>
    <definedName name="f" localSheetId="4" hidden="1">{"assumption cash",#N/A,TRUE,"Merger";"has gets cash",#N/A,TRUE,"Merger";"accretion dilution",#N/A,TRUE,"Merger";"comparison credit stats",#N/A,TRUE,"Merger";"pf credit stats",#N/A,TRUE,"Merger";"pf sheets",#N/A,TRUE,"Merger"}</definedName>
    <definedName name="f" localSheetId="5" hidden="1">{"assumption cash",#N/A,TRUE,"Merger";"has gets cash",#N/A,TRUE,"Merger";"accretion dilution",#N/A,TRUE,"Merger";"comparison credit stats",#N/A,TRUE,"Merger";"pf credit stats",#N/A,TRUE,"Merger";"pf sheets",#N/A,TRUE,"Merger"}</definedName>
    <definedName name="f" localSheetId="3" hidden="1">{"assumption cash",#N/A,TRUE,"Merger";"has gets cash",#N/A,TRUE,"Merger";"accretion dilution",#N/A,TRUE,"Merger";"comparison credit stats",#N/A,TRUE,"Merger";"pf credit stats",#N/A,TRUE,"Merger";"pf sheets",#N/A,TRUE,"Merger"}</definedName>
    <definedName name="f" hidden="1">{"assumption cash",#N/A,TRUE,"Merger";"has gets cash",#N/A,TRUE,"Merger";"accretion dilution",#N/A,TRUE,"Merger";"comparison credit stats",#N/A,TRUE,"Merger";"pf credit stats",#N/A,TRUE,"Merger";"pf sheets",#N/A,TRUE,"Merger"}</definedName>
    <definedName name="f_1" localSheetId="4" hidden="1">{"Data Input",#N/A,TRUE,"Data Input";"15-Yr Cash Flow",#N/A,TRUE,"Cash Flow";"15-Yr Value",#N/A,TRUE,"Value "}</definedName>
    <definedName name="f_1" localSheetId="5" hidden="1">{"Data Input",#N/A,TRUE,"Data Input";"15-Yr Cash Flow",#N/A,TRUE,"Cash Flow";"15-Yr Value",#N/A,TRUE,"Value "}</definedName>
    <definedName name="f_1" localSheetId="3" hidden="1">{"Data Input",#N/A,TRUE,"Data Input";"15-Yr Cash Flow",#N/A,TRUE,"Cash Flow";"15-Yr Value",#N/A,TRUE,"Value "}</definedName>
    <definedName name="f_1" hidden="1">{"Data Input",#N/A,TRUE,"Data Input";"15-Yr Cash Flow",#N/A,TRUE,"Cash Flow";"15-Yr Value",#N/A,TRUE,"Value "}</definedName>
    <definedName name="F_Blank" hidden="1">CHAR(160)</definedName>
    <definedName name="F_cTrueFalseClear" localSheetId="4" hidden="1">OFFSET('Capital Stack'!F_TrueFalseColumn,1,0)</definedName>
    <definedName name="F_cTrueFalseClear" localSheetId="5" hidden="1">OFFSET('Loan Data'!F_TrueFalseColumn,1,0)</definedName>
    <definedName name="F_cTrueFalseClear" localSheetId="3" hidden="1">OFFSET('Property UW'!F_TrueFalseColumn,1,0)</definedName>
    <definedName name="F_cTrueFalseClear" hidden="1">OFFSET(F_TrueFalseColumn,1,0)</definedName>
    <definedName name="F_DaysInMonth" hidden="1">#N/A</definedName>
    <definedName name="F_FYE" localSheetId="4" hidden="1">TEXT(F_YearEnd,"mmm-yyyy")</definedName>
    <definedName name="F_FYE" localSheetId="5" hidden="1">TEXT(F_YearEnd,"mmm-yyyy")</definedName>
    <definedName name="F_FYE" localSheetId="3" hidden="1">TEXT(F_YearEnd,"mmm-yyyy")</definedName>
    <definedName name="F_FYE" hidden="1">TEXT(F_YearEnd,"mmm-yyyy")</definedName>
    <definedName name="F_InPlaceTab" hidden="1">"In Place"</definedName>
    <definedName name="F_InpYE" localSheetId="4" hidden="1">DATE(YEAR('Capital Stack'!P_DPROP_AStartDate)+K_Year-1,MONTH('Capital Stack'!P_DPROP_AStartDate)+1+MOD(11+'Capital Stack'!P_DPROP_InfMo-1,12),1)-1</definedName>
    <definedName name="F_InpYE" localSheetId="5" hidden="1">DATE(YEAR('Loan Data'!P_DPROP_AStartDate)+K_Year-1,MONTH('Loan Data'!P_DPROP_AStartDate)+1+MOD(11+'Loan Data'!P_DPROP_InfMo-1,12),1)-1</definedName>
    <definedName name="F_InpYE" localSheetId="3" hidden="1">DATE(YEAR('Property UW'!P_DPROP_AStartDate)+K_Year-1,MONTH('Property UW'!P_DPROP_AStartDate)+1+MOD(11+'Property UW'!P_DPROP_InfMo-1,12),1)-1</definedName>
    <definedName name="F_InpYE" hidden="1">DATE(YEAR(P_DPROP_AStartDate)+K_Year-1,MONTH(P_DPROP_AStartDate)+1+MOD(11+P_DPROP_InfMo-1,12),1)-1</definedName>
    <definedName name="F_INY" localSheetId="4" hidden="1">"Year "&amp;K_Year</definedName>
    <definedName name="F_INY" localSheetId="5" hidden="1">"Year "&amp;K_Year</definedName>
    <definedName name="F_INY" localSheetId="3" hidden="1">"Year "&amp;K_Year</definedName>
    <definedName name="F_INY" hidden="1">"Year "&amp;K_Year</definedName>
    <definedName name="F_LY" localSheetId="4" hidden="1">"Lse. Yr "&amp;K_Year</definedName>
    <definedName name="F_LY" localSheetId="5" hidden="1">"Lse. Yr "&amp;K_Year</definedName>
    <definedName name="F_LY" localSheetId="3" hidden="1">"Lse. Yr "&amp;K_Year</definedName>
    <definedName name="F_LY" hidden="1">"Lse. Yr "&amp;K_Year</definedName>
    <definedName name="F_OutMonth" hidden="1">#N/A</definedName>
    <definedName name="F_PercentFormula" hidden="1">"0.00##%"</definedName>
    <definedName name="F_RepYE" hidden="1">#N/A</definedName>
    <definedName name="F_SIZERJR_RecAsOf" localSheetId="4" hidden="1">MIN(MAX(Calc_RecOffset,'Capital Stack'!T_SUPPORT_BeginOffset),'Capital Stack'!T_SUPPORT_EndOffset)</definedName>
    <definedName name="F_SIZERJR_RecAsOf" localSheetId="5" hidden="1">MIN(MAX(Calc_RecOffset,'Loan Data'!T_SUPPORT_BeginOffset),'Loan Data'!T_SUPPORT_EndOffset)</definedName>
    <definedName name="F_SIZERJR_RecAsOf" localSheetId="3" hidden="1">MIN(MAX(Calc_RecOffset,'Property UW'!T_SUPPORT_BeginOffset),'Property UW'!T_SUPPORT_EndOffset)</definedName>
    <definedName name="F_SIZERJR_RecAsOf" hidden="1">MIN(MAX(Calc_RecOffset,T_SUPPORT_BeginOffset),T_SUPPORT_EndOffset)</definedName>
    <definedName name="F_SIZERJR_RentAsOf" localSheetId="4" hidden="1">MIN(MAX(Calc_UWOffset,'Capital Stack'!T_SUPPORT_BeginOffset),'Capital Stack'!T_SUPPORT_EndOffset)</definedName>
    <definedName name="F_SIZERJR_RentAsOf" localSheetId="5" hidden="1">MIN(MAX(Calc_UWOffset,'Loan Data'!T_SUPPORT_BeginOffset),'Loan Data'!T_SUPPORT_EndOffset)</definedName>
    <definedName name="F_SIZERJR_RentAsOf" localSheetId="3" hidden="1">MIN(MAX(Calc_UWOffset,'Property UW'!T_SUPPORT_BeginOffset),'Property UW'!T_SUPPORT_EndOffset)</definedName>
    <definedName name="F_SIZERJR_RentAsOf" hidden="1">MIN(MAX(Calc_UWOffset,T_SUPPORT_BeginOffset),T_SUPPORT_EndOffset)</definedName>
    <definedName name="F_StepSFTolerance" localSheetId="4" hidden="1">IF('Capital Stack'!T_DTEN_Absorb=1,2,1)</definedName>
    <definedName name="F_StepSFTolerance" localSheetId="5" hidden="1">IF('Loan Data'!T_DTEN_Absorb=1,2,1)</definedName>
    <definedName name="F_StepSFTolerance" localSheetId="3" hidden="1">IF('Property UW'!T_DTEN_Absorb=1,2,1)</definedName>
    <definedName name="F_StepSFTolerance" hidden="1">IF(T_DTEN_Absorb=1,2,1)</definedName>
    <definedName name="F_StepTolerance" hidden="1">3</definedName>
    <definedName name="F_TrueFalse" localSheetId="4" hidden="1">'Capital Stack'!T_DTEN_LeaseBegin &gt;= 'Capital Stack'!P_DPROP_AStartDate</definedName>
    <definedName name="F_TrueFalse" localSheetId="5" hidden="1">'Loan Data'!T_DTEN_LeaseBegin &gt;= 'Loan Data'!P_DPROP_AStartDate</definedName>
    <definedName name="F_TrueFalse" localSheetId="3" hidden="1">'Property UW'!T_DTEN_LeaseBegin &gt;= 'Property UW'!P_DPROP_AStartDate</definedName>
    <definedName name="F_TrueFalse" hidden="1">T_DTEN_LeaseBegin &gt;= P_DPROP_AStartDate</definedName>
    <definedName name="F_TrueFalseColumn" localSheetId="4" hidden="1">OFFSET(F_cTrueFalse,0,0,65536-ROW(F_cTrueFalse),1)</definedName>
    <definedName name="F_TrueFalseColumn" localSheetId="5" hidden="1">OFFSET(F_cTrueFalse,0,0,65536-ROW(F_cTrueFalse),1)</definedName>
    <definedName name="F_TrueFalseColumn" localSheetId="3" hidden="1">OFFSET(F_cTrueFalse,0,0,65536-ROW(F_cTrueFalse),1)</definedName>
    <definedName name="F_TrueFalseColumn" hidden="1">OFFSET(F_cTrueFalse,0,0,65536-ROW(F_cTrueFalse),1)</definedName>
    <definedName name="F_TrueFalseKey" localSheetId="4" hidden="1">OFFSET(F_cTrueFalsePaste,K_Report,0)</definedName>
    <definedName name="F_TrueFalseKey" localSheetId="5" hidden="1">OFFSET(F_cTrueFalsePaste,K_Report,0)</definedName>
    <definedName name="F_TrueFalseKey" localSheetId="3" hidden="1">OFFSET(F_cTrueFalsePaste,K_Report,0)</definedName>
    <definedName name="F_TrueFalseKey" hidden="1">OFFSET(F_cTrueFalsePaste,K_Report,0)</definedName>
    <definedName name="F_TrueFalseOffset" localSheetId="4" hidden="1">ROW()-ROW(F_cTrueFalse)</definedName>
    <definedName name="F_TrueFalseOffset" localSheetId="5" hidden="1">ROW()-ROW(F_cTrueFalse)</definedName>
    <definedName name="F_TrueFalseOffset" localSheetId="3" hidden="1">ROW()-ROW(F_cTrueFalse)</definedName>
    <definedName name="F_TrueFalseOffset" hidden="1">ROW()-ROW(F_cTrueFalse)</definedName>
    <definedName name="F_TrueFalseResults" localSheetId="4" hidden="1">OFFSET(F_cTrueFalsePaste,0,0,COUNT(F_cTrueFalsePasteColumn),1)</definedName>
    <definedName name="F_TrueFalseResults" localSheetId="5" hidden="1">OFFSET(F_cTrueFalsePaste,0,0,COUNT(F_cTrueFalsePasteColumn),1)</definedName>
    <definedName name="F_TrueFalseResults" localSheetId="3" hidden="1">OFFSET(F_cTrueFalsePaste,0,0,COUNT(F_cTrueFalsePasteColumn),1)</definedName>
    <definedName name="F_TrueFalseResults" hidden="1">OFFSET(F_cTrueFalsePaste,0,0,COUNT(F_cTrueFalsePasteColumn),1)</definedName>
    <definedName name="F_YearBegin" hidden="1">#N/A</definedName>
    <definedName name="F_YearEnd" hidden="1">#N/A</definedName>
    <definedName name="FA" localSheetId="4" hidden="1">{#N/A,#N/A,FALSE,"0110-0100";#N/A,#N/A,FALSE,"0110-0101"}</definedName>
    <definedName name="FA" localSheetId="5" hidden="1">{#N/A,#N/A,FALSE,"0110-0100";#N/A,#N/A,FALSE,"0110-0101"}</definedName>
    <definedName name="FA" localSheetId="3" hidden="1">{#N/A,#N/A,FALSE,"0110-0100";#N/A,#N/A,FALSE,"0110-0101"}</definedName>
    <definedName name="FA" hidden="1">{#N/A,#N/A,FALSE,"0110-0100";#N/A,#N/A,FALSE,"0110-0101"}</definedName>
    <definedName name="fadsf"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erqawevc" localSheetId="4" hidden="1">{"trans assumptions",#N/A,FALSE,"Merger";"trans accretion",#N/A,FALSE,"Merger"}</definedName>
    <definedName name="faerqawevc" localSheetId="5" hidden="1">{"trans assumptions",#N/A,FALSE,"Merger";"trans accretion",#N/A,FALSE,"Merger"}</definedName>
    <definedName name="faerqawevc" localSheetId="3" hidden="1">{"trans assumptions",#N/A,FALSE,"Merger";"trans accretion",#N/A,FALSE,"Merger"}</definedName>
    <definedName name="faerqawevc" hidden="1">{"trans assumptions",#N/A,FALSE,"Merger";"trans accretion",#N/A,FALSE,"Merger"}</definedName>
    <definedName name="faf" localSheetId="4" hidden="1">{"CF Cons",#N/A,FALSE,"CASHFLOW"}</definedName>
    <definedName name="faf" localSheetId="5" hidden="1">{"CF Cons",#N/A,FALSE,"CASHFLOW"}</definedName>
    <definedName name="faf" localSheetId="3" hidden="1">{"CF Cons",#N/A,FALSE,"CASHFLOW"}</definedName>
    <definedName name="faf" hidden="1">{"CF Cons",#N/A,FALSE,"CASHFLOW"}</definedName>
    <definedName name="fafdasfda" localSheetId="4" hidden="1">{#N/A,#N/A,TRUE,"10 Yr Hold";#N/A,#N/A,TRUE,"7 Yr Hold";#N/A,#N/A,TRUE,"5 Yr Hold";#N/A,#N/A,TRUE,"3 Yr Hold"}</definedName>
    <definedName name="fafdasfda" localSheetId="5" hidden="1">{#N/A,#N/A,TRUE,"10 Yr Hold";#N/A,#N/A,TRUE,"7 Yr Hold";#N/A,#N/A,TRUE,"5 Yr Hold";#N/A,#N/A,TRUE,"3 Yr Hold"}</definedName>
    <definedName name="fafdasfda" localSheetId="3" hidden="1">{#N/A,#N/A,TRUE,"10 Yr Hold";#N/A,#N/A,TRUE,"7 Yr Hold";#N/A,#N/A,TRUE,"5 Yr Hold";#N/A,#N/A,TRUE,"3 Yr Hold"}</definedName>
    <definedName name="fafdasfda" hidden="1">{#N/A,#N/A,TRUE,"10 Yr Hold";#N/A,#N/A,TRUE,"7 Yr Hold";#N/A,#N/A,TRUE,"5 Yr Hold";#N/A,#N/A,TRUE,"3 Yr Hold"}</definedName>
    <definedName name="fasdfas" localSheetId="4" hidden="1">{#N/A,#N/A,TRUE,"10 Yr Hold";#N/A,#N/A,TRUE,"7 Yr Hold";#N/A,#N/A,TRUE,"5 Yr Hold";#N/A,#N/A,TRUE,"3 Yr Hold"}</definedName>
    <definedName name="fasdfas" localSheetId="5" hidden="1">{#N/A,#N/A,TRUE,"10 Yr Hold";#N/A,#N/A,TRUE,"7 Yr Hold";#N/A,#N/A,TRUE,"5 Yr Hold";#N/A,#N/A,TRUE,"3 Yr Hold"}</definedName>
    <definedName name="fasdfas" localSheetId="3" hidden="1">{#N/A,#N/A,TRUE,"10 Yr Hold";#N/A,#N/A,TRUE,"7 Yr Hold";#N/A,#N/A,TRUE,"5 Yr Hold";#N/A,#N/A,TRUE,"3 Yr Hold"}</definedName>
    <definedName name="fasdfas" hidden="1">{#N/A,#N/A,TRUE,"10 Yr Hold";#N/A,#N/A,TRUE,"7 Yr Hold";#N/A,#N/A,TRUE,"5 Yr Hold";#N/A,#N/A,TRUE,"3 Yr Hold"}</definedName>
    <definedName name="fasdga" localSheetId="4" hidden="1">{#N/A,#N/A,FALSE,"Recon of Schedules to BS";#N/A,#N/A,FALSE,"Reconciliation";#N/A,#N/A,FALSE,"Summary";#N/A,#N/A,FALSE,"Recon of GenLedg to Detail";#N/A,#N/A,FALSE,"Atlanta";#N/A,#N/A,FALSE,"Columbia";#N/A,#N/A,FALSE,"Greensboro - Winston-Salem";#N/A,#N/A,FALSE,"Memphis";#N/A,#N/A,FALSE,"Nashville";#N/A,#N/A,FALSE,"Raleigh";#N/A,#N/A,FALSE,"Richmond"}</definedName>
    <definedName name="fasdga" localSheetId="5" hidden="1">{#N/A,#N/A,FALSE,"Recon of Schedules to BS";#N/A,#N/A,FALSE,"Reconciliation";#N/A,#N/A,FALSE,"Summary";#N/A,#N/A,FALSE,"Recon of GenLedg to Detail";#N/A,#N/A,FALSE,"Atlanta";#N/A,#N/A,FALSE,"Columbia";#N/A,#N/A,FALSE,"Greensboro - Winston-Salem";#N/A,#N/A,FALSE,"Memphis";#N/A,#N/A,FALSE,"Nashville";#N/A,#N/A,FALSE,"Raleigh";#N/A,#N/A,FALSE,"Richmond"}</definedName>
    <definedName name="fasdga" localSheetId="3" hidden="1">{#N/A,#N/A,FALSE,"Recon of Schedules to BS";#N/A,#N/A,FALSE,"Reconciliation";#N/A,#N/A,FALSE,"Summary";#N/A,#N/A,FALSE,"Recon of GenLedg to Detail";#N/A,#N/A,FALSE,"Atlanta";#N/A,#N/A,FALSE,"Columbia";#N/A,#N/A,FALSE,"Greensboro - Winston-Salem";#N/A,#N/A,FALSE,"Memphis";#N/A,#N/A,FALSE,"Nashville";#N/A,#N/A,FALSE,"Raleigh";#N/A,#N/A,FALSE,"Richmond"}</definedName>
    <definedName name="fasdga" hidden="1">{#N/A,#N/A,FALSE,"Recon of Schedules to BS";#N/A,#N/A,FALSE,"Reconciliation";#N/A,#N/A,FALSE,"Summary";#N/A,#N/A,FALSE,"Recon of GenLedg to Detail";#N/A,#N/A,FALSE,"Atlanta";#N/A,#N/A,FALSE,"Columbia";#N/A,#N/A,FALSE,"Greensboro - Winston-Salem";#N/A,#N/A,FALSE,"Memphis";#N/A,#N/A,FALSE,"Nashville";#N/A,#N/A,FALSE,"Raleigh";#N/A,#N/A,FALSE,"Richmond"}</definedName>
    <definedName name="fasefzcxv" localSheetId="4" hidden="1">{#N/A,#N/A,FALSE,"CBE";#N/A,#N/A,FALSE,"SWK"}</definedName>
    <definedName name="fasefzcxv" localSheetId="5" hidden="1">{#N/A,#N/A,FALSE,"CBE";#N/A,#N/A,FALSE,"SWK"}</definedName>
    <definedName name="fasefzcxv" localSheetId="3" hidden="1">{#N/A,#N/A,FALSE,"CBE";#N/A,#N/A,FALSE,"SWK"}</definedName>
    <definedName name="fasefzcxv" hidden="1">{#N/A,#N/A,FALSE,"CBE";#N/A,#N/A,FALSE,"SWK"}</definedName>
    <definedName name="fasffSFffASFasfASFasf" localSheetId="4" hidden="1">{#N/A,#N/A,FALSE,"LP Exp";#N/A,#N/A,FALSE,"Salary";#N/A,#N/A,FALSE,"Admin Exp";#N/A,#N/A,FALSE,"QTS Bud";#N/A,#N/A,FALSE,"Marketing"}</definedName>
    <definedName name="fasffSFffASFasfASFasf" localSheetId="5" hidden="1">{#N/A,#N/A,FALSE,"LP Exp";#N/A,#N/A,FALSE,"Salary";#N/A,#N/A,FALSE,"Admin Exp";#N/A,#N/A,FALSE,"QTS Bud";#N/A,#N/A,FALSE,"Marketing"}</definedName>
    <definedName name="fasffSFffASFasfASFasf" localSheetId="3" hidden="1">{#N/A,#N/A,FALSE,"LP Exp";#N/A,#N/A,FALSE,"Salary";#N/A,#N/A,FALSE,"Admin Exp";#N/A,#N/A,FALSE,"QTS Bud";#N/A,#N/A,FALSE,"Marketing"}</definedName>
    <definedName name="fasffSFffASFasfASFasf" hidden="1">{#N/A,#N/A,FALSE,"LP Exp";#N/A,#N/A,FALSE,"Salary";#N/A,#N/A,FALSE,"Admin Exp";#N/A,#N/A,FALSE,"QTS Bud";#N/A,#N/A,FALSE,"Marketing"}</definedName>
    <definedName name="fassets"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wefawfea" localSheetId="4" hidden="1">{"comp1",#N/A,FALSE,"COMPS";"footnotes",#N/A,FALSE,"COMPS"}</definedName>
    <definedName name="fawefawfea" localSheetId="5" hidden="1">{"comp1",#N/A,FALSE,"COMPS";"footnotes",#N/A,FALSE,"COMPS"}</definedName>
    <definedName name="fawefawfea" localSheetId="3" hidden="1">{"comp1",#N/A,FALSE,"COMPS";"footnotes",#N/A,FALSE,"COMPS"}</definedName>
    <definedName name="fawefawfea" hidden="1">{"comp1",#N/A,FALSE,"COMPS";"footnotes",#N/A,FALSE,"COMPS"}</definedName>
    <definedName name="Fb" localSheetId="4" hidden="1">{"CF",#N/A,FALSE,"Cash Flow";"RET",#N/A,FALSE,"Returns";"NPV",#N/A,FALSE,"Values";"ASMPT",#N/A,FALSE,"Assumptions"}</definedName>
    <definedName name="Fb" localSheetId="5" hidden="1">{"CF",#N/A,FALSE,"Cash Flow";"RET",#N/A,FALSE,"Returns";"NPV",#N/A,FALSE,"Values";"ASMPT",#N/A,FALSE,"Assumptions"}</definedName>
    <definedName name="Fb" localSheetId="3" hidden="1">{"CF",#N/A,FALSE,"Cash Flow";"RET",#N/A,FALSE,"Returns";"NPV",#N/A,FALSE,"Values";"ASMPT",#N/A,FALSE,"Assumptions"}</definedName>
    <definedName name="Fb" hidden="1">{"CF",#N/A,FALSE,"Cash Flow";"RET",#N/A,FALSE,"Returns";"NPV",#N/A,FALSE,"Values";"ASMPT",#N/A,FALSE,"Assumptions"}</definedName>
    <definedName name="fd" localSheetId="4" hidden="1">{"equity comps",#N/A,FALSE,"CS Comps";"equity comps",#N/A,FALSE,"PS Comps";"equity comps",#N/A,FALSE,"GIC_Comps";"equity comps",#N/A,FALSE,"GIC2_Comps";"debt comps",#N/A,FALSE,"CS Comps";"debt comps",#N/A,FALSE,"PS Comps";"debt comps",#N/A,FALSE,"GIC_Comps";"debt comps",#N/A,FALSE,"GIC2_Comps"}</definedName>
    <definedName name="fd" localSheetId="5" hidden="1">{"equity comps",#N/A,FALSE,"CS Comps";"equity comps",#N/A,FALSE,"PS Comps";"equity comps",#N/A,FALSE,"GIC_Comps";"equity comps",#N/A,FALSE,"GIC2_Comps";"debt comps",#N/A,FALSE,"CS Comps";"debt comps",#N/A,FALSE,"PS Comps";"debt comps",#N/A,FALSE,"GIC_Comps";"debt comps",#N/A,FALSE,"GIC2_Comps"}</definedName>
    <definedName name="fd" localSheetId="3" hidden="1">{"equity comps",#N/A,FALSE,"CS Comps";"equity comps",#N/A,FALSE,"PS Comps";"equity comps",#N/A,FALSE,"GIC_Comps";"equity comps",#N/A,FALSE,"GIC2_Comps";"debt comps",#N/A,FALSE,"CS Comps";"debt comps",#N/A,FALSE,"PS Comps";"debt comps",#N/A,FALSE,"GIC_Comps";"debt comps",#N/A,FALSE,"GIC2_Comps"}</definedName>
    <definedName name="fd" hidden="1">{"equity comps",#N/A,FALSE,"CS Comps";"equity comps",#N/A,FALSE,"PS Comps";"equity comps",#N/A,FALSE,"GIC_Comps";"equity comps",#N/A,FALSE,"GIC2_Comps";"debt comps",#N/A,FALSE,"CS Comps";"debt comps",#N/A,FALSE,"PS Comps";"debt comps",#N/A,FALSE,"GIC_Comps";"debt comps",#N/A,FALSE,"GIC2_Comps"}</definedName>
    <definedName name="fdasfasd" localSheetId="4" hidden="1">{"bs",#N/A,FALSE,"SCF"}</definedName>
    <definedName name="fdasfasd" localSheetId="5" hidden="1">{"bs",#N/A,FALSE,"SCF"}</definedName>
    <definedName name="fdasfasd" localSheetId="3" hidden="1">{"bs",#N/A,FALSE,"SCF"}</definedName>
    <definedName name="fdasfasd" hidden="1">{"bs",#N/A,FALSE,"SCF"}</definedName>
    <definedName name="fddd" localSheetId="4" hidden="1">{#N/A,#N/A,FALSE,"Chart 2 by Prop Type"}</definedName>
    <definedName name="fddd" localSheetId="5" hidden="1">{#N/A,#N/A,FALSE,"Chart 2 by Prop Type"}</definedName>
    <definedName name="fddd" localSheetId="3" hidden="1">{#N/A,#N/A,FALSE,"Chart 2 by Prop Type"}</definedName>
    <definedName name="fddd" hidden="1">{#N/A,#N/A,FALSE,"Chart 2 by Prop Type"}</definedName>
    <definedName name="fddffdfddgf" localSheetId="4" hidden="1">{#N/A,#N/A,FALSE,"8"}</definedName>
    <definedName name="fddffdfddgf" localSheetId="5" hidden="1">{#N/A,#N/A,FALSE,"8"}</definedName>
    <definedName name="fddffdfddgf" localSheetId="3" hidden="1">{#N/A,#N/A,FALSE,"8"}</definedName>
    <definedName name="fddffdfddgf" hidden="1">{#N/A,#N/A,FALSE,"8"}</definedName>
    <definedName name="fdehytyw" localSheetId="4" hidden="1">{#N/A,#N/A,FALSE,"Performance Vendas"}</definedName>
    <definedName name="fdehytyw" localSheetId="5" hidden="1">{#N/A,#N/A,FALSE,"Performance Vendas"}</definedName>
    <definedName name="fdehytyw" localSheetId="3" hidden="1">{#N/A,#N/A,FALSE,"Performance Vendas"}</definedName>
    <definedName name="fdehytyw" hidden="1">{#N/A,#N/A,FALSE,"Performance Vendas"}</definedName>
    <definedName name="fdf" localSheetId="4" hidden="1">{"Full Sheet",#N/A,FALSE,"Expense Comparison"}</definedName>
    <definedName name="fdf" localSheetId="5" hidden="1">{"Full Sheet",#N/A,FALSE,"Expense Comparison"}</definedName>
    <definedName name="fdf" localSheetId="3" hidden="1">{"Full Sheet",#N/A,FALSE,"Expense Comparison"}</definedName>
    <definedName name="fdf" hidden="1">{"Full Sheet",#N/A,FALSE,"Expense Comparison"}</definedName>
    <definedName name="fdfdfd" localSheetId="4" hidden="1">{#N/A,#N/A,FALSE,"CAPREIT"}</definedName>
    <definedName name="fdfdfd" localSheetId="5" hidden="1">{#N/A,#N/A,FALSE,"CAPREIT"}</definedName>
    <definedName name="fdfdfd" localSheetId="3" hidden="1">{#N/A,#N/A,FALSE,"CAPREIT"}</definedName>
    <definedName name="fdfdfd" hidden="1">{#N/A,#N/A,FALSE,"CAPREIT"}</definedName>
    <definedName name="fdfdfd_1" localSheetId="4" hidden="1">{#N/A,#N/A,FALSE,"CAPREIT"}</definedName>
    <definedName name="fdfdfd_1" localSheetId="5" hidden="1">{#N/A,#N/A,FALSE,"CAPREIT"}</definedName>
    <definedName name="fdfdfd_1" localSheetId="3" hidden="1">{#N/A,#N/A,FALSE,"CAPREIT"}</definedName>
    <definedName name="fdfdfd_1" hidden="1">{#N/A,#N/A,FALSE,"CAPREIT"}</definedName>
    <definedName name="fdfdfd_1_1" localSheetId="4" hidden="1">{#N/A,#N/A,FALSE,"CAPREIT"}</definedName>
    <definedName name="fdfdfd_1_1" localSheetId="5" hidden="1">{#N/A,#N/A,FALSE,"CAPREIT"}</definedName>
    <definedName name="fdfdfd_1_1" localSheetId="3" hidden="1">{#N/A,#N/A,FALSE,"CAPREIT"}</definedName>
    <definedName name="fdfdfd_1_1" hidden="1">{#N/A,#N/A,FALSE,"CAPREIT"}</definedName>
    <definedName name="fdfdfd_1_1_1" localSheetId="4" hidden="1">{#N/A,#N/A,FALSE,"CAPREIT"}</definedName>
    <definedName name="fdfdfd_1_1_1" localSheetId="5" hidden="1">{#N/A,#N/A,FALSE,"CAPREIT"}</definedName>
    <definedName name="fdfdfd_1_1_1" localSheetId="3" hidden="1">{#N/A,#N/A,FALSE,"CAPREIT"}</definedName>
    <definedName name="fdfdfd_1_1_1" hidden="1">{#N/A,#N/A,FALSE,"CAPREIT"}</definedName>
    <definedName name="fdfdfd_1_1_1_1" localSheetId="4" hidden="1">{#N/A,#N/A,FALSE,"CAPREIT"}</definedName>
    <definedName name="fdfdfd_1_1_1_1" localSheetId="5" hidden="1">{#N/A,#N/A,FALSE,"CAPREIT"}</definedName>
    <definedName name="fdfdfd_1_1_1_1" localSheetId="3" hidden="1">{#N/A,#N/A,FALSE,"CAPREIT"}</definedName>
    <definedName name="fdfdfd_1_1_1_1" hidden="1">{#N/A,#N/A,FALSE,"CAPREIT"}</definedName>
    <definedName name="fdfdfd_1_1_1_1_1" localSheetId="4" hidden="1">{#N/A,#N/A,FALSE,"CAPREIT"}</definedName>
    <definedName name="fdfdfd_1_1_1_1_1" localSheetId="5" hidden="1">{#N/A,#N/A,FALSE,"CAPREIT"}</definedName>
    <definedName name="fdfdfd_1_1_1_1_1" localSheetId="3" hidden="1">{#N/A,#N/A,FALSE,"CAPREIT"}</definedName>
    <definedName name="fdfdfd_1_1_1_1_1" hidden="1">{#N/A,#N/A,FALSE,"CAPREIT"}</definedName>
    <definedName name="fdfdfd_1_1_1_1_1_1" localSheetId="4" hidden="1">{#N/A,#N/A,FALSE,"CAPREIT"}</definedName>
    <definedName name="fdfdfd_1_1_1_1_1_1" localSheetId="5" hidden="1">{#N/A,#N/A,FALSE,"CAPREIT"}</definedName>
    <definedName name="fdfdfd_1_1_1_1_1_1" localSheetId="3" hidden="1">{#N/A,#N/A,FALSE,"CAPREIT"}</definedName>
    <definedName name="fdfdfd_1_1_1_1_1_1" hidden="1">{#N/A,#N/A,FALSE,"CAPREIT"}</definedName>
    <definedName name="fdfdfd_1_1_1_1_2" localSheetId="4" hidden="1">{#N/A,#N/A,FALSE,"CAPREIT"}</definedName>
    <definedName name="fdfdfd_1_1_1_1_2" localSheetId="5" hidden="1">{#N/A,#N/A,FALSE,"CAPREIT"}</definedName>
    <definedName name="fdfdfd_1_1_1_1_2" localSheetId="3" hidden="1">{#N/A,#N/A,FALSE,"CAPREIT"}</definedName>
    <definedName name="fdfdfd_1_1_1_1_2" hidden="1">{#N/A,#N/A,FALSE,"CAPREIT"}</definedName>
    <definedName name="fdfdfd_1_1_1_1_3" localSheetId="4" hidden="1">{#N/A,#N/A,FALSE,"CAPREIT"}</definedName>
    <definedName name="fdfdfd_1_1_1_1_3" localSheetId="5" hidden="1">{#N/A,#N/A,FALSE,"CAPREIT"}</definedName>
    <definedName name="fdfdfd_1_1_1_1_3" localSheetId="3" hidden="1">{#N/A,#N/A,FALSE,"CAPREIT"}</definedName>
    <definedName name="fdfdfd_1_1_1_1_3" hidden="1">{#N/A,#N/A,FALSE,"CAPREIT"}</definedName>
    <definedName name="fdfdfd_1_1_1_2" localSheetId="4" hidden="1">{#N/A,#N/A,FALSE,"CAPREIT"}</definedName>
    <definedName name="fdfdfd_1_1_1_2" localSheetId="5" hidden="1">{#N/A,#N/A,FALSE,"CAPREIT"}</definedName>
    <definedName name="fdfdfd_1_1_1_2" localSheetId="3" hidden="1">{#N/A,#N/A,FALSE,"CAPREIT"}</definedName>
    <definedName name="fdfdfd_1_1_1_2" hidden="1">{#N/A,#N/A,FALSE,"CAPREIT"}</definedName>
    <definedName name="fdfdfd_1_1_1_2_1" localSheetId="4" hidden="1">{#N/A,#N/A,FALSE,"CAPREIT"}</definedName>
    <definedName name="fdfdfd_1_1_1_2_1" localSheetId="5" hidden="1">{#N/A,#N/A,FALSE,"CAPREIT"}</definedName>
    <definedName name="fdfdfd_1_1_1_2_1" localSheetId="3" hidden="1">{#N/A,#N/A,FALSE,"CAPREIT"}</definedName>
    <definedName name="fdfdfd_1_1_1_2_1" hidden="1">{#N/A,#N/A,FALSE,"CAPREIT"}</definedName>
    <definedName name="fdfdfd_1_1_1_3" localSheetId="4" hidden="1">{#N/A,#N/A,FALSE,"CAPREIT"}</definedName>
    <definedName name="fdfdfd_1_1_1_3" localSheetId="5" hidden="1">{#N/A,#N/A,FALSE,"CAPREIT"}</definedName>
    <definedName name="fdfdfd_1_1_1_3" localSheetId="3" hidden="1">{#N/A,#N/A,FALSE,"CAPREIT"}</definedName>
    <definedName name="fdfdfd_1_1_1_3" hidden="1">{#N/A,#N/A,FALSE,"CAPREIT"}</definedName>
    <definedName name="fdfdfd_1_1_1_4" localSheetId="4" hidden="1">{#N/A,#N/A,FALSE,"CAPREIT"}</definedName>
    <definedName name="fdfdfd_1_1_1_4" localSheetId="5" hidden="1">{#N/A,#N/A,FALSE,"CAPREIT"}</definedName>
    <definedName name="fdfdfd_1_1_1_4" localSheetId="3" hidden="1">{#N/A,#N/A,FALSE,"CAPREIT"}</definedName>
    <definedName name="fdfdfd_1_1_1_4" hidden="1">{#N/A,#N/A,FALSE,"CAPREIT"}</definedName>
    <definedName name="fdfdfd_1_1_2" localSheetId="4" hidden="1">{#N/A,#N/A,FALSE,"CAPREIT"}</definedName>
    <definedName name="fdfdfd_1_1_2" localSheetId="5" hidden="1">{#N/A,#N/A,FALSE,"CAPREIT"}</definedName>
    <definedName name="fdfdfd_1_1_2" localSheetId="3" hidden="1">{#N/A,#N/A,FALSE,"CAPREIT"}</definedName>
    <definedName name="fdfdfd_1_1_2" hidden="1">{#N/A,#N/A,FALSE,"CAPREIT"}</definedName>
    <definedName name="fdfdfd_1_1_2_1" localSheetId="4" hidden="1">{#N/A,#N/A,FALSE,"CAPREIT"}</definedName>
    <definedName name="fdfdfd_1_1_2_1" localSheetId="5" hidden="1">{#N/A,#N/A,FALSE,"CAPREIT"}</definedName>
    <definedName name="fdfdfd_1_1_2_1" localSheetId="3" hidden="1">{#N/A,#N/A,FALSE,"CAPREIT"}</definedName>
    <definedName name="fdfdfd_1_1_2_1" hidden="1">{#N/A,#N/A,FALSE,"CAPREIT"}</definedName>
    <definedName name="fdfdfd_1_1_2_1_1" localSheetId="4" hidden="1">{#N/A,#N/A,FALSE,"CAPREIT"}</definedName>
    <definedName name="fdfdfd_1_1_2_1_1" localSheetId="5" hidden="1">{#N/A,#N/A,FALSE,"CAPREIT"}</definedName>
    <definedName name="fdfdfd_1_1_2_1_1" localSheetId="3" hidden="1">{#N/A,#N/A,FALSE,"CAPREIT"}</definedName>
    <definedName name="fdfdfd_1_1_2_1_1" hidden="1">{#N/A,#N/A,FALSE,"CAPREIT"}</definedName>
    <definedName name="fdfdfd_1_1_2_2" localSheetId="4" hidden="1">{#N/A,#N/A,FALSE,"CAPREIT"}</definedName>
    <definedName name="fdfdfd_1_1_2_2" localSheetId="5" hidden="1">{#N/A,#N/A,FALSE,"CAPREIT"}</definedName>
    <definedName name="fdfdfd_1_1_2_2" localSheetId="3" hidden="1">{#N/A,#N/A,FALSE,"CAPREIT"}</definedName>
    <definedName name="fdfdfd_1_1_2_2" hidden="1">{#N/A,#N/A,FALSE,"CAPREIT"}</definedName>
    <definedName name="fdfdfd_1_1_2_3" localSheetId="4" hidden="1">{#N/A,#N/A,FALSE,"CAPREIT"}</definedName>
    <definedName name="fdfdfd_1_1_2_3" localSheetId="5" hidden="1">{#N/A,#N/A,FALSE,"CAPREIT"}</definedName>
    <definedName name="fdfdfd_1_1_2_3" localSheetId="3" hidden="1">{#N/A,#N/A,FALSE,"CAPREIT"}</definedName>
    <definedName name="fdfdfd_1_1_2_3" hidden="1">{#N/A,#N/A,FALSE,"CAPREIT"}</definedName>
    <definedName name="fdfdfd_1_1_3" localSheetId="4" hidden="1">{#N/A,#N/A,FALSE,"CAPREIT"}</definedName>
    <definedName name="fdfdfd_1_1_3" localSheetId="5" hidden="1">{#N/A,#N/A,FALSE,"CAPREIT"}</definedName>
    <definedName name="fdfdfd_1_1_3" localSheetId="3" hidden="1">{#N/A,#N/A,FALSE,"CAPREIT"}</definedName>
    <definedName name="fdfdfd_1_1_3" hidden="1">{#N/A,#N/A,FALSE,"CAPREIT"}</definedName>
    <definedName name="fdfdfd_1_1_4" localSheetId="4" hidden="1">{#N/A,#N/A,FALSE,"CAPREIT"}</definedName>
    <definedName name="fdfdfd_1_1_4" localSheetId="5" hidden="1">{#N/A,#N/A,FALSE,"CAPREIT"}</definedName>
    <definedName name="fdfdfd_1_1_4" localSheetId="3" hidden="1">{#N/A,#N/A,FALSE,"CAPREIT"}</definedName>
    <definedName name="fdfdfd_1_1_4" hidden="1">{#N/A,#N/A,FALSE,"CAPREIT"}</definedName>
    <definedName name="fdfdfd_1_2" localSheetId="4" hidden="1">{#N/A,#N/A,FALSE,"CAPREIT"}</definedName>
    <definedName name="fdfdfd_1_2" localSheetId="5" hidden="1">{#N/A,#N/A,FALSE,"CAPREIT"}</definedName>
    <definedName name="fdfdfd_1_2" localSheetId="3" hidden="1">{#N/A,#N/A,FALSE,"CAPREIT"}</definedName>
    <definedName name="fdfdfd_1_2" hidden="1">{#N/A,#N/A,FALSE,"CAPREIT"}</definedName>
    <definedName name="fdfdfd_1_2_1" localSheetId="4" hidden="1">{#N/A,#N/A,FALSE,"CAPREIT"}</definedName>
    <definedName name="fdfdfd_1_2_1" localSheetId="5" hidden="1">{#N/A,#N/A,FALSE,"CAPREIT"}</definedName>
    <definedName name="fdfdfd_1_2_1" localSheetId="3" hidden="1">{#N/A,#N/A,FALSE,"CAPREIT"}</definedName>
    <definedName name="fdfdfd_1_2_1" hidden="1">{#N/A,#N/A,FALSE,"CAPREIT"}</definedName>
    <definedName name="fdfdfd_1_2_1_1" localSheetId="4" hidden="1">{#N/A,#N/A,FALSE,"CAPREIT"}</definedName>
    <definedName name="fdfdfd_1_2_1_1" localSheetId="5" hidden="1">{#N/A,#N/A,FALSE,"CAPREIT"}</definedName>
    <definedName name="fdfdfd_1_2_1_1" localSheetId="3" hidden="1">{#N/A,#N/A,FALSE,"CAPREIT"}</definedName>
    <definedName name="fdfdfd_1_2_1_1" hidden="1">{#N/A,#N/A,FALSE,"CAPREIT"}</definedName>
    <definedName name="fdfdfd_1_2_1_1_1" localSheetId="4" hidden="1">{#N/A,#N/A,FALSE,"CAPREIT"}</definedName>
    <definedName name="fdfdfd_1_2_1_1_1" localSheetId="5" hidden="1">{#N/A,#N/A,FALSE,"CAPREIT"}</definedName>
    <definedName name="fdfdfd_1_2_1_1_1" localSheetId="3" hidden="1">{#N/A,#N/A,FALSE,"CAPREIT"}</definedName>
    <definedName name="fdfdfd_1_2_1_1_1" hidden="1">{#N/A,#N/A,FALSE,"CAPREIT"}</definedName>
    <definedName name="fdfdfd_1_2_1_2" localSheetId="4" hidden="1">{#N/A,#N/A,FALSE,"CAPREIT"}</definedName>
    <definedName name="fdfdfd_1_2_1_2" localSheetId="5" hidden="1">{#N/A,#N/A,FALSE,"CAPREIT"}</definedName>
    <definedName name="fdfdfd_1_2_1_2" localSheetId="3" hidden="1">{#N/A,#N/A,FALSE,"CAPREIT"}</definedName>
    <definedName name="fdfdfd_1_2_1_2" hidden="1">{#N/A,#N/A,FALSE,"CAPREIT"}</definedName>
    <definedName name="fdfdfd_1_2_1_3" localSheetId="4" hidden="1">{#N/A,#N/A,FALSE,"CAPREIT"}</definedName>
    <definedName name="fdfdfd_1_2_1_3" localSheetId="5" hidden="1">{#N/A,#N/A,FALSE,"CAPREIT"}</definedName>
    <definedName name="fdfdfd_1_2_1_3" localSheetId="3" hidden="1">{#N/A,#N/A,FALSE,"CAPREIT"}</definedName>
    <definedName name="fdfdfd_1_2_1_3" hidden="1">{#N/A,#N/A,FALSE,"CAPREIT"}</definedName>
    <definedName name="fdfdfd_1_2_2" localSheetId="4" hidden="1">{#N/A,#N/A,FALSE,"CAPREIT"}</definedName>
    <definedName name="fdfdfd_1_2_2" localSheetId="5" hidden="1">{#N/A,#N/A,FALSE,"CAPREIT"}</definedName>
    <definedName name="fdfdfd_1_2_2" localSheetId="3" hidden="1">{#N/A,#N/A,FALSE,"CAPREIT"}</definedName>
    <definedName name="fdfdfd_1_2_2" hidden="1">{#N/A,#N/A,FALSE,"CAPREIT"}</definedName>
    <definedName name="fdfdfd_1_2_2_1" localSheetId="4" hidden="1">{#N/A,#N/A,FALSE,"CAPREIT"}</definedName>
    <definedName name="fdfdfd_1_2_2_1" localSheetId="5" hidden="1">{#N/A,#N/A,FALSE,"CAPREIT"}</definedName>
    <definedName name="fdfdfd_1_2_2_1" localSheetId="3" hidden="1">{#N/A,#N/A,FALSE,"CAPREIT"}</definedName>
    <definedName name="fdfdfd_1_2_2_1" hidden="1">{#N/A,#N/A,FALSE,"CAPREIT"}</definedName>
    <definedName name="fdfdfd_1_2_3" localSheetId="4" hidden="1">{#N/A,#N/A,FALSE,"CAPREIT"}</definedName>
    <definedName name="fdfdfd_1_2_3" localSheetId="5" hidden="1">{#N/A,#N/A,FALSE,"CAPREIT"}</definedName>
    <definedName name="fdfdfd_1_2_3" localSheetId="3" hidden="1">{#N/A,#N/A,FALSE,"CAPREIT"}</definedName>
    <definedName name="fdfdfd_1_2_3" hidden="1">{#N/A,#N/A,FALSE,"CAPREIT"}</definedName>
    <definedName name="fdfdfd_1_2_4" localSheetId="4" hidden="1">{#N/A,#N/A,FALSE,"CAPREIT"}</definedName>
    <definedName name="fdfdfd_1_2_4" localSheetId="5" hidden="1">{#N/A,#N/A,FALSE,"CAPREIT"}</definedName>
    <definedName name="fdfdfd_1_2_4" localSheetId="3" hidden="1">{#N/A,#N/A,FALSE,"CAPREIT"}</definedName>
    <definedName name="fdfdfd_1_2_4" hidden="1">{#N/A,#N/A,FALSE,"CAPREIT"}</definedName>
    <definedName name="fdfdfd_1_3" localSheetId="4" hidden="1">{#N/A,#N/A,FALSE,"CAPREIT"}</definedName>
    <definedName name="fdfdfd_1_3" localSheetId="5" hidden="1">{#N/A,#N/A,FALSE,"CAPREIT"}</definedName>
    <definedName name="fdfdfd_1_3" localSheetId="3" hidden="1">{#N/A,#N/A,FALSE,"CAPREIT"}</definedName>
    <definedName name="fdfdfd_1_3" hidden="1">{#N/A,#N/A,FALSE,"CAPREIT"}</definedName>
    <definedName name="fdfdfd_1_3_1" localSheetId="4" hidden="1">{#N/A,#N/A,FALSE,"CAPREIT"}</definedName>
    <definedName name="fdfdfd_1_3_1" localSheetId="5" hidden="1">{#N/A,#N/A,FALSE,"CAPREIT"}</definedName>
    <definedName name="fdfdfd_1_3_1" localSheetId="3" hidden="1">{#N/A,#N/A,FALSE,"CAPREIT"}</definedName>
    <definedName name="fdfdfd_1_3_1" hidden="1">{#N/A,#N/A,FALSE,"CAPREIT"}</definedName>
    <definedName name="fdfdfd_1_3_1_1" localSheetId="4" hidden="1">{#N/A,#N/A,FALSE,"CAPREIT"}</definedName>
    <definedName name="fdfdfd_1_3_1_1" localSheetId="5" hidden="1">{#N/A,#N/A,FALSE,"CAPREIT"}</definedName>
    <definedName name="fdfdfd_1_3_1_1" localSheetId="3" hidden="1">{#N/A,#N/A,FALSE,"CAPREIT"}</definedName>
    <definedName name="fdfdfd_1_3_1_1" hidden="1">{#N/A,#N/A,FALSE,"CAPREIT"}</definedName>
    <definedName name="fdfdfd_1_3_2" localSheetId="4" hidden="1">{#N/A,#N/A,FALSE,"CAPREIT"}</definedName>
    <definedName name="fdfdfd_1_3_2" localSheetId="5" hidden="1">{#N/A,#N/A,FALSE,"CAPREIT"}</definedName>
    <definedName name="fdfdfd_1_3_2" localSheetId="3" hidden="1">{#N/A,#N/A,FALSE,"CAPREIT"}</definedName>
    <definedName name="fdfdfd_1_3_2" hidden="1">{#N/A,#N/A,FALSE,"CAPREIT"}</definedName>
    <definedName name="fdfdfd_1_3_3" localSheetId="4" hidden="1">{#N/A,#N/A,FALSE,"CAPREIT"}</definedName>
    <definedName name="fdfdfd_1_3_3" localSheetId="5" hidden="1">{#N/A,#N/A,FALSE,"CAPREIT"}</definedName>
    <definedName name="fdfdfd_1_3_3" localSheetId="3" hidden="1">{#N/A,#N/A,FALSE,"CAPREIT"}</definedName>
    <definedName name="fdfdfd_1_3_3" hidden="1">{#N/A,#N/A,FALSE,"CAPREIT"}</definedName>
    <definedName name="fdfdfd_1_4" localSheetId="4" hidden="1">{#N/A,#N/A,FALSE,"CAPREIT"}</definedName>
    <definedName name="fdfdfd_1_4" localSheetId="5" hidden="1">{#N/A,#N/A,FALSE,"CAPREIT"}</definedName>
    <definedName name="fdfdfd_1_4" localSheetId="3" hidden="1">{#N/A,#N/A,FALSE,"CAPREIT"}</definedName>
    <definedName name="fdfdfd_1_4" hidden="1">{#N/A,#N/A,FALSE,"CAPREIT"}</definedName>
    <definedName name="fdfdfd_1_4_1" localSheetId="4" hidden="1">{#N/A,#N/A,FALSE,"CAPREIT"}</definedName>
    <definedName name="fdfdfd_1_4_1" localSheetId="5" hidden="1">{#N/A,#N/A,FALSE,"CAPREIT"}</definedName>
    <definedName name="fdfdfd_1_4_1" localSheetId="3" hidden="1">{#N/A,#N/A,FALSE,"CAPREIT"}</definedName>
    <definedName name="fdfdfd_1_4_1" hidden="1">{#N/A,#N/A,FALSE,"CAPREIT"}</definedName>
    <definedName name="fdfdfd_1_4_1_1" localSheetId="4" hidden="1">{#N/A,#N/A,FALSE,"CAPREIT"}</definedName>
    <definedName name="fdfdfd_1_4_1_1" localSheetId="5" hidden="1">{#N/A,#N/A,FALSE,"CAPREIT"}</definedName>
    <definedName name="fdfdfd_1_4_1_1" localSheetId="3" hidden="1">{#N/A,#N/A,FALSE,"CAPREIT"}</definedName>
    <definedName name="fdfdfd_1_4_1_1" hidden="1">{#N/A,#N/A,FALSE,"CAPREIT"}</definedName>
    <definedName name="fdfdfd_1_5" localSheetId="4" hidden="1">{#N/A,#N/A,FALSE,"CAPREIT"}</definedName>
    <definedName name="fdfdfd_1_5" localSheetId="5" hidden="1">{#N/A,#N/A,FALSE,"CAPREIT"}</definedName>
    <definedName name="fdfdfd_1_5" localSheetId="3" hidden="1">{#N/A,#N/A,FALSE,"CAPREIT"}</definedName>
    <definedName name="fdfdfd_1_5" hidden="1">{#N/A,#N/A,FALSE,"CAPREIT"}</definedName>
    <definedName name="fdfdfd_1_5_1" localSheetId="4" hidden="1">{#N/A,#N/A,FALSE,"CAPREIT"}</definedName>
    <definedName name="fdfdfd_1_5_1" localSheetId="5" hidden="1">{#N/A,#N/A,FALSE,"CAPREIT"}</definedName>
    <definedName name="fdfdfd_1_5_1" localSheetId="3" hidden="1">{#N/A,#N/A,FALSE,"CAPREIT"}</definedName>
    <definedName name="fdfdfd_1_5_1" hidden="1">{#N/A,#N/A,FALSE,"CAPREIT"}</definedName>
    <definedName name="fdfdfd_2" localSheetId="4" hidden="1">{#N/A,#N/A,FALSE,"CAPREIT"}</definedName>
    <definedName name="fdfdfd_2" localSheetId="5" hidden="1">{#N/A,#N/A,FALSE,"CAPREIT"}</definedName>
    <definedName name="fdfdfd_2" localSheetId="3" hidden="1">{#N/A,#N/A,FALSE,"CAPREIT"}</definedName>
    <definedName name="fdfdfd_2" hidden="1">{#N/A,#N/A,FALSE,"CAPREIT"}</definedName>
    <definedName name="fdfdfd_2_1" localSheetId="4" hidden="1">{#N/A,#N/A,FALSE,"CAPREIT"}</definedName>
    <definedName name="fdfdfd_2_1" localSheetId="5" hidden="1">{#N/A,#N/A,FALSE,"CAPREIT"}</definedName>
    <definedName name="fdfdfd_2_1" localSheetId="3" hidden="1">{#N/A,#N/A,FALSE,"CAPREIT"}</definedName>
    <definedName name="fdfdfd_2_1" hidden="1">{#N/A,#N/A,FALSE,"CAPREIT"}</definedName>
    <definedName name="fdfdfd_2_1_1" localSheetId="4" hidden="1">{#N/A,#N/A,FALSE,"CAPREIT"}</definedName>
    <definedName name="fdfdfd_2_1_1" localSheetId="5" hidden="1">{#N/A,#N/A,FALSE,"CAPREIT"}</definedName>
    <definedName name="fdfdfd_2_1_1" localSheetId="3" hidden="1">{#N/A,#N/A,FALSE,"CAPREIT"}</definedName>
    <definedName name="fdfdfd_2_1_1" hidden="1">{#N/A,#N/A,FALSE,"CAPREIT"}</definedName>
    <definedName name="fdfdfd_2_1_1_1" localSheetId="4" hidden="1">{#N/A,#N/A,FALSE,"CAPREIT"}</definedName>
    <definedName name="fdfdfd_2_1_1_1" localSheetId="5" hidden="1">{#N/A,#N/A,FALSE,"CAPREIT"}</definedName>
    <definedName name="fdfdfd_2_1_1_1" localSheetId="3" hidden="1">{#N/A,#N/A,FALSE,"CAPREIT"}</definedName>
    <definedName name="fdfdfd_2_1_1_1" hidden="1">{#N/A,#N/A,FALSE,"CAPREIT"}</definedName>
    <definedName name="fdfdfd_2_1_1_1_1" localSheetId="4" hidden="1">{#N/A,#N/A,FALSE,"CAPREIT"}</definedName>
    <definedName name="fdfdfd_2_1_1_1_1" localSheetId="5" hidden="1">{#N/A,#N/A,FALSE,"CAPREIT"}</definedName>
    <definedName name="fdfdfd_2_1_1_1_1" localSheetId="3" hidden="1">{#N/A,#N/A,FALSE,"CAPREIT"}</definedName>
    <definedName name="fdfdfd_2_1_1_1_1" hidden="1">{#N/A,#N/A,FALSE,"CAPREIT"}</definedName>
    <definedName name="fdfdfd_2_1_1_1_1_1" localSheetId="4" hidden="1">{#N/A,#N/A,FALSE,"CAPREIT"}</definedName>
    <definedName name="fdfdfd_2_1_1_1_1_1" localSheetId="5" hidden="1">{#N/A,#N/A,FALSE,"CAPREIT"}</definedName>
    <definedName name="fdfdfd_2_1_1_1_1_1" localSheetId="3" hidden="1">{#N/A,#N/A,FALSE,"CAPREIT"}</definedName>
    <definedName name="fdfdfd_2_1_1_1_1_1" hidden="1">{#N/A,#N/A,FALSE,"CAPREIT"}</definedName>
    <definedName name="fdfdfd_2_1_1_1_2" localSheetId="4" hidden="1">{#N/A,#N/A,FALSE,"CAPREIT"}</definedName>
    <definedName name="fdfdfd_2_1_1_1_2" localSheetId="5" hidden="1">{#N/A,#N/A,FALSE,"CAPREIT"}</definedName>
    <definedName name="fdfdfd_2_1_1_1_2" localSheetId="3" hidden="1">{#N/A,#N/A,FALSE,"CAPREIT"}</definedName>
    <definedName name="fdfdfd_2_1_1_1_2" hidden="1">{#N/A,#N/A,FALSE,"CAPREIT"}</definedName>
    <definedName name="fdfdfd_2_1_1_1_3" localSheetId="4" hidden="1">{#N/A,#N/A,FALSE,"CAPREIT"}</definedName>
    <definedName name="fdfdfd_2_1_1_1_3" localSheetId="5" hidden="1">{#N/A,#N/A,FALSE,"CAPREIT"}</definedName>
    <definedName name="fdfdfd_2_1_1_1_3" localSheetId="3" hidden="1">{#N/A,#N/A,FALSE,"CAPREIT"}</definedName>
    <definedName name="fdfdfd_2_1_1_1_3" hidden="1">{#N/A,#N/A,FALSE,"CAPREIT"}</definedName>
    <definedName name="fdfdfd_2_1_1_2" localSheetId="4" hidden="1">{#N/A,#N/A,FALSE,"CAPREIT"}</definedName>
    <definedName name="fdfdfd_2_1_1_2" localSheetId="5" hidden="1">{#N/A,#N/A,FALSE,"CAPREIT"}</definedName>
    <definedName name="fdfdfd_2_1_1_2" localSheetId="3" hidden="1">{#N/A,#N/A,FALSE,"CAPREIT"}</definedName>
    <definedName name="fdfdfd_2_1_1_2" hidden="1">{#N/A,#N/A,FALSE,"CAPREIT"}</definedName>
    <definedName name="fdfdfd_2_1_1_2_1" localSheetId="4" hidden="1">{#N/A,#N/A,FALSE,"CAPREIT"}</definedName>
    <definedName name="fdfdfd_2_1_1_2_1" localSheetId="5" hidden="1">{#N/A,#N/A,FALSE,"CAPREIT"}</definedName>
    <definedName name="fdfdfd_2_1_1_2_1" localSheetId="3" hidden="1">{#N/A,#N/A,FALSE,"CAPREIT"}</definedName>
    <definedName name="fdfdfd_2_1_1_2_1" hidden="1">{#N/A,#N/A,FALSE,"CAPREIT"}</definedName>
    <definedName name="fdfdfd_2_1_1_3" localSheetId="4" hidden="1">{#N/A,#N/A,FALSE,"CAPREIT"}</definedName>
    <definedName name="fdfdfd_2_1_1_3" localSheetId="5" hidden="1">{#N/A,#N/A,FALSE,"CAPREIT"}</definedName>
    <definedName name="fdfdfd_2_1_1_3" localSheetId="3" hidden="1">{#N/A,#N/A,FALSE,"CAPREIT"}</definedName>
    <definedName name="fdfdfd_2_1_1_3" hidden="1">{#N/A,#N/A,FALSE,"CAPREIT"}</definedName>
    <definedName name="fdfdfd_2_1_1_4" localSheetId="4" hidden="1">{#N/A,#N/A,FALSE,"CAPREIT"}</definedName>
    <definedName name="fdfdfd_2_1_1_4" localSheetId="5" hidden="1">{#N/A,#N/A,FALSE,"CAPREIT"}</definedName>
    <definedName name="fdfdfd_2_1_1_4" localSheetId="3" hidden="1">{#N/A,#N/A,FALSE,"CAPREIT"}</definedName>
    <definedName name="fdfdfd_2_1_1_4" hidden="1">{#N/A,#N/A,FALSE,"CAPREIT"}</definedName>
    <definedName name="fdfdfd_2_1_2" localSheetId="4" hidden="1">{#N/A,#N/A,FALSE,"CAPREIT"}</definedName>
    <definedName name="fdfdfd_2_1_2" localSheetId="5" hidden="1">{#N/A,#N/A,FALSE,"CAPREIT"}</definedName>
    <definedName name="fdfdfd_2_1_2" localSheetId="3" hidden="1">{#N/A,#N/A,FALSE,"CAPREIT"}</definedName>
    <definedName name="fdfdfd_2_1_2" hidden="1">{#N/A,#N/A,FALSE,"CAPREIT"}</definedName>
    <definedName name="fdfdfd_2_1_2_1" localSheetId="4" hidden="1">{#N/A,#N/A,FALSE,"CAPREIT"}</definedName>
    <definedName name="fdfdfd_2_1_2_1" localSheetId="5" hidden="1">{#N/A,#N/A,FALSE,"CAPREIT"}</definedName>
    <definedName name="fdfdfd_2_1_2_1" localSheetId="3" hidden="1">{#N/A,#N/A,FALSE,"CAPREIT"}</definedName>
    <definedName name="fdfdfd_2_1_2_1" hidden="1">{#N/A,#N/A,FALSE,"CAPREIT"}</definedName>
    <definedName name="fdfdfd_2_1_2_1_1" localSheetId="4" hidden="1">{#N/A,#N/A,FALSE,"CAPREIT"}</definedName>
    <definedName name="fdfdfd_2_1_2_1_1" localSheetId="5" hidden="1">{#N/A,#N/A,FALSE,"CAPREIT"}</definedName>
    <definedName name="fdfdfd_2_1_2_1_1" localSheetId="3" hidden="1">{#N/A,#N/A,FALSE,"CAPREIT"}</definedName>
    <definedName name="fdfdfd_2_1_2_1_1" hidden="1">{#N/A,#N/A,FALSE,"CAPREIT"}</definedName>
    <definedName name="fdfdfd_2_1_2_2" localSheetId="4" hidden="1">{#N/A,#N/A,FALSE,"CAPREIT"}</definedName>
    <definedName name="fdfdfd_2_1_2_2" localSheetId="5" hidden="1">{#N/A,#N/A,FALSE,"CAPREIT"}</definedName>
    <definedName name="fdfdfd_2_1_2_2" localSheetId="3" hidden="1">{#N/A,#N/A,FALSE,"CAPREIT"}</definedName>
    <definedName name="fdfdfd_2_1_2_2" hidden="1">{#N/A,#N/A,FALSE,"CAPREIT"}</definedName>
    <definedName name="fdfdfd_2_1_2_3" localSheetId="4" hidden="1">{#N/A,#N/A,FALSE,"CAPREIT"}</definedName>
    <definedName name="fdfdfd_2_1_2_3" localSheetId="5" hidden="1">{#N/A,#N/A,FALSE,"CAPREIT"}</definedName>
    <definedName name="fdfdfd_2_1_2_3" localSheetId="3" hidden="1">{#N/A,#N/A,FALSE,"CAPREIT"}</definedName>
    <definedName name="fdfdfd_2_1_2_3" hidden="1">{#N/A,#N/A,FALSE,"CAPREIT"}</definedName>
    <definedName name="fdfdfd_2_1_3" localSheetId="4" hidden="1">{#N/A,#N/A,FALSE,"CAPREIT"}</definedName>
    <definedName name="fdfdfd_2_1_3" localSheetId="5" hidden="1">{#N/A,#N/A,FALSE,"CAPREIT"}</definedName>
    <definedName name="fdfdfd_2_1_3" localSheetId="3" hidden="1">{#N/A,#N/A,FALSE,"CAPREIT"}</definedName>
    <definedName name="fdfdfd_2_1_3" hidden="1">{#N/A,#N/A,FALSE,"CAPREIT"}</definedName>
    <definedName name="fdfdfd_2_1_4" localSheetId="4" hidden="1">{#N/A,#N/A,FALSE,"CAPREIT"}</definedName>
    <definedName name="fdfdfd_2_1_4" localSheetId="5" hidden="1">{#N/A,#N/A,FALSE,"CAPREIT"}</definedName>
    <definedName name="fdfdfd_2_1_4" localSheetId="3" hidden="1">{#N/A,#N/A,FALSE,"CAPREIT"}</definedName>
    <definedName name="fdfdfd_2_1_4" hidden="1">{#N/A,#N/A,FALSE,"CAPREIT"}</definedName>
    <definedName name="fdfdfd_2_2" localSheetId="4" hidden="1">{#N/A,#N/A,FALSE,"CAPREIT"}</definedName>
    <definedName name="fdfdfd_2_2" localSheetId="5" hidden="1">{#N/A,#N/A,FALSE,"CAPREIT"}</definedName>
    <definedName name="fdfdfd_2_2" localSheetId="3" hidden="1">{#N/A,#N/A,FALSE,"CAPREIT"}</definedName>
    <definedName name="fdfdfd_2_2" hidden="1">{#N/A,#N/A,FALSE,"CAPREIT"}</definedName>
    <definedName name="fdfdfd_2_2_1" localSheetId="4" hidden="1">{#N/A,#N/A,FALSE,"CAPREIT"}</definedName>
    <definedName name="fdfdfd_2_2_1" localSheetId="5" hidden="1">{#N/A,#N/A,FALSE,"CAPREIT"}</definedName>
    <definedName name="fdfdfd_2_2_1" localSheetId="3" hidden="1">{#N/A,#N/A,FALSE,"CAPREIT"}</definedName>
    <definedName name="fdfdfd_2_2_1" hidden="1">{#N/A,#N/A,FALSE,"CAPREIT"}</definedName>
    <definedName name="fdfdfd_2_2_1_1" localSheetId="4" hidden="1">{#N/A,#N/A,FALSE,"CAPREIT"}</definedName>
    <definedName name="fdfdfd_2_2_1_1" localSheetId="5" hidden="1">{#N/A,#N/A,FALSE,"CAPREIT"}</definedName>
    <definedName name="fdfdfd_2_2_1_1" localSheetId="3" hidden="1">{#N/A,#N/A,FALSE,"CAPREIT"}</definedName>
    <definedName name="fdfdfd_2_2_1_1" hidden="1">{#N/A,#N/A,FALSE,"CAPREIT"}</definedName>
    <definedName name="fdfdfd_2_2_1_1_1" localSheetId="4" hidden="1">{#N/A,#N/A,FALSE,"CAPREIT"}</definedName>
    <definedName name="fdfdfd_2_2_1_1_1" localSheetId="5" hidden="1">{#N/A,#N/A,FALSE,"CAPREIT"}</definedName>
    <definedName name="fdfdfd_2_2_1_1_1" localSheetId="3" hidden="1">{#N/A,#N/A,FALSE,"CAPREIT"}</definedName>
    <definedName name="fdfdfd_2_2_1_1_1" hidden="1">{#N/A,#N/A,FALSE,"CAPREIT"}</definedName>
    <definedName name="fdfdfd_2_2_1_2" localSheetId="4" hidden="1">{#N/A,#N/A,FALSE,"CAPREIT"}</definedName>
    <definedName name="fdfdfd_2_2_1_2" localSheetId="5" hidden="1">{#N/A,#N/A,FALSE,"CAPREIT"}</definedName>
    <definedName name="fdfdfd_2_2_1_2" localSheetId="3" hidden="1">{#N/A,#N/A,FALSE,"CAPREIT"}</definedName>
    <definedName name="fdfdfd_2_2_1_2" hidden="1">{#N/A,#N/A,FALSE,"CAPREIT"}</definedName>
    <definedName name="fdfdfd_2_2_1_3" localSheetId="4" hidden="1">{#N/A,#N/A,FALSE,"CAPREIT"}</definedName>
    <definedName name="fdfdfd_2_2_1_3" localSheetId="5" hidden="1">{#N/A,#N/A,FALSE,"CAPREIT"}</definedName>
    <definedName name="fdfdfd_2_2_1_3" localSheetId="3" hidden="1">{#N/A,#N/A,FALSE,"CAPREIT"}</definedName>
    <definedName name="fdfdfd_2_2_1_3" hidden="1">{#N/A,#N/A,FALSE,"CAPREIT"}</definedName>
    <definedName name="fdfdfd_2_2_2" localSheetId="4" hidden="1">{#N/A,#N/A,FALSE,"CAPREIT"}</definedName>
    <definedName name="fdfdfd_2_2_2" localSheetId="5" hidden="1">{#N/A,#N/A,FALSE,"CAPREIT"}</definedName>
    <definedName name="fdfdfd_2_2_2" localSheetId="3" hidden="1">{#N/A,#N/A,FALSE,"CAPREIT"}</definedName>
    <definedName name="fdfdfd_2_2_2" hidden="1">{#N/A,#N/A,FALSE,"CAPREIT"}</definedName>
    <definedName name="fdfdfd_2_2_2_1" localSheetId="4" hidden="1">{#N/A,#N/A,FALSE,"CAPREIT"}</definedName>
    <definedName name="fdfdfd_2_2_2_1" localSheetId="5" hidden="1">{#N/A,#N/A,FALSE,"CAPREIT"}</definedName>
    <definedName name="fdfdfd_2_2_2_1" localSheetId="3" hidden="1">{#N/A,#N/A,FALSE,"CAPREIT"}</definedName>
    <definedName name="fdfdfd_2_2_2_1" hidden="1">{#N/A,#N/A,FALSE,"CAPREIT"}</definedName>
    <definedName name="fdfdfd_2_2_3" localSheetId="4" hidden="1">{#N/A,#N/A,FALSE,"CAPREIT"}</definedName>
    <definedName name="fdfdfd_2_2_3" localSheetId="5" hidden="1">{#N/A,#N/A,FALSE,"CAPREIT"}</definedName>
    <definedName name="fdfdfd_2_2_3" localSheetId="3" hidden="1">{#N/A,#N/A,FALSE,"CAPREIT"}</definedName>
    <definedName name="fdfdfd_2_2_3" hidden="1">{#N/A,#N/A,FALSE,"CAPREIT"}</definedName>
    <definedName name="fdfdfd_2_2_4" localSheetId="4" hidden="1">{#N/A,#N/A,FALSE,"CAPREIT"}</definedName>
    <definedName name="fdfdfd_2_2_4" localSheetId="5" hidden="1">{#N/A,#N/A,FALSE,"CAPREIT"}</definedName>
    <definedName name="fdfdfd_2_2_4" localSheetId="3" hidden="1">{#N/A,#N/A,FALSE,"CAPREIT"}</definedName>
    <definedName name="fdfdfd_2_2_4" hidden="1">{#N/A,#N/A,FALSE,"CAPREIT"}</definedName>
    <definedName name="fdfdfd_2_3" localSheetId="4" hidden="1">{#N/A,#N/A,FALSE,"CAPREIT"}</definedName>
    <definedName name="fdfdfd_2_3" localSheetId="5" hidden="1">{#N/A,#N/A,FALSE,"CAPREIT"}</definedName>
    <definedName name="fdfdfd_2_3" localSheetId="3" hidden="1">{#N/A,#N/A,FALSE,"CAPREIT"}</definedName>
    <definedName name="fdfdfd_2_3" hidden="1">{#N/A,#N/A,FALSE,"CAPREIT"}</definedName>
    <definedName name="fdfdfd_2_3_1" localSheetId="4" hidden="1">{#N/A,#N/A,FALSE,"CAPREIT"}</definedName>
    <definedName name="fdfdfd_2_3_1" localSheetId="5" hidden="1">{#N/A,#N/A,FALSE,"CAPREIT"}</definedName>
    <definedName name="fdfdfd_2_3_1" localSheetId="3" hidden="1">{#N/A,#N/A,FALSE,"CAPREIT"}</definedName>
    <definedName name="fdfdfd_2_3_1" hidden="1">{#N/A,#N/A,FALSE,"CAPREIT"}</definedName>
    <definedName name="fdfdfd_2_3_1_1" localSheetId="4" hidden="1">{#N/A,#N/A,FALSE,"CAPREIT"}</definedName>
    <definedName name="fdfdfd_2_3_1_1" localSheetId="5" hidden="1">{#N/A,#N/A,FALSE,"CAPREIT"}</definedName>
    <definedName name="fdfdfd_2_3_1_1" localSheetId="3" hidden="1">{#N/A,#N/A,FALSE,"CAPREIT"}</definedName>
    <definedName name="fdfdfd_2_3_1_1" hidden="1">{#N/A,#N/A,FALSE,"CAPREIT"}</definedName>
    <definedName name="fdfdfd_2_3_2" localSheetId="4" hidden="1">{#N/A,#N/A,FALSE,"CAPREIT"}</definedName>
    <definedName name="fdfdfd_2_3_2" localSheetId="5" hidden="1">{#N/A,#N/A,FALSE,"CAPREIT"}</definedName>
    <definedName name="fdfdfd_2_3_2" localSheetId="3" hidden="1">{#N/A,#N/A,FALSE,"CAPREIT"}</definedName>
    <definedName name="fdfdfd_2_3_2" hidden="1">{#N/A,#N/A,FALSE,"CAPREIT"}</definedName>
    <definedName name="fdfdfd_2_3_3" localSheetId="4" hidden="1">{#N/A,#N/A,FALSE,"CAPREIT"}</definedName>
    <definedName name="fdfdfd_2_3_3" localSheetId="5" hidden="1">{#N/A,#N/A,FALSE,"CAPREIT"}</definedName>
    <definedName name="fdfdfd_2_3_3" localSheetId="3" hidden="1">{#N/A,#N/A,FALSE,"CAPREIT"}</definedName>
    <definedName name="fdfdfd_2_3_3" hidden="1">{#N/A,#N/A,FALSE,"CAPREIT"}</definedName>
    <definedName name="fdfdfd_2_4" localSheetId="4" hidden="1">{#N/A,#N/A,FALSE,"CAPREIT"}</definedName>
    <definedName name="fdfdfd_2_4" localSheetId="5" hidden="1">{#N/A,#N/A,FALSE,"CAPREIT"}</definedName>
    <definedName name="fdfdfd_2_4" localSheetId="3" hidden="1">{#N/A,#N/A,FALSE,"CAPREIT"}</definedName>
    <definedName name="fdfdfd_2_4" hidden="1">{#N/A,#N/A,FALSE,"CAPREIT"}</definedName>
    <definedName name="fdfdfd_2_4_1" localSheetId="4" hidden="1">{#N/A,#N/A,FALSE,"CAPREIT"}</definedName>
    <definedName name="fdfdfd_2_4_1" localSheetId="5" hidden="1">{#N/A,#N/A,FALSE,"CAPREIT"}</definedName>
    <definedName name="fdfdfd_2_4_1" localSheetId="3" hidden="1">{#N/A,#N/A,FALSE,"CAPREIT"}</definedName>
    <definedName name="fdfdfd_2_4_1" hidden="1">{#N/A,#N/A,FALSE,"CAPREIT"}</definedName>
    <definedName name="fdfdfd_2_4_1_1" localSheetId="4" hidden="1">{#N/A,#N/A,FALSE,"CAPREIT"}</definedName>
    <definedName name="fdfdfd_2_4_1_1" localSheetId="5" hidden="1">{#N/A,#N/A,FALSE,"CAPREIT"}</definedName>
    <definedName name="fdfdfd_2_4_1_1" localSheetId="3" hidden="1">{#N/A,#N/A,FALSE,"CAPREIT"}</definedName>
    <definedName name="fdfdfd_2_4_1_1" hidden="1">{#N/A,#N/A,FALSE,"CAPREIT"}</definedName>
    <definedName name="fdfdfd_2_5" localSheetId="4" hidden="1">{#N/A,#N/A,FALSE,"CAPREIT"}</definedName>
    <definedName name="fdfdfd_2_5" localSheetId="5" hidden="1">{#N/A,#N/A,FALSE,"CAPREIT"}</definedName>
    <definedName name="fdfdfd_2_5" localSheetId="3" hidden="1">{#N/A,#N/A,FALSE,"CAPREIT"}</definedName>
    <definedName name="fdfdfd_2_5" hidden="1">{#N/A,#N/A,FALSE,"CAPREIT"}</definedName>
    <definedName name="fdfdfd_2_5_1" localSheetId="4" hidden="1">{#N/A,#N/A,FALSE,"CAPREIT"}</definedName>
    <definedName name="fdfdfd_2_5_1" localSheetId="5" hidden="1">{#N/A,#N/A,FALSE,"CAPREIT"}</definedName>
    <definedName name="fdfdfd_2_5_1" localSheetId="3" hidden="1">{#N/A,#N/A,FALSE,"CAPREIT"}</definedName>
    <definedName name="fdfdfd_2_5_1" hidden="1">{#N/A,#N/A,FALSE,"CAPREIT"}</definedName>
    <definedName name="fdfdfd_3" localSheetId="4" hidden="1">{#N/A,#N/A,FALSE,"CAPREIT"}</definedName>
    <definedName name="fdfdfd_3" localSheetId="5" hidden="1">{#N/A,#N/A,FALSE,"CAPREIT"}</definedName>
    <definedName name="fdfdfd_3" localSheetId="3" hidden="1">{#N/A,#N/A,FALSE,"CAPREIT"}</definedName>
    <definedName name="fdfdfd_3" hidden="1">{#N/A,#N/A,FALSE,"CAPREIT"}</definedName>
    <definedName name="fdfdfd_3_1" localSheetId="4" hidden="1">{#N/A,#N/A,FALSE,"CAPREIT"}</definedName>
    <definedName name="fdfdfd_3_1" localSheetId="5" hidden="1">{#N/A,#N/A,FALSE,"CAPREIT"}</definedName>
    <definedName name="fdfdfd_3_1" localSheetId="3" hidden="1">{#N/A,#N/A,FALSE,"CAPREIT"}</definedName>
    <definedName name="fdfdfd_3_1" hidden="1">{#N/A,#N/A,FALSE,"CAPREIT"}</definedName>
    <definedName name="fdfdfd_3_1_1" localSheetId="4" hidden="1">{#N/A,#N/A,FALSE,"CAPREIT"}</definedName>
    <definedName name="fdfdfd_3_1_1" localSheetId="5" hidden="1">{#N/A,#N/A,FALSE,"CAPREIT"}</definedName>
    <definedName name="fdfdfd_3_1_1" localSheetId="3" hidden="1">{#N/A,#N/A,FALSE,"CAPREIT"}</definedName>
    <definedName name="fdfdfd_3_1_1" hidden="1">{#N/A,#N/A,FALSE,"CAPREIT"}</definedName>
    <definedName name="fdfdfd_3_1_1_1" localSheetId="4" hidden="1">{#N/A,#N/A,FALSE,"CAPREIT"}</definedName>
    <definedName name="fdfdfd_3_1_1_1" localSheetId="5" hidden="1">{#N/A,#N/A,FALSE,"CAPREIT"}</definedName>
    <definedName name="fdfdfd_3_1_1_1" localSheetId="3" hidden="1">{#N/A,#N/A,FALSE,"CAPREIT"}</definedName>
    <definedName name="fdfdfd_3_1_1_1" hidden="1">{#N/A,#N/A,FALSE,"CAPREIT"}</definedName>
    <definedName name="fdfdfd_3_1_1_1_1" localSheetId="4" hidden="1">{#N/A,#N/A,FALSE,"CAPREIT"}</definedName>
    <definedName name="fdfdfd_3_1_1_1_1" localSheetId="5" hidden="1">{#N/A,#N/A,FALSE,"CAPREIT"}</definedName>
    <definedName name="fdfdfd_3_1_1_1_1" localSheetId="3" hidden="1">{#N/A,#N/A,FALSE,"CAPREIT"}</definedName>
    <definedName name="fdfdfd_3_1_1_1_1" hidden="1">{#N/A,#N/A,FALSE,"CAPREIT"}</definedName>
    <definedName name="fdfdfd_3_1_1_1_1_1" localSheetId="4" hidden="1">{#N/A,#N/A,FALSE,"CAPREIT"}</definedName>
    <definedName name="fdfdfd_3_1_1_1_1_1" localSheetId="5" hidden="1">{#N/A,#N/A,FALSE,"CAPREIT"}</definedName>
    <definedName name="fdfdfd_3_1_1_1_1_1" localSheetId="3" hidden="1">{#N/A,#N/A,FALSE,"CAPREIT"}</definedName>
    <definedName name="fdfdfd_3_1_1_1_1_1" hidden="1">{#N/A,#N/A,FALSE,"CAPREIT"}</definedName>
    <definedName name="fdfdfd_3_1_1_1_2" localSheetId="4" hidden="1">{#N/A,#N/A,FALSE,"CAPREIT"}</definedName>
    <definedName name="fdfdfd_3_1_1_1_2" localSheetId="5" hidden="1">{#N/A,#N/A,FALSE,"CAPREIT"}</definedName>
    <definedName name="fdfdfd_3_1_1_1_2" localSheetId="3" hidden="1">{#N/A,#N/A,FALSE,"CAPREIT"}</definedName>
    <definedName name="fdfdfd_3_1_1_1_2" hidden="1">{#N/A,#N/A,FALSE,"CAPREIT"}</definedName>
    <definedName name="fdfdfd_3_1_1_1_3" localSheetId="4" hidden="1">{#N/A,#N/A,FALSE,"CAPREIT"}</definedName>
    <definedName name="fdfdfd_3_1_1_1_3" localSheetId="5" hidden="1">{#N/A,#N/A,FALSE,"CAPREIT"}</definedName>
    <definedName name="fdfdfd_3_1_1_1_3" localSheetId="3" hidden="1">{#N/A,#N/A,FALSE,"CAPREIT"}</definedName>
    <definedName name="fdfdfd_3_1_1_1_3" hidden="1">{#N/A,#N/A,FALSE,"CAPREIT"}</definedName>
    <definedName name="fdfdfd_3_1_1_2" localSheetId="4" hidden="1">{#N/A,#N/A,FALSE,"CAPREIT"}</definedName>
    <definedName name="fdfdfd_3_1_1_2" localSheetId="5" hidden="1">{#N/A,#N/A,FALSE,"CAPREIT"}</definedName>
    <definedName name="fdfdfd_3_1_1_2" localSheetId="3" hidden="1">{#N/A,#N/A,FALSE,"CAPREIT"}</definedName>
    <definedName name="fdfdfd_3_1_1_2" hidden="1">{#N/A,#N/A,FALSE,"CAPREIT"}</definedName>
    <definedName name="fdfdfd_3_1_1_2_1" localSheetId="4" hidden="1">{#N/A,#N/A,FALSE,"CAPREIT"}</definedName>
    <definedName name="fdfdfd_3_1_1_2_1" localSheetId="5" hidden="1">{#N/A,#N/A,FALSE,"CAPREIT"}</definedName>
    <definedName name="fdfdfd_3_1_1_2_1" localSheetId="3" hidden="1">{#N/A,#N/A,FALSE,"CAPREIT"}</definedName>
    <definedName name="fdfdfd_3_1_1_2_1" hidden="1">{#N/A,#N/A,FALSE,"CAPREIT"}</definedName>
    <definedName name="fdfdfd_3_1_1_3" localSheetId="4" hidden="1">{#N/A,#N/A,FALSE,"CAPREIT"}</definedName>
    <definedName name="fdfdfd_3_1_1_3" localSheetId="5" hidden="1">{#N/A,#N/A,FALSE,"CAPREIT"}</definedName>
    <definedName name="fdfdfd_3_1_1_3" localSheetId="3" hidden="1">{#N/A,#N/A,FALSE,"CAPREIT"}</definedName>
    <definedName name="fdfdfd_3_1_1_3" hidden="1">{#N/A,#N/A,FALSE,"CAPREIT"}</definedName>
    <definedName name="fdfdfd_3_1_1_4" localSheetId="4" hidden="1">{#N/A,#N/A,FALSE,"CAPREIT"}</definedName>
    <definedName name="fdfdfd_3_1_1_4" localSheetId="5" hidden="1">{#N/A,#N/A,FALSE,"CAPREIT"}</definedName>
    <definedName name="fdfdfd_3_1_1_4" localSheetId="3" hidden="1">{#N/A,#N/A,FALSE,"CAPREIT"}</definedName>
    <definedName name="fdfdfd_3_1_1_4" hidden="1">{#N/A,#N/A,FALSE,"CAPREIT"}</definedName>
    <definedName name="fdfdfd_3_1_2" localSheetId="4" hidden="1">{#N/A,#N/A,FALSE,"CAPREIT"}</definedName>
    <definedName name="fdfdfd_3_1_2" localSheetId="5" hidden="1">{#N/A,#N/A,FALSE,"CAPREIT"}</definedName>
    <definedName name="fdfdfd_3_1_2" localSheetId="3" hidden="1">{#N/A,#N/A,FALSE,"CAPREIT"}</definedName>
    <definedName name="fdfdfd_3_1_2" hidden="1">{#N/A,#N/A,FALSE,"CAPREIT"}</definedName>
    <definedName name="fdfdfd_3_1_2_1" localSheetId="4" hidden="1">{#N/A,#N/A,FALSE,"CAPREIT"}</definedName>
    <definedName name="fdfdfd_3_1_2_1" localSheetId="5" hidden="1">{#N/A,#N/A,FALSE,"CAPREIT"}</definedName>
    <definedName name="fdfdfd_3_1_2_1" localSheetId="3" hidden="1">{#N/A,#N/A,FALSE,"CAPREIT"}</definedName>
    <definedName name="fdfdfd_3_1_2_1" hidden="1">{#N/A,#N/A,FALSE,"CAPREIT"}</definedName>
    <definedName name="fdfdfd_3_1_2_1_1" localSheetId="4" hidden="1">{#N/A,#N/A,FALSE,"CAPREIT"}</definedName>
    <definedName name="fdfdfd_3_1_2_1_1" localSheetId="5" hidden="1">{#N/A,#N/A,FALSE,"CAPREIT"}</definedName>
    <definedName name="fdfdfd_3_1_2_1_1" localSheetId="3" hidden="1">{#N/A,#N/A,FALSE,"CAPREIT"}</definedName>
    <definedName name="fdfdfd_3_1_2_1_1" hidden="1">{#N/A,#N/A,FALSE,"CAPREIT"}</definedName>
    <definedName name="fdfdfd_3_1_2_2" localSheetId="4" hidden="1">{#N/A,#N/A,FALSE,"CAPREIT"}</definedName>
    <definedName name="fdfdfd_3_1_2_2" localSheetId="5" hidden="1">{#N/A,#N/A,FALSE,"CAPREIT"}</definedName>
    <definedName name="fdfdfd_3_1_2_2" localSheetId="3" hidden="1">{#N/A,#N/A,FALSE,"CAPREIT"}</definedName>
    <definedName name="fdfdfd_3_1_2_2" hidden="1">{#N/A,#N/A,FALSE,"CAPREIT"}</definedName>
    <definedName name="fdfdfd_3_1_2_3" localSheetId="4" hidden="1">{#N/A,#N/A,FALSE,"CAPREIT"}</definedName>
    <definedName name="fdfdfd_3_1_2_3" localSheetId="5" hidden="1">{#N/A,#N/A,FALSE,"CAPREIT"}</definedName>
    <definedName name="fdfdfd_3_1_2_3" localSheetId="3" hidden="1">{#N/A,#N/A,FALSE,"CAPREIT"}</definedName>
    <definedName name="fdfdfd_3_1_2_3" hidden="1">{#N/A,#N/A,FALSE,"CAPREIT"}</definedName>
    <definedName name="fdfdfd_3_1_3" localSheetId="4" hidden="1">{#N/A,#N/A,FALSE,"CAPREIT"}</definedName>
    <definedName name="fdfdfd_3_1_3" localSheetId="5" hidden="1">{#N/A,#N/A,FALSE,"CAPREIT"}</definedName>
    <definedName name="fdfdfd_3_1_3" localSheetId="3" hidden="1">{#N/A,#N/A,FALSE,"CAPREIT"}</definedName>
    <definedName name="fdfdfd_3_1_3" hidden="1">{#N/A,#N/A,FALSE,"CAPREIT"}</definedName>
    <definedName name="fdfdfd_3_1_4" localSheetId="4" hidden="1">{#N/A,#N/A,FALSE,"CAPREIT"}</definedName>
    <definedName name="fdfdfd_3_1_4" localSheetId="5" hidden="1">{#N/A,#N/A,FALSE,"CAPREIT"}</definedName>
    <definedName name="fdfdfd_3_1_4" localSheetId="3" hidden="1">{#N/A,#N/A,FALSE,"CAPREIT"}</definedName>
    <definedName name="fdfdfd_3_1_4" hidden="1">{#N/A,#N/A,FALSE,"CAPREIT"}</definedName>
    <definedName name="fdfdfd_3_2" localSheetId="4" hidden="1">{#N/A,#N/A,FALSE,"CAPREIT"}</definedName>
    <definedName name="fdfdfd_3_2" localSheetId="5" hidden="1">{#N/A,#N/A,FALSE,"CAPREIT"}</definedName>
    <definedName name="fdfdfd_3_2" localSheetId="3" hidden="1">{#N/A,#N/A,FALSE,"CAPREIT"}</definedName>
    <definedName name="fdfdfd_3_2" hidden="1">{#N/A,#N/A,FALSE,"CAPREIT"}</definedName>
    <definedName name="fdfdfd_3_2_1" localSheetId="4" hidden="1">{#N/A,#N/A,FALSE,"CAPREIT"}</definedName>
    <definedName name="fdfdfd_3_2_1" localSheetId="5" hidden="1">{#N/A,#N/A,FALSE,"CAPREIT"}</definedName>
    <definedName name="fdfdfd_3_2_1" localSheetId="3" hidden="1">{#N/A,#N/A,FALSE,"CAPREIT"}</definedName>
    <definedName name="fdfdfd_3_2_1" hidden="1">{#N/A,#N/A,FALSE,"CAPREIT"}</definedName>
    <definedName name="fdfdfd_3_2_1_1" localSheetId="4" hidden="1">{#N/A,#N/A,FALSE,"CAPREIT"}</definedName>
    <definedName name="fdfdfd_3_2_1_1" localSheetId="5" hidden="1">{#N/A,#N/A,FALSE,"CAPREIT"}</definedName>
    <definedName name="fdfdfd_3_2_1_1" localSheetId="3" hidden="1">{#N/A,#N/A,FALSE,"CAPREIT"}</definedName>
    <definedName name="fdfdfd_3_2_1_1" hidden="1">{#N/A,#N/A,FALSE,"CAPREIT"}</definedName>
    <definedName name="fdfdfd_3_2_1_1_1" localSheetId="4" hidden="1">{#N/A,#N/A,FALSE,"CAPREIT"}</definedName>
    <definedName name="fdfdfd_3_2_1_1_1" localSheetId="5" hidden="1">{#N/A,#N/A,FALSE,"CAPREIT"}</definedName>
    <definedName name="fdfdfd_3_2_1_1_1" localSheetId="3" hidden="1">{#N/A,#N/A,FALSE,"CAPREIT"}</definedName>
    <definedName name="fdfdfd_3_2_1_1_1" hidden="1">{#N/A,#N/A,FALSE,"CAPREIT"}</definedName>
    <definedName name="fdfdfd_3_2_1_2" localSheetId="4" hidden="1">{#N/A,#N/A,FALSE,"CAPREIT"}</definedName>
    <definedName name="fdfdfd_3_2_1_2" localSheetId="5" hidden="1">{#N/A,#N/A,FALSE,"CAPREIT"}</definedName>
    <definedName name="fdfdfd_3_2_1_2" localSheetId="3" hidden="1">{#N/A,#N/A,FALSE,"CAPREIT"}</definedName>
    <definedName name="fdfdfd_3_2_1_2" hidden="1">{#N/A,#N/A,FALSE,"CAPREIT"}</definedName>
    <definedName name="fdfdfd_3_2_1_3" localSheetId="4" hidden="1">{#N/A,#N/A,FALSE,"CAPREIT"}</definedName>
    <definedName name="fdfdfd_3_2_1_3" localSheetId="5" hidden="1">{#N/A,#N/A,FALSE,"CAPREIT"}</definedName>
    <definedName name="fdfdfd_3_2_1_3" localSheetId="3" hidden="1">{#N/A,#N/A,FALSE,"CAPREIT"}</definedName>
    <definedName name="fdfdfd_3_2_1_3" hidden="1">{#N/A,#N/A,FALSE,"CAPREIT"}</definedName>
    <definedName name="fdfdfd_3_2_2" localSheetId="4" hidden="1">{#N/A,#N/A,FALSE,"CAPREIT"}</definedName>
    <definedName name="fdfdfd_3_2_2" localSheetId="5" hidden="1">{#N/A,#N/A,FALSE,"CAPREIT"}</definedName>
    <definedName name="fdfdfd_3_2_2" localSheetId="3" hidden="1">{#N/A,#N/A,FALSE,"CAPREIT"}</definedName>
    <definedName name="fdfdfd_3_2_2" hidden="1">{#N/A,#N/A,FALSE,"CAPREIT"}</definedName>
    <definedName name="fdfdfd_3_2_2_1" localSheetId="4" hidden="1">{#N/A,#N/A,FALSE,"CAPREIT"}</definedName>
    <definedName name="fdfdfd_3_2_2_1" localSheetId="5" hidden="1">{#N/A,#N/A,FALSE,"CAPREIT"}</definedName>
    <definedName name="fdfdfd_3_2_2_1" localSheetId="3" hidden="1">{#N/A,#N/A,FALSE,"CAPREIT"}</definedName>
    <definedName name="fdfdfd_3_2_2_1" hidden="1">{#N/A,#N/A,FALSE,"CAPREIT"}</definedName>
    <definedName name="fdfdfd_3_2_3" localSheetId="4" hidden="1">{#N/A,#N/A,FALSE,"CAPREIT"}</definedName>
    <definedName name="fdfdfd_3_2_3" localSheetId="5" hidden="1">{#N/A,#N/A,FALSE,"CAPREIT"}</definedName>
    <definedName name="fdfdfd_3_2_3" localSheetId="3" hidden="1">{#N/A,#N/A,FALSE,"CAPREIT"}</definedName>
    <definedName name="fdfdfd_3_2_3" hidden="1">{#N/A,#N/A,FALSE,"CAPREIT"}</definedName>
    <definedName name="fdfdfd_3_2_4" localSheetId="4" hidden="1">{#N/A,#N/A,FALSE,"CAPREIT"}</definedName>
    <definedName name="fdfdfd_3_2_4" localSheetId="5" hidden="1">{#N/A,#N/A,FALSE,"CAPREIT"}</definedName>
    <definedName name="fdfdfd_3_2_4" localSheetId="3" hidden="1">{#N/A,#N/A,FALSE,"CAPREIT"}</definedName>
    <definedName name="fdfdfd_3_2_4" hidden="1">{#N/A,#N/A,FALSE,"CAPREIT"}</definedName>
    <definedName name="fdfdfd_3_3" localSheetId="4" hidden="1">{#N/A,#N/A,FALSE,"CAPREIT"}</definedName>
    <definedName name="fdfdfd_3_3" localSheetId="5" hidden="1">{#N/A,#N/A,FALSE,"CAPREIT"}</definedName>
    <definedName name="fdfdfd_3_3" localSheetId="3" hidden="1">{#N/A,#N/A,FALSE,"CAPREIT"}</definedName>
    <definedName name="fdfdfd_3_3" hidden="1">{#N/A,#N/A,FALSE,"CAPREIT"}</definedName>
    <definedName name="fdfdfd_3_3_1" localSheetId="4" hidden="1">{#N/A,#N/A,FALSE,"CAPREIT"}</definedName>
    <definedName name="fdfdfd_3_3_1" localSheetId="5" hidden="1">{#N/A,#N/A,FALSE,"CAPREIT"}</definedName>
    <definedName name="fdfdfd_3_3_1" localSheetId="3" hidden="1">{#N/A,#N/A,FALSE,"CAPREIT"}</definedName>
    <definedName name="fdfdfd_3_3_1" hidden="1">{#N/A,#N/A,FALSE,"CAPREIT"}</definedName>
    <definedName name="fdfdfd_3_3_1_1" localSheetId="4" hidden="1">{#N/A,#N/A,FALSE,"CAPREIT"}</definedName>
    <definedName name="fdfdfd_3_3_1_1" localSheetId="5" hidden="1">{#N/A,#N/A,FALSE,"CAPREIT"}</definedName>
    <definedName name="fdfdfd_3_3_1_1" localSheetId="3" hidden="1">{#N/A,#N/A,FALSE,"CAPREIT"}</definedName>
    <definedName name="fdfdfd_3_3_1_1" hidden="1">{#N/A,#N/A,FALSE,"CAPREIT"}</definedName>
    <definedName name="fdfdfd_3_3_2" localSheetId="4" hidden="1">{#N/A,#N/A,FALSE,"CAPREIT"}</definedName>
    <definedName name="fdfdfd_3_3_2" localSheetId="5" hidden="1">{#N/A,#N/A,FALSE,"CAPREIT"}</definedName>
    <definedName name="fdfdfd_3_3_2" localSheetId="3" hidden="1">{#N/A,#N/A,FALSE,"CAPREIT"}</definedName>
    <definedName name="fdfdfd_3_3_2" hidden="1">{#N/A,#N/A,FALSE,"CAPREIT"}</definedName>
    <definedName name="fdfdfd_3_3_3" localSheetId="4" hidden="1">{#N/A,#N/A,FALSE,"CAPREIT"}</definedName>
    <definedName name="fdfdfd_3_3_3" localSheetId="5" hidden="1">{#N/A,#N/A,FALSE,"CAPREIT"}</definedName>
    <definedName name="fdfdfd_3_3_3" localSheetId="3" hidden="1">{#N/A,#N/A,FALSE,"CAPREIT"}</definedName>
    <definedName name="fdfdfd_3_3_3" hidden="1">{#N/A,#N/A,FALSE,"CAPREIT"}</definedName>
    <definedName name="fdfdfd_3_4" localSheetId="4" hidden="1">{#N/A,#N/A,FALSE,"CAPREIT"}</definedName>
    <definedName name="fdfdfd_3_4" localSheetId="5" hidden="1">{#N/A,#N/A,FALSE,"CAPREIT"}</definedName>
    <definedName name="fdfdfd_3_4" localSheetId="3" hidden="1">{#N/A,#N/A,FALSE,"CAPREIT"}</definedName>
    <definedName name="fdfdfd_3_4" hidden="1">{#N/A,#N/A,FALSE,"CAPREIT"}</definedName>
    <definedName name="fdfdfd_3_4_1" localSheetId="4" hidden="1">{#N/A,#N/A,FALSE,"CAPREIT"}</definedName>
    <definedName name="fdfdfd_3_4_1" localSheetId="5" hidden="1">{#N/A,#N/A,FALSE,"CAPREIT"}</definedName>
    <definedName name="fdfdfd_3_4_1" localSheetId="3" hidden="1">{#N/A,#N/A,FALSE,"CAPREIT"}</definedName>
    <definedName name="fdfdfd_3_4_1" hidden="1">{#N/A,#N/A,FALSE,"CAPREIT"}</definedName>
    <definedName name="fdfdfd_3_5" localSheetId="4" hidden="1">{#N/A,#N/A,FALSE,"CAPREIT"}</definedName>
    <definedName name="fdfdfd_3_5" localSheetId="5" hidden="1">{#N/A,#N/A,FALSE,"CAPREIT"}</definedName>
    <definedName name="fdfdfd_3_5" localSheetId="3" hidden="1">{#N/A,#N/A,FALSE,"CAPREIT"}</definedName>
    <definedName name="fdfdfd_3_5" hidden="1">{#N/A,#N/A,FALSE,"CAPREIT"}</definedName>
    <definedName name="fdfdfd_4" localSheetId="4" hidden="1">{#N/A,#N/A,FALSE,"CAPREIT"}</definedName>
    <definedName name="fdfdfd_4" localSheetId="5" hidden="1">{#N/A,#N/A,FALSE,"CAPREIT"}</definedName>
    <definedName name="fdfdfd_4" localSheetId="3" hidden="1">{#N/A,#N/A,FALSE,"CAPREIT"}</definedName>
    <definedName name="fdfdfd_4" hidden="1">{#N/A,#N/A,FALSE,"CAPREIT"}</definedName>
    <definedName name="fdfdfd_4_1" localSheetId="4" hidden="1">{#N/A,#N/A,FALSE,"CAPREIT"}</definedName>
    <definedName name="fdfdfd_4_1" localSheetId="5" hidden="1">{#N/A,#N/A,FALSE,"CAPREIT"}</definedName>
    <definedName name="fdfdfd_4_1" localSheetId="3" hidden="1">{#N/A,#N/A,FALSE,"CAPREIT"}</definedName>
    <definedName name="fdfdfd_4_1" hidden="1">{#N/A,#N/A,FALSE,"CAPREIT"}</definedName>
    <definedName name="fdfdfd_4_1_1" localSheetId="4" hidden="1">{#N/A,#N/A,FALSE,"CAPREIT"}</definedName>
    <definedName name="fdfdfd_4_1_1" localSheetId="5" hidden="1">{#N/A,#N/A,FALSE,"CAPREIT"}</definedName>
    <definedName name="fdfdfd_4_1_1" localSheetId="3" hidden="1">{#N/A,#N/A,FALSE,"CAPREIT"}</definedName>
    <definedName name="fdfdfd_4_1_1" hidden="1">{#N/A,#N/A,FALSE,"CAPREIT"}</definedName>
    <definedName name="fdfdfd_4_1_1_1" localSheetId="4" hidden="1">{#N/A,#N/A,FALSE,"CAPREIT"}</definedName>
    <definedName name="fdfdfd_4_1_1_1" localSheetId="5" hidden="1">{#N/A,#N/A,FALSE,"CAPREIT"}</definedName>
    <definedName name="fdfdfd_4_1_1_1" localSheetId="3" hidden="1">{#N/A,#N/A,FALSE,"CAPREIT"}</definedName>
    <definedName name="fdfdfd_4_1_1_1" hidden="1">{#N/A,#N/A,FALSE,"CAPREIT"}</definedName>
    <definedName name="fdfdfd_4_1_1_1_1" localSheetId="4" hidden="1">{#N/A,#N/A,FALSE,"CAPREIT"}</definedName>
    <definedName name="fdfdfd_4_1_1_1_1" localSheetId="5" hidden="1">{#N/A,#N/A,FALSE,"CAPREIT"}</definedName>
    <definedName name="fdfdfd_4_1_1_1_1" localSheetId="3" hidden="1">{#N/A,#N/A,FALSE,"CAPREIT"}</definedName>
    <definedName name="fdfdfd_4_1_1_1_1" hidden="1">{#N/A,#N/A,FALSE,"CAPREIT"}</definedName>
    <definedName name="fdfdfd_4_1_1_2" localSheetId="4" hidden="1">{#N/A,#N/A,FALSE,"CAPREIT"}</definedName>
    <definedName name="fdfdfd_4_1_1_2" localSheetId="5" hidden="1">{#N/A,#N/A,FALSE,"CAPREIT"}</definedName>
    <definedName name="fdfdfd_4_1_1_2" localSheetId="3" hidden="1">{#N/A,#N/A,FALSE,"CAPREIT"}</definedName>
    <definedName name="fdfdfd_4_1_1_2" hidden="1">{#N/A,#N/A,FALSE,"CAPREIT"}</definedName>
    <definedName name="fdfdfd_4_1_1_3" localSheetId="4" hidden="1">{#N/A,#N/A,FALSE,"CAPREIT"}</definedName>
    <definedName name="fdfdfd_4_1_1_3" localSheetId="5" hidden="1">{#N/A,#N/A,FALSE,"CAPREIT"}</definedName>
    <definedName name="fdfdfd_4_1_1_3" localSheetId="3" hidden="1">{#N/A,#N/A,FALSE,"CAPREIT"}</definedName>
    <definedName name="fdfdfd_4_1_1_3" hidden="1">{#N/A,#N/A,FALSE,"CAPREIT"}</definedName>
    <definedName name="fdfdfd_4_1_2" localSheetId="4" hidden="1">{#N/A,#N/A,FALSE,"CAPREIT"}</definedName>
    <definedName name="fdfdfd_4_1_2" localSheetId="5" hidden="1">{#N/A,#N/A,FALSE,"CAPREIT"}</definedName>
    <definedName name="fdfdfd_4_1_2" localSheetId="3" hidden="1">{#N/A,#N/A,FALSE,"CAPREIT"}</definedName>
    <definedName name="fdfdfd_4_1_2" hidden="1">{#N/A,#N/A,FALSE,"CAPREIT"}</definedName>
    <definedName name="fdfdfd_4_1_2_1" localSheetId="4" hidden="1">{#N/A,#N/A,FALSE,"CAPREIT"}</definedName>
    <definedName name="fdfdfd_4_1_2_1" localSheetId="5" hidden="1">{#N/A,#N/A,FALSE,"CAPREIT"}</definedName>
    <definedName name="fdfdfd_4_1_2_1" localSheetId="3" hidden="1">{#N/A,#N/A,FALSE,"CAPREIT"}</definedName>
    <definedName name="fdfdfd_4_1_2_1" hidden="1">{#N/A,#N/A,FALSE,"CAPREIT"}</definedName>
    <definedName name="fdfdfd_4_1_3" localSheetId="4" hidden="1">{#N/A,#N/A,FALSE,"CAPREIT"}</definedName>
    <definedName name="fdfdfd_4_1_3" localSheetId="5" hidden="1">{#N/A,#N/A,FALSE,"CAPREIT"}</definedName>
    <definedName name="fdfdfd_4_1_3" localSheetId="3" hidden="1">{#N/A,#N/A,FALSE,"CAPREIT"}</definedName>
    <definedName name="fdfdfd_4_1_3" hidden="1">{#N/A,#N/A,FALSE,"CAPREIT"}</definedName>
    <definedName name="fdfdfd_4_1_4" localSheetId="4" hidden="1">{#N/A,#N/A,FALSE,"CAPREIT"}</definedName>
    <definedName name="fdfdfd_4_1_4" localSheetId="5" hidden="1">{#N/A,#N/A,FALSE,"CAPREIT"}</definedName>
    <definedName name="fdfdfd_4_1_4" localSheetId="3" hidden="1">{#N/A,#N/A,FALSE,"CAPREIT"}</definedName>
    <definedName name="fdfdfd_4_1_4" hidden="1">{#N/A,#N/A,FALSE,"CAPREIT"}</definedName>
    <definedName name="fdfdfd_4_2" localSheetId="4" hidden="1">{#N/A,#N/A,FALSE,"CAPREIT"}</definedName>
    <definedName name="fdfdfd_4_2" localSheetId="5" hidden="1">{#N/A,#N/A,FALSE,"CAPREIT"}</definedName>
    <definedName name="fdfdfd_4_2" localSheetId="3" hidden="1">{#N/A,#N/A,FALSE,"CAPREIT"}</definedName>
    <definedName name="fdfdfd_4_2" hidden="1">{#N/A,#N/A,FALSE,"CAPREIT"}</definedName>
    <definedName name="fdfdfd_4_2_1" localSheetId="4" hidden="1">{#N/A,#N/A,FALSE,"CAPREIT"}</definedName>
    <definedName name="fdfdfd_4_2_1" localSheetId="5" hidden="1">{#N/A,#N/A,FALSE,"CAPREIT"}</definedName>
    <definedName name="fdfdfd_4_2_1" localSheetId="3" hidden="1">{#N/A,#N/A,FALSE,"CAPREIT"}</definedName>
    <definedName name="fdfdfd_4_2_1" hidden="1">{#N/A,#N/A,FALSE,"CAPREIT"}</definedName>
    <definedName name="fdfdfd_4_2_1_1" localSheetId="4" hidden="1">{#N/A,#N/A,FALSE,"CAPREIT"}</definedName>
    <definedName name="fdfdfd_4_2_1_1" localSheetId="5" hidden="1">{#N/A,#N/A,FALSE,"CAPREIT"}</definedName>
    <definedName name="fdfdfd_4_2_1_1" localSheetId="3" hidden="1">{#N/A,#N/A,FALSE,"CAPREIT"}</definedName>
    <definedName name="fdfdfd_4_2_1_1" hidden="1">{#N/A,#N/A,FALSE,"CAPREIT"}</definedName>
    <definedName name="fdfdfd_4_2_2" localSheetId="4" hidden="1">{#N/A,#N/A,FALSE,"CAPREIT"}</definedName>
    <definedName name="fdfdfd_4_2_2" localSheetId="5" hidden="1">{#N/A,#N/A,FALSE,"CAPREIT"}</definedName>
    <definedName name="fdfdfd_4_2_2" localSheetId="3" hidden="1">{#N/A,#N/A,FALSE,"CAPREIT"}</definedName>
    <definedName name="fdfdfd_4_2_2" hidden="1">{#N/A,#N/A,FALSE,"CAPREIT"}</definedName>
    <definedName name="fdfdfd_4_2_3" localSheetId="4" hidden="1">{#N/A,#N/A,FALSE,"CAPREIT"}</definedName>
    <definedName name="fdfdfd_4_2_3" localSheetId="5" hidden="1">{#N/A,#N/A,FALSE,"CAPREIT"}</definedName>
    <definedName name="fdfdfd_4_2_3" localSheetId="3" hidden="1">{#N/A,#N/A,FALSE,"CAPREIT"}</definedName>
    <definedName name="fdfdfd_4_2_3" hidden="1">{#N/A,#N/A,FALSE,"CAPREIT"}</definedName>
    <definedName name="fdfdfd_4_3" localSheetId="4" hidden="1">{#N/A,#N/A,FALSE,"CAPREIT"}</definedName>
    <definedName name="fdfdfd_4_3" localSheetId="5" hidden="1">{#N/A,#N/A,FALSE,"CAPREIT"}</definedName>
    <definedName name="fdfdfd_4_3" localSheetId="3" hidden="1">{#N/A,#N/A,FALSE,"CAPREIT"}</definedName>
    <definedName name="fdfdfd_4_3" hidden="1">{#N/A,#N/A,FALSE,"CAPREIT"}</definedName>
    <definedName name="fdfdfd_4_3_1" localSheetId="4" hidden="1">{#N/A,#N/A,FALSE,"CAPREIT"}</definedName>
    <definedName name="fdfdfd_4_3_1" localSheetId="5" hidden="1">{#N/A,#N/A,FALSE,"CAPREIT"}</definedName>
    <definedName name="fdfdfd_4_3_1" localSheetId="3" hidden="1">{#N/A,#N/A,FALSE,"CAPREIT"}</definedName>
    <definedName name="fdfdfd_4_3_1" hidden="1">{#N/A,#N/A,FALSE,"CAPREIT"}</definedName>
    <definedName name="fdfdfd_4_4" localSheetId="4" hidden="1">{#N/A,#N/A,FALSE,"CAPREIT"}</definedName>
    <definedName name="fdfdfd_4_4" localSheetId="5" hidden="1">{#N/A,#N/A,FALSE,"CAPREIT"}</definedName>
    <definedName name="fdfdfd_4_4" localSheetId="3" hidden="1">{#N/A,#N/A,FALSE,"CAPREIT"}</definedName>
    <definedName name="fdfdfd_4_4" hidden="1">{#N/A,#N/A,FALSE,"CAPREIT"}</definedName>
    <definedName name="fdfdfd_4_5" localSheetId="4" hidden="1">{#N/A,#N/A,FALSE,"CAPREIT"}</definedName>
    <definedName name="fdfdfd_4_5" localSheetId="5" hidden="1">{#N/A,#N/A,FALSE,"CAPREIT"}</definedName>
    <definedName name="fdfdfd_4_5" localSheetId="3" hidden="1">{#N/A,#N/A,FALSE,"CAPREIT"}</definedName>
    <definedName name="fdfdfd_4_5" hidden="1">{#N/A,#N/A,FALSE,"CAPREIT"}</definedName>
    <definedName name="fdfdfd_5" localSheetId="4" hidden="1">{#N/A,#N/A,FALSE,"CAPREIT"}</definedName>
    <definedName name="fdfdfd_5" localSheetId="5" hidden="1">{#N/A,#N/A,FALSE,"CAPREIT"}</definedName>
    <definedName name="fdfdfd_5" localSheetId="3" hidden="1">{#N/A,#N/A,FALSE,"CAPREIT"}</definedName>
    <definedName name="fdfdfd_5" hidden="1">{#N/A,#N/A,FALSE,"CAPREIT"}</definedName>
    <definedName name="fdfdfd_5_1" localSheetId="4" hidden="1">{#N/A,#N/A,FALSE,"CAPREIT"}</definedName>
    <definedName name="fdfdfd_5_1" localSheetId="5" hidden="1">{#N/A,#N/A,FALSE,"CAPREIT"}</definedName>
    <definedName name="fdfdfd_5_1" localSheetId="3" hidden="1">{#N/A,#N/A,FALSE,"CAPREIT"}</definedName>
    <definedName name="fdfdfd_5_1" hidden="1">{#N/A,#N/A,FALSE,"CAPREIT"}</definedName>
    <definedName name="fdfdfd_5_1_1" localSheetId="4" hidden="1">{#N/A,#N/A,FALSE,"CAPREIT"}</definedName>
    <definedName name="fdfdfd_5_1_1" localSheetId="5" hidden="1">{#N/A,#N/A,FALSE,"CAPREIT"}</definedName>
    <definedName name="fdfdfd_5_1_1" localSheetId="3" hidden="1">{#N/A,#N/A,FALSE,"CAPREIT"}</definedName>
    <definedName name="fdfdfd_5_1_1" hidden="1">{#N/A,#N/A,FALSE,"CAPREIT"}</definedName>
    <definedName name="fdfdfd_5_1_1_1" localSheetId="4" hidden="1">{#N/A,#N/A,FALSE,"CAPREIT"}</definedName>
    <definedName name="fdfdfd_5_1_1_1" localSheetId="5" hidden="1">{#N/A,#N/A,FALSE,"CAPREIT"}</definedName>
    <definedName name="fdfdfd_5_1_1_1" localSheetId="3" hidden="1">{#N/A,#N/A,FALSE,"CAPREIT"}</definedName>
    <definedName name="fdfdfd_5_1_1_1" hidden="1">{#N/A,#N/A,FALSE,"CAPREIT"}</definedName>
    <definedName name="fdfdfd_5_1_1_1_1" localSheetId="4" hidden="1">{#N/A,#N/A,FALSE,"CAPREIT"}</definedName>
    <definedName name="fdfdfd_5_1_1_1_1" localSheetId="5" hidden="1">{#N/A,#N/A,FALSE,"CAPREIT"}</definedName>
    <definedName name="fdfdfd_5_1_1_1_1" localSheetId="3" hidden="1">{#N/A,#N/A,FALSE,"CAPREIT"}</definedName>
    <definedName name="fdfdfd_5_1_1_1_1" hidden="1">{#N/A,#N/A,FALSE,"CAPREIT"}</definedName>
    <definedName name="fdfdfd_5_1_1_2" localSheetId="4" hidden="1">{#N/A,#N/A,FALSE,"CAPREIT"}</definedName>
    <definedName name="fdfdfd_5_1_1_2" localSheetId="5" hidden="1">{#N/A,#N/A,FALSE,"CAPREIT"}</definedName>
    <definedName name="fdfdfd_5_1_1_2" localSheetId="3" hidden="1">{#N/A,#N/A,FALSE,"CAPREIT"}</definedName>
    <definedName name="fdfdfd_5_1_1_2" hidden="1">{#N/A,#N/A,FALSE,"CAPREIT"}</definedName>
    <definedName name="fdfdfd_5_1_1_3" localSheetId="4" hidden="1">{#N/A,#N/A,FALSE,"CAPREIT"}</definedName>
    <definedName name="fdfdfd_5_1_1_3" localSheetId="5" hidden="1">{#N/A,#N/A,FALSE,"CAPREIT"}</definedName>
    <definedName name="fdfdfd_5_1_1_3" localSheetId="3" hidden="1">{#N/A,#N/A,FALSE,"CAPREIT"}</definedName>
    <definedName name="fdfdfd_5_1_1_3" hidden="1">{#N/A,#N/A,FALSE,"CAPREIT"}</definedName>
    <definedName name="fdfdfd_5_1_2" localSheetId="4" hidden="1">{#N/A,#N/A,FALSE,"CAPREIT"}</definedName>
    <definedName name="fdfdfd_5_1_2" localSheetId="5" hidden="1">{#N/A,#N/A,FALSE,"CAPREIT"}</definedName>
    <definedName name="fdfdfd_5_1_2" localSheetId="3" hidden="1">{#N/A,#N/A,FALSE,"CAPREIT"}</definedName>
    <definedName name="fdfdfd_5_1_2" hidden="1">{#N/A,#N/A,FALSE,"CAPREIT"}</definedName>
    <definedName name="fdfdfd_5_1_2_1" localSheetId="4" hidden="1">{#N/A,#N/A,FALSE,"CAPREIT"}</definedName>
    <definedName name="fdfdfd_5_1_2_1" localSheetId="5" hidden="1">{#N/A,#N/A,FALSE,"CAPREIT"}</definedName>
    <definedName name="fdfdfd_5_1_2_1" localSheetId="3" hidden="1">{#N/A,#N/A,FALSE,"CAPREIT"}</definedName>
    <definedName name="fdfdfd_5_1_2_1" hidden="1">{#N/A,#N/A,FALSE,"CAPREIT"}</definedName>
    <definedName name="fdfdfd_5_1_3" localSheetId="4" hidden="1">{#N/A,#N/A,FALSE,"CAPREIT"}</definedName>
    <definedName name="fdfdfd_5_1_3" localSheetId="5" hidden="1">{#N/A,#N/A,FALSE,"CAPREIT"}</definedName>
    <definedName name="fdfdfd_5_1_3" localSheetId="3" hidden="1">{#N/A,#N/A,FALSE,"CAPREIT"}</definedName>
    <definedName name="fdfdfd_5_1_3" hidden="1">{#N/A,#N/A,FALSE,"CAPREIT"}</definedName>
    <definedName name="fdfdfd_5_1_4" localSheetId="4" hidden="1">{#N/A,#N/A,FALSE,"CAPREIT"}</definedName>
    <definedName name="fdfdfd_5_1_4" localSheetId="5" hidden="1">{#N/A,#N/A,FALSE,"CAPREIT"}</definedName>
    <definedName name="fdfdfd_5_1_4" localSheetId="3" hidden="1">{#N/A,#N/A,FALSE,"CAPREIT"}</definedName>
    <definedName name="fdfdfd_5_1_4" hidden="1">{#N/A,#N/A,FALSE,"CAPREIT"}</definedName>
    <definedName name="fdfdfd_5_2" localSheetId="4" hidden="1">{#N/A,#N/A,FALSE,"CAPREIT"}</definedName>
    <definedName name="fdfdfd_5_2" localSheetId="5" hidden="1">{#N/A,#N/A,FALSE,"CAPREIT"}</definedName>
    <definedName name="fdfdfd_5_2" localSheetId="3" hidden="1">{#N/A,#N/A,FALSE,"CAPREIT"}</definedName>
    <definedName name="fdfdfd_5_2" hidden="1">{#N/A,#N/A,FALSE,"CAPREIT"}</definedName>
    <definedName name="fdfdfd_5_2_1" localSheetId="4" hidden="1">{#N/A,#N/A,FALSE,"CAPREIT"}</definedName>
    <definedName name="fdfdfd_5_2_1" localSheetId="5" hidden="1">{#N/A,#N/A,FALSE,"CAPREIT"}</definedName>
    <definedName name="fdfdfd_5_2_1" localSheetId="3" hidden="1">{#N/A,#N/A,FALSE,"CAPREIT"}</definedName>
    <definedName name="fdfdfd_5_2_1" hidden="1">{#N/A,#N/A,FALSE,"CAPREIT"}</definedName>
    <definedName name="fdfdfd_5_2_1_1" localSheetId="4" hidden="1">{#N/A,#N/A,FALSE,"CAPREIT"}</definedName>
    <definedName name="fdfdfd_5_2_1_1" localSheetId="5" hidden="1">{#N/A,#N/A,FALSE,"CAPREIT"}</definedName>
    <definedName name="fdfdfd_5_2_1_1" localSheetId="3" hidden="1">{#N/A,#N/A,FALSE,"CAPREIT"}</definedName>
    <definedName name="fdfdfd_5_2_1_1" hidden="1">{#N/A,#N/A,FALSE,"CAPREIT"}</definedName>
    <definedName name="fdfdfd_5_2_2" localSheetId="4" hidden="1">{#N/A,#N/A,FALSE,"CAPREIT"}</definedName>
    <definedName name="fdfdfd_5_2_2" localSheetId="5" hidden="1">{#N/A,#N/A,FALSE,"CAPREIT"}</definedName>
    <definedName name="fdfdfd_5_2_2" localSheetId="3" hidden="1">{#N/A,#N/A,FALSE,"CAPREIT"}</definedName>
    <definedName name="fdfdfd_5_2_2" hidden="1">{#N/A,#N/A,FALSE,"CAPREIT"}</definedName>
    <definedName name="fdfdfd_5_2_3" localSheetId="4" hidden="1">{#N/A,#N/A,FALSE,"CAPREIT"}</definedName>
    <definedName name="fdfdfd_5_2_3" localSheetId="5" hidden="1">{#N/A,#N/A,FALSE,"CAPREIT"}</definedName>
    <definedName name="fdfdfd_5_2_3" localSheetId="3" hidden="1">{#N/A,#N/A,FALSE,"CAPREIT"}</definedName>
    <definedName name="fdfdfd_5_2_3" hidden="1">{#N/A,#N/A,FALSE,"CAPREIT"}</definedName>
    <definedName name="fdfdfd_5_3" localSheetId="4" hidden="1">{#N/A,#N/A,FALSE,"CAPREIT"}</definedName>
    <definedName name="fdfdfd_5_3" localSheetId="5" hidden="1">{#N/A,#N/A,FALSE,"CAPREIT"}</definedName>
    <definedName name="fdfdfd_5_3" localSheetId="3" hidden="1">{#N/A,#N/A,FALSE,"CAPREIT"}</definedName>
    <definedName name="fdfdfd_5_3" hidden="1">{#N/A,#N/A,FALSE,"CAPREIT"}</definedName>
    <definedName name="fdfdfd_5_4" localSheetId="4" hidden="1">{#N/A,#N/A,FALSE,"CAPREIT"}</definedName>
    <definedName name="fdfdfd_5_4" localSheetId="5" hidden="1">{#N/A,#N/A,FALSE,"CAPREIT"}</definedName>
    <definedName name="fdfdfd_5_4" localSheetId="3" hidden="1">{#N/A,#N/A,FALSE,"CAPREIT"}</definedName>
    <definedName name="fdfdfd_5_4" hidden="1">{#N/A,#N/A,FALSE,"CAPREIT"}</definedName>
    <definedName name="fdfdfdf" localSheetId="4" hidden="1">{#N/A,#N/A,FALSE,"CAPREIT"}</definedName>
    <definedName name="fdfdfdf" localSheetId="5" hidden="1">{#N/A,#N/A,FALSE,"CAPREIT"}</definedName>
    <definedName name="fdfdfdf" localSheetId="3" hidden="1">{#N/A,#N/A,FALSE,"CAPREIT"}</definedName>
    <definedName name="fdfdfdf" hidden="1">{#N/A,#N/A,FALSE,"CAPREIT"}</definedName>
    <definedName name="fdfdfdf_1" localSheetId="4" hidden="1">{#N/A,#N/A,FALSE,"CAPREIT"}</definedName>
    <definedName name="fdfdfdf_1" localSheetId="5" hidden="1">{#N/A,#N/A,FALSE,"CAPREIT"}</definedName>
    <definedName name="fdfdfdf_1" localSheetId="3" hidden="1">{#N/A,#N/A,FALSE,"CAPREIT"}</definedName>
    <definedName name="fdfdfdf_1" hidden="1">{#N/A,#N/A,FALSE,"CAPREIT"}</definedName>
    <definedName name="fdfdfdf_1_1" localSheetId="4" hidden="1">{#N/A,#N/A,FALSE,"CAPREIT"}</definedName>
    <definedName name="fdfdfdf_1_1" localSheetId="5" hidden="1">{#N/A,#N/A,FALSE,"CAPREIT"}</definedName>
    <definedName name="fdfdfdf_1_1" localSheetId="3" hidden="1">{#N/A,#N/A,FALSE,"CAPREIT"}</definedName>
    <definedName name="fdfdfdf_1_1" hidden="1">{#N/A,#N/A,FALSE,"CAPREIT"}</definedName>
    <definedName name="fdfdfdf_1_1_1" localSheetId="4" hidden="1">{#N/A,#N/A,FALSE,"CAPREIT"}</definedName>
    <definedName name="fdfdfdf_1_1_1" localSheetId="5" hidden="1">{#N/A,#N/A,FALSE,"CAPREIT"}</definedName>
    <definedName name="fdfdfdf_1_1_1" localSheetId="3" hidden="1">{#N/A,#N/A,FALSE,"CAPREIT"}</definedName>
    <definedName name="fdfdfdf_1_1_1" hidden="1">{#N/A,#N/A,FALSE,"CAPREIT"}</definedName>
    <definedName name="fdfdfdf_1_1_1_1" localSheetId="4" hidden="1">{#N/A,#N/A,FALSE,"CAPREIT"}</definedName>
    <definedName name="fdfdfdf_1_1_1_1" localSheetId="5" hidden="1">{#N/A,#N/A,FALSE,"CAPREIT"}</definedName>
    <definedName name="fdfdfdf_1_1_1_1" localSheetId="3" hidden="1">{#N/A,#N/A,FALSE,"CAPREIT"}</definedName>
    <definedName name="fdfdfdf_1_1_1_1" hidden="1">{#N/A,#N/A,FALSE,"CAPREIT"}</definedName>
    <definedName name="fdfdfdf_1_1_1_1_1" localSheetId="4" hidden="1">{#N/A,#N/A,FALSE,"CAPREIT"}</definedName>
    <definedName name="fdfdfdf_1_1_1_1_1" localSheetId="5" hidden="1">{#N/A,#N/A,FALSE,"CAPREIT"}</definedName>
    <definedName name="fdfdfdf_1_1_1_1_1" localSheetId="3" hidden="1">{#N/A,#N/A,FALSE,"CAPREIT"}</definedName>
    <definedName name="fdfdfdf_1_1_1_1_1" hidden="1">{#N/A,#N/A,FALSE,"CAPREIT"}</definedName>
    <definedName name="fdfdfdf_1_1_1_1_1_1" localSheetId="4" hidden="1">{#N/A,#N/A,FALSE,"CAPREIT"}</definedName>
    <definedName name="fdfdfdf_1_1_1_1_1_1" localSheetId="5" hidden="1">{#N/A,#N/A,FALSE,"CAPREIT"}</definedName>
    <definedName name="fdfdfdf_1_1_1_1_1_1" localSheetId="3" hidden="1">{#N/A,#N/A,FALSE,"CAPREIT"}</definedName>
    <definedName name="fdfdfdf_1_1_1_1_1_1" hidden="1">{#N/A,#N/A,FALSE,"CAPREIT"}</definedName>
    <definedName name="fdfdfdf_1_1_1_1_2" localSheetId="4" hidden="1">{#N/A,#N/A,FALSE,"CAPREIT"}</definedName>
    <definedName name="fdfdfdf_1_1_1_1_2" localSheetId="5" hidden="1">{#N/A,#N/A,FALSE,"CAPREIT"}</definedName>
    <definedName name="fdfdfdf_1_1_1_1_2" localSheetId="3" hidden="1">{#N/A,#N/A,FALSE,"CAPREIT"}</definedName>
    <definedName name="fdfdfdf_1_1_1_1_2" hidden="1">{#N/A,#N/A,FALSE,"CAPREIT"}</definedName>
    <definedName name="fdfdfdf_1_1_1_1_3" localSheetId="4" hidden="1">{#N/A,#N/A,FALSE,"CAPREIT"}</definedName>
    <definedName name="fdfdfdf_1_1_1_1_3" localSheetId="5" hidden="1">{#N/A,#N/A,FALSE,"CAPREIT"}</definedName>
    <definedName name="fdfdfdf_1_1_1_1_3" localSheetId="3" hidden="1">{#N/A,#N/A,FALSE,"CAPREIT"}</definedName>
    <definedName name="fdfdfdf_1_1_1_1_3" hidden="1">{#N/A,#N/A,FALSE,"CAPREIT"}</definedName>
    <definedName name="fdfdfdf_1_1_1_2" localSheetId="4" hidden="1">{#N/A,#N/A,FALSE,"CAPREIT"}</definedName>
    <definedName name="fdfdfdf_1_1_1_2" localSheetId="5" hidden="1">{#N/A,#N/A,FALSE,"CAPREIT"}</definedName>
    <definedName name="fdfdfdf_1_1_1_2" localSheetId="3" hidden="1">{#N/A,#N/A,FALSE,"CAPREIT"}</definedName>
    <definedName name="fdfdfdf_1_1_1_2" hidden="1">{#N/A,#N/A,FALSE,"CAPREIT"}</definedName>
    <definedName name="fdfdfdf_1_1_1_2_1" localSheetId="4" hidden="1">{#N/A,#N/A,FALSE,"CAPREIT"}</definedName>
    <definedName name="fdfdfdf_1_1_1_2_1" localSheetId="5" hidden="1">{#N/A,#N/A,FALSE,"CAPREIT"}</definedName>
    <definedName name="fdfdfdf_1_1_1_2_1" localSheetId="3" hidden="1">{#N/A,#N/A,FALSE,"CAPREIT"}</definedName>
    <definedName name="fdfdfdf_1_1_1_2_1" hidden="1">{#N/A,#N/A,FALSE,"CAPREIT"}</definedName>
    <definedName name="fdfdfdf_1_1_1_3" localSheetId="4" hidden="1">{#N/A,#N/A,FALSE,"CAPREIT"}</definedName>
    <definedName name="fdfdfdf_1_1_1_3" localSheetId="5" hidden="1">{#N/A,#N/A,FALSE,"CAPREIT"}</definedName>
    <definedName name="fdfdfdf_1_1_1_3" localSheetId="3" hidden="1">{#N/A,#N/A,FALSE,"CAPREIT"}</definedName>
    <definedName name="fdfdfdf_1_1_1_3" hidden="1">{#N/A,#N/A,FALSE,"CAPREIT"}</definedName>
    <definedName name="fdfdfdf_1_1_1_4" localSheetId="4" hidden="1">{#N/A,#N/A,FALSE,"CAPREIT"}</definedName>
    <definedName name="fdfdfdf_1_1_1_4" localSheetId="5" hidden="1">{#N/A,#N/A,FALSE,"CAPREIT"}</definedName>
    <definedName name="fdfdfdf_1_1_1_4" localSheetId="3" hidden="1">{#N/A,#N/A,FALSE,"CAPREIT"}</definedName>
    <definedName name="fdfdfdf_1_1_1_4" hidden="1">{#N/A,#N/A,FALSE,"CAPREIT"}</definedName>
    <definedName name="fdfdfdf_1_1_2" localSheetId="4" hidden="1">{#N/A,#N/A,FALSE,"CAPREIT"}</definedName>
    <definedName name="fdfdfdf_1_1_2" localSheetId="5" hidden="1">{#N/A,#N/A,FALSE,"CAPREIT"}</definedName>
    <definedName name="fdfdfdf_1_1_2" localSheetId="3" hidden="1">{#N/A,#N/A,FALSE,"CAPREIT"}</definedName>
    <definedName name="fdfdfdf_1_1_2" hidden="1">{#N/A,#N/A,FALSE,"CAPREIT"}</definedName>
    <definedName name="fdfdfdf_1_1_2_1" localSheetId="4" hidden="1">{#N/A,#N/A,FALSE,"CAPREIT"}</definedName>
    <definedName name="fdfdfdf_1_1_2_1" localSheetId="5" hidden="1">{#N/A,#N/A,FALSE,"CAPREIT"}</definedName>
    <definedName name="fdfdfdf_1_1_2_1" localSheetId="3" hidden="1">{#N/A,#N/A,FALSE,"CAPREIT"}</definedName>
    <definedName name="fdfdfdf_1_1_2_1" hidden="1">{#N/A,#N/A,FALSE,"CAPREIT"}</definedName>
    <definedName name="fdfdfdf_1_1_2_1_1" localSheetId="4" hidden="1">{#N/A,#N/A,FALSE,"CAPREIT"}</definedName>
    <definedName name="fdfdfdf_1_1_2_1_1" localSheetId="5" hidden="1">{#N/A,#N/A,FALSE,"CAPREIT"}</definedName>
    <definedName name="fdfdfdf_1_1_2_1_1" localSheetId="3" hidden="1">{#N/A,#N/A,FALSE,"CAPREIT"}</definedName>
    <definedName name="fdfdfdf_1_1_2_1_1" hidden="1">{#N/A,#N/A,FALSE,"CAPREIT"}</definedName>
    <definedName name="fdfdfdf_1_1_2_2" localSheetId="4" hidden="1">{#N/A,#N/A,FALSE,"CAPREIT"}</definedName>
    <definedName name="fdfdfdf_1_1_2_2" localSheetId="5" hidden="1">{#N/A,#N/A,FALSE,"CAPREIT"}</definedName>
    <definedName name="fdfdfdf_1_1_2_2" localSheetId="3" hidden="1">{#N/A,#N/A,FALSE,"CAPREIT"}</definedName>
    <definedName name="fdfdfdf_1_1_2_2" hidden="1">{#N/A,#N/A,FALSE,"CAPREIT"}</definedName>
    <definedName name="fdfdfdf_1_1_2_3" localSheetId="4" hidden="1">{#N/A,#N/A,FALSE,"CAPREIT"}</definedName>
    <definedName name="fdfdfdf_1_1_2_3" localSheetId="5" hidden="1">{#N/A,#N/A,FALSE,"CAPREIT"}</definedName>
    <definedName name="fdfdfdf_1_1_2_3" localSheetId="3" hidden="1">{#N/A,#N/A,FALSE,"CAPREIT"}</definedName>
    <definedName name="fdfdfdf_1_1_2_3" hidden="1">{#N/A,#N/A,FALSE,"CAPREIT"}</definedName>
    <definedName name="fdfdfdf_1_1_3" localSheetId="4" hidden="1">{#N/A,#N/A,FALSE,"CAPREIT"}</definedName>
    <definedName name="fdfdfdf_1_1_3" localSheetId="5" hidden="1">{#N/A,#N/A,FALSE,"CAPREIT"}</definedName>
    <definedName name="fdfdfdf_1_1_3" localSheetId="3" hidden="1">{#N/A,#N/A,FALSE,"CAPREIT"}</definedName>
    <definedName name="fdfdfdf_1_1_3" hidden="1">{#N/A,#N/A,FALSE,"CAPREIT"}</definedName>
    <definedName name="fdfdfdf_1_1_4" localSheetId="4" hidden="1">{#N/A,#N/A,FALSE,"CAPREIT"}</definedName>
    <definedName name="fdfdfdf_1_1_4" localSheetId="5" hidden="1">{#N/A,#N/A,FALSE,"CAPREIT"}</definedName>
    <definedName name="fdfdfdf_1_1_4" localSheetId="3" hidden="1">{#N/A,#N/A,FALSE,"CAPREIT"}</definedName>
    <definedName name="fdfdfdf_1_1_4" hidden="1">{#N/A,#N/A,FALSE,"CAPREIT"}</definedName>
    <definedName name="fdfdfdf_1_2" localSheetId="4" hidden="1">{#N/A,#N/A,FALSE,"CAPREIT"}</definedName>
    <definedName name="fdfdfdf_1_2" localSheetId="5" hidden="1">{#N/A,#N/A,FALSE,"CAPREIT"}</definedName>
    <definedName name="fdfdfdf_1_2" localSheetId="3" hidden="1">{#N/A,#N/A,FALSE,"CAPREIT"}</definedName>
    <definedName name="fdfdfdf_1_2" hidden="1">{#N/A,#N/A,FALSE,"CAPREIT"}</definedName>
    <definedName name="fdfdfdf_1_2_1" localSheetId="4" hidden="1">{#N/A,#N/A,FALSE,"CAPREIT"}</definedName>
    <definedName name="fdfdfdf_1_2_1" localSheetId="5" hidden="1">{#N/A,#N/A,FALSE,"CAPREIT"}</definedName>
    <definedName name="fdfdfdf_1_2_1" localSheetId="3" hidden="1">{#N/A,#N/A,FALSE,"CAPREIT"}</definedName>
    <definedName name="fdfdfdf_1_2_1" hidden="1">{#N/A,#N/A,FALSE,"CAPREIT"}</definedName>
    <definedName name="fdfdfdf_1_2_1_1" localSheetId="4" hidden="1">{#N/A,#N/A,FALSE,"CAPREIT"}</definedName>
    <definedName name="fdfdfdf_1_2_1_1" localSheetId="5" hidden="1">{#N/A,#N/A,FALSE,"CAPREIT"}</definedName>
    <definedName name="fdfdfdf_1_2_1_1" localSheetId="3" hidden="1">{#N/A,#N/A,FALSE,"CAPREIT"}</definedName>
    <definedName name="fdfdfdf_1_2_1_1" hidden="1">{#N/A,#N/A,FALSE,"CAPREIT"}</definedName>
    <definedName name="fdfdfdf_1_2_1_1_1" localSheetId="4" hidden="1">{#N/A,#N/A,FALSE,"CAPREIT"}</definedName>
    <definedName name="fdfdfdf_1_2_1_1_1" localSheetId="5" hidden="1">{#N/A,#N/A,FALSE,"CAPREIT"}</definedName>
    <definedName name="fdfdfdf_1_2_1_1_1" localSheetId="3" hidden="1">{#N/A,#N/A,FALSE,"CAPREIT"}</definedName>
    <definedName name="fdfdfdf_1_2_1_1_1" hidden="1">{#N/A,#N/A,FALSE,"CAPREIT"}</definedName>
    <definedName name="fdfdfdf_1_2_1_2" localSheetId="4" hidden="1">{#N/A,#N/A,FALSE,"CAPREIT"}</definedName>
    <definedName name="fdfdfdf_1_2_1_2" localSheetId="5" hidden="1">{#N/A,#N/A,FALSE,"CAPREIT"}</definedName>
    <definedName name="fdfdfdf_1_2_1_2" localSheetId="3" hidden="1">{#N/A,#N/A,FALSE,"CAPREIT"}</definedName>
    <definedName name="fdfdfdf_1_2_1_2" hidden="1">{#N/A,#N/A,FALSE,"CAPREIT"}</definedName>
    <definedName name="fdfdfdf_1_2_1_3" localSheetId="4" hidden="1">{#N/A,#N/A,FALSE,"CAPREIT"}</definedName>
    <definedName name="fdfdfdf_1_2_1_3" localSheetId="5" hidden="1">{#N/A,#N/A,FALSE,"CAPREIT"}</definedName>
    <definedName name="fdfdfdf_1_2_1_3" localSheetId="3" hidden="1">{#N/A,#N/A,FALSE,"CAPREIT"}</definedName>
    <definedName name="fdfdfdf_1_2_1_3" hidden="1">{#N/A,#N/A,FALSE,"CAPREIT"}</definedName>
    <definedName name="fdfdfdf_1_2_2" localSheetId="4" hidden="1">{#N/A,#N/A,FALSE,"CAPREIT"}</definedName>
    <definedName name="fdfdfdf_1_2_2" localSheetId="5" hidden="1">{#N/A,#N/A,FALSE,"CAPREIT"}</definedName>
    <definedName name="fdfdfdf_1_2_2" localSheetId="3" hidden="1">{#N/A,#N/A,FALSE,"CAPREIT"}</definedName>
    <definedName name="fdfdfdf_1_2_2" hidden="1">{#N/A,#N/A,FALSE,"CAPREIT"}</definedName>
    <definedName name="fdfdfdf_1_2_2_1" localSheetId="4" hidden="1">{#N/A,#N/A,FALSE,"CAPREIT"}</definedName>
    <definedName name="fdfdfdf_1_2_2_1" localSheetId="5" hidden="1">{#N/A,#N/A,FALSE,"CAPREIT"}</definedName>
    <definedName name="fdfdfdf_1_2_2_1" localSheetId="3" hidden="1">{#N/A,#N/A,FALSE,"CAPREIT"}</definedName>
    <definedName name="fdfdfdf_1_2_2_1" hidden="1">{#N/A,#N/A,FALSE,"CAPREIT"}</definedName>
    <definedName name="fdfdfdf_1_2_3" localSheetId="4" hidden="1">{#N/A,#N/A,FALSE,"CAPREIT"}</definedName>
    <definedName name="fdfdfdf_1_2_3" localSheetId="5" hidden="1">{#N/A,#N/A,FALSE,"CAPREIT"}</definedName>
    <definedName name="fdfdfdf_1_2_3" localSheetId="3" hidden="1">{#N/A,#N/A,FALSE,"CAPREIT"}</definedName>
    <definedName name="fdfdfdf_1_2_3" hidden="1">{#N/A,#N/A,FALSE,"CAPREIT"}</definedName>
    <definedName name="fdfdfdf_1_2_4" localSheetId="4" hidden="1">{#N/A,#N/A,FALSE,"CAPREIT"}</definedName>
    <definedName name="fdfdfdf_1_2_4" localSheetId="5" hidden="1">{#N/A,#N/A,FALSE,"CAPREIT"}</definedName>
    <definedName name="fdfdfdf_1_2_4" localSheetId="3" hidden="1">{#N/A,#N/A,FALSE,"CAPREIT"}</definedName>
    <definedName name="fdfdfdf_1_2_4" hidden="1">{#N/A,#N/A,FALSE,"CAPREIT"}</definedName>
    <definedName name="fdfdfdf_1_3" localSheetId="4" hidden="1">{#N/A,#N/A,FALSE,"CAPREIT"}</definedName>
    <definedName name="fdfdfdf_1_3" localSheetId="5" hidden="1">{#N/A,#N/A,FALSE,"CAPREIT"}</definedName>
    <definedName name="fdfdfdf_1_3" localSheetId="3" hidden="1">{#N/A,#N/A,FALSE,"CAPREIT"}</definedName>
    <definedName name="fdfdfdf_1_3" hidden="1">{#N/A,#N/A,FALSE,"CAPREIT"}</definedName>
    <definedName name="fdfdfdf_1_3_1" localSheetId="4" hidden="1">{#N/A,#N/A,FALSE,"CAPREIT"}</definedName>
    <definedName name="fdfdfdf_1_3_1" localSheetId="5" hidden="1">{#N/A,#N/A,FALSE,"CAPREIT"}</definedName>
    <definedName name="fdfdfdf_1_3_1" localSheetId="3" hidden="1">{#N/A,#N/A,FALSE,"CAPREIT"}</definedName>
    <definedName name="fdfdfdf_1_3_1" hidden="1">{#N/A,#N/A,FALSE,"CAPREIT"}</definedName>
    <definedName name="fdfdfdf_1_3_1_1" localSheetId="4" hidden="1">{#N/A,#N/A,FALSE,"CAPREIT"}</definedName>
    <definedName name="fdfdfdf_1_3_1_1" localSheetId="5" hidden="1">{#N/A,#N/A,FALSE,"CAPREIT"}</definedName>
    <definedName name="fdfdfdf_1_3_1_1" localSheetId="3" hidden="1">{#N/A,#N/A,FALSE,"CAPREIT"}</definedName>
    <definedName name="fdfdfdf_1_3_1_1" hidden="1">{#N/A,#N/A,FALSE,"CAPREIT"}</definedName>
    <definedName name="fdfdfdf_1_3_2" localSheetId="4" hidden="1">{#N/A,#N/A,FALSE,"CAPREIT"}</definedName>
    <definedName name="fdfdfdf_1_3_2" localSheetId="5" hidden="1">{#N/A,#N/A,FALSE,"CAPREIT"}</definedName>
    <definedName name="fdfdfdf_1_3_2" localSheetId="3" hidden="1">{#N/A,#N/A,FALSE,"CAPREIT"}</definedName>
    <definedName name="fdfdfdf_1_3_2" hidden="1">{#N/A,#N/A,FALSE,"CAPREIT"}</definedName>
    <definedName name="fdfdfdf_1_3_3" localSheetId="4" hidden="1">{#N/A,#N/A,FALSE,"CAPREIT"}</definedName>
    <definedName name="fdfdfdf_1_3_3" localSheetId="5" hidden="1">{#N/A,#N/A,FALSE,"CAPREIT"}</definedName>
    <definedName name="fdfdfdf_1_3_3" localSheetId="3" hidden="1">{#N/A,#N/A,FALSE,"CAPREIT"}</definedName>
    <definedName name="fdfdfdf_1_3_3" hidden="1">{#N/A,#N/A,FALSE,"CAPREIT"}</definedName>
    <definedName name="fdfdfdf_1_4" localSheetId="4" hidden="1">{#N/A,#N/A,FALSE,"CAPREIT"}</definedName>
    <definedName name="fdfdfdf_1_4" localSheetId="5" hidden="1">{#N/A,#N/A,FALSE,"CAPREIT"}</definedName>
    <definedName name="fdfdfdf_1_4" localSheetId="3" hidden="1">{#N/A,#N/A,FALSE,"CAPREIT"}</definedName>
    <definedName name="fdfdfdf_1_4" hidden="1">{#N/A,#N/A,FALSE,"CAPREIT"}</definedName>
    <definedName name="fdfdfdf_1_4_1" localSheetId="4" hidden="1">{#N/A,#N/A,FALSE,"CAPREIT"}</definedName>
    <definedName name="fdfdfdf_1_4_1" localSheetId="5" hidden="1">{#N/A,#N/A,FALSE,"CAPREIT"}</definedName>
    <definedName name="fdfdfdf_1_4_1" localSheetId="3" hidden="1">{#N/A,#N/A,FALSE,"CAPREIT"}</definedName>
    <definedName name="fdfdfdf_1_4_1" hidden="1">{#N/A,#N/A,FALSE,"CAPREIT"}</definedName>
    <definedName name="fdfdfdf_1_4_1_1" localSheetId="4" hidden="1">{#N/A,#N/A,FALSE,"CAPREIT"}</definedName>
    <definedName name="fdfdfdf_1_4_1_1" localSheetId="5" hidden="1">{#N/A,#N/A,FALSE,"CAPREIT"}</definedName>
    <definedName name="fdfdfdf_1_4_1_1" localSheetId="3" hidden="1">{#N/A,#N/A,FALSE,"CAPREIT"}</definedName>
    <definedName name="fdfdfdf_1_4_1_1" hidden="1">{#N/A,#N/A,FALSE,"CAPREIT"}</definedName>
    <definedName name="fdfdfdf_1_5" localSheetId="4" hidden="1">{#N/A,#N/A,FALSE,"CAPREIT"}</definedName>
    <definedName name="fdfdfdf_1_5" localSheetId="5" hidden="1">{#N/A,#N/A,FALSE,"CAPREIT"}</definedName>
    <definedName name="fdfdfdf_1_5" localSheetId="3" hidden="1">{#N/A,#N/A,FALSE,"CAPREIT"}</definedName>
    <definedName name="fdfdfdf_1_5" hidden="1">{#N/A,#N/A,FALSE,"CAPREIT"}</definedName>
    <definedName name="fdfdfdf_1_5_1" localSheetId="4" hidden="1">{#N/A,#N/A,FALSE,"CAPREIT"}</definedName>
    <definedName name="fdfdfdf_1_5_1" localSheetId="5" hidden="1">{#N/A,#N/A,FALSE,"CAPREIT"}</definedName>
    <definedName name="fdfdfdf_1_5_1" localSheetId="3" hidden="1">{#N/A,#N/A,FALSE,"CAPREIT"}</definedName>
    <definedName name="fdfdfdf_1_5_1" hidden="1">{#N/A,#N/A,FALSE,"CAPREIT"}</definedName>
    <definedName name="fdfdfdf_2" localSheetId="4" hidden="1">{#N/A,#N/A,FALSE,"CAPREIT"}</definedName>
    <definedName name="fdfdfdf_2" localSheetId="5" hidden="1">{#N/A,#N/A,FALSE,"CAPREIT"}</definedName>
    <definedName name="fdfdfdf_2" localSheetId="3" hidden="1">{#N/A,#N/A,FALSE,"CAPREIT"}</definedName>
    <definedName name="fdfdfdf_2" hidden="1">{#N/A,#N/A,FALSE,"CAPREIT"}</definedName>
    <definedName name="fdfdfdf_2_1" localSheetId="4" hidden="1">{#N/A,#N/A,FALSE,"CAPREIT"}</definedName>
    <definedName name="fdfdfdf_2_1" localSheetId="5" hidden="1">{#N/A,#N/A,FALSE,"CAPREIT"}</definedName>
    <definedName name="fdfdfdf_2_1" localSheetId="3" hidden="1">{#N/A,#N/A,FALSE,"CAPREIT"}</definedName>
    <definedName name="fdfdfdf_2_1" hidden="1">{#N/A,#N/A,FALSE,"CAPREIT"}</definedName>
    <definedName name="fdfdfdf_2_1_1" localSheetId="4" hidden="1">{#N/A,#N/A,FALSE,"CAPREIT"}</definedName>
    <definedName name="fdfdfdf_2_1_1" localSheetId="5" hidden="1">{#N/A,#N/A,FALSE,"CAPREIT"}</definedName>
    <definedName name="fdfdfdf_2_1_1" localSheetId="3" hidden="1">{#N/A,#N/A,FALSE,"CAPREIT"}</definedName>
    <definedName name="fdfdfdf_2_1_1" hidden="1">{#N/A,#N/A,FALSE,"CAPREIT"}</definedName>
    <definedName name="fdfdfdf_2_1_1_1" localSheetId="4" hidden="1">{#N/A,#N/A,FALSE,"CAPREIT"}</definedName>
    <definedName name="fdfdfdf_2_1_1_1" localSheetId="5" hidden="1">{#N/A,#N/A,FALSE,"CAPREIT"}</definedName>
    <definedName name="fdfdfdf_2_1_1_1" localSheetId="3" hidden="1">{#N/A,#N/A,FALSE,"CAPREIT"}</definedName>
    <definedName name="fdfdfdf_2_1_1_1" hidden="1">{#N/A,#N/A,FALSE,"CAPREIT"}</definedName>
    <definedName name="fdfdfdf_2_1_1_1_1" localSheetId="4" hidden="1">{#N/A,#N/A,FALSE,"CAPREIT"}</definedName>
    <definedName name="fdfdfdf_2_1_1_1_1" localSheetId="5" hidden="1">{#N/A,#N/A,FALSE,"CAPREIT"}</definedName>
    <definedName name="fdfdfdf_2_1_1_1_1" localSheetId="3" hidden="1">{#N/A,#N/A,FALSE,"CAPREIT"}</definedName>
    <definedName name="fdfdfdf_2_1_1_1_1" hidden="1">{#N/A,#N/A,FALSE,"CAPREIT"}</definedName>
    <definedName name="fdfdfdf_2_1_1_1_1_1" localSheetId="4" hidden="1">{#N/A,#N/A,FALSE,"CAPREIT"}</definedName>
    <definedName name="fdfdfdf_2_1_1_1_1_1" localSheetId="5" hidden="1">{#N/A,#N/A,FALSE,"CAPREIT"}</definedName>
    <definedName name="fdfdfdf_2_1_1_1_1_1" localSheetId="3" hidden="1">{#N/A,#N/A,FALSE,"CAPREIT"}</definedName>
    <definedName name="fdfdfdf_2_1_1_1_1_1" hidden="1">{#N/A,#N/A,FALSE,"CAPREIT"}</definedName>
    <definedName name="fdfdfdf_2_1_1_1_2" localSheetId="4" hidden="1">{#N/A,#N/A,FALSE,"CAPREIT"}</definedName>
    <definedName name="fdfdfdf_2_1_1_1_2" localSheetId="5" hidden="1">{#N/A,#N/A,FALSE,"CAPREIT"}</definedName>
    <definedName name="fdfdfdf_2_1_1_1_2" localSheetId="3" hidden="1">{#N/A,#N/A,FALSE,"CAPREIT"}</definedName>
    <definedName name="fdfdfdf_2_1_1_1_2" hidden="1">{#N/A,#N/A,FALSE,"CAPREIT"}</definedName>
    <definedName name="fdfdfdf_2_1_1_1_3" localSheetId="4" hidden="1">{#N/A,#N/A,FALSE,"CAPREIT"}</definedName>
    <definedName name="fdfdfdf_2_1_1_1_3" localSheetId="5" hidden="1">{#N/A,#N/A,FALSE,"CAPREIT"}</definedName>
    <definedName name="fdfdfdf_2_1_1_1_3" localSheetId="3" hidden="1">{#N/A,#N/A,FALSE,"CAPREIT"}</definedName>
    <definedName name="fdfdfdf_2_1_1_1_3" hidden="1">{#N/A,#N/A,FALSE,"CAPREIT"}</definedName>
    <definedName name="fdfdfdf_2_1_1_2" localSheetId="4" hidden="1">{#N/A,#N/A,FALSE,"CAPREIT"}</definedName>
    <definedName name="fdfdfdf_2_1_1_2" localSheetId="5" hidden="1">{#N/A,#N/A,FALSE,"CAPREIT"}</definedName>
    <definedName name="fdfdfdf_2_1_1_2" localSheetId="3" hidden="1">{#N/A,#N/A,FALSE,"CAPREIT"}</definedName>
    <definedName name="fdfdfdf_2_1_1_2" hidden="1">{#N/A,#N/A,FALSE,"CAPREIT"}</definedName>
    <definedName name="fdfdfdf_2_1_1_2_1" localSheetId="4" hidden="1">{#N/A,#N/A,FALSE,"CAPREIT"}</definedName>
    <definedName name="fdfdfdf_2_1_1_2_1" localSheetId="5" hidden="1">{#N/A,#N/A,FALSE,"CAPREIT"}</definedName>
    <definedName name="fdfdfdf_2_1_1_2_1" localSheetId="3" hidden="1">{#N/A,#N/A,FALSE,"CAPREIT"}</definedName>
    <definedName name="fdfdfdf_2_1_1_2_1" hidden="1">{#N/A,#N/A,FALSE,"CAPREIT"}</definedName>
    <definedName name="fdfdfdf_2_1_1_3" localSheetId="4" hidden="1">{#N/A,#N/A,FALSE,"CAPREIT"}</definedName>
    <definedName name="fdfdfdf_2_1_1_3" localSheetId="5" hidden="1">{#N/A,#N/A,FALSE,"CAPREIT"}</definedName>
    <definedName name="fdfdfdf_2_1_1_3" localSheetId="3" hidden="1">{#N/A,#N/A,FALSE,"CAPREIT"}</definedName>
    <definedName name="fdfdfdf_2_1_1_3" hidden="1">{#N/A,#N/A,FALSE,"CAPREIT"}</definedName>
    <definedName name="fdfdfdf_2_1_1_4" localSheetId="4" hidden="1">{#N/A,#N/A,FALSE,"CAPREIT"}</definedName>
    <definedName name="fdfdfdf_2_1_1_4" localSheetId="5" hidden="1">{#N/A,#N/A,FALSE,"CAPREIT"}</definedName>
    <definedName name="fdfdfdf_2_1_1_4" localSheetId="3" hidden="1">{#N/A,#N/A,FALSE,"CAPREIT"}</definedName>
    <definedName name="fdfdfdf_2_1_1_4" hidden="1">{#N/A,#N/A,FALSE,"CAPREIT"}</definedName>
    <definedName name="fdfdfdf_2_1_2" localSheetId="4" hidden="1">{#N/A,#N/A,FALSE,"CAPREIT"}</definedName>
    <definedName name="fdfdfdf_2_1_2" localSheetId="5" hidden="1">{#N/A,#N/A,FALSE,"CAPREIT"}</definedName>
    <definedName name="fdfdfdf_2_1_2" localSheetId="3" hidden="1">{#N/A,#N/A,FALSE,"CAPREIT"}</definedName>
    <definedName name="fdfdfdf_2_1_2" hidden="1">{#N/A,#N/A,FALSE,"CAPREIT"}</definedName>
    <definedName name="fdfdfdf_2_1_2_1" localSheetId="4" hidden="1">{#N/A,#N/A,FALSE,"CAPREIT"}</definedName>
    <definedName name="fdfdfdf_2_1_2_1" localSheetId="5" hidden="1">{#N/A,#N/A,FALSE,"CAPREIT"}</definedName>
    <definedName name="fdfdfdf_2_1_2_1" localSheetId="3" hidden="1">{#N/A,#N/A,FALSE,"CAPREIT"}</definedName>
    <definedName name="fdfdfdf_2_1_2_1" hidden="1">{#N/A,#N/A,FALSE,"CAPREIT"}</definedName>
    <definedName name="fdfdfdf_2_1_2_1_1" localSheetId="4" hidden="1">{#N/A,#N/A,FALSE,"CAPREIT"}</definedName>
    <definedName name="fdfdfdf_2_1_2_1_1" localSheetId="5" hidden="1">{#N/A,#N/A,FALSE,"CAPREIT"}</definedName>
    <definedName name="fdfdfdf_2_1_2_1_1" localSheetId="3" hidden="1">{#N/A,#N/A,FALSE,"CAPREIT"}</definedName>
    <definedName name="fdfdfdf_2_1_2_1_1" hidden="1">{#N/A,#N/A,FALSE,"CAPREIT"}</definedName>
    <definedName name="fdfdfdf_2_1_2_2" localSheetId="4" hidden="1">{#N/A,#N/A,FALSE,"CAPREIT"}</definedName>
    <definedName name="fdfdfdf_2_1_2_2" localSheetId="5" hidden="1">{#N/A,#N/A,FALSE,"CAPREIT"}</definedName>
    <definedName name="fdfdfdf_2_1_2_2" localSheetId="3" hidden="1">{#N/A,#N/A,FALSE,"CAPREIT"}</definedName>
    <definedName name="fdfdfdf_2_1_2_2" hidden="1">{#N/A,#N/A,FALSE,"CAPREIT"}</definedName>
    <definedName name="fdfdfdf_2_1_2_3" localSheetId="4" hidden="1">{#N/A,#N/A,FALSE,"CAPREIT"}</definedName>
    <definedName name="fdfdfdf_2_1_2_3" localSheetId="5" hidden="1">{#N/A,#N/A,FALSE,"CAPREIT"}</definedName>
    <definedName name="fdfdfdf_2_1_2_3" localSheetId="3" hidden="1">{#N/A,#N/A,FALSE,"CAPREIT"}</definedName>
    <definedName name="fdfdfdf_2_1_2_3" hidden="1">{#N/A,#N/A,FALSE,"CAPREIT"}</definedName>
    <definedName name="fdfdfdf_2_1_3" localSheetId="4" hidden="1">{#N/A,#N/A,FALSE,"CAPREIT"}</definedName>
    <definedName name="fdfdfdf_2_1_3" localSheetId="5" hidden="1">{#N/A,#N/A,FALSE,"CAPREIT"}</definedName>
    <definedName name="fdfdfdf_2_1_3" localSheetId="3" hidden="1">{#N/A,#N/A,FALSE,"CAPREIT"}</definedName>
    <definedName name="fdfdfdf_2_1_3" hidden="1">{#N/A,#N/A,FALSE,"CAPREIT"}</definedName>
    <definedName name="fdfdfdf_2_1_4" localSheetId="4" hidden="1">{#N/A,#N/A,FALSE,"CAPREIT"}</definedName>
    <definedName name="fdfdfdf_2_1_4" localSheetId="5" hidden="1">{#N/A,#N/A,FALSE,"CAPREIT"}</definedName>
    <definedName name="fdfdfdf_2_1_4" localSheetId="3" hidden="1">{#N/A,#N/A,FALSE,"CAPREIT"}</definedName>
    <definedName name="fdfdfdf_2_1_4" hidden="1">{#N/A,#N/A,FALSE,"CAPREIT"}</definedName>
    <definedName name="fdfdfdf_2_2" localSheetId="4" hidden="1">{#N/A,#N/A,FALSE,"CAPREIT"}</definedName>
    <definedName name="fdfdfdf_2_2" localSheetId="5" hidden="1">{#N/A,#N/A,FALSE,"CAPREIT"}</definedName>
    <definedName name="fdfdfdf_2_2" localSheetId="3" hidden="1">{#N/A,#N/A,FALSE,"CAPREIT"}</definedName>
    <definedName name="fdfdfdf_2_2" hidden="1">{#N/A,#N/A,FALSE,"CAPREIT"}</definedName>
    <definedName name="fdfdfdf_2_2_1" localSheetId="4" hidden="1">{#N/A,#N/A,FALSE,"CAPREIT"}</definedName>
    <definedName name="fdfdfdf_2_2_1" localSheetId="5" hidden="1">{#N/A,#N/A,FALSE,"CAPREIT"}</definedName>
    <definedName name="fdfdfdf_2_2_1" localSheetId="3" hidden="1">{#N/A,#N/A,FALSE,"CAPREIT"}</definedName>
    <definedName name="fdfdfdf_2_2_1" hidden="1">{#N/A,#N/A,FALSE,"CAPREIT"}</definedName>
    <definedName name="fdfdfdf_2_2_1_1" localSheetId="4" hidden="1">{#N/A,#N/A,FALSE,"CAPREIT"}</definedName>
    <definedName name="fdfdfdf_2_2_1_1" localSheetId="5" hidden="1">{#N/A,#N/A,FALSE,"CAPREIT"}</definedName>
    <definedName name="fdfdfdf_2_2_1_1" localSheetId="3" hidden="1">{#N/A,#N/A,FALSE,"CAPREIT"}</definedName>
    <definedName name="fdfdfdf_2_2_1_1" hidden="1">{#N/A,#N/A,FALSE,"CAPREIT"}</definedName>
    <definedName name="fdfdfdf_2_2_1_1_1" localSheetId="4" hidden="1">{#N/A,#N/A,FALSE,"CAPREIT"}</definedName>
    <definedName name="fdfdfdf_2_2_1_1_1" localSheetId="5" hidden="1">{#N/A,#N/A,FALSE,"CAPREIT"}</definedName>
    <definedName name="fdfdfdf_2_2_1_1_1" localSheetId="3" hidden="1">{#N/A,#N/A,FALSE,"CAPREIT"}</definedName>
    <definedName name="fdfdfdf_2_2_1_1_1" hidden="1">{#N/A,#N/A,FALSE,"CAPREIT"}</definedName>
    <definedName name="fdfdfdf_2_2_1_2" localSheetId="4" hidden="1">{#N/A,#N/A,FALSE,"CAPREIT"}</definedName>
    <definedName name="fdfdfdf_2_2_1_2" localSheetId="5" hidden="1">{#N/A,#N/A,FALSE,"CAPREIT"}</definedName>
    <definedName name="fdfdfdf_2_2_1_2" localSheetId="3" hidden="1">{#N/A,#N/A,FALSE,"CAPREIT"}</definedName>
    <definedName name="fdfdfdf_2_2_1_2" hidden="1">{#N/A,#N/A,FALSE,"CAPREIT"}</definedName>
    <definedName name="fdfdfdf_2_2_1_3" localSheetId="4" hidden="1">{#N/A,#N/A,FALSE,"CAPREIT"}</definedName>
    <definedName name="fdfdfdf_2_2_1_3" localSheetId="5" hidden="1">{#N/A,#N/A,FALSE,"CAPREIT"}</definedName>
    <definedName name="fdfdfdf_2_2_1_3" localSheetId="3" hidden="1">{#N/A,#N/A,FALSE,"CAPREIT"}</definedName>
    <definedName name="fdfdfdf_2_2_1_3" hidden="1">{#N/A,#N/A,FALSE,"CAPREIT"}</definedName>
    <definedName name="fdfdfdf_2_2_2" localSheetId="4" hidden="1">{#N/A,#N/A,FALSE,"CAPREIT"}</definedName>
    <definedName name="fdfdfdf_2_2_2" localSheetId="5" hidden="1">{#N/A,#N/A,FALSE,"CAPREIT"}</definedName>
    <definedName name="fdfdfdf_2_2_2" localSheetId="3" hidden="1">{#N/A,#N/A,FALSE,"CAPREIT"}</definedName>
    <definedName name="fdfdfdf_2_2_2" hidden="1">{#N/A,#N/A,FALSE,"CAPREIT"}</definedName>
    <definedName name="fdfdfdf_2_2_2_1" localSheetId="4" hidden="1">{#N/A,#N/A,FALSE,"CAPREIT"}</definedName>
    <definedName name="fdfdfdf_2_2_2_1" localSheetId="5" hidden="1">{#N/A,#N/A,FALSE,"CAPREIT"}</definedName>
    <definedName name="fdfdfdf_2_2_2_1" localSheetId="3" hidden="1">{#N/A,#N/A,FALSE,"CAPREIT"}</definedName>
    <definedName name="fdfdfdf_2_2_2_1" hidden="1">{#N/A,#N/A,FALSE,"CAPREIT"}</definedName>
    <definedName name="fdfdfdf_2_2_3" localSheetId="4" hidden="1">{#N/A,#N/A,FALSE,"CAPREIT"}</definedName>
    <definedName name="fdfdfdf_2_2_3" localSheetId="5" hidden="1">{#N/A,#N/A,FALSE,"CAPREIT"}</definedName>
    <definedName name="fdfdfdf_2_2_3" localSheetId="3" hidden="1">{#N/A,#N/A,FALSE,"CAPREIT"}</definedName>
    <definedName name="fdfdfdf_2_2_3" hidden="1">{#N/A,#N/A,FALSE,"CAPREIT"}</definedName>
    <definedName name="fdfdfdf_2_2_4" localSheetId="4" hidden="1">{#N/A,#N/A,FALSE,"CAPREIT"}</definedName>
    <definedName name="fdfdfdf_2_2_4" localSheetId="5" hidden="1">{#N/A,#N/A,FALSE,"CAPREIT"}</definedName>
    <definedName name="fdfdfdf_2_2_4" localSheetId="3" hidden="1">{#N/A,#N/A,FALSE,"CAPREIT"}</definedName>
    <definedName name="fdfdfdf_2_2_4" hidden="1">{#N/A,#N/A,FALSE,"CAPREIT"}</definedName>
    <definedName name="fdfdfdf_2_3" localSheetId="4" hidden="1">{#N/A,#N/A,FALSE,"CAPREIT"}</definedName>
    <definedName name="fdfdfdf_2_3" localSheetId="5" hidden="1">{#N/A,#N/A,FALSE,"CAPREIT"}</definedName>
    <definedName name="fdfdfdf_2_3" localSheetId="3" hidden="1">{#N/A,#N/A,FALSE,"CAPREIT"}</definedName>
    <definedName name="fdfdfdf_2_3" hidden="1">{#N/A,#N/A,FALSE,"CAPREIT"}</definedName>
    <definedName name="fdfdfdf_2_3_1" localSheetId="4" hidden="1">{#N/A,#N/A,FALSE,"CAPREIT"}</definedName>
    <definedName name="fdfdfdf_2_3_1" localSheetId="5" hidden="1">{#N/A,#N/A,FALSE,"CAPREIT"}</definedName>
    <definedName name="fdfdfdf_2_3_1" localSheetId="3" hidden="1">{#N/A,#N/A,FALSE,"CAPREIT"}</definedName>
    <definedName name="fdfdfdf_2_3_1" hidden="1">{#N/A,#N/A,FALSE,"CAPREIT"}</definedName>
    <definedName name="fdfdfdf_2_3_1_1" localSheetId="4" hidden="1">{#N/A,#N/A,FALSE,"CAPREIT"}</definedName>
    <definedName name="fdfdfdf_2_3_1_1" localSheetId="5" hidden="1">{#N/A,#N/A,FALSE,"CAPREIT"}</definedName>
    <definedName name="fdfdfdf_2_3_1_1" localSheetId="3" hidden="1">{#N/A,#N/A,FALSE,"CAPREIT"}</definedName>
    <definedName name="fdfdfdf_2_3_1_1" hidden="1">{#N/A,#N/A,FALSE,"CAPREIT"}</definedName>
    <definedName name="fdfdfdf_2_3_2" localSheetId="4" hidden="1">{#N/A,#N/A,FALSE,"CAPREIT"}</definedName>
    <definedName name="fdfdfdf_2_3_2" localSheetId="5" hidden="1">{#N/A,#N/A,FALSE,"CAPREIT"}</definedName>
    <definedName name="fdfdfdf_2_3_2" localSheetId="3" hidden="1">{#N/A,#N/A,FALSE,"CAPREIT"}</definedName>
    <definedName name="fdfdfdf_2_3_2" hidden="1">{#N/A,#N/A,FALSE,"CAPREIT"}</definedName>
    <definedName name="fdfdfdf_2_3_3" localSheetId="4" hidden="1">{#N/A,#N/A,FALSE,"CAPREIT"}</definedName>
    <definedName name="fdfdfdf_2_3_3" localSheetId="5" hidden="1">{#N/A,#N/A,FALSE,"CAPREIT"}</definedName>
    <definedName name="fdfdfdf_2_3_3" localSheetId="3" hidden="1">{#N/A,#N/A,FALSE,"CAPREIT"}</definedName>
    <definedName name="fdfdfdf_2_3_3" hidden="1">{#N/A,#N/A,FALSE,"CAPREIT"}</definedName>
    <definedName name="fdfdfdf_2_4" localSheetId="4" hidden="1">{#N/A,#N/A,FALSE,"CAPREIT"}</definedName>
    <definedName name="fdfdfdf_2_4" localSheetId="5" hidden="1">{#N/A,#N/A,FALSE,"CAPREIT"}</definedName>
    <definedName name="fdfdfdf_2_4" localSheetId="3" hidden="1">{#N/A,#N/A,FALSE,"CAPREIT"}</definedName>
    <definedName name="fdfdfdf_2_4" hidden="1">{#N/A,#N/A,FALSE,"CAPREIT"}</definedName>
    <definedName name="fdfdfdf_2_4_1" localSheetId="4" hidden="1">{#N/A,#N/A,FALSE,"CAPREIT"}</definedName>
    <definedName name="fdfdfdf_2_4_1" localSheetId="5" hidden="1">{#N/A,#N/A,FALSE,"CAPREIT"}</definedName>
    <definedName name="fdfdfdf_2_4_1" localSheetId="3" hidden="1">{#N/A,#N/A,FALSE,"CAPREIT"}</definedName>
    <definedName name="fdfdfdf_2_4_1" hidden="1">{#N/A,#N/A,FALSE,"CAPREIT"}</definedName>
    <definedName name="fdfdfdf_2_4_1_1" localSheetId="4" hidden="1">{#N/A,#N/A,FALSE,"CAPREIT"}</definedName>
    <definedName name="fdfdfdf_2_4_1_1" localSheetId="5" hidden="1">{#N/A,#N/A,FALSE,"CAPREIT"}</definedName>
    <definedName name="fdfdfdf_2_4_1_1" localSheetId="3" hidden="1">{#N/A,#N/A,FALSE,"CAPREIT"}</definedName>
    <definedName name="fdfdfdf_2_4_1_1" hidden="1">{#N/A,#N/A,FALSE,"CAPREIT"}</definedName>
    <definedName name="fdfdfdf_2_5" localSheetId="4" hidden="1">{#N/A,#N/A,FALSE,"CAPREIT"}</definedName>
    <definedName name="fdfdfdf_2_5" localSheetId="5" hidden="1">{#N/A,#N/A,FALSE,"CAPREIT"}</definedName>
    <definedName name="fdfdfdf_2_5" localSheetId="3" hidden="1">{#N/A,#N/A,FALSE,"CAPREIT"}</definedName>
    <definedName name="fdfdfdf_2_5" hidden="1">{#N/A,#N/A,FALSE,"CAPREIT"}</definedName>
    <definedName name="fdfdfdf_2_5_1" localSheetId="4" hidden="1">{#N/A,#N/A,FALSE,"CAPREIT"}</definedName>
    <definedName name="fdfdfdf_2_5_1" localSheetId="5" hidden="1">{#N/A,#N/A,FALSE,"CAPREIT"}</definedName>
    <definedName name="fdfdfdf_2_5_1" localSheetId="3" hidden="1">{#N/A,#N/A,FALSE,"CAPREIT"}</definedName>
    <definedName name="fdfdfdf_2_5_1" hidden="1">{#N/A,#N/A,FALSE,"CAPREIT"}</definedName>
    <definedName name="fdfdfdf_3" localSheetId="4" hidden="1">{#N/A,#N/A,FALSE,"CAPREIT"}</definedName>
    <definedName name="fdfdfdf_3" localSheetId="5" hidden="1">{#N/A,#N/A,FALSE,"CAPREIT"}</definedName>
    <definedName name="fdfdfdf_3" localSheetId="3" hidden="1">{#N/A,#N/A,FALSE,"CAPREIT"}</definedName>
    <definedName name="fdfdfdf_3" hidden="1">{#N/A,#N/A,FALSE,"CAPREIT"}</definedName>
    <definedName name="fdfdfdf_3_1" localSheetId="4" hidden="1">{#N/A,#N/A,FALSE,"CAPREIT"}</definedName>
    <definedName name="fdfdfdf_3_1" localSheetId="5" hidden="1">{#N/A,#N/A,FALSE,"CAPREIT"}</definedName>
    <definedName name="fdfdfdf_3_1" localSheetId="3" hidden="1">{#N/A,#N/A,FALSE,"CAPREIT"}</definedName>
    <definedName name="fdfdfdf_3_1" hidden="1">{#N/A,#N/A,FALSE,"CAPREIT"}</definedName>
    <definedName name="fdfdfdf_3_1_1" localSheetId="4" hidden="1">{#N/A,#N/A,FALSE,"CAPREIT"}</definedName>
    <definedName name="fdfdfdf_3_1_1" localSheetId="5" hidden="1">{#N/A,#N/A,FALSE,"CAPREIT"}</definedName>
    <definedName name="fdfdfdf_3_1_1" localSheetId="3" hidden="1">{#N/A,#N/A,FALSE,"CAPREIT"}</definedName>
    <definedName name="fdfdfdf_3_1_1" hidden="1">{#N/A,#N/A,FALSE,"CAPREIT"}</definedName>
    <definedName name="fdfdfdf_3_1_1_1" localSheetId="4" hidden="1">{#N/A,#N/A,FALSE,"CAPREIT"}</definedName>
    <definedName name="fdfdfdf_3_1_1_1" localSheetId="5" hidden="1">{#N/A,#N/A,FALSE,"CAPREIT"}</definedName>
    <definedName name="fdfdfdf_3_1_1_1" localSheetId="3" hidden="1">{#N/A,#N/A,FALSE,"CAPREIT"}</definedName>
    <definedName name="fdfdfdf_3_1_1_1" hidden="1">{#N/A,#N/A,FALSE,"CAPREIT"}</definedName>
    <definedName name="fdfdfdf_3_1_1_1_1" localSheetId="4" hidden="1">{#N/A,#N/A,FALSE,"CAPREIT"}</definedName>
    <definedName name="fdfdfdf_3_1_1_1_1" localSheetId="5" hidden="1">{#N/A,#N/A,FALSE,"CAPREIT"}</definedName>
    <definedName name="fdfdfdf_3_1_1_1_1" localSheetId="3" hidden="1">{#N/A,#N/A,FALSE,"CAPREIT"}</definedName>
    <definedName name="fdfdfdf_3_1_1_1_1" hidden="1">{#N/A,#N/A,FALSE,"CAPREIT"}</definedName>
    <definedName name="fdfdfdf_3_1_1_1_1_1" localSheetId="4" hidden="1">{#N/A,#N/A,FALSE,"CAPREIT"}</definedName>
    <definedName name="fdfdfdf_3_1_1_1_1_1" localSheetId="5" hidden="1">{#N/A,#N/A,FALSE,"CAPREIT"}</definedName>
    <definedName name="fdfdfdf_3_1_1_1_1_1" localSheetId="3" hidden="1">{#N/A,#N/A,FALSE,"CAPREIT"}</definedName>
    <definedName name="fdfdfdf_3_1_1_1_1_1" hidden="1">{#N/A,#N/A,FALSE,"CAPREIT"}</definedName>
    <definedName name="fdfdfdf_3_1_1_1_2" localSheetId="4" hidden="1">{#N/A,#N/A,FALSE,"CAPREIT"}</definedName>
    <definedName name="fdfdfdf_3_1_1_1_2" localSheetId="5" hidden="1">{#N/A,#N/A,FALSE,"CAPREIT"}</definedName>
    <definedName name="fdfdfdf_3_1_1_1_2" localSheetId="3" hidden="1">{#N/A,#N/A,FALSE,"CAPREIT"}</definedName>
    <definedName name="fdfdfdf_3_1_1_1_2" hidden="1">{#N/A,#N/A,FALSE,"CAPREIT"}</definedName>
    <definedName name="fdfdfdf_3_1_1_1_3" localSheetId="4" hidden="1">{#N/A,#N/A,FALSE,"CAPREIT"}</definedName>
    <definedName name="fdfdfdf_3_1_1_1_3" localSheetId="5" hidden="1">{#N/A,#N/A,FALSE,"CAPREIT"}</definedName>
    <definedName name="fdfdfdf_3_1_1_1_3" localSheetId="3" hidden="1">{#N/A,#N/A,FALSE,"CAPREIT"}</definedName>
    <definedName name="fdfdfdf_3_1_1_1_3" hidden="1">{#N/A,#N/A,FALSE,"CAPREIT"}</definedName>
    <definedName name="fdfdfdf_3_1_1_2" localSheetId="4" hidden="1">{#N/A,#N/A,FALSE,"CAPREIT"}</definedName>
    <definedName name="fdfdfdf_3_1_1_2" localSheetId="5" hidden="1">{#N/A,#N/A,FALSE,"CAPREIT"}</definedName>
    <definedName name="fdfdfdf_3_1_1_2" localSheetId="3" hidden="1">{#N/A,#N/A,FALSE,"CAPREIT"}</definedName>
    <definedName name="fdfdfdf_3_1_1_2" hidden="1">{#N/A,#N/A,FALSE,"CAPREIT"}</definedName>
    <definedName name="fdfdfdf_3_1_1_2_1" localSheetId="4" hidden="1">{#N/A,#N/A,FALSE,"CAPREIT"}</definedName>
    <definedName name="fdfdfdf_3_1_1_2_1" localSheetId="5" hidden="1">{#N/A,#N/A,FALSE,"CAPREIT"}</definedName>
    <definedName name="fdfdfdf_3_1_1_2_1" localSheetId="3" hidden="1">{#N/A,#N/A,FALSE,"CAPREIT"}</definedName>
    <definedName name="fdfdfdf_3_1_1_2_1" hidden="1">{#N/A,#N/A,FALSE,"CAPREIT"}</definedName>
    <definedName name="fdfdfdf_3_1_1_3" localSheetId="4" hidden="1">{#N/A,#N/A,FALSE,"CAPREIT"}</definedName>
    <definedName name="fdfdfdf_3_1_1_3" localSheetId="5" hidden="1">{#N/A,#N/A,FALSE,"CAPREIT"}</definedName>
    <definedName name="fdfdfdf_3_1_1_3" localSheetId="3" hidden="1">{#N/A,#N/A,FALSE,"CAPREIT"}</definedName>
    <definedName name="fdfdfdf_3_1_1_3" hidden="1">{#N/A,#N/A,FALSE,"CAPREIT"}</definedName>
    <definedName name="fdfdfdf_3_1_1_4" localSheetId="4" hidden="1">{#N/A,#N/A,FALSE,"CAPREIT"}</definedName>
    <definedName name="fdfdfdf_3_1_1_4" localSheetId="5" hidden="1">{#N/A,#N/A,FALSE,"CAPREIT"}</definedName>
    <definedName name="fdfdfdf_3_1_1_4" localSheetId="3" hidden="1">{#N/A,#N/A,FALSE,"CAPREIT"}</definedName>
    <definedName name="fdfdfdf_3_1_1_4" hidden="1">{#N/A,#N/A,FALSE,"CAPREIT"}</definedName>
    <definedName name="fdfdfdf_3_1_2" localSheetId="4" hidden="1">{#N/A,#N/A,FALSE,"CAPREIT"}</definedName>
    <definedName name="fdfdfdf_3_1_2" localSheetId="5" hidden="1">{#N/A,#N/A,FALSE,"CAPREIT"}</definedName>
    <definedName name="fdfdfdf_3_1_2" localSheetId="3" hidden="1">{#N/A,#N/A,FALSE,"CAPREIT"}</definedName>
    <definedName name="fdfdfdf_3_1_2" hidden="1">{#N/A,#N/A,FALSE,"CAPREIT"}</definedName>
    <definedName name="fdfdfdf_3_1_2_1" localSheetId="4" hidden="1">{#N/A,#N/A,FALSE,"CAPREIT"}</definedName>
    <definedName name="fdfdfdf_3_1_2_1" localSheetId="5" hidden="1">{#N/A,#N/A,FALSE,"CAPREIT"}</definedName>
    <definedName name="fdfdfdf_3_1_2_1" localSheetId="3" hidden="1">{#N/A,#N/A,FALSE,"CAPREIT"}</definedName>
    <definedName name="fdfdfdf_3_1_2_1" hidden="1">{#N/A,#N/A,FALSE,"CAPREIT"}</definedName>
    <definedName name="fdfdfdf_3_1_2_1_1" localSheetId="4" hidden="1">{#N/A,#N/A,FALSE,"CAPREIT"}</definedName>
    <definedName name="fdfdfdf_3_1_2_1_1" localSheetId="5" hidden="1">{#N/A,#N/A,FALSE,"CAPREIT"}</definedName>
    <definedName name="fdfdfdf_3_1_2_1_1" localSheetId="3" hidden="1">{#N/A,#N/A,FALSE,"CAPREIT"}</definedName>
    <definedName name="fdfdfdf_3_1_2_1_1" hidden="1">{#N/A,#N/A,FALSE,"CAPREIT"}</definedName>
    <definedName name="fdfdfdf_3_1_2_2" localSheetId="4" hidden="1">{#N/A,#N/A,FALSE,"CAPREIT"}</definedName>
    <definedName name="fdfdfdf_3_1_2_2" localSheetId="5" hidden="1">{#N/A,#N/A,FALSE,"CAPREIT"}</definedName>
    <definedName name="fdfdfdf_3_1_2_2" localSheetId="3" hidden="1">{#N/A,#N/A,FALSE,"CAPREIT"}</definedName>
    <definedName name="fdfdfdf_3_1_2_2" hidden="1">{#N/A,#N/A,FALSE,"CAPREIT"}</definedName>
    <definedName name="fdfdfdf_3_1_2_3" localSheetId="4" hidden="1">{#N/A,#N/A,FALSE,"CAPREIT"}</definedName>
    <definedName name="fdfdfdf_3_1_2_3" localSheetId="5" hidden="1">{#N/A,#N/A,FALSE,"CAPREIT"}</definedName>
    <definedName name="fdfdfdf_3_1_2_3" localSheetId="3" hidden="1">{#N/A,#N/A,FALSE,"CAPREIT"}</definedName>
    <definedName name="fdfdfdf_3_1_2_3" hidden="1">{#N/A,#N/A,FALSE,"CAPREIT"}</definedName>
    <definedName name="fdfdfdf_3_1_3" localSheetId="4" hidden="1">{#N/A,#N/A,FALSE,"CAPREIT"}</definedName>
    <definedName name="fdfdfdf_3_1_3" localSheetId="5" hidden="1">{#N/A,#N/A,FALSE,"CAPREIT"}</definedName>
    <definedName name="fdfdfdf_3_1_3" localSheetId="3" hidden="1">{#N/A,#N/A,FALSE,"CAPREIT"}</definedName>
    <definedName name="fdfdfdf_3_1_3" hidden="1">{#N/A,#N/A,FALSE,"CAPREIT"}</definedName>
    <definedName name="fdfdfdf_3_1_4" localSheetId="4" hidden="1">{#N/A,#N/A,FALSE,"CAPREIT"}</definedName>
    <definedName name="fdfdfdf_3_1_4" localSheetId="5" hidden="1">{#N/A,#N/A,FALSE,"CAPREIT"}</definedName>
    <definedName name="fdfdfdf_3_1_4" localSheetId="3" hidden="1">{#N/A,#N/A,FALSE,"CAPREIT"}</definedName>
    <definedName name="fdfdfdf_3_1_4" hidden="1">{#N/A,#N/A,FALSE,"CAPREIT"}</definedName>
    <definedName name="fdfdfdf_3_2" localSheetId="4" hidden="1">{#N/A,#N/A,FALSE,"CAPREIT"}</definedName>
    <definedName name="fdfdfdf_3_2" localSheetId="5" hidden="1">{#N/A,#N/A,FALSE,"CAPREIT"}</definedName>
    <definedName name="fdfdfdf_3_2" localSheetId="3" hidden="1">{#N/A,#N/A,FALSE,"CAPREIT"}</definedName>
    <definedName name="fdfdfdf_3_2" hidden="1">{#N/A,#N/A,FALSE,"CAPREIT"}</definedName>
    <definedName name="fdfdfdf_3_2_1" localSheetId="4" hidden="1">{#N/A,#N/A,FALSE,"CAPREIT"}</definedName>
    <definedName name="fdfdfdf_3_2_1" localSheetId="5" hidden="1">{#N/A,#N/A,FALSE,"CAPREIT"}</definedName>
    <definedName name="fdfdfdf_3_2_1" localSheetId="3" hidden="1">{#N/A,#N/A,FALSE,"CAPREIT"}</definedName>
    <definedName name="fdfdfdf_3_2_1" hidden="1">{#N/A,#N/A,FALSE,"CAPREIT"}</definedName>
    <definedName name="fdfdfdf_3_2_1_1" localSheetId="4" hidden="1">{#N/A,#N/A,FALSE,"CAPREIT"}</definedName>
    <definedName name="fdfdfdf_3_2_1_1" localSheetId="5" hidden="1">{#N/A,#N/A,FALSE,"CAPREIT"}</definedName>
    <definedName name="fdfdfdf_3_2_1_1" localSheetId="3" hidden="1">{#N/A,#N/A,FALSE,"CAPREIT"}</definedName>
    <definedName name="fdfdfdf_3_2_1_1" hidden="1">{#N/A,#N/A,FALSE,"CAPREIT"}</definedName>
    <definedName name="fdfdfdf_3_2_1_1_1" localSheetId="4" hidden="1">{#N/A,#N/A,FALSE,"CAPREIT"}</definedName>
    <definedName name="fdfdfdf_3_2_1_1_1" localSheetId="5" hidden="1">{#N/A,#N/A,FALSE,"CAPREIT"}</definedName>
    <definedName name="fdfdfdf_3_2_1_1_1" localSheetId="3" hidden="1">{#N/A,#N/A,FALSE,"CAPREIT"}</definedName>
    <definedName name="fdfdfdf_3_2_1_1_1" hidden="1">{#N/A,#N/A,FALSE,"CAPREIT"}</definedName>
    <definedName name="fdfdfdf_3_2_1_2" localSheetId="4" hidden="1">{#N/A,#N/A,FALSE,"CAPREIT"}</definedName>
    <definedName name="fdfdfdf_3_2_1_2" localSheetId="5" hidden="1">{#N/A,#N/A,FALSE,"CAPREIT"}</definedName>
    <definedName name="fdfdfdf_3_2_1_2" localSheetId="3" hidden="1">{#N/A,#N/A,FALSE,"CAPREIT"}</definedName>
    <definedName name="fdfdfdf_3_2_1_2" hidden="1">{#N/A,#N/A,FALSE,"CAPREIT"}</definedName>
    <definedName name="fdfdfdf_3_2_1_3" localSheetId="4" hidden="1">{#N/A,#N/A,FALSE,"CAPREIT"}</definedName>
    <definedName name="fdfdfdf_3_2_1_3" localSheetId="5" hidden="1">{#N/A,#N/A,FALSE,"CAPREIT"}</definedName>
    <definedName name="fdfdfdf_3_2_1_3" localSheetId="3" hidden="1">{#N/A,#N/A,FALSE,"CAPREIT"}</definedName>
    <definedName name="fdfdfdf_3_2_1_3" hidden="1">{#N/A,#N/A,FALSE,"CAPREIT"}</definedName>
    <definedName name="fdfdfdf_3_2_2" localSheetId="4" hidden="1">{#N/A,#N/A,FALSE,"CAPREIT"}</definedName>
    <definedName name="fdfdfdf_3_2_2" localSheetId="5" hidden="1">{#N/A,#N/A,FALSE,"CAPREIT"}</definedName>
    <definedName name="fdfdfdf_3_2_2" localSheetId="3" hidden="1">{#N/A,#N/A,FALSE,"CAPREIT"}</definedName>
    <definedName name="fdfdfdf_3_2_2" hidden="1">{#N/A,#N/A,FALSE,"CAPREIT"}</definedName>
    <definedName name="fdfdfdf_3_2_2_1" localSheetId="4" hidden="1">{#N/A,#N/A,FALSE,"CAPREIT"}</definedName>
    <definedName name="fdfdfdf_3_2_2_1" localSheetId="5" hidden="1">{#N/A,#N/A,FALSE,"CAPREIT"}</definedName>
    <definedName name="fdfdfdf_3_2_2_1" localSheetId="3" hidden="1">{#N/A,#N/A,FALSE,"CAPREIT"}</definedName>
    <definedName name="fdfdfdf_3_2_2_1" hidden="1">{#N/A,#N/A,FALSE,"CAPREIT"}</definedName>
    <definedName name="fdfdfdf_3_2_3" localSheetId="4" hidden="1">{#N/A,#N/A,FALSE,"CAPREIT"}</definedName>
    <definedName name="fdfdfdf_3_2_3" localSheetId="5" hidden="1">{#N/A,#N/A,FALSE,"CAPREIT"}</definedName>
    <definedName name="fdfdfdf_3_2_3" localSheetId="3" hidden="1">{#N/A,#N/A,FALSE,"CAPREIT"}</definedName>
    <definedName name="fdfdfdf_3_2_3" hidden="1">{#N/A,#N/A,FALSE,"CAPREIT"}</definedName>
    <definedName name="fdfdfdf_3_2_4" localSheetId="4" hidden="1">{#N/A,#N/A,FALSE,"CAPREIT"}</definedName>
    <definedName name="fdfdfdf_3_2_4" localSheetId="5" hidden="1">{#N/A,#N/A,FALSE,"CAPREIT"}</definedName>
    <definedName name="fdfdfdf_3_2_4" localSheetId="3" hidden="1">{#N/A,#N/A,FALSE,"CAPREIT"}</definedName>
    <definedName name="fdfdfdf_3_2_4" hidden="1">{#N/A,#N/A,FALSE,"CAPREIT"}</definedName>
    <definedName name="fdfdfdf_3_3" localSheetId="4" hidden="1">{#N/A,#N/A,FALSE,"CAPREIT"}</definedName>
    <definedName name="fdfdfdf_3_3" localSheetId="5" hidden="1">{#N/A,#N/A,FALSE,"CAPREIT"}</definedName>
    <definedName name="fdfdfdf_3_3" localSheetId="3" hidden="1">{#N/A,#N/A,FALSE,"CAPREIT"}</definedName>
    <definedName name="fdfdfdf_3_3" hidden="1">{#N/A,#N/A,FALSE,"CAPREIT"}</definedName>
    <definedName name="fdfdfdf_3_3_1" localSheetId="4" hidden="1">{#N/A,#N/A,FALSE,"CAPREIT"}</definedName>
    <definedName name="fdfdfdf_3_3_1" localSheetId="5" hidden="1">{#N/A,#N/A,FALSE,"CAPREIT"}</definedName>
    <definedName name="fdfdfdf_3_3_1" localSheetId="3" hidden="1">{#N/A,#N/A,FALSE,"CAPREIT"}</definedName>
    <definedName name="fdfdfdf_3_3_1" hidden="1">{#N/A,#N/A,FALSE,"CAPREIT"}</definedName>
    <definedName name="fdfdfdf_3_3_1_1" localSheetId="4" hidden="1">{#N/A,#N/A,FALSE,"CAPREIT"}</definedName>
    <definedName name="fdfdfdf_3_3_1_1" localSheetId="5" hidden="1">{#N/A,#N/A,FALSE,"CAPREIT"}</definedName>
    <definedName name="fdfdfdf_3_3_1_1" localSheetId="3" hidden="1">{#N/A,#N/A,FALSE,"CAPREIT"}</definedName>
    <definedName name="fdfdfdf_3_3_1_1" hidden="1">{#N/A,#N/A,FALSE,"CAPREIT"}</definedName>
    <definedName name="fdfdfdf_3_3_2" localSheetId="4" hidden="1">{#N/A,#N/A,FALSE,"CAPREIT"}</definedName>
    <definedName name="fdfdfdf_3_3_2" localSheetId="5" hidden="1">{#N/A,#N/A,FALSE,"CAPREIT"}</definedName>
    <definedName name="fdfdfdf_3_3_2" localSheetId="3" hidden="1">{#N/A,#N/A,FALSE,"CAPREIT"}</definedName>
    <definedName name="fdfdfdf_3_3_2" hidden="1">{#N/A,#N/A,FALSE,"CAPREIT"}</definedName>
    <definedName name="fdfdfdf_3_3_3" localSheetId="4" hidden="1">{#N/A,#N/A,FALSE,"CAPREIT"}</definedName>
    <definedName name="fdfdfdf_3_3_3" localSheetId="5" hidden="1">{#N/A,#N/A,FALSE,"CAPREIT"}</definedName>
    <definedName name="fdfdfdf_3_3_3" localSheetId="3" hidden="1">{#N/A,#N/A,FALSE,"CAPREIT"}</definedName>
    <definedName name="fdfdfdf_3_3_3" hidden="1">{#N/A,#N/A,FALSE,"CAPREIT"}</definedName>
    <definedName name="fdfdfdf_3_4" localSheetId="4" hidden="1">{#N/A,#N/A,FALSE,"CAPREIT"}</definedName>
    <definedName name="fdfdfdf_3_4" localSheetId="5" hidden="1">{#N/A,#N/A,FALSE,"CAPREIT"}</definedName>
    <definedName name="fdfdfdf_3_4" localSheetId="3" hidden="1">{#N/A,#N/A,FALSE,"CAPREIT"}</definedName>
    <definedName name="fdfdfdf_3_4" hidden="1">{#N/A,#N/A,FALSE,"CAPREIT"}</definedName>
    <definedName name="fdfdfdf_3_4_1" localSheetId="4" hidden="1">{#N/A,#N/A,FALSE,"CAPREIT"}</definedName>
    <definedName name="fdfdfdf_3_4_1" localSheetId="5" hidden="1">{#N/A,#N/A,FALSE,"CAPREIT"}</definedName>
    <definedName name="fdfdfdf_3_4_1" localSheetId="3" hidden="1">{#N/A,#N/A,FALSE,"CAPREIT"}</definedName>
    <definedName name="fdfdfdf_3_4_1" hidden="1">{#N/A,#N/A,FALSE,"CAPREIT"}</definedName>
    <definedName name="fdfdfdf_3_5" localSheetId="4" hidden="1">{#N/A,#N/A,FALSE,"CAPREIT"}</definedName>
    <definedName name="fdfdfdf_3_5" localSheetId="5" hidden="1">{#N/A,#N/A,FALSE,"CAPREIT"}</definedName>
    <definedName name="fdfdfdf_3_5" localSheetId="3" hidden="1">{#N/A,#N/A,FALSE,"CAPREIT"}</definedName>
    <definedName name="fdfdfdf_3_5" hidden="1">{#N/A,#N/A,FALSE,"CAPREIT"}</definedName>
    <definedName name="fdfdfdf_4" localSheetId="4" hidden="1">{#N/A,#N/A,FALSE,"CAPREIT"}</definedName>
    <definedName name="fdfdfdf_4" localSheetId="5" hidden="1">{#N/A,#N/A,FALSE,"CAPREIT"}</definedName>
    <definedName name="fdfdfdf_4" localSheetId="3" hidden="1">{#N/A,#N/A,FALSE,"CAPREIT"}</definedName>
    <definedName name="fdfdfdf_4" hidden="1">{#N/A,#N/A,FALSE,"CAPREIT"}</definedName>
    <definedName name="fdfdfdf_4_1" localSheetId="4" hidden="1">{#N/A,#N/A,FALSE,"CAPREIT"}</definedName>
    <definedName name="fdfdfdf_4_1" localSheetId="5" hidden="1">{#N/A,#N/A,FALSE,"CAPREIT"}</definedName>
    <definedName name="fdfdfdf_4_1" localSheetId="3" hidden="1">{#N/A,#N/A,FALSE,"CAPREIT"}</definedName>
    <definedName name="fdfdfdf_4_1" hidden="1">{#N/A,#N/A,FALSE,"CAPREIT"}</definedName>
    <definedName name="fdfdfdf_4_1_1" localSheetId="4" hidden="1">{#N/A,#N/A,FALSE,"CAPREIT"}</definedName>
    <definedName name="fdfdfdf_4_1_1" localSheetId="5" hidden="1">{#N/A,#N/A,FALSE,"CAPREIT"}</definedName>
    <definedName name="fdfdfdf_4_1_1" localSheetId="3" hidden="1">{#N/A,#N/A,FALSE,"CAPREIT"}</definedName>
    <definedName name="fdfdfdf_4_1_1" hidden="1">{#N/A,#N/A,FALSE,"CAPREIT"}</definedName>
    <definedName name="fdfdfdf_4_1_1_1" localSheetId="4" hidden="1">{#N/A,#N/A,FALSE,"CAPREIT"}</definedName>
    <definedName name="fdfdfdf_4_1_1_1" localSheetId="5" hidden="1">{#N/A,#N/A,FALSE,"CAPREIT"}</definedName>
    <definedName name="fdfdfdf_4_1_1_1" localSheetId="3" hidden="1">{#N/A,#N/A,FALSE,"CAPREIT"}</definedName>
    <definedName name="fdfdfdf_4_1_1_1" hidden="1">{#N/A,#N/A,FALSE,"CAPREIT"}</definedName>
    <definedName name="fdfdfdf_4_1_1_1_1" localSheetId="4" hidden="1">{#N/A,#N/A,FALSE,"CAPREIT"}</definedName>
    <definedName name="fdfdfdf_4_1_1_1_1" localSheetId="5" hidden="1">{#N/A,#N/A,FALSE,"CAPREIT"}</definedName>
    <definedName name="fdfdfdf_4_1_1_1_1" localSheetId="3" hidden="1">{#N/A,#N/A,FALSE,"CAPREIT"}</definedName>
    <definedName name="fdfdfdf_4_1_1_1_1" hidden="1">{#N/A,#N/A,FALSE,"CAPREIT"}</definedName>
    <definedName name="fdfdfdf_4_1_1_2" localSheetId="4" hidden="1">{#N/A,#N/A,FALSE,"CAPREIT"}</definedName>
    <definedName name="fdfdfdf_4_1_1_2" localSheetId="5" hidden="1">{#N/A,#N/A,FALSE,"CAPREIT"}</definedName>
    <definedName name="fdfdfdf_4_1_1_2" localSheetId="3" hidden="1">{#N/A,#N/A,FALSE,"CAPREIT"}</definedName>
    <definedName name="fdfdfdf_4_1_1_2" hidden="1">{#N/A,#N/A,FALSE,"CAPREIT"}</definedName>
    <definedName name="fdfdfdf_4_1_1_3" localSheetId="4" hidden="1">{#N/A,#N/A,FALSE,"CAPREIT"}</definedName>
    <definedName name="fdfdfdf_4_1_1_3" localSheetId="5" hidden="1">{#N/A,#N/A,FALSE,"CAPREIT"}</definedName>
    <definedName name="fdfdfdf_4_1_1_3" localSheetId="3" hidden="1">{#N/A,#N/A,FALSE,"CAPREIT"}</definedName>
    <definedName name="fdfdfdf_4_1_1_3" hidden="1">{#N/A,#N/A,FALSE,"CAPREIT"}</definedName>
    <definedName name="fdfdfdf_4_1_2" localSheetId="4" hidden="1">{#N/A,#N/A,FALSE,"CAPREIT"}</definedName>
    <definedName name="fdfdfdf_4_1_2" localSheetId="5" hidden="1">{#N/A,#N/A,FALSE,"CAPREIT"}</definedName>
    <definedName name="fdfdfdf_4_1_2" localSheetId="3" hidden="1">{#N/A,#N/A,FALSE,"CAPREIT"}</definedName>
    <definedName name="fdfdfdf_4_1_2" hidden="1">{#N/A,#N/A,FALSE,"CAPREIT"}</definedName>
    <definedName name="fdfdfdf_4_1_2_1" localSheetId="4" hidden="1">{#N/A,#N/A,FALSE,"CAPREIT"}</definedName>
    <definedName name="fdfdfdf_4_1_2_1" localSheetId="5" hidden="1">{#N/A,#N/A,FALSE,"CAPREIT"}</definedName>
    <definedName name="fdfdfdf_4_1_2_1" localSheetId="3" hidden="1">{#N/A,#N/A,FALSE,"CAPREIT"}</definedName>
    <definedName name="fdfdfdf_4_1_2_1" hidden="1">{#N/A,#N/A,FALSE,"CAPREIT"}</definedName>
    <definedName name="fdfdfdf_4_1_3" localSheetId="4" hidden="1">{#N/A,#N/A,FALSE,"CAPREIT"}</definedName>
    <definedName name="fdfdfdf_4_1_3" localSheetId="5" hidden="1">{#N/A,#N/A,FALSE,"CAPREIT"}</definedName>
    <definedName name="fdfdfdf_4_1_3" localSheetId="3" hidden="1">{#N/A,#N/A,FALSE,"CAPREIT"}</definedName>
    <definedName name="fdfdfdf_4_1_3" hidden="1">{#N/A,#N/A,FALSE,"CAPREIT"}</definedName>
    <definedName name="fdfdfdf_4_1_4" localSheetId="4" hidden="1">{#N/A,#N/A,FALSE,"CAPREIT"}</definedName>
    <definedName name="fdfdfdf_4_1_4" localSheetId="5" hidden="1">{#N/A,#N/A,FALSE,"CAPREIT"}</definedName>
    <definedName name="fdfdfdf_4_1_4" localSheetId="3" hidden="1">{#N/A,#N/A,FALSE,"CAPREIT"}</definedName>
    <definedName name="fdfdfdf_4_1_4" hidden="1">{#N/A,#N/A,FALSE,"CAPREIT"}</definedName>
    <definedName name="fdfdfdf_4_2" localSheetId="4" hidden="1">{#N/A,#N/A,FALSE,"CAPREIT"}</definedName>
    <definedName name="fdfdfdf_4_2" localSheetId="5" hidden="1">{#N/A,#N/A,FALSE,"CAPREIT"}</definedName>
    <definedName name="fdfdfdf_4_2" localSheetId="3" hidden="1">{#N/A,#N/A,FALSE,"CAPREIT"}</definedName>
    <definedName name="fdfdfdf_4_2" hidden="1">{#N/A,#N/A,FALSE,"CAPREIT"}</definedName>
    <definedName name="fdfdfdf_4_2_1" localSheetId="4" hidden="1">{#N/A,#N/A,FALSE,"CAPREIT"}</definedName>
    <definedName name="fdfdfdf_4_2_1" localSheetId="5" hidden="1">{#N/A,#N/A,FALSE,"CAPREIT"}</definedName>
    <definedName name="fdfdfdf_4_2_1" localSheetId="3" hidden="1">{#N/A,#N/A,FALSE,"CAPREIT"}</definedName>
    <definedName name="fdfdfdf_4_2_1" hidden="1">{#N/A,#N/A,FALSE,"CAPREIT"}</definedName>
    <definedName name="fdfdfdf_4_2_1_1" localSheetId="4" hidden="1">{#N/A,#N/A,FALSE,"CAPREIT"}</definedName>
    <definedName name="fdfdfdf_4_2_1_1" localSheetId="5" hidden="1">{#N/A,#N/A,FALSE,"CAPREIT"}</definedName>
    <definedName name="fdfdfdf_4_2_1_1" localSheetId="3" hidden="1">{#N/A,#N/A,FALSE,"CAPREIT"}</definedName>
    <definedName name="fdfdfdf_4_2_1_1" hidden="1">{#N/A,#N/A,FALSE,"CAPREIT"}</definedName>
    <definedName name="fdfdfdf_4_2_2" localSheetId="4" hidden="1">{#N/A,#N/A,FALSE,"CAPREIT"}</definedName>
    <definedName name="fdfdfdf_4_2_2" localSheetId="5" hidden="1">{#N/A,#N/A,FALSE,"CAPREIT"}</definedName>
    <definedName name="fdfdfdf_4_2_2" localSheetId="3" hidden="1">{#N/A,#N/A,FALSE,"CAPREIT"}</definedName>
    <definedName name="fdfdfdf_4_2_2" hidden="1">{#N/A,#N/A,FALSE,"CAPREIT"}</definedName>
    <definedName name="fdfdfdf_4_2_3" localSheetId="4" hidden="1">{#N/A,#N/A,FALSE,"CAPREIT"}</definedName>
    <definedName name="fdfdfdf_4_2_3" localSheetId="5" hidden="1">{#N/A,#N/A,FALSE,"CAPREIT"}</definedName>
    <definedName name="fdfdfdf_4_2_3" localSheetId="3" hidden="1">{#N/A,#N/A,FALSE,"CAPREIT"}</definedName>
    <definedName name="fdfdfdf_4_2_3" hidden="1">{#N/A,#N/A,FALSE,"CAPREIT"}</definedName>
    <definedName name="fdfdfdf_4_3" localSheetId="4" hidden="1">{#N/A,#N/A,FALSE,"CAPREIT"}</definedName>
    <definedName name="fdfdfdf_4_3" localSheetId="5" hidden="1">{#N/A,#N/A,FALSE,"CAPREIT"}</definedName>
    <definedName name="fdfdfdf_4_3" localSheetId="3" hidden="1">{#N/A,#N/A,FALSE,"CAPREIT"}</definedName>
    <definedName name="fdfdfdf_4_3" hidden="1">{#N/A,#N/A,FALSE,"CAPREIT"}</definedName>
    <definedName name="fdfdfdf_4_3_1" localSheetId="4" hidden="1">{#N/A,#N/A,FALSE,"CAPREIT"}</definedName>
    <definedName name="fdfdfdf_4_3_1" localSheetId="5" hidden="1">{#N/A,#N/A,FALSE,"CAPREIT"}</definedName>
    <definedName name="fdfdfdf_4_3_1" localSheetId="3" hidden="1">{#N/A,#N/A,FALSE,"CAPREIT"}</definedName>
    <definedName name="fdfdfdf_4_3_1" hidden="1">{#N/A,#N/A,FALSE,"CAPREIT"}</definedName>
    <definedName name="fdfdfdf_4_4" localSheetId="4" hidden="1">{#N/A,#N/A,FALSE,"CAPREIT"}</definedName>
    <definedName name="fdfdfdf_4_4" localSheetId="5" hidden="1">{#N/A,#N/A,FALSE,"CAPREIT"}</definedName>
    <definedName name="fdfdfdf_4_4" localSheetId="3" hidden="1">{#N/A,#N/A,FALSE,"CAPREIT"}</definedName>
    <definedName name="fdfdfdf_4_4" hidden="1">{#N/A,#N/A,FALSE,"CAPREIT"}</definedName>
    <definedName name="fdfdfdf_4_5" localSheetId="4" hidden="1">{#N/A,#N/A,FALSE,"CAPREIT"}</definedName>
    <definedName name="fdfdfdf_4_5" localSheetId="5" hidden="1">{#N/A,#N/A,FALSE,"CAPREIT"}</definedName>
    <definedName name="fdfdfdf_4_5" localSheetId="3" hidden="1">{#N/A,#N/A,FALSE,"CAPREIT"}</definedName>
    <definedName name="fdfdfdf_4_5" hidden="1">{#N/A,#N/A,FALSE,"CAPREIT"}</definedName>
    <definedName name="fdfdfdf_5" localSheetId="4" hidden="1">{#N/A,#N/A,FALSE,"CAPREIT"}</definedName>
    <definedName name="fdfdfdf_5" localSheetId="5" hidden="1">{#N/A,#N/A,FALSE,"CAPREIT"}</definedName>
    <definedName name="fdfdfdf_5" localSheetId="3" hidden="1">{#N/A,#N/A,FALSE,"CAPREIT"}</definedName>
    <definedName name="fdfdfdf_5" hidden="1">{#N/A,#N/A,FALSE,"CAPREIT"}</definedName>
    <definedName name="fdfdfdf_5_1" localSheetId="4" hidden="1">{#N/A,#N/A,FALSE,"CAPREIT"}</definedName>
    <definedName name="fdfdfdf_5_1" localSheetId="5" hidden="1">{#N/A,#N/A,FALSE,"CAPREIT"}</definedName>
    <definedName name="fdfdfdf_5_1" localSheetId="3" hidden="1">{#N/A,#N/A,FALSE,"CAPREIT"}</definedName>
    <definedName name="fdfdfdf_5_1" hidden="1">{#N/A,#N/A,FALSE,"CAPREIT"}</definedName>
    <definedName name="fdfdfdf_5_1_1" localSheetId="4" hidden="1">{#N/A,#N/A,FALSE,"CAPREIT"}</definedName>
    <definedName name="fdfdfdf_5_1_1" localSheetId="5" hidden="1">{#N/A,#N/A,FALSE,"CAPREIT"}</definedName>
    <definedName name="fdfdfdf_5_1_1" localSheetId="3" hidden="1">{#N/A,#N/A,FALSE,"CAPREIT"}</definedName>
    <definedName name="fdfdfdf_5_1_1" hidden="1">{#N/A,#N/A,FALSE,"CAPREIT"}</definedName>
    <definedName name="fdfdfdf_5_1_1_1" localSheetId="4" hidden="1">{#N/A,#N/A,FALSE,"CAPREIT"}</definedName>
    <definedName name="fdfdfdf_5_1_1_1" localSheetId="5" hidden="1">{#N/A,#N/A,FALSE,"CAPREIT"}</definedName>
    <definedName name="fdfdfdf_5_1_1_1" localSheetId="3" hidden="1">{#N/A,#N/A,FALSE,"CAPREIT"}</definedName>
    <definedName name="fdfdfdf_5_1_1_1" hidden="1">{#N/A,#N/A,FALSE,"CAPREIT"}</definedName>
    <definedName name="fdfdfdf_5_1_1_1_1" localSheetId="4" hidden="1">{#N/A,#N/A,FALSE,"CAPREIT"}</definedName>
    <definedName name="fdfdfdf_5_1_1_1_1" localSheetId="5" hidden="1">{#N/A,#N/A,FALSE,"CAPREIT"}</definedName>
    <definedName name="fdfdfdf_5_1_1_1_1" localSheetId="3" hidden="1">{#N/A,#N/A,FALSE,"CAPREIT"}</definedName>
    <definedName name="fdfdfdf_5_1_1_1_1" hidden="1">{#N/A,#N/A,FALSE,"CAPREIT"}</definedName>
    <definedName name="fdfdfdf_5_1_1_2" localSheetId="4" hidden="1">{#N/A,#N/A,FALSE,"CAPREIT"}</definedName>
    <definedName name="fdfdfdf_5_1_1_2" localSheetId="5" hidden="1">{#N/A,#N/A,FALSE,"CAPREIT"}</definedName>
    <definedName name="fdfdfdf_5_1_1_2" localSheetId="3" hidden="1">{#N/A,#N/A,FALSE,"CAPREIT"}</definedName>
    <definedName name="fdfdfdf_5_1_1_2" hidden="1">{#N/A,#N/A,FALSE,"CAPREIT"}</definedName>
    <definedName name="fdfdfdf_5_1_1_3" localSheetId="4" hidden="1">{#N/A,#N/A,FALSE,"CAPREIT"}</definedName>
    <definedName name="fdfdfdf_5_1_1_3" localSheetId="5" hidden="1">{#N/A,#N/A,FALSE,"CAPREIT"}</definedName>
    <definedName name="fdfdfdf_5_1_1_3" localSheetId="3" hidden="1">{#N/A,#N/A,FALSE,"CAPREIT"}</definedName>
    <definedName name="fdfdfdf_5_1_1_3" hidden="1">{#N/A,#N/A,FALSE,"CAPREIT"}</definedName>
    <definedName name="fdfdfdf_5_1_2" localSheetId="4" hidden="1">{#N/A,#N/A,FALSE,"CAPREIT"}</definedName>
    <definedName name="fdfdfdf_5_1_2" localSheetId="5" hidden="1">{#N/A,#N/A,FALSE,"CAPREIT"}</definedName>
    <definedName name="fdfdfdf_5_1_2" localSheetId="3" hidden="1">{#N/A,#N/A,FALSE,"CAPREIT"}</definedName>
    <definedName name="fdfdfdf_5_1_2" hidden="1">{#N/A,#N/A,FALSE,"CAPREIT"}</definedName>
    <definedName name="fdfdfdf_5_1_2_1" localSheetId="4" hidden="1">{#N/A,#N/A,FALSE,"CAPREIT"}</definedName>
    <definedName name="fdfdfdf_5_1_2_1" localSheetId="5" hidden="1">{#N/A,#N/A,FALSE,"CAPREIT"}</definedName>
    <definedName name="fdfdfdf_5_1_2_1" localSheetId="3" hidden="1">{#N/A,#N/A,FALSE,"CAPREIT"}</definedName>
    <definedName name="fdfdfdf_5_1_2_1" hidden="1">{#N/A,#N/A,FALSE,"CAPREIT"}</definedName>
    <definedName name="fdfdfdf_5_1_3" localSheetId="4" hidden="1">{#N/A,#N/A,FALSE,"CAPREIT"}</definedName>
    <definedName name="fdfdfdf_5_1_3" localSheetId="5" hidden="1">{#N/A,#N/A,FALSE,"CAPREIT"}</definedName>
    <definedName name="fdfdfdf_5_1_3" localSheetId="3" hidden="1">{#N/A,#N/A,FALSE,"CAPREIT"}</definedName>
    <definedName name="fdfdfdf_5_1_3" hidden="1">{#N/A,#N/A,FALSE,"CAPREIT"}</definedName>
    <definedName name="fdfdfdf_5_1_4" localSheetId="4" hidden="1">{#N/A,#N/A,FALSE,"CAPREIT"}</definedName>
    <definedName name="fdfdfdf_5_1_4" localSheetId="5" hidden="1">{#N/A,#N/A,FALSE,"CAPREIT"}</definedName>
    <definedName name="fdfdfdf_5_1_4" localSheetId="3" hidden="1">{#N/A,#N/A,FALSE,"CAPREIT"}</definedName>
    <definedName name="fdfdfdf_5_1_4" hidden="1">{#N/A,#N/A,FALSE,"CAPREIT"}</definedName>
    <definedName name="fdfdfdf_5_2" localSheetId="4" hidden="1">{#N/A,#N/A,FALSE,"CAPREIT"}</definedName>
    <definedName name="fdfdfdf_5_2" localSheetId="5" hidden="1">{#N/A,#N/A,FALSE,"CAPREIT"}</definedName>
    <definedName name="fdfdfdf_5_2" localSheetId="3" hidden="1">{#N/A,#N/A,FALSE,"CAPREIT"}</definedName>
    <definedName name="fdfdfdf_5_2" hidden="1">{#N/A,#N/A,FALSE,"CAPREIT"}</definedName>
    <definedName name="fdfdfdf_5_2_1" localSheetId="4" hidden="1">{#N/A,#N/A,FALSE,"CAPREIT"}</definedName>
    <definedName name="fdfdfdf_5_2_1" localSheetId="5" hidden="1">{#N/A,#N/A,FALSE,"CAPREIT"}</definedName>
    <definedName name="fdfdfdf_5_2_1" localSheetId="3" hidden="1">{#N/A,#N/A,FALSE,"CAPREIT"}</definedName>
    <definedName name="fdfdfdf_5_2_1" hidden="1">{#N/A,#N/A,FALSE,"CAPREIT"}</definedName>
    <definedName name="fdfdfdf_5_2_1_1" localSheetId="4" hidden="1">{#N/A,#N/A,FALSE,"CAPREIT"}</definedName>
    <definedName name="fdfdfdf_5_2_1_1" localSheetId="5" hidden="1">{#N/A,#N/A,FALSE,"CAPREIT"}</definedName>
    <definedName name="fdfdfdf_5_2_1_1" localSheetId="3" hidden="1">{#N/A,#N/A,FALSE,"CAPREIT"}</definedName>
    <definedName name="fdfdfdf_5_2_1_1" hidden="1">{#N/A,#N/A,FALSE,"CAPREIT"}</definedName>
    <definedName name="fdfdfdf_5_2_2" localSheetId="4" hidden="1">{#N/A,#N/A,FALSE,"CAPREIT"}</definedName>
    <definedName name="fdfdfdf_5_2_2" localSheetId="5" hidden="1">{#N/A,#N/A,FALSE,"CAPREIT"}</definedName>
    <definedName name="fdfdfdf_5_2_2" localSheetId="3" hidden="1">{#N/A,#N/A,FALSE,"CAPREIT"}</definedName>
    <definedName name="fdfdfdf_5_2_2" hidden="1">{#N/A,#N/A,FALSE,"CAPREIT"}</definedName>
    <definedName name="fdfdfdf_5_2_3" localSheetId="4" hidden="1">{#N/A,#N/A,FALSE,"CAPREIT"}</definedName>
    <definedName name="fdfdfdf_5_2_3" localSheetId="5" hidden="1">{#N/A,#N/A,FALSE,"CAPREIT"}</definedName>
    <definedName name="fdfdfdf_5_2_3" localSheetId="3" hidden="1">{#N/A,#N/A,FALSE,"CAPREIT"}</definedName>
    <definedName name="fdfdfdf_5_2_3" hidden="1">{#N/A,#N/A,FALSE,"CAPREIT"}</definedName>
    <definedName name="fdfdfdf_5_3" localSheetId="4" hidden="1">{#N/A,#N/A,FALSE,"CAPREIT"}</definedName>
    <definedName name="fdfdfdf_5_3" localSheetId="5" hidden="1">{#N/A,#N/A,FALSE,"CAPREIT"}</definedName>
    <definedName name="fdfdfdf_5_3" localSheetId="3" hidden="1">{#N/A,#N/A,FALSE,"CAPREIT"}</definedName>
    <definedName name="fdfdfdf_5_3" hidden="1">{#N/A,#N/A,FALSE,"CAPREIT"}</definedName>
    <definedName name="fdfdfdf_5_4" localSheetId="4" hidden="1">{#N/A,#N/A,FALSE,"CAPREIT"}</definedName>
    <definedName name="fdfdfdf_5_4" localSheetId="5" hidden="1">{#N/A,#N/A,FALSE,"CAPREIT"}</definedName>
    <definedName name="fdfdfdf_5_4" localSheetId="3" hidden="1">{#N/A,#N/A,FALSE,"CAPREIT"}</definedName>
    <definedName name="fdfdfdf_5_4" hidden="1">{#N/A,#N/A,FALSE,"CAPREIT"}</definedName>
    <definedName name="fdfdfdfIRR" localSheetId="4" hidden="1">{#N/A,#N/A,FALSE,"CAPREIT"}</definedName>
    <definedName name="fdfdfdfIRR" localSheetId="5" hidden="1">{#N/A,#N/A,FALSE,"CAPREIT"}</definedName>
    <definedName name="fdfdfdfIRR" localSheetId="3" hidden="1">{#N/A,#N/A,FALSE,"CAPREIT"}</definedName>
    <definedName name="fdfdfdfIRR" hidden="1">{#N/A,#N/A,FALSE,"CAPREIT"}</definedName>
    <definedName name="fdfdfdIRR" localSheetId="4" hidden="1">{#N/A,#N/A,FALSE,"CAPREIT"}</definedName>
    <definedName name="fdfdfdIRR" localSheetId="5" hidden="1">{#N/A,#N/A,FALSE,"CAPREIT"}</definedName>
    <definedName name="fdfdfdIRR" localSheetId="3" hidden="1">{#N/A,#N/A,FALSE,"CAPREIT"}</definedName>
    <definedName name="fdfdfdIRR" hidden="1">{#N/A,#N/A,FALSE,"CAPREIT"}</definedName>
    <definedName name="fdfghdf" localSheetId="4" hidden="1">{"inputs raw data",#N/A,TRUE,"INPUT"}</definedName>
    <definedName name="fdfghdf" localSheetId="5" hidden="1">{"inputs raw data",#N/A,TRUE,"INPUT"}</definedName>
    <definedName name="fdfghdf" localSheetId="3" hidden="1">{"inputs raw data",#N/A,TRUE,"INPUT"}</definedName>
    <definedName name="fdfghdf" hidden="1">{"inputs raw data",#N/A,TRUE,"INPUT"}</definedName>
    <definedName name="fdfsd" localSheetId="4" hidden="1">{#N/A,#N/A,FALSE}</definedName>
    <definedName name="fdfsd" localSheetId="5" hidden="1">{#N/A,#N/A,FALSE}</definedName>
    <definedName name="fdfsd" localSheetId="3" hidden="1">{#N/A,#N/A,FALSE}</definedName>
    <definedName name="fdfsd" hidden="1">{#N/A,#N/A,FALSE}</definedName>
    <definedName name="fdg" localSheetId="4" hidden="1">{"incomemth",#N/A,TRUE,"forecast00";"incomepercentmth",#N/A,TRUE,"forecast00";"balancemth",#N/A,TRUE,"forecast00";"cashmth",#N/A,TRUE,"forecast00";"covenantmth",#N/A,TRUE,"forecast00"}</definedName>
    <definedName name="fdg" localSheetId="5" hidden="1">{"incomemth",#N/A,TRUE,"forecast00";"incomepercentmth",#N/A,TRUE,"forecast00";"balancemth",#N/A,TRUE,"forecast00";"cashmth",#N/A,TRUE,"forecast00";"covenantmth",#N/A,TRUE,"forecast00"}</definedName>
    <definedName name="fdg" localSheetId="3" hidden="1">{"incomemth",#N/A,TRUE,"forecast00";"incomepercentmth",#N/A,TRUE,"forecast00";"balancemth",#N/A,TRUE,"forecast00";"cashmth",#N/A,TRUE,"forecast00";"covenantmth",#N/A,TRUE,"forecast00"}</definedName>
    <definedName name="fdg" hidden="1">{"incomemth",#N/A,TRUE,"forecast00";"incomepercentmth",#N/A,TRUE,"forecast00";"balancemth",#N/A,TRUE,"forecast00";"cashmth",#N/A,TRUE,"forecast00";"covenantmth",#N/A,TRUE,"forecast00"}</definedName>
    <definedName name="fdgad" localSheetId="4" hidden="1">{"inputs raw data",#N/A,TRUE,"INPUT"}</definedName>
    <definedName name="fdgad" localSheetId="5" hidden="1">{"inputs raw data",#N/A,TRUE,"INPUT"}</definedName>
    <definedName name="fdgad" localSheetId="3" hidden="1">{"inputs raw data",#N/A,TRUE,"INPUT"}</definedName>
    <definedName name="fdgad" hidden="1">{"inputs raw data",#N/A,TRUE,"INPUT"}</definedName>
    <definedName name="fdgad_1" localSheetId="4" hidden="1">{"inputs raw data",#N/A,TRUE,"INPUT"}</definedName>
    <definedName name="fdgad_1" localSheetId="5" hidden="1">{"inputs raw data",#N/A,TRUE,"INPUT"}</definedName>
    <definedName name="fdgad_1" localSheetId="3" hidden="1">{"inputs raw data",#N/A,TRUE,"INPUT"}</definedName>
    <definedName name="fdgad_1" hidden="1">{"inputs raw data",#N/A,TRUE,"INPUT"}</definedName>
    <definedName name="fdhfdh" localSheetId="4" hidden="1">{"First Page",#N/A,FALSE,"Surfactants LBO";"Second Page",#N/A,FALSE,"Surfactants LBO"}</definedName>
    <definedName name="fdhfdh" localSheetId="5" hidden="1">{"First Page",#N/A,FALSE,"Surfactants LBO";"Second Page",#N/A,FALSE,"Surfactants LBO"}</definedName>
    <definedName name="fdhfdh" localSheetId="3" hidden="1">{"First Page",#N/A,FALSE,"Surfactants LBO";"Second Page",#N/A,FALSE,"Surfactants LBO"}</definedName>
    <definedName name="fdhfdh" hidden="1">{"First Page",#N/A,FALSE,"Surfactants LBO";"Second Page",#N/A,FALSE,"Surfactants LBO"}</definedName>
    <definedName name="fdhfghfdh" localSheetId="4" hidden="1">{"First Page",#N/A,FALSE,"Surfactants LBO";"Second Page",#N/A,FALSE,"Surfactants LBO"}</definedName>
    <definedName name="fdhfghfdh" localSheetId="5" hidden="1">{"First Page",#N/A,FALSE,"Surfactants LBO";"Second Page",#N/A,FALSE,"Surfactants LBO"}</definedName>
    <definedName name="fdhfghfdh" localSheetId="3" hidden="1">{"First Page",#N/A,FALSE,"Surfactants LBO";"Second Page",#N/A,FALSE,"Surfactants LBO"}</definedName>
    <definedName name="fdhfghfdh" hidden="1">{"First Page",#N/A,FALSE,"Surfactants LBO";"Second Page",#N/A,FALSE,"Surfactants LBO"}</definedName>
    <definedName name="fds" localSheetId="4" hidden="1">{"comps",#N/A,FALSE,"comps";"notes",#N/A,FALSE,"comps"}</definedName>
    <definedName name="fds" localSheetId="5" hidden="1">{"comps",#N/A,FALSE,"comps";"notes",#N/A,FALSE,"comps"}</definedName>
    <definedName name="fds" localSheetId="3" hidden="1">{"comps",#N/A,FALSE,"comps";"notes",#N/A,FALSE,"comps"}</definedName>
    <definedName name="fds" hidden="1">{"comps",#N/A,FALSE,"comps";"notes",#N/A,FALSE,"comps"}</definedName>
    <definedName name="fds_1" localSheetId="4" hidden="1">{"Annual Cash Flows",#N/A,FALSE,"Annual Summary";"qtrl1",#N/A,FALSE,"QTLY Summary";"qtrl2",#N/A,FALSE,"QTLY Summary";"qtrl3",#N/A,FALSE,"QTLY Summary";"qtrl4",#N/A,FALSE,"QTLY Summary";"qtrl5",#N/A,FALSE,"QTLY Summary";"qtrl6",#N/A,FALSE,"QTLY Summary"}</definedName>
    <definedName name="fds_1" localSheetId="5" hidden="1">{"Annual Cash Flows",#N/A,FALSE,"Annual Summary";"qtrl1",#N/A,FALSE,"QTLY Summary";"qtrl2",#N/A,FALSE,"QTLY Summary";"qtrl3",#N/A,FALSE,"QTLY Summary";"qtrl4",#N/A,FALSE,"QTLY Summary";"qtrl5",#N/A,FALSE,"QTLY Summary";"qtrl6",#N/A,FALSE,"QTLY Summary"}</definedName>
    <definedName name="fds_1" localSheetId="3" hidden="1">{"Annual Cash Flows",#N/A,FALSE,"Annual Summary";"qtrl1",#N/A,FALSE,"QTLY Summary";"qtrl2",#N/A,FALSE,"QTLY Summary";"qtrl3",#N/A,FALSE,"QTLY Summary";"qtrl4",#N/A,FALSE,"QTLY Summary";"qtrl5",#N/A,FALSE,"QTLY Summary";"qtrl6",#N/A,FALSE,"QTLY Summary"}</definedName>
    <definedName name="fds_1" hidden="1">{"Annual Cash Flows",#N/A,FALSE,"Annual Summary";"qtrl1",#N/A,FALSE,"QTLY Summary";"qtrl2",#N/A,FALSE,"QTLY Summary";"qtrl3",#N/A,FALSE,"QTLY Summary";"qtrl4",#N/A,FALSE,"QTLY Summary";"qtrl5",#N/A,FALSE,"QTLY Summary";"qtrl6",#N/A,FALSE,"QTLY Summary"}</definedName>
    <definedName name="fdsa" localSheetId="4" hidden="1">{#N/A,#N/A,TRUE,"10 Yr Hold";#N/A,#N/A,TRUE,"7 Yr Hold";#N/A,#N/A,TRUE,"5 Yr Hold";#N/A,#N/A,TRUE,"3 Yr Hold"}</definedName>
    <definedName name="fdsa" localSheetId="5" hidden="1">{#N/A,#N/A,TRUE,"10 Yr Hold";#N/A,#N/A,TRUE,"7 Yr Hold";#N/A,#N/A,TRUE,"5 Yr Hold";#N/A,#N/A,TRUE,"3 Yr Hold"}</definedName>
    <definedName name="fdsa" localSheetId="3" hidden="1">{#N/A,#N/A,TRUE,"10 Yr Hold";#N/A,#N/A,TRUE,"7 Yr Hold";#N/A,#N/A,TRUE,"5 Yr Hold";#N/A,#N/A,TRUE,"3 Yr Hold"}</definedName>
    <definedName name="fdsa" hidden="1">{#N/A,#N/A,TRUE,"10 Yr Hold";#N/A,#N/A,TRUE,"7 Yr Hold";#N/A,#N/A,TRUE,"5 Yr Hold";#N/A,#N/A,TRUE,"3 Yr Hold"}</definedName>
    <definedName name="fdsaf" localSheetId="4" hidden="1">{#N/A,#N/A,FALSE,"2Assumptions";#N/A,#N/A,FALSE,"3Cash Flow";#N/A,#N/A,FALSE,"I&amp;E";#N/A,#N/A,FALSE,"I&amp;E (2)";#N/A,#N/A,FALSE,"10Vacancy Matrix";#N/A,#N/A,FALSE,"11Expiration Schedule"}</definedName>
    <definedName name="fdsaf" localSheetId="5" hidden="1">{#N/A,#N/A,FALSE,"2Assumptions";#N/A,#N/A,FALSE,"3Cash Flow";#N/A,#N/A,FALSE,"I&amp;E";#N/A,#N/A,FALSE,"I&amp;E (2)";#N/A,#N/A,FALSE,"10Vacancy Matrix";#N/A,#N/A,FALSE,"11Expiration Schedule"}</definedName>
    <definedName name="fdsaf" localSheetId="3" hidden="1">{#N/A,#N/A,FALSE,"2Assumptions";#N/A,#N/A,FALSE,"3Cash Flow";#N/A,#N/A,FALSE,"I&amp;E";#N/A,#N/A,FALSE,"I&amp;E (2)";#N/A,#N/A,FALSE,"10Vacancy Matrix";#N/A,#N/A,FALSE,"11Expiration Schedule"}</definedName>
    <definedName name="fdsaf" hidden="1">{#N/A,#N/A,FALSE,"2Assumptions";#N/A,#N/A,FALSE,"3Cash Flow";#N/A,#N/A,FALSE,"I&amp;E";#N/A,#N/A,FALSE,"I&amp;E (2)";#N/A,#N/A,FALSE,"10Vacancy Matrix";#N/A,#N/A,FALSE,"11Expiration Schedule"}</definedName>
    <definedName name="fdsafdfsa" localSheetId="4" hidden="1">{#N/A,#N/A,TRUE,"10 Yr Hold";#N/A,#N/A,TRUE,"7 Yr Hold";#N/A,#N/A,TRUE,"5 Yr Hold";#N/A,#N/A,TRUE,"3 Yr Hold"}</definedName>
    <definedName name="fdsafdfsa" localSheetId="5" hidden="1">{#N/A,#N/A,TRUE,"10 Yr Hold";#N/A,#N/A,TRUE,"7 Yr Hold";#N/A,#N/A,TRUE,"5 Yr Hold";#N/A,#N/A,TRUE,"3 Yr Hold"}</definedName>
    <definedName name="fdsafdfsa" localSheetId="3" hidden="1">{#N/A,#N/A,TRUE,"10 Yr Hold";#N/A,#N/A,TRUE,"7 Yr Hold";#N/A,#N/A,TRUE,"5 Yr Hold";#N/A,#N/A,TRUE,"3 Yr Hold"}</definedName>
    <definedName name="fdsafdfsa" hidden="1">{#N/A,#N/A,TRUE,"10 Yr Hold";#N/A,#N/A,TRUE,"7 Yr Hold";#N/A,#N/A,TRUE,"5 Yr Hold";#N/A,#N/A,TRUE,"3 Yr Hold"}</definedName>
    <definedName name="fdsafdsagsadgsa" localSheetId="4" hidden="1">{#N/A,#N/A,TRUE,"10 Yr Hold";#N/A,#N/A,TRUE,"7 Yr Hold";#N/A,#N/A,TRUE,"5 Yr Hold";#N/A,#N/A,TRUE,"3 Yr Hold"}</definedName>
    <definedName name="fdsafdsagsadgsa" localSheetId="5" hidden="1">{#N/A,#N/A,TRUE,"10 Yr Hold";#N/A,#N/A,TRUE,"7 Yr Hold";#N/A,#N/A,TRUE,"5 Yr Hold";#N/A,#N/A,TRUE,"3 Yr Hold"}</definedName>
    <definedName name="fdsafdsagsadgsa" localSheetId="3" hidden="1">{#N/A,#N/A,TRUE,"10 Yr Hold";#N/A,#N/A,TRUE,"7 Yr Hold";#N/A,#N/A,TRUE,"5 Yr Hold";#N/A,#N/A,TRUE,"3 Yr Hold"}</definedName>
    <definedName name="fdsafdsagsadgsa" hidden="1">{#N/A,#N/A,TRUE,"10 Yr Hold";#N/A,#N/A,TRUE,"7 Yr Hold";#N/A,#N/A,TRUE,"5 Yr Hold";#N/A,#N/A,TRUE,"3 Yr Hold"}</definedName>
    <definedName name="fdsafe" localSheetId="4" hidden="1">{#N/A,#N/A,TRUE,"Summary";#N/A,#N/A,TRUE,"InPlace";#N/A,#N/A,TRUE,"Stable";#N/A,#N/A,TRUE,"RentRoll";#N/A,#N/A,TRUE,"I&amp;E";#N/A,#N/A,TRUE,"Expense Detail";#N/A,#N/A,TRUE,"CAM Recov(InPlace)";#N/A,#N/A,TRUE,"CAM Recov(Stable)";#N/A,#N/A,TRUE,"Tax Recov";#N/A,#N/A,TRUE,"Expiration";#N/A,#N/A,TRUE,"Sales";#N/A,#N/A,TRUE,"Tax"}</definedName>
    <definedName name="fdsafe" localSheetId="5" hidden="1">{#N/A,#N/A,TRUE,"Summary";#N/A,#N/A,TRUE,"InPlace";#N/A,#N/A,TRUE,"Stable";#N/A,#N/A,TRUE,"RentRoll";#N/A,#N/A,TRUE,"I&amp;E";#N/A,#N/A,TRUE,"Expense Detail";#N/A,#N/A,TRUE,"CAM Recov(InPlace)";#N/A,#N/A,TRUE,"CAM Recov(Stable)";#N/A,#N/A,TRUE,"Tax Recov";#N/A,#N/A,TRUE,"Expiration";#N/A,#N/A,TRUE,"Sales";#N/A,#N/A,TRUE,"Tax"}</definedName>
    <definedName name="fdsafe" localSheetId="3" hidden="1">{#N/A,#N/A,TRUE,"Summary";#N/A,#N/A,TRUE,"InPlace";#N/A,#N/A,TRUE,"Stable";#N/A,#N/A,TRUE,"RentRoll";#N/A,#N/A,TRUE,"I&amp;E";#N/A,#N/A,TRUE,"Expense Detail";#N/A,#N/A,TRUE,"CAM Recov(InPlace)";#N/A,#N/A,TRUE,"CAM Recov(Stable)";#N/A,#N/A,TRUE,"Tax Recov";#N/A,#N/A,TRUE,"Expiration";#N/A,#N/A,TRUE,"Sales";#N/A,#N/A,TRUE,"Tax"}</definedName>
    <definedName name="fdsafe" hidden="1">{#N/A,#N/A,TRUE,"Summary";#N/A,#N/A,TRUE,"InPlace";#N/A,#N/A,TRUE,"Stable";#N/A,#N/A,TRUE,"RentRoll";#N/A,#N/A,TRUE,"I&amp;E";#N/A,#N/A,TRUE,"Expense Detail";#N/A,#N/A,TRUE,"CAM Recov(InPlace)";#N/A,#N/A,TRUE,"CAM Recov(Stable)";#N/A,#N/A,TRUE,"Tax Recov";#N/A,#N/A,TRUE,"Expiration";#N/A,#N/A,TRUE,"Sales";#N/A,#N/A,TRUE,"Tax"}</definedName>
    <definedName name="fdsafsad" localSheetId="4" hidden="1">{#N/A,#N/A,TRUE,"10 Yr Hold";#N/A,#N/A,TRUE,"7 Yr Hold";#N/A,#N/A,TRUE,"5 Yr Hold";#N/A,#N/A,TRUE,"3 Yr Hold"}</definedName>
    <definedName name="fdsafsad" localSheetId="5" hidden="1">{#N/A,#N/A,TRUE,"10 Yr Hold";#N/A,#N/A,TRUE,"7 Yr Hold";#N/A,#N/A,TRUE,"5 Yr Hold";#N/A,#N/A,TRUE,"3 Yr Hold"}</definedName>
    <definedName name="fdsafsad" localSheetId="3" hidden="1">{#N/A,#N/A,TRUE,"10 Yr Hold";#N/A,#N/A,TRUE,"7 Yr Hold";#N/A,#N/A,TRUE,"5 Yr Hold";#N/A,#N/A,TRUE,"3 Yr Hold"}</definedName>
    <definedName name="fdsafsad" hidden="1">{#N/A,#N/A,TRUE,"10 Yr Hold";#N/A,#N/A,TRUE,"7 Yr Hold";#N/A,#N/A,TRUE,"5 Yr Hold";#N/A,#N/A,TRUE,"3 Yr Hold"}</definedName>
    <definedName name="fdsf" localSheetId="4" hidden="1">{"general",#N/A,FALSE,"Assumptions"}</definedName>
    <definedName name="fdsf" localSheetId="5" hidden="1">{"general",#N/A,FALSE,"Assumptions"}</definedName>
    <definedName name="fdsf" localSheetId="3" hidden="1">{"general",#N/A,FALSE,"Assumptions"}</definedName>
    <definedName name="fdsf" hidden="1">{"general",#N/A,FALSE,"Assumptions"}</definedName>
    <definedName name="fdsf2" localSheetId="4" hidden="1">{"general",#N/A,FALSE,"Assumptions"}</definedName>
    <definedName name="fdsf2" localSheetId="5" hidden="1">{"general",#N/A,FALSE,"Assumptions"}</definedName>
    <definedName name="fdsf2" localSheetId="3" hidden="1">{"general",#N/A,FALSE,"Assumptions"}</definedName>
    <definedName name="fdsf2" hidden="1">{"general",#N/A,FALSE,"Assumptions"}</definedName>
    <definedName name="fdsfs" localSheetId="4" hidden="1">{"GLI-Income Statement",#N/A,FALSE,"gli";"GLI - Balance Sheet Wksht",#N/A,FALSE,"gli";"GLI-Cash Flow",#N/A,FALSE,"gli";"GLI Qtrly Stats",#N/A,FALSE,"gli"}</definedName>
    <definedName name="fdsfs" localSheetId="5" hidden="1">{"GLI-Income Statement",#N/A,FALSE,"gli";"GLI - Balance Sheet Wksht",#N/A,FALSE,"gli";"GLI-Cash Flow",#N/A,FALSE,"gli";"GLI Qtrly Stats",#N/A,FALSE,"gli"}</definedName>
    <definedName name="fdsfs" localSheetId="3"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fsd" localSheetId="4" hidden="1">{"incomemth",#N/A,TRUE,"forecast01";"incpercentmth",#N/A,TRUE,"forecast01";"balancemth",#N/A,TRUE,"forecast01";"cashmth",#N/A,TRUE,"forecast01";"cov2mth",#N/A,TRUE,"forecast01";"prbexp",#N/A,TRUE,"forecast01";"prbcap",#N/A,TRUE,"forecast01";"coalconsultants",#N/A,TRUE,"forecast01";"prbsum",#N/A,TRUE,"forecast01"}</definedName>
    <definedName name="fdsfsd" localSheetId="5" hidden="1">{"incomemth",#N/A,TRUE,"forecast01";"incpercentmth",#N/A,TRUE,"forecast01";"balancemth",#N/A,TRUE,"forecast01";"cashmth",#N/A,TRUE,"forecast01";"cov2mth",#N/A,TRUE,"forecast01";"prbexp",#N/A,TRUE,"forecast01";"prbcap",#N/A,TRUE,"forecast01";"coalconsultants",#N/A,TRUE,"forecast01";"prbsum",#N/A,TRUE,"forecast01"}</definedName>
    <definedName name="fdsfsd" localSheetId="3" hidden="1">{"incomemth",#N/A,TRUE,"forecast01";"incpercentmth",#N/A,TRUE,"forecast01";"balancemth",#N/A,TRUE,"forecast01";"cashmth",#N/A,TRUE,"forecast01";"cov2mth",#N/A,TRUE,"forecast01";"prbexp",#N/A,TRUE,"forecast01";"prbcap",#N/A,TRUE,"forecast01";"coalconsultants",#N/A,TRUE,"forecast01";"prbsum",#N/A,TRUE,"forecast01"}</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g" localSheetId="4" hidden="1">{"incomemth",#N/A,TRUE,"forecast00";"incomepercentmth",#N/A,TRUE,"forecast00";"balancemth",#N/A,TRUE,"forecast00";"cashmth",#N/A,TRUE,"forecast00";"covenantmth",#N/A,TRUE,"forecast00"}</definedName>
    <definedName name="fdsg" localSheetId="5" hidden="1">{"incomemth",#N/A,TRUE,"forecast00";"incomepercentmth",#N/A,TRUE,"forecast00";"balancemth",#N/A,TRUE,"forecast00";"cashmth",#N/A,TRUE,"forecast00";"covenantmth",#N/A,TRUE,"forecast00"}</definedName>
    <definedName name="fdsg" localSheetId="3" hidden="1">{"incomemth",#N/A,TRUE,"forecast00";"incomepercentmth",#N/A,TRUE,"forecast00";"balancemth",#N/A,TRUE,"forecast00";"cashmth",#N/A,TRUE,"forecast00";"covenantmth",#N/A,TRUE,"forecast00"}</definedName>
    <definedName name="fdsg" hidden="1">{"incomemth",#N/A,TRUE,"forecast00";"incomepercentmth",#N/A,TRUE,"forecast00";"balancemth",#N/A,TRUE,"forecast00";"cashmth",#N/A,TRUE,"forecast00";"covenantmth",#N/A,TRUE,"forecast00"}</definedName>
    <definedName name="fdsg1" localSheetId="4" hidden="1">{"incomemth",#N/A,TRUE,"forecast00";"incomepercentmth",#N/A,TRUE,"forecast00";"balancemth",#N/A,TRUE,"forecast00";"cashmth",#N/A,TRUE,"forecast00";"covenantmth",#N/A,TRUE,"forecast00"}</definedName>
    <definedName name="fdsg1" localSheetId="5" hidden="1">{"incomemth",#N/A,TRUE,"forecast00";"incomepercentmth",#N/A,TRUE,"forecast00";"balancemth",#N/A,TRUE,"forecast00";"cashmth",#N/A,TRUE,"forecast00";"covenantmth",#N/A,TRUE,"forecast00"}</definedName>
    <definedName name="fdsg1" localSheetId="3"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vfb" localSheetId="4" hidden="1">{#N/A,#N/A,FALSE}</definedName>
    <definedName name="fdvfb" localSheetId="5" hidden="1">{#N/A,#N/A,FALSE}</definedName>
    <definedName name="fdvfb" localSheetId="3" hidden="1">{#N/A,#N/A,FALSE}</definedName>
    <definedName name="fdvfb" hidden="1">{#N/A,#N/A,FALSE}</definedName>
    <definedName name="feff"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eff"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eff"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eff"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efsf" localSheetId="4" hidden="1">{"incomemth",#N/A,TRUE,"forecast01";"incpercentmth",#N/A,TRUE,"forecast01";"balancemth",#N/A,TRUE,"forecast01";"cashmth",#N/A,TRUE,"forecast01";"cov2mth",#N/A,TRUE,"forecast01";"prbexp",#N/A,TRUE,"forecast01";"prbcap",#N/A,TRUE,"forecast01";"coalconsultants",#N/A,TRUE,"forecast01";"prbsum",#N/A,TRUE,"forecast01"}</definedName>
    <definedName name="fefsf" localSheetId="5" hidden="1">{"incomemth",#N/A,TRUE,"forecast01";"incpercentmth",#N/A,TRUE,"forecast01";"balancemth",#N/A,TRUE,"forecast01";"cashmth",#N/A,TRUE,"forecast01";"cov2mth",#N/A,TRUE,"forecast01";"prbexp",#N/A,TRUE,"forecast01";"prbcap",#N/A,TRUE,"forecast01";"coalconsultants",#N/A,TRUE,"forecast01";"prbsum",#N/A,TRUE,"forecast01"}</definedName>
    <definedName name="fefsf" localSheetId="3" hidden="1">{"incomemth",#N/A,TRUE,"forecast01";"incpercentmth",#N/A,TRUE,"forecast01";"balancemth",#N/A,TRUE,"forecast01";"cashmth",#N/A,TRUE,"forecast01";"cov2mth",#N/A,TRUE,"forecast01";"prbexp",#N/A,TRUE,"forecast01";"prbcap",#N/A,TRUE,"forecast01";"coalconsultants",#N/A,TRUE,"forecast01";"prbsum",#N/A,TRUE,"forecast01"}</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localSheetId="4" hidden="1">{"incomemth",#N/A,TRUE,"forecast01";"incpercentmth",#N/A,TRUE,"forecast01";"balancemth",#N/A,TRUE,"forecast01";"cashmth",#N/A,TRUE,"forecast01";"cov2mth",#N/A,TRUE,"forecast01";"prbexp",#N/A,TRUE,"forecast01";"prbcap",#N/A,TRUE,"forecast01";"coalconsultants",#N/A,TRUE,"forecast01";"prbsum",#N/A,TRUE,"forecast01"}</definedName>
    <definedName name="fefsf1" localSheetId="5" hidden="1">{"incomemth",#N/A,TRUE,"forecast01";"incpercentmth",#N/A,TRUE,"forecast01";"balancemth",#N/A,TRUE,"forecast01";"cashmth",#N/A,TRUE,"forecast01";"cov2mth",#N/A,TRUE,"forecast01";"prbexp",#N/A,TRUE,"forecast01";"prbcap",#N/A,TRUE,"forecast01";"coalconsultants",#N/A,TRUE,"forecast01";"prbsum",#N/A,TRUE,"forecast01"}</definedName>
    <definedName name="fefsf1" localSheetId="3"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enchuck" localSheetId="4" hidden="1">{#N/A,#N/A,FALSE,"el.det";#N/A,#N/A,FALSE,"mu.det";#N/A,#N/A,FALSE,"ug.det";#N/A,#N/A,FALSE,"ex.det";#N/A,#N/A,FALSE,"lux.det";#N/A,#N/A,FALSE,"custom.lot";#N/A,#N/A,FALSE,"condo.att";#N/A,#N/A,FALSE,"el.att";#N/A,#N/A,FALSE,"mu.att";#N/A,#N/A,FALSE,"ex.att";#N/A,#N/A,FALSE,"lux.att";#N/A,#N/A,FALSE,"all.by.village"}</definedName>
    <definedName name="fenchuck" localSheetId="5" hidden="1">{#N/A,#N/A,FALSE,"el.det";#N/A,#N/A,FALSE,"mu.det";#N/A,#N/A,FALSE,"ug.det";#N/A,#N/A,FALSE,"ex.det";#N/A,#N/A,FALSE,"lux.det";#N/A,#N/A,FALSE,"custom.lot";#N/A,#N/A,FALSE,"condo.att";#N/A,#N/A,FALSE,"el.att";#N/A,#N/A,FALSE,"mu.att";#N/A,#N/A,FALSE,"ex.att";#N/A,#N/A,FALSE,"lux.att";#N/A,#N/A,FALSE,"all.by.village"}</definedName>
    <definedName name="fenchuck" localSheetId="3" hidden="1">{#N/A,#N/A,FALSE,"el.det";#N/A,#N/A,FALSE,"mu.det";#N/A,#N/A,FALSE,"ug.det";#N/A,#N/A,FALSE,"ex.det";#N/A,#N/A,FALSE,"lux.det";#N/A,#N/A,FALSE,"custom.lot";#N/A,#N/A,FALSE,"condo.att";#N/A,#N/A,FALSE,"el.att";#N/A,#N/A,FALSE,"mu.att";#N/A,#N/A,FALSE,"ex.att";#N/A,#N/A,FALSE,"lux.att";#N/A,#N/A,FALSE,"all.by.village"}</definedName>
    <definedName name="fenchuck" hidden="1">{#N/A,#N/A,FALSE,"el.det";#N/A,#N/A,FALSE,"mu.det";#N/A,#N/A,FALSE,"ug.det";#N/A,#N/A,FALSE,"ex.det";#N/A,#N/A,FALSE,"lux.det";#N/A,#N/A,FALSE,"custom.lot";#N/A,#N/A,FALSE,"condo.att";#N/A,#N/A,FALSE,"el.att";#N/A,#N/A,FALSE,"mu.att";#N/A,#N/A,FALSE,"ex.att";#N/A,#N/A,FALSE,"lux.att";#N/A,#N/A,FALSE,"all.by.village"}</definedName>
    <definedName name="ferudr" localSheetId="4" hidden="1">{#N/A,#N/A,FALSE,"OperatingAssumptions"}</definedName>
    <definedName name="ferudr" localSheetId="5" hidden="1">{#N/A,#N/A,FALSE,"OperatingAssumptions"}</definedName>
    <definedName name="ferudr" localSheetId="3" hidden="1">{#N/A,#N/A,FALSE,"OperatingAssumptions"}</definedName>
    <definedName name="ferudr" hidden="1">{#N/A,#N/A,FALSE,"OperatingAssumptions"}</definedName>
    <definedName name="ferul" localSheetId="4" hidden="1">{#N/A,#N/A,FALSE,"LoanAssumptions"}</definedName>
    <definedName name="ferul" localSheetId="5" hidden="1">{#N/A,#N/A,FALSE,"LoanAssumptions"}</definedName>
    <definedName name="ferul" localSheetId="3" hidden="1">{#N/A,#N/A,FALSE,"LoanAssumptions"}</definedName>
    <definedName name="ferul" hidden="1">{#N/A,#N/A,FALSE,"LoanAssumptions"}</definedName>
    <definedName name="fever" localSheetId="4" hidden="1">{"CF",#N/A,FALSE,"Cash Flow";"RET",#N/A,FALSE,"Returns";"NPV",#N/A,FALSE,"Values";"ASMPT",#N/A,FALSE,"Assumptions"}</definedName>
    <definedName name="fever" localSheetId="5" hidden="1">{"CF",#N/A,FALSE,"Cash Flow";"RET",#N/A,FALSE,"Returns";"NPV",#N/A,FALSE,"Values";"ASMPT",#N/A,FALSE,"Assumptions"}</definedName>
    <definedName name="fever" localSheetId="3" hidden="1">{"CF",#N/A,FALSE,"Cash Flow";"RET",#N/A,FALSE,"Returns";"NPV",#N/A,FALSE,"Values";"ASMPT",#N/A,FALSE,"Assumptions"}</definedName>
    <definedName name="fever" hidden="1">{"CF",#N/A,FALSE,"Cash Flow";"RET",#N/A,FALSE,"Returns";"NPV",#N/A,FALSE,"Values";"ASMPT",#N/A,FALSE,"Assumptions"}</definedName>
    <definedName name="ff" localSheetId="4" hidden="1">{#N/A,#N/A,TRUE,"Summary";"AnnualRentRoll",#N/A,TRUE,"RentRoll";#N/A,#N/A,TRUE,"ExitStratigy";#N/A,#N/A,TRUE,"OperatingAssumptions"}</definedName>
    <definedName name="ff" localSheetId="5" hidden="1">{#N/A,#N/A,TRUE,"Summary";"AnnualRentRoll",#N/A,TRUE,"RentRoll";#N/A,#N/A,TRUE,"ExitStratigy";#N/A,#N/A,TRUE,"OperatingAssumptions"}</definedName>
    <definedName name="ff" localSheetId="3" hidden="1">{#N/A,#N/A,TRUE,"Summary";"AnnualRentRoll",#N/A,TRUE,"RentRoll";#N/A,#N/A,TRUE,"ExitStratigy";#N/A,#N/A,TRUE,"OperatingAssumptions"}</definedName>
    <definedName name="ff" hidden="1">{#N/A,#N/A,TRUE,"Summary";"AnnualRentRoll",#N/A,TRUE,"RentRoll";#N/A,#N/A,TRUE,"ExitStratigy";#N/A,#N/A,TRUE,"OperatingAssumptions"}</definedName>
    <definedName name="ff_1" localSheetId="4" hidden="1">{#N/A,#N/A,TRUE,"Summary";"AnnualRentRoll",#N/A,TRUE,"RentRoll";#N/A,#N/A,TRUE,"ExitStratigy";#N/A,#N/A,TRUE,"OperatingAssumptions"}</definedName>
    <definedName name="ff_1" localSheetId="5" hidden="1">{#N/A,#N/A,TRUE,"Summary";"AnnualRentRoll",#N/A,TRUE,"RentRoll";#N/A,#N/A,TRUE,"ExitStratigy";#N/A,#N/A,TRUE,"OperatingAssumptions"}</definedName>
    <definedName name="ff_1" localSheetId="3" hidden="1">{#N/A,#N/A,TRUE,"Summary";"AnnualRentRoll",#N/A,TRUE,"RentRoll";#N/A,#N/A,TRUE,"ExitStratigy";#N/A,#N/A,TRUE,"OperatingAssumptions"}</definedName>
    <definedName name="ff_1" hidden="1">{#N/A,#N/A,TRUE,"Summary";"AnnualRentRoll",#N/A,TRUE,"RentRoll";#N/A,#N/A,TRUE,"ExitStratigy";#N/A,#N/A,TRUE,"OperatingAssumptions"}</definedName>
    <definedName name="FF_place" localSheetId="4" hidden="1">{#N/A,#N/A,FALSE,"CF Consolidated 2";#N/A,#N/A,FALSE,"Retail Assump";#N/A,#N/A,FALSE,"CF Retail";#N/A,#N/A,FALSE,"Garage Assumpt 1";#N/A,#N/A,FALSE,"Garage Op Proj";#N/A,#N/A,FALSE,"Hist I&amp;E";#N/A,#N/A,FALSE,"Rent Roll";#N/A,#N/A,FALSE,"RE Taxes";#N/A,#N/A,FALSE,"CAM - BH";#N/A,#N/A,FALSE,"Comm.Condo CAM"}</definedName>
    <definedName name="FF_place" localSheetId="5" hidden="1">{#N/A,#N/A,FALSE,"CF Consolidated 2";#N/A,#N/A,FALSE,"Retail Assump";#N/A,#N/A,FALSE,"CF Retail";#N/A,#N/A,FALSE,"Garage Assumpt 1";#N/A,#N/A,FALSE,"Garage Op Proj";#N/A,#N/A,FALSE,"Hist I&amp;E";#N/A,#N/A,FALSE,"Rent Roll";#N/A,#N/A,FALSE,"RE Taxes";#N/A,#N/A,FALSE,"CAM - BH";#N/A,#N/A,FALSE,"Comm.Condo CAM"}</definedName>
    <definedName name="FF_place" localSheetId="3" hidden="1">{#N/A,#N/A,FALSE,"CF Consolidated 2";#N/A,#N/A,FALSE,"Retail Assump";#N/A,#N/A,FALSE,"CF Retail";#N/A,#N/A,FALSE,"Garage Assumpt 1";#N/A,#N/A,FALSE,"Garage Op Proj";#N/A,#N/A,FALSE,"Hist I&amp;E";#N/A,#N/A,FALSE,"Rent Roll";#N/A,#N/A,FALSE,"RE Taxes";#N/A,#N/A,FALSE,"CAM - BH";#N/A,#N/A,FALSE,"Comm.Condo CAM"}</definedName>
    <definedName name="FF_place" hidden="1">{#N/A,#N/A,FALSE,"CF Consolidated 2";#N/A,#N/A,FALSE,"Retail Assump";#N/A,#N/A,FALSE,"CF Retail";#N/A,#N/A,FALSE,"Garage Assumpt 1";#N/A,#N/A,FALSE,"Garage Op Proj";#N/A,#N/A,FALSE,"Hist I&amp;E";#N/A,#N/A,FALSE,"Rent Roll";#N/A,#N/A,FALSE,"RE Taxes";#N/A,#N/A,FALSE,"CAM - BH";#N/A,#N/A,FALSE,"Comm.Condo CAM"}</definedName>
    <definedName name="ffdddd" localSheetId="4"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ffdddd" localSheetId="5"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ffdddd" localSheetId="3"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ffdddd"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ffervfrc"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fervfrc"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fervfrc"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fervfrc"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ferw" localSheetId="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5"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f" localSheetId="4" hidden="1">{#N/A,#N/A,TRUE,"Summary";"AnnualRentRoll",#N/A,TRUE,"RentRoll";#N/A,#N/A,TRUE,"ExitStratigy";#N/A,#N/A,TRUE,"OperatingAssumptions"}</definedName>
    <definedName name="fff" localSheetId="5" hidden="1">{#N/A,#N/A,TRUE,"Summary";"AnnualRentRoll",#N/A,TRUE,"RentRoll";#N/A,#N/A,TRUE,"ExitStratigy";#N/A,#N/A,TRUE,"OperatingAssumptions"}</definedName>
    <definedName name="fff" localSheetId="3" hidden="1">{#N/A,#N/A,TRUE,"Summary";"AnnualRentRoll",#N/A,TRUE,"RentRoll";#N/A,#N/A,TRUE,"ExitStratigy";#N/A,#N/A,TRUE,"OperatingAssumptions"}</definedName>
    <definedName name="fff" hidden="1">{#N/A,#N/A,TRUE,"Summary";"AnnualRentRoll",#N/A,TRUE,"RentRoll";#N/A,#N/A,TRUE,"ExitStratigy";#N/A,#N/A,TRUE,"OperatingAssumptions"}</definedName>
    <definedName name="fff_1" localSheetId="4" hidden="1">{#N/A,#N/A,FALSE,"objekt";#N/A,#N/A,FALSE,"huurders";#N/A,#N/A,FALSE,"cash flow"}</definedName>
    <definedName name="fff_1" localSheetId="5" hidden="1">{#N/A,#N/A,FALSE,"objekt";#N/A,#N/A,FALSE,"huurders";#N/A,#N/A,FALSE,"cash flow"}</definedName>
    <definedName name="fff_1" localSheetId="3" hidden="1">{#N/A,#N/A,FALSE,"objekt";#N/A,#N/A,FALSE,"huurders";#N/A,#N/A,FALSE,"cash flow"}</definedName>
    <definedName name="fff_1" hidden="1">{#N/A,#N/A,FALSE,"objekt";#N/A,#N/A,FALSE,"huurders";#N/A,#N/A,FALSE,"cash flow"}</definedName>
    <definedName name="fff_2" localSheetId="4" hidden="1">{#N/A,#N/A,FALSE,"objekt";#N/A,#N/A,FALSE,"huurders";#N/A,#N/A,FALSE,"cash flow"}</definedName>
    <definedName name="fff_2" localSheetId="5" hidden="1">{#N/A,#N/A,FALSE,"objekt";#N/A,#N/A,FALSE,"huurders";#N/A,#N/A,FALSE,"cash flow"}</definedName>
    <definedName name="fff_2" localSheetId="3" hidden="1">{#N/A,#N/A,FALSE,"objekt";#N/A,#N/A,FALSE,"huurders";#N/A,#N/A,FALSE,"cash flow"}</definedName>
    <definedName name="fff_2" hidden="1">{#N/A,#N/A,FALSE,"objekt";#N/A,#N/A,FALSE,"huurders";#N/A,#N/A,FALSE,"cash flow"}</definedName>
    <definedName name="ffff" localSheetId="4" hidden="1">{"comps",#N/A,FALSE,"comps";"notes",#N/A,FALSE,"comps"}</definedName>
    <definedName name="ffff" localSheetId="5" hidden="1">{"comps",#N/A,FALSE,"comps";"notes",#N/A,FALSE,"comps"}</definedName>
    <definedName name="ffff" localSheetId="3" hidden="1">{"comps",#N/A,FALSE,"comps";"notes",#N/A,FALSE,"comps"}</definedName>
    <definedName name="ffff" hidden="1">{"comps",#N/A,FALSE,"comps";"notes",#N/A,FALSE,"comps"}</definedName>
    <definedName name="fffff" localSheetId="4" hidden="1">{#N/A,#N/A,FALSE,"Assumptions";#N/A,#N/A,FALSE,"Consol CF";#N/A,#N/A,FALSE,"matx B4 DS";#N/A,#N/A,FALSE,"Hacienda CF";#N/A,#N/A,FALSE,"matx B4 DS Hac";#N/A,#N/A,FALSE,"Chabot CF";#N/A,#N/A,FALSE,"matx B4 DS Chabot";#N/A,#N/A,FALSE,"Diablo CF";#N/A,#N/A,FALSE,"matx B4 DS Diablo"}</definedName>
    <definedName name="fffff" localSheetId="5" hidden="1">{#N/A,#N/A,FALSE,"Assumptions";#N/A,#N/A,FALSE,"Consol CF";#N/A,#N/A,FALSE,"matx B4 DS";#N/A,#N/A,FALSE,"Hacienda CF";#N/A,#N/A,FALSE,"matx B4 DS Hac";#N/A,#N/A,FALSE,"Chabot CF";#N/A,#N/A,FALSE,"matx B4 DS Chabot";#N/A,#N/A,FALSE,"Diablo CF";#N/A,#N/A,FALSE,"matx B4 DS Diablo"}</definedName>
    <definedName name="fffff" localSheetId="3" hidden="1">{#N/A,#N/A,FALSE,"Assumptions";#N/A,#N/A,FALSE,"Consol CF";#N/A,#N/A,FALSE,"matx B4 DS";#N/A,#N/A,FALSE,"Hacienda CF";#N/A,#N/A,FALSE,"matx B4 DS Hac";#N/A,#N/A,FALSE,"Chabot CF";#N/A,#N/A,FALSE,"matx B4 DS Chabot";#N/A,#N/A,FALSE,"Diablo CF";#N/A,#N/A,FALSE,"matx B4 DS Diablo"}</definedName>
    <definedName name="fffff" hidden="1">{#N/A,#N/A,FALSE,"Assumptions";#N/A,#N/A,FALSE,"Consol CF";#N/A,#N/A,FALSE,"matx B4 DS";#N/A,#N/A,FALSE,"Hacienda CF";#N/A,#N/A,FALSE,"matx B4 DS Hac";#N/A,#N/A,FALSE,"Chabot CF";#N/A,#N/A,FALSE,"matx B4 DS Chabot";#N/A,#N/A,FALSE,"Diablo CF";#N/A,#N/A,FALSE,"matx B4 DS Diablo"}</definedName>
    <definedName name="ffffff" localSheetId="4" hidden="1">{#N/A,#N/A,FALSE,"Cashflow Analysis";#N/A,#N/A,FALSE,"Sensitivity Analysis";#N/A,#N/A,FALSE,"PV";#N/A,#N/A,FALSE,"Pro Forma"}</definedName>
    <definedName name="ffffff" localSheetId="5" hidden="1">{#N/A,#N/A,FALSE,"Cashflow Analysis";#N/A,#N/A,FALSE,"Sensitivity Analysis";#N/A,#N/A,FALSE,"PV";#N/A,#N/A,FALSE,"Pro Forma"}</definedName>
    <definedName name="ffffff" localSheetId="3" hidden="1">{#N/A,#N/A,FALSE,"Cashflow Analysis";#N/A,#N/A,FALSE,"Sensitivity Analysis";#N/A,#N/A,FALSE,"PV";#N/A,#N/A,FALSE,"Pro Forma"}</definedName>
    <definedName name="ffffff" hidden="1">{#N/A,#N/A,FALSE,"Cashflow Analysis";#N/A,#N/A,FALSE,"Sensitivity Analysis";#N/A,#N/A,FALSE,"PV";#N/A,#N/A,FALSE,"Pro Forma"}</definedName>
    <definedName name="ffffff.2" localSheetId="4" hidden="1">{#N/A,#N/A,FALSE,"Cashflow Analysis";#N/A,#N/A,FALSE,"Sensitivity Analysis";#N/A,#N/A,FALSE,"PV";#N/A,#N/A,FALSE,"Pro Forma"}</definedName>
    <definedName name="ffffff.2" localSheetId="5" hidden="1">{#N/A,#N/A,FALSE,"Cashflow Analysis";#N/A,#N/A,FALSE,"Sensitivity Analysis";#N/A,#N/A,FALSE,"PV";#N/A,#N/A,FALSE,"Pro Forma"}</definedName>
    <definedName name="ffffff.2" localSheetId="3" hidden="1">{#N/A,#N/A,FALSE,"Cashflow Analysis";#N/A,#N/A,FALSE,"Sensitivity Analysis";#N/A,#N/A,FALSE,"PV";#N/A,#N/A,FALSE,"Pro Forma"}</definedName>
    <definedName name="ffffff.2" hidden="1">{#N/A,#N/A,FALSE,"Cashflow Analysis";#N/A,#N/A,FALSE,"Sensitivity Analysis";#N/A,#N/A,FALSE,"PV";#N/A,#N/A,FALSE,"Pro Forma"}</definedName>
    <definedName name="ffffff.2_1" localSheetId="4" hidden="1">{#N/A,#N/A,FALSE,"Cashflow Analysis";#N/A,#N/A,FALSE,"Sensitivity Analysis";#N/A,#N/A,FALSE,"PV";#N/A,#N/A,FALSE,"Pro Forma"}</definedName>
    <definedName name="ffffff.2_1" localSheetId="5" hidden="1">{#N/A,#N/A,FALSE,"Cashflow Analysis";#N/A,#N/A,FALSE,"Sensitivity Analysis";#N/A,#N/A,FALSE,"PV";#N/A,#N/A,FALSE,"Pro Forma"}</definedName>
    <definedName name="ffffff.2_1" localSheetId="3" hidden="1">{#N/A,#N/A,FALSE,"Cashflow Analysis";#N/A,#N/A,FALSE,"Sensitivity Analysis";#N/A,#N/A,FALSE,"PV";#N/A,#N/A,FALSE,"Pro Forma"}</definedName>
    <definedName name="ffffff.2_1" hidden="1">{#N/A,#N/A,FALSE,"Cashflow Analysis";#N/A,#N/A,FALSE,"Sensitivity Analysis";#N/A,#N/A,FALSE,"PV";#N/A,#N/A,FALSE,"Pro Forma"}</definedName>
    <definedName name="ffffff_1" localSheetId="4" hidden="1">{#N/A,#N/A,FALSE,"Cashflow Analysis";#N/A,#N/A,FALSE,"Sensitivity Analysis";#N/A,#N/A,FALSE,"PV";#N/A,#N/A,FALSE,"Pro Forma"}</definedName>
    <definedName name="ffffff_1" localSheetId="5" hidden="1">{#N/A,#N/A,FALSE,"Cashflow Analysis";#N/A,#N/A,FALSE,"Sensitivity Analysis";#N/A,#N/A,FALSE,"PV";#N/A,#N/A,FALSE,"Pro Forma"}</definedName>
    <definedName name="ffffff_1" localSheetId="3" hidden="1">{#N/A,#N/A,FALSE,"Cashflow Analysis";#N/A,#N/A,FALSE,"Sensitivity Analysis";#N/A,#N/A,FALSE,"PV";#N/A,#N/A,FALSE,"Pro Forma"}</definedName>
    <definedName name="ffffff_1" hidden="1">{#N/A,#N/A,FALSE,"Cashflow Analysis";#N/A,#N/A,FALSE,"Sensitivity Analysis";#N/A,#N/A,FALSE,"PV";#N/A,#N/A,FALSE,"Pro Forma"}</definedName>
    <definedName name="fffffff" localSheetId="4" hidden="1">{"data",#N/A,FALSE,"INPUT"}</definedName>
    <definedName name="fffffff" localSheetId="5" hidden="1">{"data",#N/A,FALSE,"INPUT"}</definedName>
    <definedName name="fffffff" localSheetId="3" hidden="1">{"data",#N/A,FALSE,"INPUT"}</definedName>
    <definedName name="fffffff" hidden="1">{"data",#N/A,FALSE,"INPUT"}</definedName>
    <definedName name="ffgnb" localSheetId="4" hidden="1">{#N/A,#N/A,FALSE}</definedName>
    <definedName name="ffgnb" localSheetId="5" hidden="1">{#N/A,#N/A,FALSE}</definedName>
    <definedName name="ffgnb" localSheetId="3" hidden="1">{#N/A,#N/A,FALSE}</definedName>
    <definedName name="ffgnb" hidden="1">{#N/A,#N/A,FALSE}</definedName>
    <definedName name="FFplace" localSheetId="4" hidden="1">{#N/A,#N/A,FALSE,"CF Consolidated 2";#N/A,#N/A,FALSE,"Retail Assump";#N/A,#N/A,FALSE,"CF Retail";#N/A,#N/A,FALSE,"Garage Assumpt 1";#N/A,#N/A,FALSE,"Garage Op Proj";#N/A,#N/A,FALSE,"Hist I&amp;E";#N/A,#N/A,FALSE,"Rent Roll";#N/A,#N/A,FALSE,"RE Taxes";#N/A,#N/A,FALSE,"CAM - BH";#N/A,#N/A,FALSE,"Comm.Condo CAM"}</definedName>
    <definedName name="FFplace" localSheetId="5" hidden="1">{#N/A,#N/A,FALSE,"CF Consolidated 2";#N/A,#N/A,FALSE,"Retail Assump";#N/A,#N/A,FALSE,"CF Retail";#N/A,#N/A,FALSE,"Garage Assumpt 1";#N/A,#N/A,FALSE,"Garage Op Proj";#N/A,#N/A,FALSE,"Hist I&amp;E";#N/A,#N/A,FALSE,"Rent Roll";#N/A,#N/A,FALSE,"RE Taxes";#N/A,#N/A,FALSE,"CAM - BH";#N/A,#N/A,FALSE,"Comm.Condo CAM"}</definedName>
    <definedName name="FFplace" localSheetId="3" hidden="1">{#N/A,#N/A,FALSE,"CF Consolidated 2";#N/A,#N/A,FALSE,"Retail Assump";#N/A,#N/A,FALSE,"CF Retail";#N/A,#N/A,FALSE,"Garage Assumpt 1";#N/A,#N/A,FALSE,"Garage Op Proj";#N/A,#N/A,FALSE,"Hist I&amp;E";#N/A,#N/A,FALSE,"Rent Roll";#N/A,#N/A,FALSE,"RE Taxes";#N/A,#N/A,FALSE,"CAM - BH";#N/A,#N/A,FALSE,"Comm.Condo CAM"}</definedName>
    <definedName name="FFplace" hidden="1">{#N/A,#N/A,FALSE,"CF Consolidated 2";#N/A,#N/A,FALSE,"Retail Assump";#N/A,#N/A,FALSE,"CF Retail";#N/A,#N/A,FALSE,"Garage Assumpt 1";#N/A,#N/A,FALSE,"Garage Op Proj";#N/A,#N/A,FALSE,"Hist I&amp;E";#N/A,#N/A,FALSE,"Rent Roll";#N/A,#N/A,FALSE,"RE Taxes";#N/A,#N/A,FALSE,"CAM - BH";#N/A,#N/A,FALSE,"Comm.Condo CAM"}</definedName>
    <definedName name="fg" localSheetId="4" hidden="1">{"schedule1",#N/A,FALSE,"Sheet1";"schedule2",#N/A,FALSE,"Sheet1";"schedule3",#N/A,FALSE,"Sheet1";"schedule4",#N/A,FALSE,"Sheet1";"schedule5",#N/A,FALSE,"Sheet1";"schedule6",#N/A,FALSE,"Sheet1"}</definedName>
    <definedName name="fg" localSheetId="5" hidden="1">{"schedule1",#N/A,FALSE,"Sheet1";"schedule2",#N/A,FALSE,"Sheet1";"schedule3",#N/A,FALSE,"Sheet1";"schedule4",#N/A,FALSE,"Sheet1";"schedule5",#N/A,FALSE,"Sheet1";"schedule6",#N/A,FALSE,"Sheet1"}</definedName>
    <definedName name="fg" localSheetId="3" hidden="1">{"schedule1",#N/A,FALSE,"Sheet1";"schedule2",#N/A,FALSE,"Sheet1";"schedule3",#N/A,FALSE,"Sheet1";"schedule4",#N/A,FALSE,"Sheet1";"schedule5",#N/A,FALSE,"Sheet1";"schedule6",#N/A,FALSE,"Sheet1"}</definedName>
    <definedName name="fg" hidden="1">{"schedule1",#N/A,FALSE,"Sheet1";"schedule2",#N/A,FALSE,"Sheet1";"schedule3",#N/A,FALSE,"Sheet1";"schedule4",#N/A,FALSE,"Sheet1";"schedule5",#N/A,FALSE,"Sheet1";"schedule6",#N/A,FALSE,"Sheet1"}</definedName>
    <definedName name="fgbdzf" localSheetId="4" hidden="1">{#N/A,#N/A,FALSE,"Cashflow Analysis";#N/A,#N/A,FALSE,"Sensitivity Analysis";#N/A,#N/A,FALSE,"PV";#N/A,#N/A,FALSE,"Pro Forma"}</definedName>
    <definedName name="fgbdzf" localSheetId="5" hidden="1">{#N/A,#N/A,FALSE,"Cashflow Analysis";#N/A,#N/A,FALSE,"Sensitivity Analysis";#N/A,#N/A,FALSE,"PV";#N/A,#N/A,FALSE,"Pro Forma"}</definedName>
    <definedName name="fgbdzf" localSheetId="3" hidden="1">{#N/A,#N/A,FALSE,"Cashflow Analysis";#N/A,#N/A,FALSE,"Sensitivity Analysis";#N/A,#N/A,FALSE,"PV";#N/A,#N/A,FALSE,"Pro Forma"}</definedName>
    <definedName name="fgbdzf" hidden="1">{#N/A,#N/A,FALSE,"Cashflow Analysis";#N/A,#N/A,FALSE,"Sensitivity Analysis";#N/A,#N/A,FALSE,"PV";#N/A,#N/A,FALSE,"Pro Forma"}</definedName>
    <definedName name="fgdf" localSheetId="4" hidden="1">{#N/A,#N/A,FALSE,"Common Area Accrual";#N/A,#N/A,FALSE,"Unit One LaSalle";#N/A,#N/A,FALSE,"Unit One CW";#N/A,#N/A,FALSE,"Unit One LaSalle + C &amp; W";#N/A,#N/A,FALSE,"Consolidated Accrual"}</definedName>
    <definedName name="fgdf" localSheetId="5" hidden="1">{#N/A,#N/A,FALSE,"Common Area Accrual";#N/A,#N/A,FALSE,"Unit One LaSalle";#N/A,#N/A,FALSE,"Unit One CW";#N/A,#N/A,FALSE,"Unit One LaSalle + C &amp; W";#N/A,#N/A,FALSE,"Consolidated Accrual"}</definedName>
    <definedName name="fgdf" localSheetId="3" hidden="1">{#N/A,#N/A,FALSE,"Common Area Accrual";#N/A,#N/A,FALSE,"Unit One LaSalle";#N/A,#N/A,FALSE,"Unit One CW";#N/A,#N/A,FALSE,"Unit One LaSalle + C &amp; W";#N/A,#N/A,FALSE,"Consolidated Accrual"}</definedName>
    <definedName name="fgdf" hidden="1">{#N/A,#N/A,FALSE,"Common Area Accrual";#N/A,#N/A,FALSE,"Unit One LaSalle";#N/A,#N/A,FALSE,"Unit One CW";#N/A,#N/A,FALSE,"Unit One LaSalle + C &amp; W";#N/A,#N/A,FALSE,"Consolidated Accrual"}</definedName>
    <definedName name="fgdfs" localSheetId="4" hidden="1">{"FORMULAS",#N/A,FALSE,"ESTIMATE"}</definedName>
    <definedName name="fgdfs" localSheetId="5" hidden="1">{"FORMULAS",#N/A,FALSE,"ESTIMATE"}</definedName>
    <definedName name="fgdfs" localSheetId="3" hidden="1">{"FORMULAS",#N/A,FALSE,"ESTIMATE"}</definedName>
    <definedName name="fgdfs" hidden="1">{"FORMULAS",#N/A,FALSE,"ESTIMATE"}</definedName>
    <definedName name="fgfg"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fgfg"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fgfg"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fgfg"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fgg"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gg"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gg"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gg"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ggg" localSheetId="4" hidden="1">{#N/A,#N/A,FALSE,"P&amp;L";#N/A,#N/A,FALSE,"Var_Fixed_cost"}</definedName>
    <definedName name="fggg" localSheetId="5" hidden="1">{#N/A,#N/A,FALSE,"P&amp;L";#N/A,#N/A,FALSE,"Var_Fixed_cost"}</definedName>
    <definedName name="fggg" localSheetId="3" hidden="1">{#N/A,#N/A,FALSE,"P&amp;L";#N/A,#N/A,FALSE,"Var_Fixed_cost"}</definedName>
    <definedName name="fggg" hidden="1">{#N/A,#N/A,FALSE,"P&amp;L";#N/A,#N/A,FALSE,"Var_Fixed_cost"}</definedName>
    <definedName name="FGH" localSheetId="4"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FGH" localSheetId="5"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FGH" localSheetId="3"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FGH"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fghsgh" localSheetId="4" hidden="1">{"CF",#N/A,FALSE,"Cash Flow";"RET",#N/A,FALSE,"Returns";"NPV",#N/A,FALSE,"Values";"ASMPT",#N/A,FALSE,"Assumptions"}</definedName>
    <definedName name="fghsgh" localSheetId="5" hidden="1">{"CF",#N/A,FALSE,"Cash Flow";"RET",#N/A,FALSE,"Returns";"NPV",#N/A,FALSE,"Values";"ASMPT",#N/A,FALSE,"Assumptions"}</definedName>
    <definedName name="fghsgh" localSheetId="3" hidden="1">{"CF",#N/A,FALSE,"Cash Flow";"RET",#N/A,FALSE,"Returns";"NPV",#N/A,FALSE,"Values";"ASMPT",#N/A,FALSE,"Assumptions"}</definedName>
    <definedName name="fghsgh" hidden="1">{"CF",#N/A,FALSE,"Cash Flow";"RET",#N/A,FALSE,"Returns";"NPV",#N/A,FALSE,"Values";"ASMPT",#N/A,FALSE,"Assumptions"}</definedName>
    <definedName name="fghsgh_2" localSheetId="4" hidden="1">{"CF",#N/A,FALSE,"Cash Flow";"RET",#N/A,FALSE,"Returns";"NPV",#N/A,FALSE,"Values";"ASMPT",#N/A,FALSE,"Assumptions"}</definedName>
    <definedName name="fghsgh_2" localSheetId="5" hidden="1">{"CF",#N/A,FALSE,"Cash Flow";"RET",#N/A,FALSE,"Returns";"NPV",#N/A,FALSE,"Values";"ASMPT",#N/A,FALSE,"Assumptions"}</definedName>
    <definedName name="fghsgh_2" localSheetId="3" hidden="1">{"CF",#N/A,FALSE,"Cash Flow";"RET",#N/A,FALSE,"Returns";"NPV",#N/A,FALSE,"Values";"ASMPT",#N/A,FALSE,"Assumptions"}</definedName>
    <definedName name="fghsgh_2" hidden="1">{"CF",#N/A,FALSE,"Cash Flow";"RET",#N/A,FALSE,"Returns";"NPV",#N/A,FALSE,"Values";"ASMPT",#N/A,FALSE,"Assumptions"}</definedName>
    <definedName name="fgr"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r"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r"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r"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d" localSheetId="4" hidden="1">{"schedules",#N/A,FALSE,"CTT_CLO";"scheduleA",#N/A,FALSE,"CTT_CLO";"scheduleB",#N/A,FALSE,"CTT_CLO";"scheduleCD",#N/A,FALSE,"CTT_CLO";"scheduleEF",#N/A,FALSE,"CTT_CLO"}</definedName>
    <definedName name="fgsd" localSheetId="5" hidden="1">{"schedules",#N/A,FALSE,"CTT_CLO";"scheduleA",#N/A,FALSE,"CTT_CLO";"scheduleB",#N/A,FALSE,"CTT_CLO";"scheduleCD",#N/A,FALSE,"CTT_CLO";"scheduleEF",#N/A,FALSE,"CTT_CLO"}</definedName>
    <definedName name="fgsd" localSheetId="3" hidden="1">{"schedules",#N/A,FALSE,"CTT_CLO";"scheduleA",#N/A,FALSE,"CTT_CLO";"scheduleB",#N/A,FALSE,"CTT_CLO";"scheduleCD",#N/A,FALSE,"CTT_CLO";"scheduleEF",#N/A,FALSE,"CTT_CLO"}</definedName>
    <definedName name="fgsd" hidden="1">{"schedules",#N/A,FALSE,"CTT_CLO";"scheduleA",#N/A,FALSE,"CTT_CLO";"scheduleB",#N/A,FALSE,"CTT_CLO";"scheduleCD",#N/A,FALSE,"CTT_CLO";"scheduleEF",#N/A,FALSE,"CTT_CLO"}</definedName>
    <definedName name="fgsdfsadfsd" localSheetId="4" hidden="1">{"sheet a",#N/A,FALSE,"A";"sheet b 1",#N/A,FALSE,"B";"sheet b 2",#N/A,FALSE,"B"}</definedName>
    <definedName name="fgsdfsadfsd" localSheetId="5" hidden="1">{"sheet a",#N/A,FALSE,"A";"sheet b 1",#N/A,FALSE,"B";"sheet b 2",#N/A,FALSE,"B"}</definedName>
    <definedName name="fgsdfsadfsd" localSheetId="3" hidden="1">{"sheet a",#N/A,FALSE,"A";"sheet b 1",#N/A,FALSE,"B";"sheet b 2",#N/A,FALSE,"B"}</definedName>
    <definedName name="fgsdfsadfsd" hidden="1">{"sheet a",#N/A,FALSE,"A";"sheet b 1",#N/A,FALSE,"B";"sheet b 2",#N/A,FALSE,"B"}</definedName>
    <definedName name="fhg"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hj_1"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fhj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fhj_1"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fhj_1" hidden="1">{TRUE,TRUE,-1.25,-15.5,604.5,369,FALSE,FALSE,TRUE,TRUE,0,1,83,1,38,4,5,4,TRUE,TRUE,3,TRUE,1,TRUE,75,"Swvu.inputs._.raw._.data.","ACwvu.inputs._.raw._.data.",#N/A,FALSE,FALSE,0.5,0.5,0.5,0.5,2,"&amp;F","&amp;A&amp;RPage &amp;P",FALSE,FALSE,FALSE,FALSE,1,60,#N/A,#N/A,"=R1C61:R53C89","=C1:C5",#N/A,#N/A,FALSE,FALSE,FALSE,1,600,600,FALSE,FALSE,TRUE,TRUE,TRUE}</definedName>
    <definedName name="fhjgfhjh" localSheetId="4" hidden="1">{"CF",#N/A,FALSE,"Cash Flow";"RET",#N/A,FALSE,"Returns";"NPV",#N/A,FALSE,"Values";"ASMPT",#N/A,FALSE,"Assumptions"}</definedName>
    <definedName name="fhjgfhjh" localSheetId="5" hidden="1">{"CF",#N/A,FALSE,"Cash Flow";"RET",#N/A,FALSE,"Returns";"NPV",#N/A,FALSE,"Values";"ASMPT",#N/A,FALSE,"Assumptions"}</definedName>
    <definedName name="fhjgfhjh" localSheetId="3" hidden="1">{"CF",#N/A,FALSE,"Cash Flow";"RET",#N/A,FALSE,"Returns";"NPV",#N/A,FALSE,"Values";"ASMPT",#N/A,FALSE,"Assumptions"}</definedName>
    <definedName name="fhjgfhjh" hidden="1">{"CF",#N/A,FALSE,"Cash Flow";"RET",#N/A,FALSE,"Returns";"NPV",#N/A,FALSE,"Values";"ASMPT",#N/A,FALSE,"Assumptions"}</definedName>
    <definedName name="FileType" hidden="1">1</definedName>
    <definedName name="filler" localSheetId="4" hidden="1">{"Annual Cash Flows",#N/A,FALSE,"Annual Summary"}</definedName>
    <definedName name="filler" localSheetId="5" hidden="1">{"Annual Cash Flows",#N/A,FALSE,"Annual Summary"}</definedName>
    <definedName name="filler" localSheetId="3" hidden="1">{"Annual Cash Flows",#N/A,FALSE,"Annual Summary"}</definedName>
    <definedName name="filler" hidden="1">{"Annual Cash Flows",#N/A,FALSE,"Annual Summary"}</definedName>
    <definedName name="filler_1" localSheetId="4" hidden="1">{"Annual Cash Flows",#N/A,FALSE,"Annual Summary"}</definedName>
    <definedName name="filler_1" localSheetId="5" hidden="1">{"Annual Cash Flows",#N/A,FALSE,"Annual Summary"}</definedName>
    <definedName name="filler_1" localSheetId="3" hidden="1">{"Annual Cash Flows",#N/A,FALSE,"Annual Summary"}</definedName>
    <definedName name="filler_1" hidden="1">{"Annual Cash Flows",#N/A,FALSE,"Annual Summary"}</definedName>
    <definedName name="filler2" localSheetId="4" hidden="1">{"Assumptions",#N/A,FALSE,"Assumptions"}</definedName>
    <definedName name="filler2" localSheetId="5" hidden="1">{"Assumptions",#N/A,FALSE,"Assumptions"}</definedName>
    <definedName name="filler2" localSheetId="3" hidden="1">{"Assumptions",#N/A,FALSE,"Assumptions"}</definedName>
    <definedName name="filler2" hidden="1">{"Assumptions",#N/A,FALSE,"Assumptions"}</definedName>
    <definedName name="filler2_1" localSheetId="4" hidden="1">{"Assumptions",#N/A,FALSE,"Assumptions"}</definedName>
    <definedName name="filler2_1" localSheetId="5" hidden="1">{"Assumptions",#N/A,FALSE,"Assumptions"}</definedName>
    <definedName name="filler2_1" localSheetId="3" hidden="1">{"Assumptions",#N/A,FALSE,"Assumptions"}</definedName>
    <definedName name="filler2_1" hidden="1">{"Assumptions",#N/A,FALSE,"Assumptions"}</definedName>
    <definedName name="filler3" localSheetId="4" hidden="1">{"Construction Costs",#N/A,FALSE,"Total Costs"}</definedName>
    <definedName name="filler3" localSheetId="5" hidden="1">{"Construction Costs",#N/A,FALSE,"Total Costs"}</definedName>
    <definedName name="filler3" localSheetId="3" hidden="1">{"Construction Costs",#N/A,FALSE,"Total Costs"}</definedName>
    <definedName name="filler3" hidden="1">{"Construction Costs",#N/A,FALSE,"Total Costs"}</definedName>
    <definedName name="filler3_1" localSheetId="4" hidden="1">{"Construction Costs",#N/A,FALSE,"Total Costs"}</definedName>
    <definedName name="filler3_1" localSheetId="5" hidden="1">{"Construction Costs",#N/A,FALSE,"Total Costs"}</definedName>
    <definedName name="filler3_1" localSheetId="3" hidden="1">{"Construction Costs",#N/A,FALSE,"Total Costs"}</definedName>
    <definedName name="filler3_1" hidden="1">{"Construction Costs",#N/A,FALSE,"Total Costs"}</definedName>
    <definedName name="final" localSheetId="4" hidden="1">{"Main",#N/A,FALSE,"Wacker";"Main2",#N/A,FALSE,"Wacker";"Value",#N/A,FALSE,"Wacker";"Sensitivity",#N/A,FALSE,"Wacker";"Paine",#N/A,FALSE,"Wacker";"Quaker",#N/A,FALSE,"Wacker";"Wacker",#N/A,FALSE,"Wacker";"1900",#N/A,FALSE,"Wacker";"1901",#N/A,FALSE,"Wacker"}</definedName>
    <definedName name="final" localSheetId="5" hidden="1">{"Main",#N/A,FALSE,"Wacker";"Main2",#N/A,FALSE,"Wacker";"Value",#N/A,FALSE,"Wacker";"Sensitivity",#N/A,FALSE,"Wacker";"Paine",#N/A,FALSE,"Wacker";"Quaker",#N/A,FALSE,"Wacker";"Wacker",#N/A,FALSE,"Wacker";"1900",#N/A,FALSE,"Wacker";"1901",#N/A,FALSE,"Wacker"}</definedName>
    <definedName name="final" localSheetId="3" hidden="1">{"Main",#N/A,FALSE,"Wacker";"Main2",#N/A,FALSE,"Wacker";"Value",#N/A,FALSE,"Wacker";"Sensitivity",#N/A,FALSE,"Wacker";"Paine",#N/A,FALSE,"Wacker";"Quaker",#N/A,FALSE,"Wacker";"Wacker",#N/A,FALSE,"Wacker";"1900",#N/A,FALSE,"Wacker";"1901",#N/A,FALSE,"Wacker"}</definedName>
    <definedName name="final" hidden="1">{"Main",#N/A,FALSE,"Wacker";"Main2",#N/A,FALSE,"Wacker";"Value",#N/A,FALSE,"Wacker";"Sensitivity",#N/A,FALSE,"Wacker";"Paine",#N/A,FALSE,"Wacker";"Quaker",#N/A,FALSE,"Wacker";"Wacker",#N/A,FALSE,"Wacker";"1900",#N/A,FALSE,"Wacker";"1901",#N/A,FALSE,"Wacker"}</definedName>
    <definedName name="final2"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l2"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l2"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l2"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nal3" localSheetId="4" hidden="1">{"Construction_Short",#N/A,FALSE,"Construction"}</definedName>
    <definedName name="FinAnal3" localSheetId="5" hidden="1">{"Construction_Short",#N/A,FALSE,"Construction"}</definedName>
    <definedName name="FinAnal3" localSheetId="3" hidden="1">{"Construction_Short",#N/A,FALSE,"Construction"}</definedName>
    <definedName name="FinAnal3" hidden="1">{"Construction_Short",#N/A,FALSE,"Construction"}</definedName>
    <definedName name="financials" localSheetId="4" hidden="1">{#N/A,#N/A,FALSE,"fs balance";#N/A,#N/A,FALSE,"fs income";#N/A,#N/A,FALSE,"fs cash flow"}</definedName>
    <definedName name="financials" localSheetId="5" hidden="1">{#N/A,#N/A,FALSE,"fs balance";#N/A,#N/A,FALSE,"fs income";#N/A,#N/A,FALSE,"fs cash flow"}</definedName>
    <definedName name="financials" localSheetId="3" hidden="1">{#N/A,#N/A,FALSE,"fs balance";#N/A,#N/A,FALSE,"fs income";#N/A,#N/A,FALSE,"fs cash flow"}</definedName>
    <definedName name="financials" hidden="1">{#N/A,#N/A,FALSE,"fs balance";#N/A,#N/A,FALSE,"fs income";#N/A,#N/A,FALSE,"fs cash flow"}</definedName>
    <definedName name="FINANCING_CASH" hidden="1">"FINANCING_CASH"</definedName>
    <definedName name="FindLink_Substitution" localSheetId="4" hidden="1">Table_Auburn_Current_MLS</definedName>
    <definedName name="FindLink_Substitution" localSheetId="5" hidden="1">Table_Auburn_Current_MLS</definedName>
    <definedName name="FindLink_Substitution" localSheetId="3" hidden="1">Table_Auburn_Current_MLS</definedName>
    <definedName name="FindLink_Substitution" hidden="1">Table_Auburn_Current_MLS</definedName>
    <definedName name="FINDME" localSheetId="4"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FINDME" localSheetId="5"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FINDME" localSheetId="3"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FINDME"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fine" localSheetId="4"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fine" localSheetId="5"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fine" localSheetId="3"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fine"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fins1" localSheetId="4" hidden="1">{#N/A,#N/A,FALSE,"Calc";#N/A,#N/A,FALSE,"Sensitivity";#N/A,#N/A,FALSE,"LT Earn.Dil.";#N/A,#N/A,FALSE,"Dil. AVP"}</definedName>
    <definedName name="fins1" localSheetId="5" hidden="1">{#N/A,#N/A,FALSE,"Calc";#N/A,#N/A,FALSE,"Sensitivity";#N/A,#N/A,FALSE,"LT Earn.Dil.";#N/A,#N/A,FALSE,"Dil. AVP"}</definedName>
    <definedName name="fins1" localSheetId="3" hidden="1">{#N/A,#N/A,FALSE,"Calc";#N/A,#N/A,FALSE,"Sensitivity";#N/A,#N/A,FALSE,"LT Earn.Dil.";#N/A,#N/A,FALSE,"Dil. AVP"}</definedName>
    <definedName name="fins1" hidden="1">{#N/A,#N/A,FALSE,"Calc";#N/A,#N/A,FALSE,"Sensitivity";#N/A,#N/A,FALSE,"LT Earn.Dil.";#N/A,#N/A,FALSE,"Dil. AVP"}</definedName>
    <definedName name="fish06" localSheetId="4" hidden="1">{#N/A,#N/A,FALSE,"SLSBUD"}</definedName>
    <definedName name="fish06" localSheetId="5" hidden="1">{#N/A,#N/A,FALSE,"SLSBUD"}</definedName>
    <definedName name="fish06" localSheetId="3" hidden="1">{#N/A,#N/A,FALSE,"SLSBUD"}</definedName>
    <definedName name="fish06" hidden="1">{#N/A,#N/A,FALSE,"SLSBUD"}</definedName>
    <definedName name="fish07" localSheetId="4" hidden="1">{#N/A,#N/A,FALSE,"SLSBUD"}</definedName>
    <definedName name="fish07" localSheetId="5" hidden="1">{#N/A,#N/A,FALSE,"SLSBUD"}</definedName>
    <definedName name="fish07" localSheetId="3" hidden="1">{#N/A,#N/A,FALSE,"SLSBUD"}</definedName>
    <definedName name="fish07" hidden="1">{#N/A,#N/A,FALSE,"SLSBUD"}</definedName>
    <definedName name="Fishbud06" localSheetId="4" hidden="1">{#N/A,#N/A,FALSE,"SLSBUD"}</definedName>
    <definedName name="Fishbud06" localSheetId="5" hidden="1">{#N/A,#N/A,FALSE,"SLSBUD"}</definedName>
    <definedName name="Fishbud06" localSheetId="3" hidden="1">{#N/A,#N/A,FALSE,"SLSBUD"}</definedName>
    <definedName name="Fishbud06" hidden="1">{#N/A,#N/A,FALSE,"SLSBUD"}</definedName>
    <definedName name="fishbud07" localSheetId="4" hidden="1">{#N/A,#N/A,FALSE,"SLSBUD"}</definedName>
    <definedName name="fishbud07" localSheetId="5" hidden="1">{#N/A,#N/A,FALSE,"SLSBUD"}</definedName>
    <definedName name="fishbud07" localSheetId="3" hidden="1">{#N/A,#N/A,FALSE,"SLSBUD"}</definedName>
    <definedName name="fishbud07" hidden="1">{#N/A,#N/A,FALSE,"SLSBUD"}</definedName>
    <definedName name="fixed_assets" localSheetId="4" hidden="1">{"Detailed",#N/A,FALSE,"Schedule4"}</definedName>
    <definedName name="fixed_assets" localSheetId="5" hidden="1">{"Detailed",#N/A,FALSE,"Schedule4"}</definedName>
    <definedName name="fixed_assets" localSheetId="3" hidden="1">{"Detailed",#N/A,FALSE,"Schedule4"}</definedName>
    <definedName name="fixed_assets" hidden="1">{"Detailed",#N/A,FALSE,"Schedule4"}</definedName>
    <definedName name="fjdjk" localSheetId="4" hidden="1">{#N/A,#N/A,FALSE,"Calculator"}</definedName>
    <definedName name="fjdjk" localSheetId="5" hidden="1">{#N/A,#N/A,FALSE,"Calculator"}</definedName>
    <definedName name="fjdjk" localSheetId="3" hidden="1">{#N/A,#N/A,FALSE,"Calculator"}</definedName>
    <definedName name="fjdjk" hidden="1">{#N/A,#N/A,FALSE,"Calculator"}</definedName>
    <definedName name="fjdjk1" localSheetId="4" hidden="1">{#N/A,#N/A,FALSE,"Calculator"}</definedName>
    <definedName name="fjdjk1" localSheetId="5" hidden="1">{#N/A,#N/A,FALSE,"Calculator"}</definedName>
    <definedName name="fjdjk1" localSheetId="3" hidden="1">{#N/A,#N/A,FALSE,"Calculator"}</definedName>
    <definedName name="fjdjk1" hidden="1">{#N/A,#N/A,FALSE,"Calculator"}</definedName>
    <definedName name="fjdjk1a" localSheetId="4" hidden="1">{#N/A,#N/A,FALSE,"Calculator"}</definedName>
    <definedName name="fjdjk1a" localSheetId="5" hidden="1">{#N/A,#N/A,FALSE,"Calculator"}</definedName>
    <definedName name="fjdjk1a" localSheetId="3" hidden="1">{#N/A,#N/A,FALSE,"Calculator"}</definedName>
    <definedName name="fjdjk1a" hidden="1">{#N/A,#N/A,FALSE,"Calculator"}</definedName>
    <definedName name="fjdjka" localSheetId="4" hidden="1">{#N/A,#N/A,FALSE,"Calculator"}</definedName>
    <definedName name="fjdjka" localSheetId="5" hidden="1">{#N/A,#N/A,FALSE,"Calculator"}</definedName>
    <definedName name="fjdjka" localSheetId="3" hidden="1">{#N/A,#N/A,FALSE,"Calculator"}</definedName>
    <definedName name="fjdjka" hidden="1">{#N/A,#N/A,FALSE,"Calculator"}</definedName>
    <definedName name="fjdjkl" localSheetId="4" hidden="1">{#N/A,#N/A,FALSE,"Calculator"}</definedName>
    <definedName name="fjdjkl" localSheetId="5" hidden="1">{#N/A,#N/A,FALSE,"Calculator"}</definedName>
    <definedName name="fjdjkl" localSheetId="3" hidden="1">{#N/A,#N/A,FALSE,"Calculator"}</definedName>
    <definedName name="fjdjkl" hidden="1">{#N/A,#N/A,FALSE,"Calculator"}</definedName>
    <definedName name="fjdjkla" localSheetId="4" hidden="1">{#N/A,#N/A,FALSE,"Calculator"}</definedName>
    <definedName name="fjdjkla" localSheetId="5" hidden="1">{#N/A,#N/A,FALSE,"Calculator"}</definedName>
    <definedName name="fjdjkla" localSheetId="3" hidden="1">{#N/A,#N/A,FALSE,"Calculator"}</definedName>
    <definedName name="fjdjkla" hidden="1">{#N/A,#N/A,FALSE,"Calculator"}</definedName>
    <definedName name="fjlk" localSheetId="4" hidden="1">{"incomemth",#N/A,TRUE,"forecast01";"incpercentmth",#N/A,TRUE,"forecast01";"balancemth",#N/A,TRUE,"forecast01";"cashmth",#N/A,TRUE,"forecast01";"cov2mth",#N/A,TRUE,"forecast01";"prbexp",#N/A,TRUE,"forecast01";"prbcap",#N/A,TRUE,"forecast01";"coalconsultants",#N/A,TRUE,"forecast01";"prbsum",#N/A,TRUE,"forecast01"}</definedName>
    <definedName name="fjlk" localSheetId="5" hidden="1">{"incomemth",#N/A,TRUE,"forecast01";"incpercentmth",#N/A,TRUE,"forecast01";"balancemth",#N/A,TRUE,"forecast01";"cashmth",#N/A,TRUE,"forecast01";"cov2mth",#N/A,TRUE,"forecast01";"prbexp",#N/A,TRUE,"forecast01";"prbcap",#N/A,TRUE,"forecast01";"coalconsultants",#N/A,TRUE,"forecast01";"prbsum",#N/A,TRUE,"forecast01"}</definedName>
    <definedName name="fjlk" localSheetId="3" hidden="1">{"incomemth",#N/A,TRUE,"forecast01";"incpercentmth",#N/A,TRUE,"forecast01";"balancemth",#N/A,TRUE,"forecast01";"cashmth",#N/A,TRUE,"forecast01";"cov2mth",#N/A,TRUE,"forecast01";"prbexp",#N/A,TRUE,"forecast01";"prbcap",#N/A,TRUE,"forecast01";"coalconsultants",#N/A,TRUE,"forecast01";"prbsum",#N/A,TRUE,"forecast01"}</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ksajf" localSheetId="4" hidden="1">{#N/A,#N/A,FALSE,"SCHEDULE A";"MINIMUM RENT",#N/A,FALSE,"SCHEDULES B &amp; C";"PERCENTAGE RENT",#N/A,FALSE,"SCHEDULES B &amp; C"}</definedName>
    <definedName name="fksajf" localSheetId="5" hidden="1">{#N/A,#N/A,FALSE,"SCHEDULE A";"MINIMUM RENT",#N/A,FALSE,"SCHEDULES B &amp; C";"PERCENTAGE RENT",#N/A,FALSE,"SCHEDULES B &amp; C"}</definedName>
    <definedName name="fksajf" localSheetId="3" hidden="1">{#N/A,#N/A,FALSE,"SCHEDULE A";"MINIMUM RENT",#N/A,FALSE,"SCHEDULES B &amp; C";"PERCENTAGE RENT",#N/A,FALSE,"SCHEDULES B &amp; C"}</definedName>
    <definedName name="fksajf" hidden="1">{#N/A,#N/A,FALSE,"SCHEDULE A";"MINIMUM RENT",#N/A,FALSE,"SCHEDULES B &amp; C";"PERCENTAGE RENT",#N/A,FALSE,"SCHEDULES B &amp; C"}</definedName>
    <definedName name="fm" localSheetId="4" hidden="1">{"summary1",#N/A,TRUE,"Comps";"summary2",#N/A,TRUE,"Comps";"summary3",#N/A,TRUE,"Comps"}</definedName>
    <definedName name="fm" localSheetId="5" hidden="1">{"summary1",#N/A,TRUE,"Comps";"summary2",#N/A,TRUE,"Comps";"summary3",#N/A,TRUE,"Comps"}</definedName>
    <definedName name="fm" localSheetId="3" hidden="1">{"summary1",#N/A,TRUE,"Comps";"summary2",#N/A,TRUE,"Comps";"summary3",#N/A,TRUE,"Comps"}</definedName>
    <definedName name="fm" hidden="1">{"summary1",#N/A,TRUE,"Comps";"summary2",#N/A,TRUE,"Comps";"summary3",#N/A,TRUE,"Comps"}</definedName>
    <definedName name="for" localSheetId="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for" localSheetId="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for"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for"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FOREIGN_EXCHANGE" hidden="1">"FOREIGN_EXCHANGE"</definedName>
    <definedName name="forum" localSheetId="4" hidden="1">{#N/A,#N/A,FALSE,"RENT ROLL"}</definedName>
    <definedName name="forum" localSheetId="5" hidden="1">{#N/A,#N/A,FALSE,"RENT ROLL"}</definedName>
    <definedName name="forum" localSheetId="3" hidden="1">{#N/A,#N/A,FALSE,"RENT ROLL"}</definedName>
    <definedName name="forum" hidden="1">{#N/A,#N/A,FALSE,"RENT ROLL"}</definedName>
    <definedName name="FORUMfrontSHEET" localSheetId="4" hidden="1">{#N/A,#N/A,FALSE,"RENT ROLL"}</definedName>
    <definedName name="FORUMfrontSHEET" localSheetId="5" hidden="1">{#N/A,#N/A,FALSE,"RENT ROLL"}</definedName>
    <definedName name="FORUMfrontSHEET" localSheetId="3" hidden="1">{#N/A,#N/A,FALSE,"RENT ROLL"}</definedName>
    <definedName name="FORUMfrontSHEET" hidden="1">{#N/A,#N/A,FALSE,"RENT ROLL"}</definedName>
    <definedName name="fqafqwdf" localSheetId="4" hidden="1">{"sheet a",#N/A,FALSE,"A";"sheet b 1",#N/A,FALSE,"B";"sheet b 2",#N/A,FALSE,"B"}</definedName>
    <definedName name="fqafqwdf" localSheetId="5" hidden="1">{"sheet a",#N/A,FALSE,"A";"sheet b 1",#N/A,FALSE,"B";"sheet b 2",#N/A,FALSE,"B"}</definedName>
    <definedName name="fqafqwdf" localSheetId="3" hidden="1">{"sheet a",#N/A,FALSE,"A";"sheet b 1",#N/A,FALSE,"B";"sheet b 2",#N/A,FALSE,"B"}</definedName>
    <definedName name="fqafqwdf" hidden="1">{"sheet a",#N/A,FALSE,"A";"sheet b 1",#N/A,FALSE,"B";"sheet b 2",#N/A,FALSE,"B"}</definedName>
    <definedName name="fqww"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qww"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qww"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qww"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raNCE"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FraNCE"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FraNCE"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FraNCE"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frfgg"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rfgg"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rfgg"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rfgg"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rgnr"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gnr"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gnr"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gnr"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ONT" localSheetId="4" hidden="1">{#N/A,#N/A,FALSE,"RENT ROLL"}</definedName>
    <definedName name="FRONT" localSheetId="5" hidden="1">{#N/A,#N/A,FALSE,"RENT ROLL"}</definedName>
    <definedName name="FRONT" localSheetId="3" hidden="1">{#N/A,#N/A,FALSE,"RENT ROLL"}</definedName>
    <definedName name="FRONT" hidden="1">{#N/A,#N/A,FALSE,"RENT ROLL"}</definedName>
    <definedName name="frse"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se"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se"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s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tyu" localSheetId="4" hidden="1">{#N/A,#N/A,FALSE,"Chart 2 by Prop Type"}</definedName>
    <definedName name="frtyu" localSheetId="5" hidden="1">{#N/A,#N/A,FALSE,"Chart 2 by Prop Type"}</definedName>
    <definedName name="frtyu" localSheetId="3" hidden="1">{#N/A,#N/A,FALSE,"Chart 2 by Prop Type"}</definedName>
    <definedName name="frtyu" hidden="1">{#N/A,#N/A,FALSE,"Chart 2 by Prop Type"}</definedName>
    <definedName name="frversA"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rversA"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rversA"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rversA"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saser" localSheetId="4" hidden="1">{#N/A,#N/A,FALSE,"OVERVIEW"}</definedName>
    <definedName name="fsaser" localSheetId="5" hidden="1">{#N/A,#N/A,FALSE,"OVERVIEW"}</definedName>
    <definedName name="fsaser" localSheetId="3" hidden="1">{#N/A,#N/A,FALSE,"OVERVIEW"}</definedName>
    <definedName name="fsaser" hidden="1">{#N/A,#N/A,FALSE,"OVERVIEW"}</definedName>
    <definedName name="fsdadf" localSheetId="4" hidden="1">{"avgbs",#N/A,FALSE,"builder_fs";"is",#N/A,FALSE,"builder_fs";"opexps",#N/A,FALSE,"builder_fs"}</definedName>
    <definedName name="fsdadf" localSheetId="5" hidden="1">{"avgbs",#N/A,FALSE,"builder_fs";"is",#N/A,FALSE,"builder_fs";"opexps",#N/A,FALSE,"builder_fs"}</definedName>
    <definedName name="fsdadf" localSheetId="3" hidden="1">{"avgbs",#N/A,FALSE,"builder_fs";"is",#N/A,FALSE,"builder_fs";"opexps",#N/A,FALSE,"builder_fs"}</definedName>
    <definedName name="fsdadf" hidden="1">{"avgbs",#N/A,FALSE,"builder_fs";"is",#N/A,FALSE,"builder_fs";"opexps",#N/A,FALSE,"builder_fs"}</definedName>
    <definedName name="fsdgkljkljfjgqrueopghgjçgjjgadlpi"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fsdgkljkljfjgqrueopghgjçgjjgadlpi"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fsdgkljkljfjgqrueopghgjçgjjgadlpi"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fsdgkljkljfjgqrueopghgjçgjjgadlpi"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fsg" localSheetId="4" hidden="1">{"Alle Perioden",#N/A,FALSE,"Erf";"Alle Perioden",#N/A,FALSE,"Ang";"Alle Perioden",#N/A,FALSE,"BV";"Alle Perioden",#N/A,FALSE,"BE";"Alle Perioden",#N/A,FALSE,"Re";"Alle Perioden",#N/A,FALSE,"Vol"}</definedName>
    <definedName name="fsg" localSheetId="5" hidden="1">{"Alle Perioden",#N/A,FALSE,"Erf";"Alle Perioden",#N/A,FALSE,"Ang";"Alle Perioden",#N/A,FALSE,"BV";"Alle Perioden",#N/A,FALSE,"BE";"Alle Perioden",#N/A,FALSE,"Re";"Alle Perioden",#N/A,FALSE,"Vol"}</definedName>
    <definedName name="fsg" localSheetId="3" hidden="1">{"Alle Perioden",#N/A,FALSE,"Erf";"Alle Perioden",#N/A,FALSE,"Ang";"Alle Perioden",#N/A,FALSE,"BV";"Alle Perioden",#N/A,FALSE,"BE";"Alle Perioden",#N/A,FALSE,"Re";"Alle Perioden",#N/A,FALSE,"Vol"}</definedName>
    <definedName name="fsg" hidden="1">{"Alle Perioden",#N/A,FALSE,"Erf";"Alle Perioden",#N/A,FALSE,"Ang";"Alle Perioden",#N/A,FALSE,"BV";"Alle Perioden",#N/A,FALSE,"BE";"Alle Perioden",#N/A,FALSE,"Re";"Alle Perioden",#N/A,FALSE,"Vol"}</definedName>
    <definedName name="ftgygy" localSheetId="4" hidden="1">{#N/A,#N/A,FALSE,"LP Exp";#N/A,#N/A,FALSE,"Salary";#N/A,#N/A,FALSE,"Admin Exp";#N/A,#N/A,FALSE,"QTS Bud";#N/A,#N/A,FALSE,"Marketing"}</definedName>
    <definedName name="ftgygy" localSheetId="5" hidden="1">{#N/A,#N/A,FALSE,"LP Exp";#N/A,#N/A,FALSE,"Salary";#N/A,#N/A,FALSE,"Admin Exp";#N/A,#N/A,FALSE,"QTS Bud";#N/A,#N/A,FALSE,"Marketing"}</definedName>
    <definedName name="ftgygy" localSheetId="3" hidden="1">{#N/A,#N/A,FALSE,"LP Exp";#N/A,#N/A,FALSE,"Salary";#N/A,#N/A,FALSE,"Admin Exp";#N/A,#N/A,FALSE,"QTS Bud";#N/A,#N/A,FALSE,"Marketing"}</definedName>
    <definedName name="ftgygy" hidden="1">{#N/A,#N/A,FALSE,"LP Exp";#N/A,#N/A,FALSE,"Salary";#N/A,#N/A,FALSE,"Admin Exp";#N/A,#N/A,FALSE,"QTS Bud";#N/A,#N/A,FALSE,"Marketing"}</definedName>
    <definedName name="ftrgv"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trgv"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trgv"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trgv"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ftu" localSheetId="4" hidden="1">{#N/A,#N/A,FALSE,"A";#N/A,#N/A,FALSE,"C"}</definedName>
    <definedName name="ftu" localSheetId="5" hidden="1">{#N/A,#N/A,FALSE,"A";#N/A,#N/A,FALSE,"C"}</definedName>
    <definedName name="ftu" localSheetId="3" hidden="1">{#N/A,#N/A,FALSE,"A";#N/A,#N/A,FALSE,"C"}</definedName>
    <definedName name="ftu" hidden="1">{#N/A,#N/A,FALSE,"A";#N/A,#N/A,FALSE,"C"}</definedName>
    <definedName name="fuck" localSheetId="4" hidden="1">{"Financials",#N/A,FALSE,"Financials";"AVP",#N/A,FALSE,"AVP";"DCF",#N/A,FALSE,"DCF";"CSC",#N/A,FALSE,"CSC";"Deal_Comp",#N/A,FALSE,"DealComp"}</definedName>
    <definedName name="fuck" localSheetId="5" hidden="1">{"Financials",#N/A,FALSE,"Financials";"AVP",#N/A,FALSE,"AVP";"DCF",#N/A,FALSE,"DCF";"CSC",#N/A,FALSE,"CSC";"Deal_Comp",#N/A,FALSE,"DealComp"}</definedName>
    <definedName name="fuck" localSheetId="3" hidden="1">{"Financials",#N/A,FALSE,"Financials";"AVP",#N/A,FALSE,"AVP";"DCF",#N/A,FALSE,"DCF";"CSC",#N/A,FALSE,"CSC";"Deal_Comp",#N/A,FALSE,"DealComp"}</definedName>
    <definedName name="fuck" hidden="1">{"Financials",#N/A,FALSE,"Financials";"AVP",#N/A,FALSE,"AVP";"DCF",#N/A,FALSE,"DCF";"CSC",#N/A,FALSE,"CSC";"Deal_Comp",#N/A,FALSE,"DealComp"}</definedName>
    <definedName name="fuckface" localSheetId="4" hidden="1">{#N/A,#N/A,FALSE,"Assumptions";#N/A,#N/A,FALSE,"Impact Assumptions";#N/A,#N/A,FALSE,"10-Yr - detail";#N/A,#N/A,FALSE,"1,5,10 yr comp";#N/A,#N/A,FALSE,"Lse-Exp.";#N/A,#N/A,FALSE,"Rent Roll";#N/A,#N/A,FALSE,"Historical (2)";#N/A,#N/A,FALSE,"RET's";#N/A,#N/A,FALSE,"Lease Rollover"}</definedName>
    <definedName name="fuckface" localSheetId="5" hidden="1">{#N/A,#N/A,FALSE,"Assumptions";#N/A,#N/A,FALSE,"Impact Assumptions";#N/A,#N/A,FALSE,"10-Yr - detail";#N/A,#N/A,FALSE,"1,5,10 yr comp";#N/A,#N/A,FALSE,"Lse-Exp.";#N/A,#N/A,FALSE,"Rent Roll";#N/A,#N/A,FALSE,"Historical (2)";#N/A,#N/A,FALSE,"RET's";#N/A,#N/A,FALSE,"Lease Rollover"}</definedName>
    <definedName name="fuckface" localSheetId="3" hidden="1">{#N/A,#N/A,FALSE,"Assumptions";#N/A,#N/A,FALSE,"Impact Assumptions";#N/A,#N/A,FALSE,"10-Yr - detail";#N/A,#N/A,FALSE,"1,5,10 yr comp";#N/A,#N/A,FALSE,"Lse-Exp.";#N/A,#N/A,FALSE,"Rent Roll";#N/A,#N/A,FALSE,"Historical (2)";#N/A,#N/A,FALSE,"RET's";#N/A,#N/A,FALSE,"Lease Rollover"}</definedName>
    <definedName name="fuckface" hidden="1">{#N/A,#N/A,FALSE,"Assumptions";#N/A,#N/A,FALSE,"Impact Assumptions";#N/A,#N/A,FALSE,"10-Yr - detail";#N/A,#N/A,FALSE,"1,5,10 yr comp";#N/A,#N/A,FALSE,"Lse-Exp.";#N/A,#N/A,FALSE,"Rent Roll";#N/A,#N/A,FALSE,"Historical (2)";#N/A,#N/A,FALSE,"RET's";#N/A,#N/A,FALSE,"Lease Rollover"}</definedName>
    <definedName name="fuckface_1" localSheetId="4" hidden="1">{#N/A,#N/A,FALSE,"Assumptions";#N/A,#N/A,FALSE,"Impact Assumptions";#N/A,#N/A,FALSE,"10-Yr - detail";#N/A,#N/A,FALSE,"1,5,10 yr comp";#N/A,#N/A,FALSE,"Lse-Exp.";#N/A,#N/A,FALSE,"Rent Roll";#N/A,#N/A,FALSE,"Historical (2)";#N/A,#N/A,FALSE,"RET's";#N/A,#N/A,FALSE,"Lease Rollover"}</definedName>
    <definedName name="fuckface_1" localSheetId="5" hidden="1">{#N/A,#N/A,FALSE,"Assumptions";#N/A,#N/A,FALSE,"Impact Assumptions";#N/A,#N/A,FALSE,"10-Yr - detail";#N/A,#N/A,FALSE,"1,5,10 yr comp";#N/A,#N/A,FALSE,"Lse-Exp.";#N/A,#N/A,FALSE,"Rent Roll";#N/A,#N/A,FALSE,"Historical (2)";#N/A,#N/A,FALSE,"RET's";#N/A,#N/A,FALSE,"Lease Rollover"}</definedName>
    <definedName name="fuckface_1" localSheetId="3" hidden="1">{#N/A,#N/A,FALSE,"Assumptions";#N/A,#N/A,FALSE,"Impact Assumptions";#N/A,#N/A,FALSE,"10-Yr - detail";#N/A,#N/A,FALSE,"1,5,10 yr comp";#N/A,#N/A,FALSE,"Lse-Exp.";#N/A,#N/A,FALSE,"Rent Roll";#N/A,#N/A,FALSE,"Historical (2)";#N/A,#N/A,FALSE,"RET's";#N/A,#N/A,FALSE,"Lease Rollover"}</definedName>
    <definedName name="fuckface_1" hidden="1">{#N/A,#N/A,FALSE,"Assumptions";#N/A,#N/A,FALSE,"Impact Assumptions";#N/A,#N/A,FALSE,"10-Yr - detail";#N/A,#N/A,FALSE,"1,5,10 yr comp";#N/A,#N/A,FALSE,"Lse-Exp.";#N/A,#N/A,FALSE,"Rent Roll";#N/A,#N/A,FALSE,"Historical (2)";#N/A,#N/A,FALSE,"RET's";#N/A,#N/A,FALSE,"Lease Rollover"}</definedName>
    <definedName name="fulmer" localSheetId="4" hidden="1">{#N/A,#N/A,FALSE,"1Executive Summary";#N/A,#N/A,FALSE,"2Assumptions (Input)";#N/A,#N/A,FALSE,"3Cash Flow Analysis";#N/A,#N/A,FALSE,"4Year One Financial Summary";#N/A,#N/A,FALSE,"5Value Matrix";#N/A,#N/A,FALSE,"Greenline Form Page 1";#N/A,#N/A,FALSE,"Greenline Form Page 2"}</definedName>
    <definedName name="fulmer" localSheetId="5" hidden="1">{#N/A,#N/A,FALSE,"1Executive Summary";#N/A,#N/A,FALSE,"2Assumptions (Input)";#N/A,#N/A,FALSE,"3Cash Flow Analysis";#N/A,#N/A,FALSE,"4Year One Financial Summary";#N/A,#N/A,FALSE,"5Value Matrix";#N/A,#N/A,FALSE,"Greenline Form Page 1";#N/A,#N/A,FALSE,"Greenline Form Page 2"}</definedName>
    <definedName name="fulmer" localSheetId="3" hidden="1">{#N/A,#N/A,FALSE,"1Executive Summary";#N/A,#N/A,FALSE,"2Assumptions (Input)";#N/A,#N/A,FALSE,"3Cash Flow Analysis";#N/A,#N/A,FALSE,"4Year One Financial Summary";#N/A,#N/A,FALSE,"5Value Matrix";#N/A,#N/A,FALSE,"Greenline Form Page 1";#N/A,#N/A,FALSE,"Greenline Form Page 2"}</definedName>
    <definedName name="fulmer" hidden="1">{#N/A,#N/A,FALSE,"1Executive Summary";#N/A,#N/A,FALSE,"2Assumptions (Input)";#N/A,#N/A,FALSE,"3Cash Flow Analysis";#N/A,#N/A,FALSE,"4Year One Financial Summary";#N/A,#N/A,FALSE,"5Value Matrix";#N/A,#N/A,FALSE,"Greenline Form Page 1";#N/A,#N/A,FALSE,"Greenline Form Page 2"}</definedName>
    <definedName name="fv" localSheetId="4" hidden="1">{"Project Input",#N/A,FALSE,"Sheet1";"additions",#N/A,FALSE,"Sheet2";"demand",#N/A,FALSE,"Sheet3";"Market Mix",#N/A,FALSE,"Sheet4";"Occ projection",#N/A,FALSE,"Sheet6"}</definedName>
    <definedName name="fv" localSheetId="5" hidden="1">{"Project Input",#N/A,FALSE,"Sheet1";"additions",#N/A,FALSE,"Sheet2";"demand",#N/A,FALSE,"Sheet3";"Market Mix",#N/A,FALSE,"Sheet4";"Occ projection",#N/A,FALSE,"Sheet6"}</definedName>
    <definedName name="fv" localSheetId="3" hidden="1">{"Project Input",#N/A,FALSE,"Sheet1";"additions",#N/A,FALSE,"Sheet2";"demand",#N/A,FALSE,"Sheet3";"Market Mix",#N/A,FALSE,"Sheet4";"Occ projection",#N/A,FALSE,"Sheet6"}</definedName>
    <definedName name="fv" hidden="1">{"Project Input",#N/A,FALSE,"Sheet1";"additions",#N/A,FALSE,"Sheet2";"demand",#N/A,FALSE,"Sheet3";"Market Mix",#N/A,FALSE,"Sheet4";"Occ projection",#N/A,FALSE,"Sheet6"}</definedName>
    <definedName name="FWEg" localSheetId="4" hidden="1">{#N/A,#N/A,FALSE,"Summary";#N/A,#N/A,FALSE,"Edit";#N/A,#N/A,FALSE,"MedProf";#N/A,#N/A,FALSE,"Proj Mgt";#N/A,#N/A,FALSE,"Creat Svc";#N/A,#N/A,FALSE,"Meet Svc";#N/A,#N/A,FALSE,"Non-OCC";#N/A,#N/A,FALSE,"Client Svc";#N/A,#N/A,FALSE,"Bus Dev";#N/A,#N/A,FALSE,"Indirect"}</definedName>
    <definedName name="FWEg" localSheetId="5" hidden="1">{#N/A,#N/A,FALSE,"Summary";#N/A,#N/A,FALSE,"Edit";#N/A,#N/A,FALSE,"MedProf";#N/A,#N/A,FALSE,"Proj Mgt";#N/A,#N/A,FALSE,"Creat Svc";#N/A,#N/A,FALSE,"Meet Svc";#N/A,#N/A,FALSE,"Non-OCC";#N/A,#N/A,FALSE,"Client Svc";#N/A,#N/A,FALSE,"Bus Dev";#N/A,#N/A,FALSE,"Indirect"}</definedName>
    <definedName name="FWEg" localSheetId="3" hidden="1">{#N/A,#N/A,FALSE,"Summary";#N/A,#N/A,FALSE,"Edit";#N/A,#N/A,FALSE,"MedProf";#N/A,#N/A,FALSE,"Proj Mgt";#N/A,#N/A,FALSE,"Creat Svc";#N/A,#N/A,FALSE,"Meet Svc";#N/A,#N/A,FALSE,"Non-OCC";#N/A,#N/A,FALSE,"Client Svc";#N/A,#N/A,FALSE,"Bus Dev";#N/A,#N/A,FALSE,"Indirect"}</definedName>
    <definedName name="FWEg" hidden="1">{#N/A,#N/A,FALSE,"Summary";#N/A,#N/A,FALSE,"Edit";#N/A,#N/A,FALSE,"MedProf";#N/A,#N/A,FALSE,"Proj Mgt";#N/A,#N/A,FALSE,"Creat Svc";#N/A,#N/A,FALSE,"Meet Svc";#N/A,#N/A,FALSE,"Non-OCC";#N/A,#N/A,FALSE,"Client Svc";#N/A,#N/A,FALSE,"Bus Dev";#N/A,#N/A,FALSE,"Indirect"}</definedName>
    <definedName name="fwrr" localSheetId="4" hidden="1">{#N/A,#N/A,FALSE,"Summary";#N/A,#N/A,FALSE,"Edit";#N/A,#N/A,FALSE,"MedProf";#N/A,#N/A,FALSE,"Proj Mgt";#N/A,#N/A,FALSE,"Creat Svc";#N/A,#N/A,FALSE,"Meet Svc";#N/A,#N/A,FALSE,"Non-OCC";#N/A,#N/A,FALSE,"Client Svc";#N/A,#N/A,FALSE,"Bus Dev";#N/A,#N/A,FALSE,"Indirect"}</definedName>
    <definedName name="fwrr" localSheetId="5" hidden="1">{#N/A,#N/A,FALSE,"Summary";#N/A,#N/A,FALSE,"Edit";#N/A,#N/A,FALSE,"MedProf";#N/A,#N/A,FALSE,"Proj Mgt";#N/A,#N/A,FALSE,"Creat Svc";#N/A,#N/A,FALSE,"Meet Svc";#N/A,#N/A,FALSE,"Non-OCC";#N/A,#N/A,FALSE,"Client Svc";#N/A,#N/A,FALSE,"Bus Dev";#N/A,#N/A,FALSE,"Indirect"}</definedName>
    <definedName name="fwrr" localSheetId="3" hidden="1">{#N/A,#N/A,FALSE,"Summary";#N/A,#N/A,FALSE,"Edit";#N/A,#N/A,FALSE,"MedProf";#N/A,#N/A,FALSE,"Proj Mgt";#N/A,#N/A,FALSE,"Creat Svc";#N/A,#N/A,FALSE,"Meet Svc";#N/A,#N/A,FALSE,"Non-OCC";#N/A,#N/A,FALSE,"Client Svc";#N/A,#N/A,FALSE,"Bus Dev";#N/A,#N/A,FALSE,"Indirect"}</definedName>
    <definedName name="fwrr" hidden="1">{#N/A,#N/A,FALSE,"Summary";#N/A,#N/A,FALSE,"Edit";#N/A,#N/A,FALSE,"MedProf";#N/A,#N/A,FALSE,"Proj Mgt";#N/A,#N/A,FALSE,"Creat Svc";#N/A,#N/A,FALSE,"Meet Svc";#N/A,#N/A,FALSE,"Non-OCC";#N/A,#N/A,FALSE,"Client Svc";#N/A,#N/A,FALSE,"Bus Dev";#N/A,#N/A,FALSE,"Indirect"}</definedName>
    <definedName name="FY_DATE" hidden="1">"FY_DATE"</definedName>
    <definedName name="ｇ" localSheetId="4" hidden="1">{"'下期集計（10.27迄・速報値）'!$Q$16"}</definedName>
    <definedName name="ｇ" localSheetId="5" hidden="1">{"'下期集計（10.27迄・速報値）'!$Q$16"}</definedName>
    <definedName name="ｇ" localSheetId="3" hidden="1">{"'下期集計（10.27迄・速報値）'!$Q$16"}</definedName>
    <definedName name="ｇ" hidden="1">{"'下期集計（10.27迄・速報値）'!$Q$16"}</definedName>
    <definedName name="g_1" localSheetId="4" hidden="1">{"Output-Min",#N/A,FALSE,"Output"}</definedName>
    <definedName name="g_1" localSheetId="5" hidden="1">{"Output-Min",#N/A,FALSE,"Output"}</definedName>
    <definedName name="g_1" localSheetId="3" hidden="1">{"Output-Min",#N/A,FALSE,"Output"}</definedName>
    <definedName name="g_1" hidden="1">{"Output-Min",#N/A,FALSE,"Output"}</definedName>
    <definedName name="g_2" localSheetId="4" hidden="1">{"mgmt forecast",#N/A,FALSE,"Mgmt Forecast";"dcf table",#N/A,FALSE,"Mgmt Forecast";"sensitivity",#N/A,FALSE,"Mgmt Forecast";"table inputs",#N/A,FALSE,"Mgmt Forecast";"calculations",#N/A,FALSE,"Mgmt Forecast"}</definedName>
    <definedName name="g_2" localSheetId="5" hidden="1">{"mgmt forecast",#N/A,FALSE,"Mgmt Forecast";"dcf table",#N/A,FALSE,"Mgmt Forecast";"sensitivity",#N/A,FALSE,"Mgmt Forecast";"table inputs",#N/A,FALSE,"Mgmt Forecast";"calculations",#N/A,FALSE,"Mgmt Forecast"}</definedName>
    <definedName name="g_2" localSheetId="3" hidden="1">{"mgmt forecast",#N/A,FALSE,"Mgmt Forecast";"dcf table",#N/A,FALSE,"Mgmt Forecast";"sensitivity",#N/A,FALSE,"Mgmt Forecast";"table inputs",#N/A,FALSE,"Mgmt Forecast";"calculations",#N/A,FALSE,"Mgmt Forecast"}</definedName>
    <definedName name="g_2" hidden="1">{"mgmt forecast",#N/A,FALSE,"Mgmt Forecast";"dcf table",#N/A,FALSE,"Mgmt Forecast";"sensitivity",#N/A,FALSE,"Mgmt Forecast";"table inputs",#N/A,FALSE,"Mgmt Forecast";"calculations",#N/A,FALSE,"Mgmt Forecast"}</definedName>
    <definedName name="gaby"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IN_SALE_ASSETS" hidden="1">"GAIN_SALE_ASSETS"</definedName>
    <definedName name="garage" localSheetId="4" hidden="1">{#N/A,#N/A,FALSE,"Garage Assumpt 1";#N/A,#N/A,FALSE,"Garage Op Proj";#N/A,#N/A,FALSE,"Hist I&amp;E";#N/A,#N/A,FALSE,"Garage Lease"}</definedName>
    <definedName name="garage" localSheetId="5" hidden="1">{#N/A,#N/A,FALSE,"Garage Assumpt 1";#N/A,#N/A,FALSE,"Garage Op Proj";#N/A,#N/A,FALSE,"Hist I&amp;E";#N/A,#N/A,FALSE,"Garage Lease"}</definedName>
    <definedName name="garage" localSheetId="3" hidden="1">{#N/A,#N/A,FALSE,"Garage Assumpt 1";#N/A,#N/A,FALSE,"Garage Op Proj";#N/A,#N/A,FALSE,"Hist I&amp;E";#N/A,#N/A,FALSE,"Garage Lease"}</definedName>
    <definedName name="garage" hidden="1">{#N/A,#N/A,FALSE,"Garage Assumpt 1";#N/A,#N/A,FALSE,"Garage Op Proj";#N/A,#N/A,FALSE,"Hist I&amp;E";#N/A,#N/A,FALSE,"Garage Lease"}</definedName>
    <definedName name="gatewaybudget03" localSheetId="4"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gatewaybudget03" localSheetId="5"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gatewaybudget03" localSheetId="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gatewaybudget0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gb" localSheetId="4" hidden="1">{#N/A,#N/A,FALSE,"Proforma Five Yr";#N/A,#N/A,FALSE,"Occ and Rate";#N/A,#N/A,FALSE,"PF Input";#N/A,#N/A,FALSE,"Hotcomps"}</definedName>
    <definedName name="gb" localSheetId="5" hidden="1">{#N/A,#N/A,FALSE,"Proforma Five Yr";#N/A,#N/A,FALSE,"Occ and Rate";#N/A,#N/A,FALSE,"PF Input";#N/A,#N/A,FALSE,"Hotcomps"}</definedName>
    <definedName name="gb" localSheetId="3" hidden="1">{#N/A,#N/A,FALSE,"Proforma Five Yr";#N/A,#N/A,FALSE,"Occ and Rate";#N/A,#N/A,FALSE,"PF Input";#N/A,#N/A,FALSE,"Hotcomps"}</definedName>
    <definedName name="gb" hidden="1">{#N/A,#N/A,FALSE,"Proforma Five Yr";#N/A,#N/A,FALSE,"Occ and Rate";#N/A,#N/A,FALSE,"PF Input";#N/A,#N/A,FALSE,"Hotcomps"}</definedName>
    <definedName name="gbjkh"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bjkh"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bjkh"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bjkh"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d" localSheetId="4" hidden="1">{"'下期集計（10.27迄・速報値）'!$Q$16"}</definedName>
    <definedName name="gd" localSheetId="5" hidden="1">{"'下期集計（10.27迄・速報値）'!$Q$16"}</definedName>
    <definedName name="gd" localSheetId="3" hidden="1">{"'下期集計（10.27迄・速報値）'!$Q$16"}</definedName>
    <definedName name="gd" hidden="1">{"'下期集計（10.27迄・速報値）'!$Q$16"}</definedName>
    <definedName name="gda" localSheetId="4" hidden="1">{"'下期集計（10.27迄・速報値）'!$Q$16"}</definedName>
    <definedName name="gda" localSheetId="5" hidden="1">{"'下期集計（10.27迄・速報値）'!$Q$16"}</definedName>
    <definedName name="gda" localSheetId="3" hidden="1">{"'下期集計（10.27迄・速報値）'!$Q$16"}</definedName>
    <definedName name="gda" hidden="1">{"'下期集計（10.27迄・速報値）'!$Q$16"}</definedName>
    <definedName name="gde" localSheetId="4" hidden="1">{#N/A,#N/A,FALSE}</definedName>
    <definedName name="gde" localSheetId="5" hidden="1">{#N/A,#N/A,FALSE}</definedName>
    <definedName name="gde" localSheetId="3" hidden="1">{#N/A,#N/A,FALSE}</definedName>
    <definedName name="gde" hidden="1">{#N/A,#N/A,FALSE}</definedName>
    <definedName name="gdfgdf" localSheetId="4" hidden="1">{"Title",#N/A,TRUE,"Title";"Content",#N/A,TRUE,"Title";"Section1",#N/A,TRUE,"Title";"Output1",#N/A,TRUE,"Output";"Section2",#N/A,TRUE,"Title";"Graph1",#N/A,TRUE,"Output";"Section3",#N/A,TRUE,"Title";"Graph2",#N/A,TRUE,"Output";"Section4",#N/A,TRUE,"Title";"Gap1",#N/A,TRUE,"Output";"Section5",#N/A,TRUE,"Title";"Model_all",#N/A,TRUE,"Autostrade S.p.A."}</definedName>
    <definedName name="gdfgdf" localSheetId="5" hidden="1">{"Title",#N/A,TRUE,"Title";"Content",#N/A,TRUE,"Title";"Section1",#N/A,TRUE,"Title";"Output1",#N/A,TRUE,"Output";"Section2",#N/A,TRUE,"Title";"Graph1",#N/A,TRUE,"Output";"Section3",#N/A,TRUE,"Title";"Graph2",#N/A,TRUE,"Output";"Section4",#N/A,TRUE,"Title";"Gap1",#N/A,TRUE,"Output";"Section5",#N/A,TRUE,"Title";"Model_all",#N/A,TRUE,"Autostrade S.p.A."}</definedName>
    <definedName name="gdfgdf" localSheetId="3" hidden="1">{"Title",#N/A,TRUE,"Title";"Content",#N/A,TRUE,"Title";"Section1",#N/A,TRUE,"Title";"Output1",#N/A,TRUE,"Output";"Section2",#N/A,TRUE,"Title";"Graph1",#N/A,TRUE,"Output";"Section3",#N/A,TRUE,"Title";"Graph2",#N/A,TRUE,"Output";"Section4",#N/A,TRUE,"Title";"Gap1",#N/A,TRUE,"Output";"Section5",#N/A,TRUE,"Title";"Model_all",#N/A,TRUE,"Autostrade S.p.A."}</definedName>
    <definedName name="gdfgdf" hidden="1">{"Title",#N/A,TRUE,"Title";"Content",#N/A,TRUE,"Title";"Section1",#N/A,TRUE,"Title";"Output1",#N/A,TRUE,"Output";"Section2",#N/A,TRUE,"Title";"Graph1",#N/A,TRUE,"Output";"Section3",#N/A,TRUE,"Title";"Graph2",#N/A,TRUE,"Output";"Section4",#N/A,TRUE,"Title";"Gap1",#N/A,TRUE,"Output";"Section5",#N/A,TRUE,"Title";"Model_all",#N/A,TRUE,"Autostrade S.p.A."}</definedName>
    <definedName name="gdfgfgf" localSheetId="4" hidden="1">{"Tab1",#N/A,FALSE,"Cover";"Tab2",#N/A,FALSE,"Sect 3.18";"Tab3",#N/A,FALSE,"Section 3.22 (b) ";"Tab4",#N/A,FALSE,"Section 3.29 (i) (ii) (iii)";"Tab5",#N/A,FALSE,"Section 3.29 (ii)";"Tab6",#N/A,FALSE,"Section 4.04 vi";"Tab8",#N/A,FALSE,"3.29."}</definedName>
    <definedName name="gdfgfgf" localSheetId="5" hidden="1">{"Tab1",#N/A,FALSE,"Cover";"Tab2",#N/A,FALSE,"Sect 3.18";"Tab3",#N/A,FALSE,"Section 3.22 (b) ";"Tab4",#N/A,FALSE,"Section 3.29 (i) (ii) (iii)";"Tab5",#N/A,FALSE,"Section 3.29 (ii)";"Tab6",#N/A,FALSE,"Section 4.04 vi";"Tab8",#N/A,FALSE,"3.29."}</definedName>
    <definedName name="gdfgfgf" localSheetId="3" hidden="1">{"Tab1",#N/A,FALSE,"Cover";"Tab2",#N/A,FALSE,"Sect 3.18";"Tab3",#N/A,FALSE,"Section 3.22 (b) ";"Tab4",#N/A,FALSE,"Section 3.29 (i) (ii) (iii)";"Tab5",#N/A,FALSE,"Section 3.29 (ii)";"Tab6",#N/A,FALSE,"Section 4.04 vi";"Tab8",#N/A,FALSE,"3.29."}</definedName>
    <definedName name="gdfgfgf" hidden="1">{"Tab1",#N/A,FALSE,"Cover";"Tab2",#N/A,FALSE,"Sect 3.18";"Tab3",#N/A,FALSE,"Section 3.22 (b) ";"Tab4",#N/A,FALSE,"Section 3.29 (i) (ii) (iii)";"Tab5",#N/A,FALSE,"Section 3.29 (ii)";"Tab6",#N/A,FALSE,"Section 4.04 vi";"Tab8",#N/A,FALSE,"3.29."}</definedName>
    <definedName name="gdsa" localSheetId="4" hidden="1">{"'下期集計（10.27迄・速報値）'!$Q$16"}</definedName>
    <definedName name="gdsa" localSheetId="5" hidden="1">{"'下期集計（10.27迄・速報値）'!$Q$16"}</definedName>
    <definedName name="gdsa" localSheetId="3" hidden="1">{"'下期集計（10.27迄・速報値）'!$Q$16"}</definedName>
    <definedName name="gdsa" hidden="1">{"'下期集計（10.27迄・速報値）'!$Q$16"}</definedName>
    <definedName name="ged"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ed"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ed"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e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egeg" localSheetId="4" hidden="1">{#N/A,#N/A,FALSE,"Cashflow Analysis";#N/A,#N/A,FALSE,"Sensitivity Analysis";#N/A,#N/A,FALSE,"PV";#N/A,#N/A,FALSE,"Pro Forma"}</definedName>
    <definedName name="gegeg" localSheetId="5" hidden="1">{#N/A,#N/A,FALSE,"Cashflow Analysis";#N/A,#N/A,FALSE,"Sensitivity Analysis";#N/A,#N/A,FALSE,"PV";#N/A,#N/A,FALSE,"Pro Forma"}</definedName>
    <definedName name="gegeg" localSheetId="3" hidden="1">{#N/A,#N/A,FALSE,"Cashflow Analysis";#N/A,#N/A,FALSE,"Sensitivity Analysis";#N/A,#N/A,FALSE,"PV";#N/A,#N/A,FALSE,"Pro Forma"}</definedName>
    <definedName name="gegeg" hidden="1">{#N/A,#N/A,FALSE,"Cashflow Analysis";#N/A,#N/A,FALSE,"Sensitivity Analysis";#N/A,#N/A,FALSE,"PV";#N/A,#N/A,FALSE,"Pro Forma"}</definedName>
    <definedName name="gegeg.2" localSheetId="4" hidden="1">{#N/A,#N/A,FALSE,"Cashflow Analysis";#N/A,#N/A,FALSE,"Sensitivity Analysis";#N/A,#N/A,FALSE,"PV";#N/A,#N/A,FALSE,"Pro Forma"}</definedName>
    <definedName name="gegeg.2" localSheetId="5" hidden="1">{#N/A,#N/A,FALSE,"Cashflow Analysis";#N/A,#N/A,FALSE,"Sensitivity Analysis";#N/A,#N/A,FALSE,"PV";#N/A,#N/A,FALSE,"Pro Forma"}</definedName>
    <definedName name="gegeg.2" localSheetId="3" hidden="1">{#N/A,#N/A,FALSE,"Cashflow Analysis";#N/A,#N/A,FALSE,"Sensitivity Analysis";#N/A,#N/A,FALSE,"PV";#N/A,#N/A,FALSE,"Pro Forma"}</definedName>
    <definedName name="gegeg.2" hidden="1">{#N/A,#N/A,FALSE,"Cashflow Analysis";#N/A,#N/A,FALSE,"Sensitivity Analysis";#N/A,#N/A,FALSE,"PV";#N/A,#N/A,FALSE,"Pro Forma"}</definedName>
    <definedName name="gegeg.2_1" localSheetId="4" hidden="1">{#N/A,#N/A,FALSE,"Cashflow Analysis";#N/A,#N/A,FALSE,"Sensitivity Analysis";#N/A,#N/A,FALSE,"PV";#N/A,#N/A,FALSE,"Pro Forma"}</definedName>
    <definedName name="gegeg.2_1" localSheetId="5" hidden="1">{#N/A,#N/A,FALSE,"Cashflow Analysis";#N/A,#N/A,FALSE,"Sensitivity Analysis";#N/A,#N/A,FALSE,"PV";#N/A,#N/A,FALSE,"Pro Forma"}</definedName>
    <definedName name="gegeg.2_1" localSheetId="3" hidden="1">{#N/A,#N/A,FALSE,"Cashflow Analysis";#N/A,#N/A,FALSE,"Sensitivity Analysis";#N/A,#N/A,FALSE,"PV";#N/A,#N/A,FALSE,"Pro Forma"}</definedName>
    <definedName name="gegeg.2_1" hidden="1">{#N/A,#N/A,FALSE,"Cashflow Analysis";#N/A,#N/A,FALSE,"Sensitivity Analysis";#N/A,#N/A,FALSE,"PV";#N/A,#N/A,FALSE,"Pro Forma"}</definedName>
    <definedName name="gegeg_1" localSheetId="4" hidden="1">{#N/A,#N/A,FALSE,"Cashflow Analysis";#N/A,#N/A,FALSE,"Sensitivity Analysis";#N/A,#N/A,FALSE,"PV";#N/A,#N/A,FALSE,"Pro Forma"}</definedName>
    <definedName name="gegeg_1" localSheetId="5" hidden="1">{#N/A,#N/A,FALSE,"Cashflow Analysis";#N/A,#N/A,FALSE,"Sensitivity Analysis";#N/A,#N/A,FALSE,"PV";#N/A,#N/A,FALSE,"Pro Forma"}</definedName>
    <definedName name="gegeg_1" localSheetId="3" hidden="1">{#N/A,#N/A,FALSE,"Cashflow Analysis";#N/A,#N/A,FALSE,"Sensitivity Analysis";#N/A,#N/A,FALSE,"PV";#N/A,#N/A,FALSE,"Pro Forma"}</definedName>
    <definedName name="gegeg_1" hidden="1">{#N/A,#N/A,FALSE,"Cashflow Analysis";#N/A,#N/A,FALSE,"Sensitivity Analysis";#N/A,#N/A,FALSE,"PV";#N/A,#N/A,FALSE,"Pro Forma"}</definedName>
    <definedName name="geww" localSheetId="4" hidden="1">{#N/A,#N/A,FALSE,"Summary";#N/A,#N/A,FALSE,"Edit";#N/A,#N/A,FALSE,"MedProf";#N/A,#N/A,FALSE,"Proj Mgt";#N/A,#N/A,FALSE,"Creat Svc";#N/A,#N/A,FALSE,"Meet Svc";#N/A,#N/A,FALSE,"Non-OCC";#N/A,#N/A,FALSE,"Client Svc";#N/A,#N/A,FALSE,"Bus Dev";#N/A,#N/A,FALSE,"Indirect"}</definedName>
    <definedName name="geww" localSheetId="5" hidden="1">{#N/A,#N/A,FALSE,"Summary";#N/A,#N/A,FALSE,"Edit";#N/A,#N/A,FALSE,"MedProf";#N/A,#N/A,FALSE,"Proj Mgt";#N/A,#N/A,FALSE,"Creat Svc";#N/A,#N/A,FALSE,"Meet Svc";#N/A,#N/A,FALSE,"Non-OCC";#N/A,#N/A,FALSE,"Client Svc";#N/A,#N/A,FALSE,"Bus Dev";#N/A,#N/A,FALSE,"Indirect"}</definedName>
    <definedName name="geww" localSheetId="3" hidden="1">{#N/A,#N/A,FALSE,"Summary";#N/A,#N/A,FALSE,"Edit";#N/A,#N/A,FALSE,"MedProf";#N/A,#N/A,FALSE,"Proj Mgt";#N/A,#N/A,FALSE,"Creat Svc";#N/A,#N/A,FALSE,"Meet Svc";#N/A,#N/A,FALSE,"Non-OCC";#N/A,#N/A,FALSE,"Client Svc";#N/A,#N/A,FALSE,"Bus Dev";#N/A,#N/A,FALSE,"Indirect"}</definedName>
    <definedName name="geww" hidden="1">{#N/A,#N/A,FALSE,"Summary";#N/A,#N/A,FALSE,"Edit";#N/A,#N/A,FALSE,"MedProf";#N/A,#N/A,FALSE,"Proj Mgt";#N/A,#N/A,FALSE,"Creat Svc";#N/A,#N/A,FALSE,"Meet Svc";#N/A,#N/A,FALSE,"Non-OCC";#N/A,#N/A,FALSE,"Client Svc";#N/A,#N/A,FALSE,"Bus Dev";#N/A,#N/A,FALSE,"Indirect"}</definedName>
    <definedName name="gf" localSheetId="4" hidden="1">{#N/A,#N/A,FALSE,"ACQ";#N/A,#N/A,FALSE,"ASSUMP";#N/A,#N/A,FALSE,"CASH FLOW";#N/A,#N/A,FALSE,"SALE";#N/A,#N/A,FALSE,"TIS";#N/A,#N/A,FALSE,"RENT ROLL"}</definedName>
    <definedName name="gf" localSheetId="5" hidden="1">{#N/A,#N/A,FALSE,"ACQ";#N/A,#N/A,FALSE,"ASSUMP";#N/A,#N/A,FALSE,"CASH FLOW";#N/A,#N/A,FALSE,"SALE";#N/A,#N/A,FALSE,"TIS";#N/A,#N/A,FALSE,"RENT ROLL"}</definedName>
    <definedName name="gf" localSheetId="3" hidden="1">{#N/A,#N/A,FALSE,"ACQ";#N/A,#N/A,FALSE,"ASSUMP";#N/A,#N/A,FALSE,"CASH FLOW";#N/A,#N/A,FALSE,"SALE";#N/A,#N/A,FALSE,"TIS";#N/A,#N/A,FALSE,"RENT ROLL"}</definedName>
    <definedName name="gf" hidden="1">{#N/A,#N/A,FALSE,"ACQ";#N/A,#N/A,FALSE,"ASSUMP";#N/A,#N/A,FALSE,"CASH FLOW";#N/A,#N/A,FALSE,"SALE";#N/A,#N/A,FALSE,"TIS";#N/A,#N/A,FALSE,"RENT ROLL"}</definedName>
    <definedName name="gfd" localSheetId="4" hidden="1">{#N/A,#N/A,FALSE,"Cashflow Analysis";#N/A,#N/A,FALSE,"Sensitivity Analysis";#N/A,#N/A,FALSE,"PV";#N/A,#N/A,FALSE,"Pro Forma"}</definedName>
    <definedName name="gfd" localSheetId="5" hidden="1">{#N/A,#N/A,FALSE,"Cashflow Analysis";#N/A,#N/A,FALSE,"Sensitivity Analysis";#N/A,#N/A,FALSE,"PV";#N/A,#N/A,FALSE,"Pro Forma"}</definedName>
    <definedName name="gfd" localSheetId="3" hidden="1">{#N/A,#N/A,FALSE,"Cashflow Analysis";#N/A,#N/A,FALSE,"Sensitivity Analysis";#N/A,#N/A,FALSE,"PV";#N/A,#N/A,FALSE,"Pro Forma"}</definedName>
    <definedName name="gfd" hidden="1">{#N/A,#N/A,FALSE,"Cashflow Analysis";#N/A,#N/A,FALSE,"Sensitivity Analysis";#N/A,#N/A,FALSE,"PV";#N/A,#N/A,FALSE,"Pro Forma"}</definedName>
    <definedName name="gfderes"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fderes"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fderes"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fderes"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fdgfdsgrds" localSheetId="4" hidden="1">{#N/A,#N/A,FALSE,"P&amp;L";#N/A,#N/A,FALSE,"Var_Fixed_cost"}</definedName>
    <definedName name="gfdgfdsgrds" localSheetId="5" hidden="1">{#N/A,#N/A,FALSE,"P&amp;L";#N/A,#N/A,FALSE,"Var_Fixed_cost"}</definedName>
    <definedName name="gfdgfdsgrds" localSheetId="3" hidden="1">{#N/A,#N/A,FALSE,"P&amp;L";#N/A,#N/A,FALSE,"Var_Fixed_cost"}</definedName>
    <definedName name="gfdgfdsgrds" hidden="1">{#N/A,#N/A,FALSE,"P&amp;L";#N/A,#N/A,FALSE,"Var_Fixed_cost"}</definedName>
    <definedName name="gfgd" localSheetId="4" hidden="1">{"CF",#N/A,FALSE,"Cash Flow";"RET",#N/A,FALSE,"Returns";"NPV",#N/A,FALSE,"Values";"ASMPT",#N/A,FALSE,"Assumptions"}</definedName>
    <definedName name="gfgd" localSheetId="5" hidden="1">{"CF",#N/A,FALSE,"Cash Flow";"RET",#N/A,FALSE,"Returns";"NPV",#N/A,FALSE,"Values";"ASMPT",#N/A,FALSE,"Assumptions"}</definedName>
    <definedName name="gfgd" localSheetId="3" hidden="1">{"CF",#N/A,FALSE,"Cash Flow";"RET",#N/A,FALSE,"Returns";"NPV",#N/A,FALSE,"Values";"ASMPT",#N/A,FALSE,"Assumptions"}</definedName>
    <definedName name="gfgd" hidden="1">{"CF",#N/A,FALSE,"Cash Flow";"RET",#N/A,FALSE,"Returns";"NPV",#N/A,FALSE,"Values";"ASMPT",#N/A,FALSE,"Assumptions"}</definedName>
    <definedName name="gfhs" localSheetId="4" hidden="1">{"summary1",#N/A,TRUE,"Comps";"summary2",#N/A,TRUE,"Comps";"summary3",#N/A,TRUE,"Comps"}</definedName>
    <definedName name="gfhs" localSheetId="5" hidden="1">{"summary1",#N/A,TRUE,"Comps";"summary2",#N/A,TRUE,"Comps";"summary3",#N/A,TRUE,"Comps"}</definedName>
    <definedName name="gfhs" localSheetId="3" hidden="1">{"summary1",#N/A,TRUE,"Comps";"summary2",#N/A,TRUE,"Comps";"summary3",#N/A,TRUE,"Comps"}</definedName>
    <definedName name="gfhs" hidden="1">{"summary1",#N/A,TRUE,"Comps";"summary2",#N/A,TRUE,"Comps";"summary3",#N/A,TRUE,"Comps"}</definedName>
    <definedName name="gfhs_1" localSheetId="4" hidden="1">{"summary1",#N/A,TRUE,"Comps";"summary2",#N/A,TRUE,"Comps";"summary3",#N/A,TRUE,"Comps"}</definedName>
    <definedName name="gfhs_1" localSheetId="5" hidden="1">{"summary1",#N/A,TRUE,"Comps";"summary2",#N/A,TRUE,"Comps";"summary3",#N/A,TRUE,"Comps"}</definedName>
    <definedName name="gfhs_1" localSheetId="3" hidden="1">{"summary1",#N/A,TRUE,"Comps";"summary2",#N/A,TRUE,"Comps";"summary3",#N/A,TRUE,"Comps"}</definedName>
    <definedName name="gfhs_1" hidden="1">{"summary1",#N/A,TRUE,"Comps";"summary2",#N/A,TRUE,"Comps";"summary3",#N/A,TRUE,"Comps"}</definedName>
    <definedName name="gg" localSheetId="4" hidden="1">{#N/A,#N/A,FALSE,"Cashflow Analysis";#N/A,#N/A,FALSE,"Sensitivity Analysis";#N/A,#N/A,FALSE,"PV";#N/A,#N/A,FALSE,"Pro Forma"}</definedName>
    <definedName name="gg" localSheetId="5" hidden="1">{#N/A,#N/A,FALSE,"Cashflow Analysis";#N/A,#N/A,FALSE,"Sensitivity Analysis";#N/A,#N/A,FALSE,"PV";#N/A,#N/A,FALSE,"Pro Forma"}</definedName>
    <definedName name="gg" localSheetId="3" hidden="1">{#N/A,#N/A,FALSE,"Cashflow Analysis";#N/A,#N/A,FALSE,"Sensitivity Analysis";#N/A,#N/A,FALSE,"PV";#N/A,#N/A,FALSE,"Pro Forma"}</definedName>
    <definedName name="gg" hidden="1">{#N/A,#N/A,FALSE,"Cashflow Analysis";#N/A,#N/A,FALSE,"Sensitivity Analysis";#N/A,#N/A,FALSE,"PV";#N/A,#N/A,FALSE,"Pro Forma"}</definedName>
    <definedName name="gg.2" localSheetId="4" hidden="1">{#N/A,#N/A,FALSE,"Cashflow Analysis";#N/A,#N/A,FALSE,"Sensitivity Analysis";#N/A,#N/A,FALSE,"PV";#N/A,#N/A,FALSE,"Pro Forma"}</definedName>
    <definedName name="gg.2" localSheetId="5" hidden="1">{#N/A,#N/A,FALSE,"Cashflow Analysis";#N/A,#N/A,FALSE,"Sensitivity Analysis";#N/A,#N/A,FALSE,"PV";#N/A,#N/A,FALSE,"Pro Forma"}</definedName>
    <definedName name="gg.2" localSheetId="3" hidden="1">{#N/A,#N/A,FALSE,"Cashflow Analysis";#N/A,#N/A,FALSE,"Sensitivity Analysis";#N/A,#N/A,FALSE,"PV";#N/A,#N/A,FALSE,"Pro Forma"}</definedName>
    <definedName name="gg.2" hidden="1">{#N/A,#N/A,FALSE,"Cashflow Analysis";#N/A,#N/A,FALSE,"Sensitivity Analysis";#N/A,#N/A,FALSE,"PV";#N/A,#N/A,FALSE,"Pro Forma"}</definedName>
    <definedName name="gg.2_1" localSheetId="4" hidden="1">{#N/A,#N/A,FALSE,"Cashflow Analysis";#N/A,#N/A,FALSE,"Sensitivity Analysis";#N/A,#N/A,FALSE,"PV";#N/A,#N/A,FALSE,"Pro Forma"}</definedName>
    <definedName name="gg.2_1" localSheetId="5" hidden="1">{#N/A,#N/A,FALSE,"Cashflow Analysis";#N/A,#N/A,FALSE,"Sensitivity Analysis";#N/A,#N/A,FALSE,"PV";#N/A,#N/A,FALSE,"Pro Forma"}</definedName>
    <definedName name="gg.2_1" localSheetId="3" hidden="1">{#N/A,#N/A,FALSE,"Cashflow Analysis";#N/A,#N/A,FALSE,"Sensitivity Analysis";#N/A,#N/A,FALSE,"PV";#N/A,#N/A,FALSE,"Pro Forma"}</definedName>
    <definedName name="gg.2_1" hidden="1">{#N/A,#N/A,FALSE,"Cashflow Analysis";#N/A,#N/A,FALSE,"Sensitivity Analysis";#N/A,#N/A,FALSE,"PV";#N/A,#N/A,FALSE,"Pro Forma"}</definedName>
    <definedName name="gg_1" localSheetId="4" hidden="1">{#N/A,#N/A,FALSE,"PropertyInfo"}</definedName>
    <definedName name="gg_1" localSheetId="5" hidden="1">{#N/A,#N/A,FALSE,"PropertyInfo"}</definedName>
    <definedName name="gg_1" localSheetId="3" hidden="1">{#N/A,#N/A,FALSE,"PropertyInfo"}</definedName>
    <definedName name="gg_1" hidden="1">{#N/A,#N/A,FALSE,"PropertyInfo"}</definedName>
    <definedName name="ggf" localSheetId="4" hidden="1">{"comps",#N/A,FALSE,"comps";"notes",#N/A,FALSE,"comps"}</definedName>
    <definedName name="ggf" localSheetId="5" hidden="1">{"comps",#N/A,FALSE,"comps";"notes",#N/A,FALSE,"comps"}</definedName>
    <definedName name="ggf" localSheetId="3" hidden="1">{"comps",#N/A,FALSE,"comps";"notes",#N/A,FALSE,"comps"}</definedName>
    <definedName name="ggf" hidden="1">{"comps",#N/A,FALSE,"comps";"notes",#N/A,FALSE,"comps"}</definedName>
    <definedName name="ggg" localSheetId="4" hidden="1">{#N/A,#N/A,FALSE,"P&amp;L";#N/A,#N/A,FALSE,"Var_Fixed_cost"}</definedName>
    <definedName name="ggg" localSheetId="5" hidden="1">{#N/A,#N/A,FALSE,"P&amp;L";#N/A,#N/A,FALSE,"Var_Fixed_cost"}</definedName>
    <definedName name="ggg" localSheetId="3" hidden="1">{#N/A,#N/A,FALSE,"P&amp;L";#N/A,#N/A,FALSE,"Var_Fixed_cost"}</definedName>
    <definedName name="ggg" hidden="1">{#N/A,#N/A,FALSE,"P&amp;L";#N/A,#N/A,FALSE,"Var_Fixed_cost"}</definedName>
    <definedName name="ggg_1" localSheetId="4" hidden="1">{#N/A,#N/A,FALSE,"PropertyInfo"}</definedName>
    <definedName name="ggg_1" localSheetId="5" hidden="1">{#N/A,#N/A,FALSE,"PropertyInfo"}</definedName>
    <definedName name="ggg_1" localSheetId="3" hidden="1">{#N/A,#N/A,FALSE,"PropertyInfo"}</definedName>
    <definedName name="ggg_1" hidden="1">{#N/A,#N/A,FALSE,"PropertyInfo"}</definedName>
    <definedName name="gggg" localSheetId="4" hidden="1">{"ODB",#N/A,FALSE,"Hold Scenario"}</definedName>
    <definedName name="gggg" localSheetId="5" hidden="1">{"ODB",#N/A,FALSE,"Hold Scenario"}</definedName>
    <definedName name="gggg" localSheetId="3" hidden="1">{"ODB",#N/A,FALSE,"Hold Scenario"}</definedName>
    <definedName name="gggg" hidden="1">{"ODB",#N/A,FALSE,"Hold Scenario"}</definedName>
    <definedName name="gggg2" localSheetId="4" hidden="1">{"View1",#N/A,FALSE,"Sheet1";"View2",#N/A,FALSE,"Sheet1"}</definedName>
    <definedName name="gggg2" localSheetId="5" hidden="1">{"View1",#N/A,FALSE,"Sheet1";"View2",#N/A,FALSE,"Sheet1"}</definedName>
    <definedName name="gggg2" localSheetId="3" hidden="1">{"View1",#N/A,FALSE,"Sheet1";"View2",#N/A,FALSE,"Sheet1"}</definedName>
    <definedName name="gggg2" hidden="1">{"View1",#N/A,FALSE,"Sheet1";"View2",#N/A,FALSE,"Sheet1"}</definedName>
    <definedName name="ggggggggg"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ggggggg"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ggggggg"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ggggggg"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gggggggg"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gggggggg"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gggggggg"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gggggggg"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ggggggggggggggg" localSheetId="4" hidden="1">{#N/A,#N/A,FALSE,"Summary"}</definedName>
    <definedName name="ggggggggggggggggg" localSheetId="5" hidden="1">{#N/A,#N/A,FALSE,"Summary"}</definedName>
    <definedName name="ggggggggggggggggg" localSheetId="3" hidden="1">{#N/A,#N/A,FALSE,"Summary"}</definedName>
    <definedName name="ggggggggggggggggg" hidden="1">{#N/A,#N/A,FALSE,"Summary"}</definedName>
    <definedName name="ggggggggggggggggggg" localSheetId="4" hidden="1">{#N/A,#N/A,FALSE,"Cover";#N/A,#N/A,FALSE,"Stack";#N/A,#N/A,FALSE,"Cost S";#N/A,#N/A,FALSE," CF";#N/A,#N/A,FALSE,"Investor"}</definedName>
    <definedName name="ggggggggggggggggggg" localSheetId="5" hidden="1">{#N/A,#N/A,FALSE,"Cover";#N/A,#N/A,FALSE,"Stack";#N/A,#N/A,FALSE,"Cost S";#N/A,#N/A,FALSE," CF";#N/A,#N/A,FALSE,"Investor"}</definedName>
    <definedName name="ggggggggggggggggggg" localSheetId="3" hidden="1">{#N/A,#N/A,FALSE,"Cover";#N/A,#N/A,FALSE,"Stack";#N/A,#N/A,FALSE,"Cost S";#N/A,#N/A,FALSE," CF";#N/A,#N/A,FALSE,"Investor"}</definedName>
    <definedName name="ggggggggggggggggggg" hidden="1">{#N/A,#N/A,FALSE,"Cover";#N/A,#N/A,FALSE,"Stack";#N/A,#N/A,FALSE,"Cost S";#N/A,#N/A,FALSE," CF";#N/A,#N/A,FALSE,"Investor"}</definedName>
    <definedName name="gggs" localSheetId="4" hidden="1">{#N/A,#N/A,FALSE,"LoanAssumptions"}</definedName>
    <definedName name="gggs" localSheetId="5" hidden="1">{#N/A,#N/A,FALSE,"LoanAssumptions"}</definedName>
    <definedName name="gggs" localSheetId="3" hidden="1">{#N/A,#N/A,FALSE,"LoanAssumptions"}</definedName>
    <definedName name="gggs" hidden="1">{#N/A,#N/A,FALSE,"LoanAssumptions"}</definedName>
    <definedName name="gh"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h"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h"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h"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herh" hidden="1">#N/A</definedName>
    <definedName name="gig"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er"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er"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er"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er"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er2"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giger2"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giger2"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giger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gilmore"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jkbg" localSheetId="4"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gjkbg" localSheetId="5"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gjkbg" localSheetId="3"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gjkbg"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gjkhj" localSheetId="4" hidden="1">{"CF",#N/A,FALSE,"Cash Flow";"RET",#N/A,FALSE,"Returns";"NPV",#N/A,FALSE,"Values";"ASMPT",#N/A,FALSE,"Assumptions"}</definedName>
    <definedName name="gjkhj" localSheetId="5" hidden="1">{"CF",#N/A,FALSE,"Cash Flow";"RET",#N/A,FALSE,"Returns";"NPV",#N/A,FALSE,"Values";"ASMPT",#N/A,FALSE,"Assumptions"}</definedName>
    <definedName name="gjkhj" localSheetId="3" hidden="1">{"CF",#N/A,FALSE,"Cash Flow";"RET",#N/A,FALSE,"Returns";"NPV",#N/A,FALSE,"Values";"ASMPT",#N/A,FALSE,"Assumptions"}</definedName>
    <definedName name="gjkhj" hidden="1">{"CF",#N/A,FALSE,"Cash Flow";"RET",#N/A,FALSE,"Returns";"NPV",#N/A,FALSE,"Values";"ASMPT",#N/A,FALSE,"Assumptions"}</definedName>
    <definedName name="gkf" localSheetId="4" hidden="1">{"Proforma",#N/A,FALSE,"Sheet1"}</definedName>
    <definedName name="gkf" localSheetId="5" hidden="1">{"Proforma",#N/A,FALSE,"Sheet1"}</definedName>
    <definedName name="gkf" localSheetId="3" hidden="1">{"Proforma",#N/A,FALSE,"Sheet1"}</definedName>
    <definedName name="gkf" hidden="1">{"Proforma",#N/A,FALSE,"Sheet1"}</definedName>
    <definedName name="GKUY"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_1"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_1"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atax" localSheetId="4" hidden="1">{"contributions",#N/A,FALSE,"METHODS";"methods",#N/A,FALSE,"METHODS";"venator group",#N/A,FALSE,"METHODS"}</definedName>
    <definedName name="glatax" localSheetId="5" hidden="1">{"contributions",#N/A,FALSE,"METHODS";"methods",#N/A,FALSE,"METHODS";"venator group",#N/A,FALSE,"METHODS"}</definedName>
    <definedName name="glatax" localSheetId="3" hidden="1">{"contributions",#N/A,FALSE,"METHODS";"methods",#N/A,FALSE,"METHODS";"venator group",#N/A,FALSE,"METHODS"}</definedName>
    <definedName name="glatax" hidden="1">{"contributions",#N/A,FALSE,"METHODS";"methods",#N/A,FALSE,"METHODS";"venator group",#N/A,FALSE,"METHODS"}</definedName>
    <definedName name="gmail" localSheetId="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mail" localSheetId="5"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mail"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mail"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o" localSheetId="4" hidden="1">{#N/A,#N/A,FALSE,"Cover-Contents";#N/A,#N/A,FALSE,"Assumptions Cover";#N/A,#N/A,FALSE,"Assumptions";#N/A,#N/A,FALSE,"S&amp;U Cover";#N/A,#N/A,FALSE,"Sources &amp; Uses";#N/A,#N/A,FALSE,"Unlev'd Return Cover";#N/A,#N/A,FALSE,"Unlevered Returns";#N/A,#N/A,FALSE,"Lev'd Return Cover";#N/A,#N/A,FALSE,"Levered Returns";#N/A,#N/A,FALSE,"Pship Cover";#N/A,#N/A,FALSE,"Partnership";#N/A,#N/A,FALSE,"Inv B Cover";#N/A,#N/A,FALSE,"Investor B";#N/A,#N/A,FALSE,"Inv B-2 Cover";#N/A,#N/A,FALSE,"Inv B-2"}</definedName>
    <definedName name="go" localSheetId="5" hidden="1">{#N/A,#N/A,FALSE,"Cover-Contents";#N/A,#N/A,FALSE,"Assumptions Cover";#N/A,#N/A,FALSE,"Assumptions";#N/A,#N/A,FALSE,"S&amp;U Cover";#N/A,#N/A,FALSE,"Sources &amp; Uses";#N/A,#N/A,FALSE,"Unlev'd Return Cover";#N/A,#N/A,FALSE,"Unlevered Returns";#N/A,#N/A,FALSE,"Lev'd Return Cover";#N/A,#N/A,FALSE,"Levered Returns";#N/A,#N/A,FALSE,"Pship Cover";#N/A,#N/A,FALSE,"Partnership";#N/A,#N/A,FALSE,"Inv B Cover";#N/A,#N/A,FALSE,"Investor B";#N/A,#N/A,FALSE,"Inv B-2 Cover";#N/A,#N/A,FALSE,"Inv B-2"}</definedName>
    <definedName name="go" localSheetId="3" hidden="1">{#N/A,#N/A,FALSE,"Cover-Contents";#N/A,#N/A,FALSE,"Assumptions Cover";#N/A,#N/A,FALSE,"Assumptions";#N/A,#N/A,FALSE,"S&amp;U Cover";#N/A,#N/A,FALSE,"Sources &amp; Uses";#N/A,#N/A,FALSE,"Unlev'd Return Cover";#N/A,#N/A,FALSE,"Unlevered Returns";#N/A,#N/A,FALSE,"Lev'd Return Cover";#N/A,#N/A,FALSE,"Levered Returns";#N/A,#N/A,FALSE,"Pship Cover";#N/A,#N/A,FALSE,"Partnership";#N/A,#N/A,FALSE,"Inv B Cover";#N/A,#N/A,FALSE,"Investor B";#N/A,#N/A,FALSE,"Inv B-2 Cover";#N/A,#N/A,FALSE,"Inv B-2"}</definedName>
    <definedName name="go" hidden="1">{#N/A,#N/A,FALSE,"Cover-Contents";#N/A,#N/A,FALSE,"Assumptions Cover";#N/A,#N/A,FALSE,"Assumptions";#N/A,#N/A,FALSE,"S&amp;U Cover";#N/A,#N/A,FALSE,"Sources &amp; Uses";#N/A,#N/A,FALSE,"Unlev'd Return Cover";#N/A,#N/A,FALSE,"Unlevered Returns";#N/A,#N/A,FALSE,"Lev'd Return Cover";#N/A,#N/A,FALSE,"Levered Returns";#N/A,#N/A,FALSE,"Pship Cover";#N/A,#N/A,FALSE,"Partnership";#N/A,#N/A,FALSE,"Inv B Cover";#N/A,#N/A,FALSE,"Investor B";#N/A,#N/A,FALSE,"Inv B-2 Cover";#N/A,#N/A,FALSE,"Inv B-2"}</definedName>
    <definedName name="GOODWILL_NET" hidden="1">"GOODWILL_NET"</definedName>
    <definedName name="gr" localSheetId="4" hidden="1">{"three",#N/A,FALSE,"Capital";"four",#N/A,FALSE,"Capital"}</definedName>
    <definedName name="gr" localSheetId="5" hidden="1">{"three",#N/A,FALSE,"Capital";"four",#N/A,FALSE,"Capital"}</definedName>
    <definedName name="gr" localSheetId="3" hidden="1">{"three",#N/A,FALSE,"Capital";"four",#N/A,FALSE,"Capital"}</definedName>
    <definedName name="gr" hidden="1">{"three",#N/A,FALSE,"Capital";"four",#N/A,FALSE,"Capital"}</definedName>
    <definedName name="gr_1" localSheetId="4" hidden="1">{"three",#N/A,FALSE,"Capital";"four",#N/A,FALSE,"Capital"}</definedName>
    <definedName name="gr_1" localSheetId="5" hidden="1">{"three",#N/A,FALSE,"Capital";"four",#N/A,FALSE,"Capital"}</definedName>
    <definedName name="gr_1" localSheetId="3" hidden="1">{"three",#N/A,FALSE,"Capital";"four",#N/A,FALSE,"Capital"}</definedName>
    <definedName name="gr_1" hidden="1">{"three",#N/A,FALSE,"Capital";"four",#N/A,FALSE,"Capital"}</definedName>
    <definedName name="gr_2" localSheetId="4" hidden="1">{"three",#N/A,FALSE,"Capital";"four",#N/A,FALSE,"Capital"}</definedName>
    <definedName name="gr_2" localSheetId="5" hidden="1">{"three",#N/A,FALSE,"Capital";"four",#N/A,FALSE,"Capital"}</definedName>
    <definedName name="gr_2" localSheetId="3" hidden="1">{"three",#N/A,FALSE,"Capital";"four",#N/A,FALSE,"Capital"}</definedName>
    <definedName name="gr_2" hidden="1">{"three",#N/A,FALSE,"Capital";"four",#N/A,FALSE,"Capital"}</definedName>
    <definedName name="graph_bincome2" hidden="1">#N/A</definedName>
    <definedName name="Graph_Xdriver" hidden="1">#N/A</definedName>
    <definedName name="grfaser"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faser"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faser"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faser"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gsfs" localSheetId="4"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grgsfs" localSheetId="5"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grgsfs" localSheetId="3"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grgsfs"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GROSS_DIVID" hidden="1">"GROSS_DIVID"</definedName>
    <definedName name="GROSS_MARGIN" hidden="1">"GROSS_MARGIN"</definedName>
    <definedName name="GROSS_PROFIT" hidden="1">"GROSS_PROFIT"</definedName>
    <definedName name="grsaea" localSheetId="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grsaea" localSheetId="5"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grsaea" localSheetId="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grsaea"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gs" localSheetId="4"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 localSheetId="5"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 localSheetId="3"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dfgsdf" localSheetId="4" hidden="1">{"CF",#N/A,FALSE,"Cash Flow";"RET",#N/A,FALSE,"Returns";"NPV",#N/A,FALSE,"Values";"ASMPT",#N/A,FALSE,"Assumptions"}</definedName>
    <definedName name="gsdfgsdf" localSheetId="5" hidden="1">{"CF",#N/A,FALSE,"Cash Flow";"RET",#N/A,FALSE,"Returns";"NPV",#N/A,FALSE,"Values";"ASMPT",#N/A,FALSE,"Assumptions"}</definedName>
    <definedName name="gsdfgsdf" localSheetId="3" hidden="1">{"CF",#N/A,FALSE,"Cash Flow";"RET",#N/A,FALSE,"Returns";"NPV",#N/A,FALSE,"Values";"ASMPT",#N/A,FALSE,"Assumptions"}</definedName>
    <definedName name="gsdfgsdf" hidden="1">{"CF",#N/A,FALSE,"Cash Flow";"RET",#N/A,FALSE,"Returns";"NPV",#N/A,FALSE,"Values";"ASMPT",#N/A,FALSE,"Assumptions"}</definedName>
    <definedName name="gss"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ss"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ss"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ss"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URAL" localSheetId="4"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 localSheetId="5"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 localSheetId="3"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2" localSheetId="4"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2" localSheetId="5"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2" localSheetId="3"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2"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vhgvkgvg" localSheetId="4" hidden="1">{"Alle Perioden",#N/A,FALSE,"Erf";"Alle Perioden",#N/A,FALSE,"Ang";"Alle Perioden",#N/A,FALSE,"BV";"Alle Perioden",#N/A,FALSE,"BE";"Alle Perioden",#N/A,FALSE,"Re";"Alle Perioden",#N/A,FALSE,"Vol"}</definedName>
    <definedName name="gvhgvkgvg" localSheetId="5" hidden="1">{"Alle Perioden",#N/A,FALSE,"Erf";"Alle Perioden",#N/A,FALSE,"Ang";"Alle Perioden",#N/A,FALSE,"BV";"Alle Perioden",#N/A,FALSE,"BE";"Alle Perioden",#N/A,FALSE,"Re";"Alle Perioden",#N/A,FALSE,"Vol"}</definedName>
    <definedName name="gvhgvkgvg" localSheetId="3" hidden="1">{"Alle Perioden",#N/A,FALSE,"Erf";"Alle Perioden",#N/A,FALSE,"Ang";"Alle Perioden",#N/A,FALSE,"BV";"Alle Perioden",#N/A,FALSE,"BE";"Alle Perioden",#N/A,FALSE,"Re";"Alle Perioden",#N/A,FALSE,"Vol"}</definedName>
    <definedName name="gvhgvkgvg" hidden="1">{"Alle Perioden",#N/A,FALSE,"Erf";"Alle Perioden",#N/A,FALSE,"Ang";"Alle Perioden",#N/A,FALSE,"BV";"Alle Perioden",#N/A,FALSE,"BE";"Alle Perioden",#N/A,FALSE,"Re";"Alle Perioden",#N/A,FALSE,"Vol"}</definedName>
    <definedName name="gw" localSheetId="4" hidden="1">{"sheet a",#N/A,FALSE,"A";"2 9 casflow",#N/A,FALSE,"B"}</definedName>
    <definedName name="gw" localSheetId="5" hidden="1">{"sheet a",#N/A,FALSE,"A";"2 9 casflow",#N/A,FALSE,"B"}</definedName>
    <definedName name="gw" localSheetId="3" hidden="1">{"sheet a",#N/A,FALSE,"A";"2 9 casflow",#N/A,FALSE,"B"}</definedName>
    <definedName name="gw" hidden="1">{"sheet a",#N/A,FALSE,"A";"2 9 casflow",#N/A,FALSE,"B"}</definedName>
    <definedName name="gygu"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ygu" localSheetId="5"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ygu"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ygu"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ygyg" localSheetId="4" hidden="1">{"Barandov CF",#N/A,FALSE,"Czech - Barandov";"Barandov inputs",#N/A,FALSE,"Czech - Barandov"}</definedName>
    <definedName name="gygyg" localSheetId="5" hidden="1">{"Barandov CF",#N/A,FALSE,"Czech - Barandov";"Barandov inputs",#N/A,FALSE,"Czech - Barandov"}</definedName>
    <definedName name="gygyg" localSheetId="3" hidden="1">{"Barandov CF",#N/A,FALSE,"Czech - Barandov";"Barandov inputs",#N/A,FALSE,"Czech - Barandov"}</definedName>
    <definedName name="gygyg" hidden="1">{"Barandov CF",#N/A,FALSE,"Czech - Barandov";"Barandov inputs",#N/A,FALSE,"Czech - Barandov"}</definedName>
    <definedName name="gyjh" localSheetId="4" hidden="1">{#N/A,#N/A,FALSE,"Cashflow Analysis";#N/A,#N/A,FALSE,"Sensitivity Analysis";#N/A,#N/A,FALSE,"PV";#N/A,#N/A,FALSE,"Pro Forma"}</definedName>
    <definedName name="gyjh" localSheetId="5" hidden="1">{#N/A,#N/A,FALSE,"Cashflow Analysis";#N/A,#N/A,FALSE,"Sensitivity Analysis";#N/A,#N/A,FALSE,"PV";#N/A,#N/A,FALSE,"Pro Forma"}</definedName>
    <definedName name="gyjh" localSheetId="3" hidden="1">{#N/A,#N/A,FALSE,"Cashflow Analysis";#N/A,#N/A,FALSE,"Sensitivity Analysis";#N/A,#N/A,FALSE,"PV";#N/A,#N/A,FALSE,"Pro Forma"}</definedName>
    <definedName name="gyjh" hidden="1">{#N/A,#N/A,FALSE,"Cashflow Analysis";#N/A,#N/A,FALSE,"Sensitivity Analysis";#N/A,#N/A,FALSE,"PV";#N/A,#N/A,FALSE,"Pro Forma"}</definedName>
    <definedName name="h" localSheetId="4" hidden="1">{#N/A,#N/A,FALSE,"PropertyInfo"}</definedName>
    <definedName name="h" localSheetId="5" hidden="1">{#N/A,#N/A,FALSE,"PropertyInfo"}</definedName>
    <definedName name="h" localSheetId="3" hidden="1">{#N/A,#N/A,FALSE,"PropertyInfo"}</definedName>
    <definedName name="h" hidden="1">{#N/A,#N/A,FALSE,"PropertyInfo"}</definedName>
    <definedName name="ｈ" localSheetId="4" hidden="1">{"'下期集計（10.27迄・速報値）'!$Q$16"}</definedName>
    <definedName name="ｈ" localSheetId="5" hidden="1">{"'下期集計（10.27迄・速報値）'!$Q$16"}</definedName>
    <definedName name="ｈ" localSheetId="3" hidden="1">{"'下期集計（10.27迄・速報値）'!$Q$16"}</definedName>
    <definedName name="ｈ" hidden="1">{"'下期集計（10.27迄・速報値）'!$Q$16"}</definedName>
    <definedName name="h_1" localSheetId="4" hidden="1">{"View1",#N/A,FALSE,"Sheet1";"View2",#N/A,FALSE,"Sheet1"}</definedName>
    <definedName name="h_1" localSheetId="5" hidden="1">{"View1",#N/A,FALSE,"Sheet1";"View2",#N/A,FALSE,"Sheet1"}</definedName>
    <definedName name="h_1" localSheetId="3" hidden="1">{"View1",#N/A,FALSE,"Sheet1";"View2",#N/A,FALSE,"Sheet1"}</definedName>
    <definedName name="h_1" hidden="1">{"View1",#N/A,FALSE,"Sheet1";"View2",#N/A,FALSE,"Sheet1"}</definedName>
    <definedName name="h_2" localSheetId="4" hidden="1">{"ed1",#N/A,TRUE,"E-D";"ed2",#N/A,TRUE,"E-D"}</definedName>
    <definedName name="h_2" localSheetId="5" hidden="1">{"ed1",#N/A,TRUE,"E-D";"ed2",#N/A,TRUE,"E-D"}</definedName>
    <definedName name="h_2" localSheetId="3" hidden="1">{"ed1",#N/A,TRUE,"E-D";"ed2",#N/A,TRUE,"E-D"}</definedName>
    <definedName name="h_2" hidden="1">{"ed1",#N/A,TRUE,"E-D";"ed2",#N/A,TRUE,"E-D"}</definedName>
    <definedName name="Ｈ16・１" localSheetId="4" hidden="1">{"'コメント'!$A$1:$C$37"}</definedName>
    <definedName name="Ｈ16・１" localSheetId="5" hidden="1">{"'コメント'!$A$1:$C$37"}</definedName>
    <definedName name="Ｈ16・１" localSheetId="3" hidden="1">{"'コメント'!$A$1:$C$37"}</definedName>
    <definedName name="Ｈ16・１" hidden="1">{"'コメント'!$A$1:$C$37"}</definedName>
    <definedName name="H16･1速報" localSheetId="4" hidden="1">{"'コメント'!$A$1:$C$37"}</definedName>
    <definedName name="H16･1速報" localSheetId="5" hidden="1">{"'コメント'!$A$1:$C$37"}</definedName>
    <definedName name="H16･1速報" localSheetId="3" hidden="1">{"'コメント'!$A$1:$C$37"}</definedName>
    <definedName name="H16･1速報" hidden="1">{"'コメント'!$A$1:$C$37"}</definedName>
    <definedName name="ha" localSheetId="4" hidden="1">{"Reader",#N/A,FALSE,"Summary";"Reader",#N/A,FALSE,"Buildup";"Reader",#N/A,FALSE,"Financials";"Reader",#N/A,FALSE,"Debt &amp; Other"}</definedName>
    <definedName name="ha" localSheetId="5" hidden="1">{"Reader",#N/A,FALSE,"Summary";"Reader",#N/A,FALSE,"Buildup";"Reader",#N/A,FALSE,"Financials";"Reader",#N/A,FALSE,"Debt &amp; Other"}</definedName>
    <definedName name="ha" localSheetId="3" hidden="1">{"Reader",#N/A,FALSE,"Summary";"Reader",#N/A,FALSE,"Buildup";"Reader",#N/A,FALSE,"Financials";"Reader",#N/A,FALSE,"Debt &amp; Other"}</definedName>
    <definedName name="ha" hidden="1">{"Reader",#N/A,FALSE,"Summary";"Reader",#N/A,FALSE,"Buildup";"Reader",#N/A,FALSE,"Financials";"Reader",#N/A,FALSE,"Debt &amp; Other"}</definedName>
    <definedName name="hallo" localSheetId="4" hidden="1">{#N/A,#N/A,FALSE,"Occ and Rate";#N/A,#N/A,FALSE,"PF Input";#N/A,#N/A,FALSE,"Capital Input";#N/A,#N/A,FALSE,"Proforma Five Yr";#N/A,#N/A,FALSE,"Calculations";#N/A,#N/A,FALSE,"Transaction Summary-DTW"}</definedName>
    <definedName name="hallo" localSheetId="5" hidden="1">{#N/A,#N/A,FALSE,"Occ and Rate";#N/A,#N/A,FALSE,"PF Input";#N/A,#N/A,FALSE,"Capital Input";#N/A,#N/A,FALSE,"Proforma Five Yr";#N/A,#N/A,FALSE,"Calculations";#N/A,#N/A,FALSE,"Transaction Summary-DTW"}</definedName>
    <definedName name="hallo" localSheetId="3" hidden="1">{#N/A,#N/A,FALSE,"Occ and Rate";#N/A,#N/A,FALSE,"PF Input";#N/A,#N/A,FALSE,"Capital Input";#N/A,#N/A,FALSE,"Proforma Five Yr";#N/A,#N/A,FALSE,"Calculations";#N/A,#N/A,FALSE,"Transaction Summary-DTW"}</definedName>
    <definedName name="hallo" hidden="1">{#N/A,#N/A,FALSE,"Occ and Rate";#N/A,#N/A,FALSE,"PF Input";#N/A,#N/A,FALSE,"Capital Input";#N/A,#N/A,FALSE,"Proforma Five Yr";#N/A,#N/A,FALSE,"Calculations";#N/A,#N/A,FALSE,"Transaction Summary-DTW"}</definedName>
    <definedName name="hate" localSheetId="4" hidden="1">{#N/A,#N/A,FALSE,"LoanAssumptions"}</definedName>
    <definedName name="hate" localSheetId="5" hidden="1">{#N/A,#N/A,FALSE,"LoanAssumptions"}</definedName>
    <definedName name="hate" localSheetId="3" hidden="1">{#N/A,#N/A,FALSE,"LoanAssumptions"}</definedName>
    <definedName name="hate" hidden="1">{#N/A,#N/A,FALSE,"LoanAssumptions"}</definedName>
    <definedName name="HD"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D_1"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HD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HD_1"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HD_1"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 hidden="1">#N/A</definedName>
    <definedName name="hed"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ed"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ed"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e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elp" localSheetId="4" hidden="1">{#N/A,#N/A,FALSE,"ZLDebtMaturity";#N/A,#N/A,FALSE,"FCDebtMaturity";#N/A,#N/A,FALSE,"ZM3DebtMaturity";#N/A,#N/A,FALSE,"ZM2DebtMaturity";#N/A,#N/A,FALSE,"zm1DebtMaturity";#N/A,#N/A,FALSE,"ConsZM123DebtMaturity"}</definedName>
    <definedName name="help" localSheetId="5" hidden="1">{#N/A,#N/A,FALSE,"ZLDebtMaturity";#N/A,#N/A,FALSE,"FCDebtMaturity";#N/A,#N/A,FALSE,"ZM3DebtMaturity";#N/A,#N/A,FALSE,"ZM2DebtMaturity";#N/A,#N/A,FALSE,"zm1DebtMaturity";#N/A,#N/A,FALSE,"ConsZM123DebtMaturity"}</definedName>
    <definedName name="help" localSheetId="3" hidden="1">{#N/A,#N/A,FALSE,"ZLDebtMaturity";#N/A,#N/A,FALSE,"FCDebtMaturity";#N/A,#N/A,FALSE,"ZM3DebtMaturity";#N/A,#N/A,FALSE,"ZM2DebtMaturity";#N/A,#N/A,FALSE,"zm1DebtMaturity";#N/A,#N/A,FALSE,"ConsZM123DebtMaturity"}</definedName>
    <definedName name="help" hidden="1">{#N/A,#N/A,FALSE,"ZLDebtMaturity";#N/A,#N/A,FALSE,"FCDebtMaturity";#N/A,#N/A,FALSE,"ZM3DebtMaturity";#N/A,#N/A,FALSE,"ZM2DebtMaturity";#N/A,#N/A,FALSE,"zm1DebtMaturity";#N/A,#N/A,FALSE,"ConsZM123DebtMaturity"}</definedName>
    <definedName name="help1" localSheetId="4" hidden="1">{#N/A,#N/A,FALSE,"ZLDebtMaturity";#N/A,#N/A,FALSE,"FCDebtMaturity";#N/A,#N/A,FALSE,"ZM3DebtMaturity";#N/A,#N/A,FALSE,"ZM2DebtMaturity";#N/A,#N/A,FALSE,"zm1DebtMaturity";#N/A,#N/A,FALSE,"ConsZM123DebtMaturity"}</definedName>
    <definedName name="help1" localSheetId="5" hidden="1">{#N/A,#N/A,FALSE,"ZLDebtMaturity";#N/A,#N/A,FALSE,"FCDebtMaturity";#N/A,#N/A,FALSE,"ZM3DebtMaturity";#N/A,#N/A,FALSE,"ZM2DebtMaturity";#N/A,#N/A,FALSE,"zm1DebtMaturity";#N/A,#N/A,FALSE,"ConsZM123DebtMaturity"}</definedName>
    <definedName name="help1" localSheetId="3" hidden="1">{#N/A,#N/A,FALSE,"ZLDebtMaturity";#N/A,#N/A,FALSE,"FCDebtMaturity";#N/A,#N/A,FALSE,"ZM3DebtMaturity";#N/A,#N/A,FALSE,"ZM2DebtMaturity";#N/A,#N/A,FALSE,"zm1DebtMaturity";#N/A,#N/A,FALSE,"ConsZM123DebtMaturity"}</definedName>
    <definedName name="help1" hidden="1">{#N/A,#N/A,FALSE,"ZLDebtMaturity";#N/A,#N/A,FALSE,"FCDebtMaturity";#N/A,#N/A,FALSE,"ZM3DebtMaturity";#N/A,#N/A,FALSE,"ZM2DebtMaturity";#N/A,#N/A,FALSE,"zm1DebtMaturity";#N/A,#N/A,FALSE,"ConsZM123DebtMaturity"}</definedName>
    <definedName name="help1IRR" localSheetId="4" hidden="1">{#N/A,#N/A,FALSE,"ZLDebtMaturity";#N/A,#N/A,FALSE,"FCDebtMaturity";#N/A,#N/A,FALSE,"ZM3DebtMaturity";#N/A,#N/A,FALSE,"ZM2DebtMaturity";#N/A,#N/A,FALSE,"zm1DebtMaturity";#N/A,#N/A,FALSE,"ConsZM123DebtMaturity"}</definedName>
    <definedName name="help1IRR" localSheetId="5" hidden="1">{#N/A,#N/A,FALSE,"ZLDebtMaturity";#N/A,#N/A,FALSE,"FCDebtMaturity";#N/A,#N/A,FALSE,"ZM3DebtMaturity";#N/A,#N/A,FALSE,"ZM2DebtMaturity";#N/A,#N/A,FALSE,"zm1DebtMaturity";#N/A,#N/A,FALSE,"ConsZM123DebtMaturity"}</definedName>
    <definedName name="help1IRR" localSheetId="3" hidden="1">{#N/A,#N/A,FALSE,"ZLDebtMaturity";#N/A,#N/A,FALSE,"FCDebtMaturity";#N/A,#N/A,FALSE,"ZM3DebtMaturity";#N/A,#N/A,FALSE,"ZM2DebtMaturity";#N/A,#N/A,FALSE,"zm1DebtMaturity";#N/A,#N/A,FALSE,"ConsZM123DebtMaturity"}</definedName>
    <definedName name="help1IRR" hidden="1">{#N/A,#N/A,FALSE,"ZLDebtMaturity";#N/A,#N/A,FALSE,"FCDebtMaturity";#N/A,#N/A,FALSE,"ZM3DebtMaturity";#N/A,#N/A,FALSE,"ZM2DebtMaturity";#N/A,#N/A,FALSE,"zm1DebtMaturity";#N/A,#N/A,FALSE,"ConsZM123DebtMaturity"}</definedName>
    <definedName name="help2" localSheetId="4" hidden="1">{#N/A,#N/A,FALSE,"ZLDebtMaturity";#N/A,#N/A,FALSE,"FCDebtMaturity";#N/A,#N/A,FALSE,"ZM3DebtMaturity";#N/A,#N/A,FALSE,"ZM2DebtMaturity";#N/A,#N/A,FALSE,"zm1DebtMaturity";#N/A,#N/A,FALSE,"ConsZM123DebtMaturity"}</definedName>
    <definedName name="help2" localSheetId="5" hidden="1">{#N/A,#N/A,FALSE,"ZLDebtMaturity";#N/A,#N/A,FALSE,"FCDebtMaturity";#N/A,#N/A,FALSE,"ZM3DebtMaturity";#N/A,#N/A,FALSE,"ZM2DebtMaturity";#N/A,#N/A,FALSE,"zm1DebtMaturity";#N/A,#N/A,FALSE,"ConsZM123DebtMaturity"}</definedName>
    <definedName name="help2" localSheetId="3" hidden="1">{#N/A,#N/A,FALSE,"ZLDebtMaturity";#N/A,#N/A,FALSE,"FCDebtMaturity";#N/A,#N/A,FALSE,"ZM3DebtMaturity";#N/A,#N/A,FALSE,"ZM2DebtMaturity";#N/A,#N/A,FALSE,"zm1DebtMaturity";#N/A,#N/A,FALSE,"ConsZM123DebtMaturity"}</definedName>
    <definedName name="help2" hidden="1">{#N/A,#N/A,FALSE,"ZLDebtMaturity";#N/A,#N/A,FALSE,"FCDebtMaturity";#N/A,#N/A,FALSE,"ZM3DebtMaturity";#N/A,#N/A,FALSE,"ZM2DebtMaturity";#N/A,#N/A,FALSE,"zm1DebtMaturity";#N/A,#N/A,FALSE,"ConsZM123DebtMaturity"}</definedName>
    <definedName name="help2IRR" localSheetId="4" hidden="1">{#N/A,#N/A,FALSE,"ZLDebtMaturity";#N/A,#N/A,FALSE,"FCDebtMaturity";#N/A,#N/A,FALSE,"ZM3DebtMaturity";#N/A,#N/A,FALSE,"ZM2DebtMaturity";#N/A,#N/A,FALSE,"zm1DebtMaturity";#N/A,#N/A,FALSE,"ConsZM123DebtMaturity"}</definedName>
    <definedName name="help2IRR" localSheetId="5" hidden="1">{#N/A,#N/A,FALSE,"ZLDebtMaturity";#N/A,#N/A,FALSE,"FCDebtMaturity";#N/A,#N/A,FALSE,"ZM3DebtMaturity";#N/A,#N/A,FALSE,"ZM2DebtMaturity";#N/A,#N/A,FALSE,"zm1DebtMaturity";#N/A,#N/A,FALSE,"ConsZM123DebtMaturity"}</definedName>
    <definedName name="help2IRR" localSheetId="3" hidden="1">{#N/A,#N/A,FALSE,"ZLDebtMaturity";#N/A,#N/A,FALSE,"FCDebtMaturity";#N/A,#N/A,FALSE,"ZM3DebtMaturity";#N/A,#N/A,FALSE,"ZM2DebtMaturity";#N/A,#N/A,FALSE,"zm1DebtMaturity";#N/A,#N/A,FALSE,"ConsZM123DebtMaturity"}</definedName>
    <definedName name="help2IRR" hidden="1">{#N/A,#N/A,FALSE,"ZLDebtMaturity";#N/A,#N/A,FALSE,"FCDebtMaturity";#N/A,#N/A,FALSE,"ZM3DebtMaturity";#N/A,#N/A,FALSE,"ZM2DebtMaturity";#N/A,#N/A,FALSE,"zm1DebtMaturity";#N/A,#N/A,FALSE,"ConsZM123DebtMaturity"}</definedName>
    <definedName name="help3" localSheetId="4" hidden="1">{#N/A,#N/A,FALSE,"ZLDebtMaturity";#N/A,#N/A,FALSE,"FCDebtMaturity";#N/A,#N/A,FALSE,"ZM3DebtMaturity";#N/A,#N/A,FALSE,"ZM2DebtMaturity";#N/A,#N/A,FALSE,"zm1DebtMaturity";#N/A,#N/A,FALSE,"ConsZM123DebtMaturity"}</definedName>
    <definedName name="help3" localSheetId="5" hidden="1">{#N/A,#N/A,FALSE,"ZLDebtMaturity";#N/A,#N/A,FALSE,"FCDebtMaturity";#N/A,#N/A,FALSE,"ZM3DebtMaturity";#N/A,#N/A,FALSE,"ZM2DebtMaturity";#N/A,#N/A,FALSE,"zm1DebtMaturity";#N/A,#N/A,FALSE,"ConsZM123DebtMaturity"}</definedName>
    <definedName name="help3" localSheetId="3" hidden="1">{#N/A,#N/A,FALSE,"ZLDebtMaturity";#N/A,#N/A,FALSE,"FCDebtMaturity";#N/A,#N/A,FALSE,"ZM3DebtMaturity";#N/A,#N/A,FALSE,"ZM2DebtMaturity";#N/A,#N/A,FALSE,"zm1DebtMaturity";#N/A,#N/A,FALSE,"ConsZM123DebtMaturity"}</definedName>
    <definedName name="help3" hidden="1">{#N/A,#N/A,FALSE,"ZLDebtMaturity";#N/A,#N/A,FALSE,"FCDebtMaturity";#N/A,#N/A,FALSE,"ZM3DebtMaturity";#N/A,#N/A,FALSE,"ZM2DebtMaturity";#N/A,#N/A,FALSE,"zm1DebtMaturity";#N/A,#N/A,FALSE,"ConsZM123DebtMaturity"}</definedName>
    <definedName name="help3IRR" localSheetId="4" hidden="1">{#N/A,#N/A,FALSE,"ZLDebtMaturity";#N/A,#N/A,FALSE,"FCDebtMaturity";#N/A,#N/A,FALSE,"ZM3DebtMaturity";#N/A,#N/A,FALSE,"ZM2DebtMaturity";#N/A,#N/A,FALSE,"zm1DebtMaturity";#N/A,#N/A,FALSE,"ConsZM123DebtMaturity"}</definedName>
    <definedName name="help3IRR" localSheetId="5" hidden="1">{#N/A,#N/A,FALSE,"ZLDebtMaturity";#N/A,#N/A,FALSE,"FCDebtMaturity";#N/A,#N/A,FALSE,"ZM3DebtMaturity";#N/A,#N/A,FALSE,"ZM2DebtMaturity";#N/A,#N/A,FALSE,"zm1DebtMaturity";#N/A,#N/A,FALSE,"ConsZM123DebtMaturity"}</definedName>
    <definedName name="help3IRR" localSheetId="3" hidden="1">{#N/A,#N/A,FALSE,"ZLDebtMaturity";#N/A,#N/A,FALSE,"FCDebtMaturity";#N/A,#N/A,FALSE,"ZM3DebtMaturity";#N/A,#N/A,FALSE,"ZM2DebtMaturity";#N/A,#N/A,FALSE,"zm1DebtMaturity";#N/A,#N/A,FALSE,"ConsZM123DebtMaturity"}</definedName>
    <definedName name="help3IRR" hidden="1">{#N/A,#N/A,FALSE,"ZLDebtMaturity";#N/A,#N/A,FALSE,"FCDebtMaturity";#N/A,#N/A,FALSE,"ZM3DebtMaturity";#N/A,#N/A,FALSE,"ZM2DebtMaturity";#N/A,#N/A,FALSE,"zm1DebtMaturity";#N/A,#N/A,FALSE,"ConsZM123DebtMaturity"}</definedName>
    <definedName name="helpIRR" localSheetId="4" hidden="1">{#N/A,#N/A,FALSE,"ZLDebtMaturity";#N/A,#N/A,FALSE,"FCDebtMaturity";#N/A,#N/A,FALSE,"ZM3DebtMaturity";#N/A,#N/A,FALSE,"ZM2DebtMaturity";#N/A,#N/A,FALSE,"zm1DebtMaturity";#N/A,#N/A,FALSE,"ConsZM123DebtMaturity"}</definedName>
    <definedName name="helpIRR" localSheetId="5" hidden="1">{#N/A,#N/A,FALSE,"ZLDebtMaturity";#N/A,#N/A,FALSE,"FCDebtMaturity";#N/A,#N/A,FALSE,"ZM3DebtMaturity";#N/A,#N/A,FALSE,"ZM2DebtMaturity";#N/A,#N/A,FALSE,"zm1DebtMaturity";#N/A,#N/A,FALSE,"ConsZM123DebtMaturity"}</definedName>
    <definedName name="helpIRR" localSheetId="3" hidden="1">{#N/A,#N/A,FALSE,"ZLDebtMaturity";#N/A,#N/A,FALSE,"FCDebtMaturity";#N/A,#N/A,FALSE,"ZM3DebtMaturity";#N/A,#N/A,FALSE,"ZM2DebtMaturity";#N/A,#N/A,FALSE,"zm1DebtMaturity";#N/A,#N/A,FALSE,"ConsZM123DebtMaturity"}</definedName>
    <definedName name="helpIRR" hidden="1">{#N/A,#N/A,FALSE,"ZLDebtMaturity";#N/A,#N/A,FALSE,"FCDebtMaturity";#N/A,#N/A,FALSE,"ZM3DebtMaturity";#N/A,#N/A,FALSE,"ZM2DebtMaturity";#N/A,#N/A,FALSE,"zm1DebtMaturity";#N/A,#N/A,FALSE,"ConsZM123DebtMaturity"}</definedName>
    <definedName name="hfgh" localSheetId="4" hidden="1">{"sheet a",#N/A,FALSE,"A";"sheet b 1",#N/A,FALSE,"B";"sheet b 2",#N/A,FALSE,"B"}</definedName>
    <definedName name="hfgh" localSheetId="5" hidden="1">{"sheet a",#N/A,FALSE,"A";"sheet b 1",#N/A,FALSE,"B";"sheet b 2",#N/A,FALSE,"B"}</definedName>
    <definedName name="hfgh" localSheetId="3" hidden="1">{"sheet a",#N/A,FALSE,"A";"sheet b 1",#N/A,FALSE,"B";"sheet b 2",#N/A,FALSE,"B"}</definedName>
    <definedName name="hfgh" hidden="1">{"sheet a",#N/A,FALSE,"A";"sheet b 1",#N/A,FALSE,"B";"sheet b 2",#N/A,FALSE,"B"}</definedName>
    <definedName name="HFH" localSheetId="4" hidden="1">{"print annual inc. statement",#N/A,FALSE,"Summary";"print annual stats",#N/A,FALSE,"Summary";"print quarterly inc. statement",#N/A,FALSE,"Summary";"print quarterly stats",#N/A,FALSE,"Summary"}</definedName>
    <definedName name="HFH" localSheetId="5" hidden="1">{"print annual inc. statement",#N/A,FALSE,"Summary";"print annual stats",#N/A,FALSE,"Summary";"print quarterly inc. statement",#N/A,FALSE,"Summary";"print quarterly stats",#N/A,FALSE,"Summary"}</definedName>
    <definedName name="HFH" localSheetId="3" hidden="1">{"print annual inc. statement",#N/A,FALSE,"Summary";"print annual stats",#N/A,FALSE,"Summary";"print quarterly inc. statement",#N/A,FALSE,"Summary";"print quarterly stats",#N/A,FALSE,"Summary"}</definedName>
    <definedName name="HFH" hidden="1">{"print annual inc. statement",#N/A,FALSE,"Summary";"print annual stats",#N/A,FALSE,"Summary";"print quarterly inc. statement",#N/A,FALSE,"Summary";"print quarterly stats",#N/A,FALSE,"Summary"}</definedName>
    <definedName name="hg" localSheetId="4" hidden="1">{#N/A,#N/A,FALSE,"MARKET"}</definedName>
    <definedName name="hg" localSheetId="5" hidden="1">{#N/A,#N/A,FALSE,"MARKET"}</definedName>
    <definedName name="hg" localSheetId="3" hidden="1">{#N/A,#N/A,FALSE,"MARKET"}</definedName>
    <definedName name="hg" hidden="1">{#N/A,#N/A,FALSE,"MARKET"}</definedName>
    <definedName name="hgfgh" localSheetId="4" hidden="1">{"Zone1",#N/A,FALSE,"Parameters";"Zone2",#N/A,FALSE,"Parameters"}</definedName>
    <definedName name="hgfgh" localSheetId="5" hidden="1">{"Zone1",#N/A,FALSE,"Parameters";"Zone2",#N/A,FALSE,"Parameters"}</definedName>
    <definedName name="hgfgh" localSheetId="3" hidden="1">{"Zone1",#N/A,FALSE,"Parameters";"Zone2",#N/A,FALSE,"Parameters"}</definedName>
    <definedName name="hgfgh" hidden="1">{"Zone1",#N/A,FALSE,"Parameters";"Zone2",#N/A,FALSE,"Parameters"}</definedName>
    <definedName name="hggffg"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ggffg"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ggffg"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ggffg"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ghg" localSheetId="4" hidden="1">{#N/A,#N/A,TRUE,"Ericsson Stadium PCD ";#N/A,#N/A,TRUE,"Ericsson Stadium IOR"}</definedName>
    <definedName name="hghg" localSheetId="5" hidden="1">{#N/A,#N/A,TRUE,"Ericsson Stadium PCD ";#N/A,#N/A,TRUE,"Ericsson Stadium IOR"}</definedName>
    <definedName name="hghg" localSheetId="3" hidden="1">{#N/A,#N/A,TRUE,"Ericsson Stadium PCD ";#N/A,#N/A,TRUE,"Ericsson Stadium IOR"}</definedName>
    <definedName name="hghg" hidden="1">{#N/A,#N/A,TRUE,"Ericsson Stadium PCD ";#N/A,#N/A,TRUE,"Ericsson Stadium IOR"}</definedName>
    <definedName name="hh" localSheetId="4" hidden="1">{#N/A,#N/A,FALSE,"Summary"}</definedName>
    <definedName name="hh" localSheetId="5" hidden="1">{#N/A,#N/A,FALSE,"Summary"}</definedName>
    <definedName name="hh" localSheetId="3" hidden="1">{#N/A,#N/A,FALSE,"Summary"}</definedName>
    <definedName name="hh" hidden="1">{#N/A,#N/A,FALSE,"Summary"}</definedName>
    <definedName name="hh_1" localSheetId="4" hidden="1">{#N/A,#N/A,FALSE,"Summary"}</definedName>
    <definedName name="hh_1" localSheetId="5" hidden="1">{#N/A,#N/A,FALSE,"Summary"}</definedName>
    <definedName name="hh_1" localSheetId="3" hidden="1">{#N/A,#N/A,FALSE,"Summary"}</definedName>
    <definedName name="hh_1" hidden="1">{#N/A,#N/A,FALSE,"Summary"}</definedName>
    <definedName name="hhh" localSheetId="4" hidden="1">{#N/A,#N/A,FALSE,"Summary"}</definedName>
    <definedName name="hhh" localSheetId="5" hidden="1">{#N/A,#N/A,FALSE,"Summary"}</definedName>
    <definedName name="hhh" localSheetId="3" hidden="1">{#N/A,#N/A,FALSE,"Summary"}</definedName>
    <definedName name="hhh" hidden="1">{#N/A,#N/A,FALSE,"Summary"}</definedName>
    <definedName name="hhh_1" localSheetId="4" hidden="1">{#N/A,#N/A,FALSE,"Summary"}</definedName>
    <definedName name="hhh_1" localSheetId="5" hidden="1">{#N/A,#N/A,FALSE,"Summary"}</definedName>
    <definedName name="hhh_1" localSheetId="3" hidden="1">{#N/A,#N/A,FALSE,"Summary"}</definedName>
    <definedName name="hhh_1" hidden="1">{#N/A,#N/A,FALSE,"Summary"}</definedName>
    <definedName name="hhhh" localSheetId="4" hidden="1">{#N/A,#N/A,FALSE,"OpEx (PP)";#N/A,#N/A,FALSE,"Lease Comps (O)-BT";#N/A,#N/A,FALSE,"OpEx (CC)";#N/A,#N/A,FALSE,"Value (PP-Base)";#N/A,#N/A,FALSE,"Value (CC-Base)";#N/A,#N/A,FALSE,"Sales Comps (R)";#N/A,#N/A,FALSE,"Sales Comps (O)"}</definedName>
    <definedName name="hhhh" localSheetId="5" hidden="1">{#N/A,#N/A,FALSE,"OpEx (PP)";#N/A,#N/A,FALSE,"Lease Comps (O)-BT";#N/A,#N/A,FALSE,"OpEx (CC)";#N/A,#N/A,FALSE,"Value (PP-Base)";#N/A,#N/A,FALSE,"Value (CC-Base)";#N/A,#N/A,FALSE,"Sales Comps (R)";#N/A,#N/A,FALSE,"Sales Comps (O)"}</definedName>
    <definedName name="hhhh" localSheetId="3" hidden="1">{#N/A,#N/A,FALSE,"OpEx (PP)";#N/A,#N/A,FALSE,"Lease Comps (O)-BT";#N/A,#N/A,FALSE,"OpEx (CC)";#N/A,#N/A,FALSE,"Value (PP-Base)";#N/A,#N/A,FALSE,"Value (CC-Base)";#N/A,#N/A,FALSE,"Sales Comps (R)";#N/A,#N/A,FALSE,"Sales Comps (O)"}</definedName>
    <definedName name="hhhh" hidden="1">{#N/A,#N/A,FALSE,"OpEx (PP)";#N/A,#N/A,FALSE,"Lease Comps (O)-BT";#N/A,#N/A,FALSE,"OpEx (CC)";#N/A,#N/A,FALSE,"Value (PP-Base)";#N/A,#N/A,FALSE,"Value (CC-Base)";#N/A,#N/A,FALSE,"Sales Comps (R)";#N/A,#N/A,FALSE,"Sales Comps (O)"}</definedName>
    <definedName name="hhhhhh" localSheetId="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hhhhh" localSheetId="5"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hhhhh" localSheetId="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hhhhh"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hhhhhhhhhhh" localSheetId="4" hidden="1">{#N/A,#N/A,FALSE,"CCC ACC Budget";#N/A,#N/A,FALSE,"Variance";#N/A,#N/A,FALSE,"CCC Rent Detail";#N/A,#N/A,FALSE,"COMMON AREA";#N/A,#N/A,FALSE,"CCC Electric Inclusion";#N/A,#N/A,FALSE,"CCC Opex Detail";#N/A,#N/A,FALSE,"CCC RE Tax Detail";#N/A,#N/A,FALSE,"CCC Chilled Wtr Inclusion";#N/A,#N/A,FALSE,"CCC OTHVAC ";#N/A,#N/A,FALSE,"CCC INPUT"}</definedName>
    <definedName name="hhhhhhhhhhhh" localSheetId="5" hidden="1">{#N/A,#N/A,FALSE,"CCC ACC Budget";#N/A,#N/A,FALSE,"Variance";#N/A,#N/A,FALSE,"CCC Rent Detail";#N/A,#N/A,FALSE,"COMMON AREA";#N/A,#N/A,FALSE,"CCC Electric Inclusion";#N/A,#N/A,FALSE,"CCC Opex Detail";#N/A,#N/A,FALSE,"CCC RE Tax Detail";#N/A,#N/A,FALSE,"CCC Chilled Wtr Inclusion";#N/A,#N/A,FALSE,"CCC OTHVAC ";#N/A,#N/A,FALSE,"CCC INPUT"}</definedName>
    <definedName name="hhhhhhhhhhhh" localSheetId="3" hidden="1">{#N/A,#N/A,FALSE,"CCC ACC Budget";#N/A,#N/A,FALSE,"Variance";#N/A,#N/A,FALSE,"CCC Rent Detail";#N/A,#N/A,FALSE,"COMMON AREA";#N/A,#N/A,FALSE,"CCC Electric Inclusion";#N/A,#N/A,FALSE,"CCC Opex Detail";#N/A,#N/A,FALSE,"CCC RE Tax Detail";#N/A,#N/A,FALSE,"CCC Chilled Wtr Inclusion";#N/A,#N/A,FALSE,"CCC OTHVAC ";#N/A,#N/A,FALSE,"CCC INPUT"}</definedName>
    <definedName name="hhhhhhhhhhhh" hidden="1">{#N/A,#N/A,FALSE,"CCC ACC Budget";#N/A,#N/A,FALSE,"Variance";#N/A,#N/A,FALSE,"CCC Rent Detail";#N/A,#N/A,FALSE,"COMMON AREA";#N/A,#N/A,FALSE,"CCC Electric Inclusion";#N/A,#N/A,FALSE,"CCC Opex Detail";#N/A,#N/A,FALSE,"CCC RE Tax Detail";#N/A,#N/A,FALSE,"CCC Chilled Wtr Inclusion";#N/A,#N/A,FALSE,"CCC OTHVAC ";#N/A,#N/A,FALSE,"CCC INPUT"}</definedName>
    <definedName name="hhhsdf" localSheetId="4" hidden="1">{"up stand alones",#N/A,FALSE,"Acquiror"}</definedName>
    <definedName name="hhhsdf" localSheetId="5" hidden="1">{"up stand alones",#N/A,FALSE,"Acquiror"}</definedName>
    <definedName name="hhhsdf" localSheetId="3" hidden="1">{"up stand alones",#N/A,FALSE,"Acquiror"}</definedName>
    <definedName name="hhhsdf" hidden="1">{"up stand alones",#N/A,FALSE,"Acquiror"}</definedName>
    <definedName name="hhhsdf1" localSheetId="4" hidden="1">{"up stand alones",#N/A,FALSE,"Acquiror"}</definedName>
    <definedName name="hhhsdf1" localSheetId="5" hidden="1">{"up stand alones",#N/A,FALSE,"Acquiror"}</definedName>
    <definedName name="hhhsdf1" localSheetId="3" hidden="1">{"up stand alones",#N/A,FALSE,"Acquiror"}</definedName>
    <definedName name="hhhsdf1" hidden="1">{"up stand alones",#N/A,FALSE,"Acquiror"}</definedName>
    <definedName name="HIGHPRICE" hidden="1">"HIGHPRICE"</definedName>
    <definedName name="hij" localSheetId="4" hidden="1">{"Construction_Short",#N/A,FALSE,"Construction"}</definedName>
    <definedName name="hij" localSheetId="5" hidden="1">{"Construction_Short",#N/A,FALSE,"Construction"}</definedName>
    <definedName name="hij" localSheetId="3" hidden="1">{"Construction_Short",#N/A,FALSE,"Construction"}</definedName>
    <definedName name="hij" hidden="1">{"Construction_Short",#N/A,FALSE,"Construction"}</definedName>
    <definedName name="hijo"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storicalT" localSheetId="4" hidden="1">{"Output-BaseYear",#N/A,FALSE,"Output"}</definedName>
    <definedName name="HistoricalT" localSheetId="5" hidden="1">{"Output-BaseYear",#N/A,FALSE,"Output"}</definedName>
    <definedName name="HistoricalT" localSheetId="3" hidden="1">{"Output-BaseYear",#N/A,FALSE,"Output"}</definedName>
    <definedName name="HistoricalT" hidden="1">{"Output-BaseYear",#N/A,FALSE,"Output"}</definedName>
    <definedName name="HistoricalT_1" localSheetId="4" hidden="1">{"Output-BaseYear",#N/A,FALSE,"Output"}</definedName>
    <definedName name="HistoricalT_1" localSheetId="5" hidden="1">{"Output-BaseYear",#N/A,FALSE,"Output"}</definedName>
    <definedName name="HistoricalT_1" localSheetId="3" hidden="1">{"Output-BaseYear",#N/A,FALSE,"Output"}</definedName>
    <definedName name="HistoricalT_1" hidden="1">{"Output-BaseYear",#N/A,FALSE,"Output"}</definedName>
    <definedName name="hjf"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 localSheetId="4" hidden="1">{"PROFORMA",#N/A,FALSE,"A";"BIGGER 1",#N/A,FALSE,"B";"BIGGER 2",#N/A,FALSE,"B";"BIGGER 3",#N/A,FALSE,"B";"SMALL CF 1",#N/A,FALSE,"C"}</definedName>
    <definedName name="hjhj" localSheetId="5" hidden="1">{"PROFORMA",#N/A,FALSE,"A";"BIGGER 1",#N/A,FALSE,"B";"BIGGER 2",#N/A,FALSE,"B";"BIGGER 3",#N/A,FALSE,"B";"SMALL CF 1",#N/A,FALSE,"C"}</definedName>
    <definedName name="hjhj" localSheetId="3" hidden="1">{"PROFORMA",#N/A,FALSE,"A";"BIGGER 1",#N/A,FALSE,"B";"BIGGER 2",#N/A,FALSE,"B";"BIGGER 3",#N/A,FALSE,"B";"SMALL CF 1",#N/A,FALSE,"C"}</definedName>
    <definedName name="hjhj" hidden="1">{"PROFORMA",#N/A,FALSE,"A";"BIGGER 1",#N/A,FALSE,"B";"BIGGER 2",#N/A,FALSE,"B";"BIGGER 3",#N/A,FALSE,"B";"SMALL CF 1",#N/A,FALSE,"C"}</definedName>
    <definedName name="hjkl" localSheetId="4" hidden="1">{"Zone1",#N/A,FALSE,"Parameters";"Zone2",#N/A,FALSE,"Parameters"}</definedName>
    <definedName name="hjkl" localSheetId="5" hidden="1">{"Zone1",#N/A,FALSE,"Parameters";"Zone2",#N/A,FALSE,"Parameters"}</definedName>
    <definedName name="hjkl" localSheetId="3" hidden="1">{"Zone1",#N/A,FALSE,"Parameters";"Zone2",#N/A,FALSE,"Parameters"}</definedName>
    <definedName name="hjkl" hidden="1">{"Zone1",#N/A,FALSE,"Parameters";"Zone2",#N/A,FALSE,"Parameters"}</definedName>
    <definedName name="HK" localSheetId="4" hidden="1">{"Reader",#N/A,FALSE,"Summary";"Reader",#N/A,FALSE,"Buildup";"Reader",#N/A,FALSE,"Financials";"Reader",#N/A,FALSE,"Debt &amp; Other"}</definedName>
    <definedName name="HK" localSheetId="5" hidden="1">{"Reader",#N/A,FALSE,"Summary";"Reader",#N/A,FALSE,"Buildup";"Reader",#N/A,FALSE,"Financials";"Reader",#N/A,FALSE,"Debt &amp; Other"}</definedName>
    <definedName name="HK" localSheetId="3" hidden="1">{"Reader",#N/A,FALSE,"Summary";"Reader",#N/A,FALSE,"Buildup";"Reader",#N/A,FALSE,"Financials";"Reader",#N/A,FALSE,"Debt &amp; Other"}</definedName>
    <definedName name="HK" hidden="1">{"Reader",#N/A,FALSE,"Summary";"Reader",#N/A,FALSE,"Buildup";"Reader",#N/A,FALSE,"Financials";"Reader",#N/A,FALSE,"Debt &amp; Other"}</definedName>
    <definedName name="hka" localSheetId="4" hidden="1">{"Reader",#N/A,FALSE,"Summary";"Reader",#N/A,FALSE,"Buildup";"Reader",#N/A,FALSE,"Financials";"Reader",#N/A,FALSE,"Debt &amp; Other"}</definedName>
    <definedName name="hka" localSheetId="5" hidden="1">{"Reader",#N/A,FALSE,"Summary";"Reader",#N/A,FALSE,"Buildup";"Reader",#N/A,FALSE,"Financials";"Reader",#N/A,FALSE,"Debt &amp; Other"}</definedName>
    <definedName name="hka" localSheetId="3" hidden="1">{"Reader",#N/A,FALSE,"Summary";"Reader",#N/A,FALSE,"Buildup";"Reader",#N/A,FALSE,"Financials";"Reader",#N/A,FALSE,"Debt &amp; Other"}</definedName>
    <definedName name="hka" hidden="1">{"Reader",#N/A,FALSE,"Summary";"Reader",#N/A,FALSE,"Buildup";"Reader",#N/A,FALSE,"Financials";"Reader",#N/A,FALSE,"Debt &amp; Other"}</definedName>
    <definedName name="hmnxghj" localSheetId="4" hidden="1">{"CF",#N/A,FALSE,"Cash Flow";"RET",#N/A,FALSE,"Returns";"NPV",#N/A,FALSE,"Values";"ASMPT",#N/A,FALSE,"Assumptions"}</definedName>
    <definedName name="hmnxghj" localSheetId="5" hidden="1">{"CF",#N/A,FALSE,"Cash Flow";"RET",#N/A,FALSE,"Returns";"NPV",#N/A,FALSE,"Values";"ASMPT",#N/A,FALSE,"Assumptions"}</definedName>
    <definedName name="hmnxghj" localSheetId="3" hidden="1">{"CF",#N/A,FALSE,"Cash Flow";"RET",#N/A,FALSE,"Returns";"NPV",#N/A,FALSE,"Values";"ASMPT",#N/A,FALSE,"Assumptions"}</definedName>
    <definedName name="hmnxghj" hidden="1">{"CF",#N/A,FALSE,"Cash Flow";"RET",#N/A,FALSE,"Returns";"NPV",#N/A,FALSE,"Values";"ASMPT",#N/A,FALSE,"Assumptions"}</definedName>
    <definedName name="hmnxghj_2" localSheetId="4" hidden="1">{"CF",#N/A,FALSE,"Cash Flow";"RET",#N/A,FALSE,"Returns";"NPV",#N/A,FALSE,"Values";"ASMPT",#N/A,FALSE,"Assumptions"}</definedName>
    <definedName name="hmnxghj_2" localSheetId="5" hidden="1">{"CF",#N/A,FALSE,"Cash Flow";"RET",#N/A,FALSE,"Returns";"NPV",#N/A,FALSE,"Values";"ASMPT",#N/A,FALSE,"Assumptions"}</definedName>
    <definedName name="hmnxghj_2" localSheetId="3" hidden="1">{"CF",#N/A,FALSE,"Cash Flow";"RET",#N/A,FALSE,"Returns";"NPV",#N/A,FALSE,"Values";"ASMPT",#N/A,FALSE,"Assumptions"}</definedName>
    <definedName name="hmnxghj_2" hidden="1">{"CF",#N/A,FALSE,"Cash Flow";"RET",#N/A,FALSE,"Returns";"NPV",#N/A,FALSE,"Values";"ASMPT",#N/A,FALSE,"Assumptions"}</definedName>
    <definedName name="hn" localSheetId="4" hidden="1">{#N/A,#N/A,FALSE,"Proforma Five Yr";#N/A,#N/A,FALSE,"Occ and Rate";#N/A,#N/A,FALSE,"PF Input";#N/A,#N/A,FALSE,"Ops Summary";#N/A,#N/A,FALSE,"Hotcomps"}</definedName>
    <definedName name="hn" localSheetId="5" hidden="1">{#N/A,#N/A,FALSE,"Proforma Five Yr";#N/A,#N/A,FALSE,"Occ and Rate";#N/A,#N/A,FALSE,"PF Input";#N/A,#N/A,FALSE,"Ops Summary";#N/A,#N/A,FALSE,"Hotcomps"}</definedName>
    <definedName name="hn" localSheetId="3" hidden="1">{#N/A,#N/A,FALSE,"Proforma Five Yr";#N/A,#N/A,FALSE,"Occ and Rate";#N/A,#N/A,FALSE,"PF Input";#N/A,#N/A,FALSE,"Ops Summary";#N/A,#N/A,FALSE,"Hotcomps"}</definedName>
    <definedName name="hn" hidden="1">{#N/A,#N/A,FALSE,"Proforma Five Yr";#N/A,#N/A,FALSE,"Occ and Rate";#N/A,#N/A,FALSE,"PF Input";#N/A,#N/A,FALSE,"Ops Summary";#N/A,#N/A,FALSE,"Hotcomps"}</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od" localSheetId="4" hidden="1">{#N/A,#N/A,FALSE,"TS";#N/A,#N/A,FALSE,"Combo";#N/A,#N/A,FALSE,"FAIR";#N/A,#N/A,FALSE,"RBC";#N/A,#N/A,FALSE,"xxxx";#N/A,#N/A,FALSE,"A_D";#N/A,#N/A,FALSE,"WACC";#N/A,#N/A,FALSE,"DCF";#N/A,#N/A,FALSE,"LBO";#N/A,#N/A,FALSE,"AcqMults";#N/A,#N/A,FALSE,"CompMults"}</definedName>
    <definedName name="hod" localSheetId="5" hidden="1">{#N/A,#N/A,FALSE,"TS";#N/A,#N/A,FALSE,"Combo";#N/A,#N/A,FALSE,"FAIR";#N/A,#N/A,FALSE,"RBC";#N/A,#N/A,FALSE,"xxxx";#N/A,#N/A,FALSE,"A_D";#N/A,#N/A,FALSE,"WACC";#N/A,#N/A,FALSE,"DCF";#N/A,#N/A,FALSE,"LBO";#N/A,#N/A,FALSE,"AcqMults";#N/A,#N/A,FALSE,"CompMults"}</definedName>
    <definedName name="hod" localSheetId="3"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pe" localSheetId="4" hidden="1">{#N/A,#N/A,FALSE,"LP Exp";#N/A,#N/A,FALSE,"Salary";#N/A,#N/A,FALSE,"Admin Exp";#N/A,#N/A,FALSE,"QTS Bud";#N/A,#N/A,FALSE,"Marketing"}</definedName>
    <definedName name="hope" localSheetId="5" hidden="1">{#N/A,#N/A,FALSE,"LP Exp";#N/A,#N/A,FALSE,"Salary";#N/A,#N/A,FALSE,"Admin Exp";#N/A,#N/A,FALSE,"QTS Bud";#N/A,#N/A,FALSE,"Marketing"}</definedName>
    <definedName name="hope" localSheetId="3" hidden="1">{#N/A,#N/A,FALSE,"LP Exp";#N/A,#N/A,FALSE,"Salary";#N/A,#N/A,FALSE,"Admin Exp";#N/A,#N/A,FALSE,"QTS Bud";#N/A,#N/A,FALSE,"Marketing"}</definedName>
    <definedName name="hope" hidden="1">{#N/A,#N/A,FALSE,"LP Exp";#N/A,#N/A,FALSE,"Salary";#N/A,#N/A,FALSE,"Admin Exp";#N/A,#N/A,FALSE,"QTS Bud";#N/A,#N/A,FALSE,"Marketing"}</definedName>
    <definedName name="hope_1" localSheetId="4" hidden="1">{#N/A,#N/A,FALSE,"LP Exp";#N/A,#N/A,FALSE,"Salary";#N/A,#N/A,FALSE,"Admin Exp";#N/A,#N/A,FALSE,"QTS Bud";#N/A,#N/A,FALSE,"Marketing"}</definedName>
    <definedName name="hope_1" localSheetId="5" hidden="1">{#N/A,#N/A,FALSE,"LP Exp";#N/A,#N/A,FALSE,"Salary";#N/A,#N/A,FALSE,"Admin Exp";#N/A,#N/A,FALSE,"QTS Bud";#N/A,#N/A,FALSE,"Marketing"}</definedName>
    <definedName name="hope_1" localSheetId="3" hidden="1">{#N/A,#N/A,FALSE,"LP Exp";#N/A,#N/A,FALSE,"Salary";#N/A,#N/A,FALSE,"Admin Exp";#N/A,#N/A,FALSE,"QTS Bud";#N/A,#N/A,FALSE,"Marketing"}</definedName>
    <definedName name="hope_1" hidden="1">{#N/A,#N/A,FALSE,"LP Exp";#N/A,#N/A,FALSE,"Salary";#N/A,#N/A,FALSE,"Admin Exp";#N/A,#N/A,FALSE,"QTS Bud";#N/A,#N/A,FALSE,"Marketing"}</definedName>
    <definedName name="hope_condo" localSheetId="4" hidden="1">{#N/A,#N/A,FALSE,"LP Exp";#N/A,#N/A,FALSE,"Salary";#N/A,#N/A,FALSE,"Admin Exp";#N/A,#N/A,FALSE,"QTS Bud";#N/A,#N/A,FALSE,"Marketing"}</definedName>
    <definedName name="hope_condo" localSheetId="5" hidden="1">{#N/A,#N/A,FALSE,"LP Exp";#N/A,#N/A,FALSE,"Salary";#N/A,#N/A,FALSE,"Admin Exp";#N/A,#N/A,FALSE,"QTS Bud";#N/A,#N/A,FALSE,"Marketing"}</definedName>
    <definedName name="hope_condo" localSheetId="3" hidden="1">{#N/A,#N/A,FALSE,"LP Exp";#N/A,#N/A,FALSE,"Salary";#N/A,#N/A,FALSE,"Admin Exp";#N/A,#N/A,FALSE,"QTS Bud";#N/A,#N/A,FALSE,"Marketing"}</definedName>
    <definedName name="hope_condo" hidden="1">{#N/A,#N/A,FALSE,"LP Exp";#N/A,#N/A,FALSE,"Salary";#N/A,#N/A,FALSE,"Admin Exp";#N/A,#N/A,FALSE,"QTS Bud";#N/A,#N/A,FALSE,"Marketing"}</definedName>
    <definedName name="hope_condo_1" localSheetId="4" hidden="1">{#N/A,#N/A,FALSE,"LP Exp";#N/A,#N/A,FALSE,"Salary";#N/A,#N/A,FALSE,"Admin Exp";#N/A,#N/A,FALSE,"QTS Bud";#N/A,#N/A,FALSE,"Marketing"}</definedName>
    <definedName name="hope_condo_1" localSheetId="5" hidden="1">{#N/A,#N/A,FALSE,"LP Exp";#N/A,#N/A,FALSE,"Salary";#N/A,#N/A,FALSE,"Admin Exp";#N/A,#N/A,FALSE,"QTS Bud";#N/A,#N/A,FALSE,"Marketing"}</definedName>
    <definedName name="hope_condo_1" localSheetId="3" hidden="1">{#N/A,#N/A,FALSE,"LP Exp";#N/A,#N/A,FALSE,"Salary";#N/A,#N/A,FALSE,"Admin Exp";#N/A,#N/A,FALSE,"QTS Bud";#N/A,#N/A,FALSE,"Marketing"}</definedName>
    <definedName name="hope_condo_1" hidden="1">{#N/A,#N/A,FALSE,"LP Exp";#N/A,#N/A,FALSE,"Salary";#N/A,#N/A,FALSE,"Admin Exp";#N/A,#N/A,FALSE,"QTS Bud";#N/A,#N/A,FALSE,"Marketing"}</definedName>
    <definedName name="Hotel_Perf_Chart" localSheetId="4" hidden="1">{"DCR Output",#N/A,FALSE,"Output"}</definedName>
    <definedName name="Hotel_Perf_Chart" localSheetId="5" hidden="1">{"DCR Output",#N/A,FALSE,"Output"}</definedName>
    <definedName name="Hotel_Perf_Chart" localSheetId="3" hidden="1">{"DCR Output",#N/A,FALSE,"Output"}</definedName>
    <definedName name="Hotel_Perf_Chart" hidden="1">{"DCR Output",#N/A,FALSE,"Output"}</definedName>
    <definedName name="houy" localSheetId="4" hidden="1">{#N/A,#N/A,FALSE,"AD_Purchase";#N/A,#N/A,FALSE,"Credit";#N/A,#N/A,FALSE,"PF Acquisition";#N/A,#N/A,FALSE,"PF Offering"}</definedName>
    <definedName name="houy" localSheetId="5" hidden="1">{#N/A,#N/A,FALSE,"AD_Purchase";#N/A,#N/A,FALSE,"Credit";#N/A,#N/A,FALSE,"PF Acquisition";#N/A,#N/A,FALSE,"PF Offering"}</definedName>
    <definedName name="houy" localSheetId="3" hidden="1">{#N/A,#N/A,FALSE,"AD_Purchase";#N/A,#N/A,FALSE,"Credit";#N/A,#N/A,FALSE,"PF Acquisition";#N/A,#N/A,FALSE,"PF Offering"}</definedName>
    <definedName name="houy" hidden="1">{#N/A,#N/A,FALSE,"AD_Purchase";#N/A,#N/A,FALSE,"Credit";#N/A,#N/A,FALSE,"PF Acquisition";#N/A,#N/A,FALSE,"PF Offering"}</definedName>
    <definedName name="howabout" localSheetId="4" hidden="1">{#N/A,#N/A,FALSE,"SLSBUD"}</definedName>
    <definedName name="howabout" localSheetId="5" hidden="1">{#N/A,#N/A,FALSE,"SLSBUD"}</definedName>
    <definedName name="howabout" localSheetId="3" hidden="1">{#N/A,#N/A,FALSE,"SLSBUD"}</definedName>
    <definedName name="howabout" hidden="1">{#N/A,#N/A,FALSE,"SLSBUD"}</definedName>
    <definedName name="hp" localSheetId="4" hidden="1">{"Reader",#N/A,FALSE,"Summary";"Reader",#N/A,FALSE,"Buildup";"Reader",#N/A,FALSE,"Financials";"Reader",#N/A,FALSE,"Debt &amp; Other"}</definedName>
    <definedName name="hp" localSheetId="5" hidden="1">{"Reader",#N/A,FALSE,"Summary";"Reader",#N/A,FALSE,"Buildup";"Reader",#N/A,FALSE,"Financials";"Reader",#N/A,FALSE,"Debt &amp; Other"}</definedName>
    <definedName name="hp" localSheetId="3" hidden="1">{"Reader",#N/A,FALSE,"Summary";"Reader",#N/A,FALSE,"Buildup";"Reader",#N/A,FALSE,"Financials";"Reader",#N/A,FALSE,"Debt &amp; Other"}</definedName>
    <definedName name="hp" hidden="1">{"Reader",#N/A,FALSE,"Summary";"Reader",#N/A,FALSE,"Buildup";"Reader",#N/A,FALSE,"Financials";"Reader",#N/A,FALSE,"Debt &amp; Other"}</definedName>
    <definedName name="hr"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hr"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hr"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hr"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hrt"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rt"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rt"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rt"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TM_Control" localSheetId="4" hidden="1">{"'下期集計（10.27迄・速報値）'!$Q$16"}</definedName>
    <definedName name="HTM_Control" localSheetId="5" hidden="1">{"'下期集計（10.27迄・速報値）'!$Q$16"}</definedName>
    <definedName name="HTM_Control" localSheetId="3" hidden="1">{"'下期集計（10.27迄・速報値）'!$Q$16"}</definedName>
    <definedName name="HTM_Control" hidden="1">{"'下期集計（10.27迄・速報値）'!$Q$16"}</definedName>
    <definedName name="html" localSheetId="4" hidden="1">{"'Assump'!$F$6:$J$6"}</definedName>
    <definedName name="html" localSheetId="5" hidden="1">{"'Assump'!$F$6:$J$6"}</definedName>
    <definedName name="html" localSheetId="3" hidden="1">{"'Assump'!$F$6:$J$6"}</definedName>
    <definedName name="html" hidden="1">{"'Assump'!$F$6:$J$6"}</definedName>
    <definedName name="ＨＴＭＬ" localSheetId="4" hidden="1">{"'コメント'!$A$1:$C$37"}</definedName>
    <definedName name="ＨＴＭＬ" localSheetId="5" hidden="1">{"'コメント'!$A$1:$C$37"}</definedName>
    <definedName name="ＨＴＭＬ" localSheetId="3" hidden="1">{"'コメント'!$A$1:$C$37"}</definedName>
    <definedName name="ＨＴＭＬ" hidden="1">{"'コメント'!$A$1:$C$37"}</definedName>
    <definedName name="html_1" localSheetId="4" hidden="1">{"'Assump'!$F$6:$J$6"}</definedName>
    <definedName name="html_1" localSheetId="5" hidden="1">{"'Assump'!$F$6:$J$6"}</definedName>
    <definedName name="html_1" localSheetId="3" hidden="1">{"'Assump'!$F$6:$J$6"}</definedName>
    <definedName name="html_1" hidden="1">{"'Assump'!$F$6:$J$6"}</definedName>
    <definedName name="HTML_CodePage" hidden="1">1252</definedName>
    <definedName name="HTML_Control" localSheetId="4" hidden="1">{"'Expirations'!$A$1:$L$65"}</definedName>
    <definedName name="HTML_Control" localSheetId="5" hidden="1">{"'Expirations'!$A$1:$L$65"}</definedName>
    <definedName name="HTML_Control" localSheetId="3" hidden="1">{"'Expirations'!$A$1:$L$65"}</definedName>
    <definedName name="HTML_Control" hidden="1">{"'Expirations'!$A$1:$L$65"}</definedName>
    <definedName name="HTML_Control_1" localSheetId="4" hidden="1">{"'Table of Contents'!$A$1"}</definedName>
    <definedName name="HTML_Control_1" localSheetId="5" hidden="1">{"'Table of Contents'!$A$1"}</definedName>
    <definedName name="HTML_Control_1" localSheetId="3" hidden="1">{"'Table of Contents'!$A$1"}</definedName>
    <definedName name="HTML_Control_1" hidden="1">{"'Table of Contents'!$A$1"}</definedName>
    <definedName name="HTML_Control2" localSheetId="4" hidden="1">{"'Expirations'!$A$1:$L$65"}</definedName>
    <definedName name="HTML_Control2" localSheetId="5" hidden="1">{"'Expirations'!$A$1:$L$65"}</definedName>
    <definedName name="HTML_Control2" localSheetId="3" hidden="1">{"'Expirations'!$A$1:$L$65"}</definedName>
    <definedName name="HTML_Control2" hidden="1">{"'Expirations'!$A$1:$L$65"}</definedName>
    <definedName name="HTML_Ctrl" localSheetId="4" hidden="1">{"'Expirations'!$A$1:$L$65"}</definedName>
    <definedName name="HTML_Ctrl" localSheetId="5" hidden="1">{"'Expirations'!$A$1:$L$65"}</definedName>
    <definedName name="HTML_Ctrl" localSheetId="3" hidden="1">{"'Expirations'!$A$1:$L$65"}</definedName>
    <definedName name="HTML_Ctrl" hidden="1">{"'Expirations'!$A$1:$L$65"}</definedName>
    <definedName name="HTML_Description" hidden="1">""</definedName>
    <definedName name="HTML_Email" hidden="1">""</definedName>
    <definedName name="HTML_Header" hidden="1">""</definedName>
    <definedName name="HTML_LastUpdate" hidden="1">"9/21/98"</definedName>
    <definedName name="HTML_LineAfter" hidden="1">FALSE</definedName>
    <definedName name="HTML_LineBefore" hidden="1">FALSE</definedName>
    <definedName name="HTML_Name" hidden="1">"Hugh Esleeck"</definedName>
    <definedName name="HTML_OBDlg2" hidden="1">TRUE</definedName>
    <definedName name="HTML_OBDlg3" hidden="1">TRUE</definedName>
    <definedName name="HTML_OBDlg4" hidden="1">TRUE</definedName>
    <definedName name="HTML_OS" hidden="1">0</definedName>
    <definedName name="HTML_PathFile" hidden="1">"D:\zsupl\HTML.htm"</definedName>
    <definedName name="HTML_PathFileMac" hidden="1">"Macintosh HD:HomePageStuff:New_Home_Page:datafile:histret.html"</definedName>
    <definedName name="HTML_PathTemplate" hidden="1">"J:\REIT\Dec 00\html\Bs09-00.htm"</definedName>
    <definedName name="HTML_Title" hidden="1">""</definedName>
    <definedName name="HTML1_10" hidden="1">""</definedName>
    <definedName name="HTML1_11" hidden="1">1</definedName>
    <definedName name="HTML1_12" hidden="1">"D:\HOME\UNITTRST\PAGES\PRICES02.HTM"</definedName>
    <definedName name="HTML1_2" hidden="1">-4146</definedName>
    <definedName name="HTML1_3" hidden="1">"D:\HOME\UNITTRST\PAGES\PRICES01.HTM"</definedName>
    <definedName name="HTML1_4" hidden="1">"Internet"</definedName>
    <definedName name="HTML1_5" hidden="1">"Wednesday April 3, 1996"</definedName>
    <definedName name="HTML1_6" hidden="1">1</definedName>
    <definedName name="HTML1_7" hidden="1">1</definedName>
    <definedName name="HTML1_8" hidden="1">35373</definedName>
    <definedName name="HTML1_9" hidden="1">"Ray Lee"</definedName>
    <definedName name="HTML10_10" hidden="1">""</definedName>
    <definedName name="HTML10_11" hidden="1">1</definedName>
    <definedName name="HTML10_12" hidden="1">"P:\t\ttest.htm"</definedName>
    <definedName name="HTML10_2" hidden="1">1</definedName>
    <definedName name="HTML10_3" hidden="1">"Report 90 E-4"</definedName>
    <definedName name="HTML10_4" hidden="1">"Report 90 E-4"</definedName>
    <definedName name="HTML10_5" hidden="1">"Population Estimates for California Counties
January 1, 1980 through April 1, 1990"</definedName>
    <definedName name="HTML10_6" hidden="1">1</definedName>
    <definedName name="HTML10_7" hidden="1">1</definedName>
    <definedName name="HTML10_8" hidden="1">""</definedName>
    <definedName name="HTML10_9" hidden="1">""</definedName>
    <definedName name="HTML11_10" hidden="1">""</definedName>
    <definedName name="HTML11_11" hidden="1">1</definedName>
    <definedName name="HTML11_12" hidden="1">"P:\t\tttest.htm"</definedName>
    <definedName name="HTML11_2" hidden="1">1</definedName>
    <definedName name="HTML11_3" hidden="1">"Report 90 E-4"</definedName>
    <definedName name="HTML11_4" hidden="1">"Report 90 E-4"</definedName>
    <definedName name="HTML11_5" hidden="1">"Population Estimates for California Counties
January 1, 1980 through April 1, 1990"</definedName>
    <definedName name="HTML11_6" hidden="1">1</definedName>
    <definedName name="HTML11_7" hidden="1">1</definedName>
    <definedName name="HTML11_8" hidden="1">""</definedName>
    <definedName name="HTML11_9" hidden="1">""</definedName>
    <definedName name="HTML12_10" hidden="1">""</definedName>
    <definedName name="HTML12_11" hidden="1">1</definedName>
    <definedName name="HTML12_12" hidden="1">"P:\t\tttest.htm"</definedName>
    <definedName name="HTML12_2" hidden="1">1</definedName>
    <definedName name="HTML12_3" hidden="1">"Report 90 E-4"</definedName>
    <definedName name="HTML12_4" hidden="1">"Report 90 E-4"</definedName>
    <definedName name="HTML12_5" hidden="1">"Population Estimates for California Counties
January 1, 1980 through April 1, 1990"</definedName>
    <definedName name="HTML12_6" hidden="1">1</definedName>
    <definedName name="HTML12_7" hidden="1">1</definedName>
    <definedName name="HTML12_8" hidden="1">""</definedName>
    <definedName name="HTML12_9" hidden="1">""</definedName>
    <definedName name="HTML13_10" hidden="1">""</definedName>
    <definedName name="HTML13_11" hidden="1">1</definedName>
    <definedName name="HTML13_12" hidden="1">"P:\t\test.htm"</definedName>
    <definedName name="HTML13_2" hidden="1">1</definedName>
    <definedName name="HTML13_3" hidden="1">"Report 90 E-4"</definedName>
    <definedName name="HTML13_4" hidden="1">"Report 90 E-4"</definedName>
    <definedName name="HTML13_5" hidden="1">"Population Estimates for California Counties
January 1, 1980 through April 1, 1990"</definedName>
    <definedName name="HTML13_6" hidden="1">-4146</definedName>
    <definedName name="HTML13_7" hidden="1">1</definedName>
    <definedName name="HTML13_8" hidden="1">""</definedName>
    <definedName name="HTML13_9" hidden="1">""</definedName>
    <definedName name="HTML14_10" hidden="1">""</definedName>
    <definedName name="HTML14_11" hidden="1">1</definedName>
    <definedName name="HTML14_12" hidden="1">"P:\T\test.htm"</definedName>
    <definedName name="HTML14_2" hidden="1">1</definedName>
    <definedName name="HTML14_3" hidden="1">"Report 90 E-4A"</definedName>
    <definedName name="HTML14_4" hidden="1">"Report 90 E-4A"</definedName>
    <definedName name="HTML14_5" hidden="1">"Population Estimates for California Counties
January 1, 1980 through April 1, 1990"</definedName>
    <definedName name="HTML14_6" hidden="1">1</definedName>
    <definedName name="HTML14_7" hidden="1">1</definedName>
    <definedName name="HTML14_8" hidden="1">""</definedName>
    <definedName name="HTML14_9" hidden="1">""</definedName>
    <definedName name="HTML15_10" hidden="1">""</definedName>
    <definedName name="HTML15_11" hidden="1">1</definedName>
    <definedName name="HTML15_12" hidden="1">"p:\t\test"</definedName>
    <definedName name="HTML15_2" hidden="1">1</definedName>
    <definedName name="HTML15_3" hidden="1">"Report 90 E-4"</definedName>
    <definedName name="HTML15_4" hidden="1">"Report 90 E-4"</definedName>
    <definedName name="HTML15_5" hidden="1">"Population Estimates for California Counties
January 1, 1980 through April 1, 1990"</definedName>
    <definedName name="HTML15_6" hidden="1">1</definedName>
    <definedName name="HTML15_7" hidden="1">1</definedName>
    <definedName name="HTML15_8" hidden="1">""</definedName>
    <definedName name="HTML15_9" hidden="1">""</definedName>
    <definedName name="HTML16_10" hidden="1">""</definedName>
    <definedName name="HTML16_11" hidden="1">1</definedName>
    <definedName name="HTML16_12" hidden="1">"P:\t\test.htm"</definedName>
    <definedName name="HTML16_2" hidden="1">1</definedName>
    <definedName name="HTML16_3" hidden="1">"Report 90 E-4"</definedName>
    <definedName name="HTML16_4" hidden="1">"Report 90 E-4"</definedName>
    <definedName name="HTML16_5" hidden="1">"Population Estimates for California Counties
January 1, 1980 through April 1, 1990"</definedName>
    <definedName name="HTML16_6" hidden="1">1</definedName>
    <definedName name="HTML16_7" hidden="1">1</definedName>
    <definedName name="HTML16_8" hidden="1">""</definedName>
    <definedName name="HTML16_9" hidden="1">""</definedName>
    <definedName name="HTML17_10" hidden="1">""</definedName>
    <definedName name="HTML17_11" hidden="1">1</definedName>
    <definedName name="HTML17_12" hidden="1">"P:\T\e4.htm"</definedName>
    <definedName name="HTML17_2" hidden="1">1</definedName>
    <definedName name="HTML17_3" hidden="1">"REPORT 90 E-4"</definedName>
    <definedName name="HTML17_4" hidden="1">"Population of California Counties 1980 through 1990"</definedName>
    <definedName name="HTML17_5" hidden="1">""</definedName>
    <definedName name="HTML17_6" hidden="1">1</definedName>
    <definedName name="HTML17_7" hidden="1">1</definedName>
    <definedName name="HTML17_8" hidden="1">""</definedName>
    <definedName name="HTML17_9" hidden="1">""</definedName>
    <definedName name="HTML18_10" hidden="1">""</definedName>
    <definedName name="HTML18_11" hidden="1">1</definedName>
    <definedName name="HTML18_12" hidden="1">"P:\T\e4cities.htm"</definedName>
    <definedName name="HTML18_2" hidden="1">1</definedName>
    <definedName name="HTML18_3" hidden="1">"Report 90 E-4A"</definedName>
    <definedName name="HTML18_4" hidden="1">"Report 90 E-4A"</definedName>
    <definedName name="HTML18_5" hidden="1">"Population Estimates of California Citites and Counties
January 1, 1981 to January 1, 1990"</definedName>
    <definedName name="HTML18_6" hidden="1">1</definedName>
    <definedName name="HTML18_7" hidden="1">1</definedName>
    <definedName name="HTML18_8" hidden="1">""</definedName>
    <definedName name="HTML18_9" hidden="1">""</definedName>
    <definedName name="HTML19_10" hidden="1">""</definedName>
    <definedName name="HTML19_11" hidden="1">1</definedName>
    <definedName name="HTML19_12" hidden="1">"p:\t.htm"</definedName>
    <definedName name="HTML19_2" hidden="1">1</definedName>
    <definedName name="HTML19_3" hidden="1">"Report 90 E-4"</definedName>
    <definedName name="HTML19_4" hidden="1">"Report 90 E-4"</definedName>
    <definedName name="HTML19_5" hidden="1">"Population Estimates for California State and Counties
January 1, 1981 to January 1, 1990"</definedName>
    <definedName name="HTML19_6" hidden="1">1</definedName>
    <definedName name="HTML19_7" hidden="1">1</definedName>
    <definedName name="HTML19_8" hidden="1">""</definedName>
    <definedName name="HTML19_9" hidden="1">""</definedName>
    <definedName name="HTML2_10" hidden="1">""</definedName>
    <definedName name="HTML2_11" hidden="1">1</definedName>
    <definedName name="HTML2_12" hidden="1">"D:\HOME\UNITTRST\PAGES\UT_PRI01.HTM"</definedName>
    <definedName name="HTML2_2" hidden="1">-4146</definedName>
    <definedName name="HTML2_3" hidden="1">"D:\HOME\UNITTRST\PAGES\PRICES01.HTM"</definedName>
    <definedName name="HTML2_4" hidden="1">"REPORT 90 E-4A"</definedName>
    <definedName name="HTML2_5" hidden="1">"Population Estimates for California Cities and Counties
January 1, 1981 to January 1, 1990"</definedName>
    <definedName name="HTML2_6" hidden="1">1</definedName>
    <definedName name="HTML2_7" hidden="1">1</definedName>
    <definedName name="HTML2_8" hidden="1">""</definedName>
    <definedName name="HTML2_9" hidden="1">""</definedName>
    <definedName name="HTML3_10" hidden="1">""</definedName>
    <definedName name="HTML3_11" hidden="1">1</definedName>
    <definedName name="HTML3_12" hidden="1">"p:\t\90e4.htm"</definedName>
    <definedName name="HTML3_2" hidden="1">1</definedName>
    <definedName name="HTML3_3" hidden="1">"REPORT 90 E-4A"</definedName>
    <definedName name="HTML3_4" hidden="1">"REPORT 90 E-4A"</definedName>
    <definedName name="HTML3_5" hidden="1">"Population Estimates of California Cities and Counties
January 1, 1981 to January 1, 1990"</definedName>
    <definedName name="HTML3_6" hidden="1">1</definedName>
    <definedName name="HTML3_7" hidden="1">1</definedName>
    <definedName name="HTML3_8" hidden="1">""</definedName>
    <definedName name="HTML3_9" hidden="1">""</definedName>
    <definedName name="HTML4_10" hidden="1">""</definedName>
    <definedName name="HTML4_11" hidden="1">1</definedName>
    <definedName name="HTML4_12" hidden="1">"P:\t\e4cnties.htm"</definedName>
    <definedName name="HTML4_2" hidden="1">1</definedName>
    <definedName name="HTML4_3" hidden="1">"REPORT 90 E-4A"</definedName>
    <definedName name="HTML4_4" hidden="1">"REPORT 90 E-4A"</definedName>
    <definedName name="HTML4_5" hidden="1">"Population Estimates of California Cities and Counties
January 1, 1981 through January 1, 1990"</definedName>
    <definedName name="HTML4_6" hidden="1">1</definedName>
    <definedName name="HTML4_7" hidden="1">1</definedName>
    <definedName name="HTML4_8" hidden="1">""</definedName>
    <definedName name="HTML4_9" hidden="1">""</definedName>
    <definedName name="HTML5_10" hidden="1">""</definedName>
    <definedName name="HTML5_11" hidden="1">1</definedName>
    <definedName name="HTML5_12" hidden="1">"p:\t\90e4ctes.htm"</definedName>
    <definedName name="HTML5_2" hidden="1">1</definedName>
    <definedName name="HTML5_3" hidden="1">"REPORT 90 E-4A"</definedName>
    <definedName name="HTML5_4" hidden="1">"REPORT 90 E-4A"</definedName>
    <definedName name="HTML5_5" hidden="1">"Population Estimates of California Cities and Counties
January 1, 1981 through January 1, 1990"</definedName>
    <definedName name="HTML5_6" hidden="1">1</definedName>
    <definedName name="HTML5_7" hidden="1">1</definedName>
    <definedName name="HTML5_8" hidden="1">""</definedName>
    <definedName name="HTML5_9" hidden="1">""</definedName>
    <definedName name="HTML6_10" hidden="1">""</definedName>
    <definedName name="HTML6_11" hidden="1">1</definedName>
    <definedName name="HTML6_12" hidden="1">"p:\t\90e4ctes.htm"</definedName>
    <definedName name="HTML6_2" hidden="1">1</definedName>
    <definedName name="HTML6_3" hidden="1">"REPORT 90 E-4A"</definedName>
    <definedName name="HTML6_4" hidden="1">"REPORT 90 E-4A"</definedName>
    <definedName name="HTML6_5" hidden="1">"Population Estimates of California Cities and Counties
January 1, 1981 through January 1, 1990"</definedName>
    <definedName name="HTML6_6" hidden="1">1</definedName>
    <definedName name="HTML6_7" hidden="1">1</definedName>
    <definedName name="HTML6_8" hidden="1">""</definedName>
    <definedName name="HTML6_9" hidden="1">""</definedName>
    <definedName name="HTML7_10" hidden="1">""</definedName>
    <definedName name="HTML7_11" hidden="1">1</definedName>
    <definedName name="HTML7_12" hidden="1">"P:\T\90E4CNTY.htm"</definedName>
    <definedName name="HTML7_2" hidden="1">1</definedName>
    <definedName name="HTML7_3" hidden="1">"REPORT 90 E-4A"</definedName>
    <definedName name="HTML7_4" hidden="1">"REPORT 90 E-4A"</definedName>
    <definedName name="HTML7_5" hidden="1">"Population Estimates of California Counties
January 1, 1980 through April 1, 1990"</definedName>
    <definedName name="HTML7_6" hidden="1">1</definedName>
    <definedName name="HTML7_7" hidden="1">1</definedName>
    <definedName name="HTML7_8" hidden="1">""</definedName>
    <definedName name="HTML7_9" hidden="1">""</definedName>
    <definedName name="HTML8_10" hidden="1">""</definedName>
    <definedName name="HTML8_11" hidden="1">1</definedName>
    <definedName name="HTML8_12" hidden="1">"P:\t\90e4cnty.htm"</definedName>
    <definedName name="HTML8_2" hidden="1">1</definedName>
    <definedName name="HTML8_3" hidden="1">"REPORT 91 E-4A"</definedName>
    <definedName name="HTML8_4" hidden="1">"REPORT 91 E-4A"</definedName>
    <definedName name="HTML8_5" hidden="1">"Population Estimates for California State and Counties
January 1, 1980 through April 1, 1990"</definedName>
    <definedName name="HTML8_6" hidden="1">1</definedName>
    <definedName name="HTML8_7" hidden="1">1</definedName>
    <definedName name="HTML8_8" hidden="1">""</definedName>
    <definedName name="HTML8_9" hidden="1">""</definedName>
    <definedName name="HTML9_10" hidden="1">""</definedName>
    <definedName name="HTML9_11" hidden="1">1</definedName>
    <definedName name="HTML9_12" hidden="1">"P:\t\ttest.htm"</definedName>
    <definedName name="HTML9_2" hidden="1">1</definedName>
    <definedName name="HTML9_3" hidden="1">"Report 90 E-4"</definedName>
    <definedName name="HTML9_4" hidden="1">"Report 90 E-4"</definedName>
    <definedName name="HTML9_5" hidden="1">"Population Estimates for California Counties
January 1, 1980 through April 1, 1990"</definedName>
    <definedName name="HTML9_6" hidden="1">1</definedName>
    <definedName name="HTML9_7" hidden="1">1</definedName>
    <definedName name="HTML9_8" hidden="1">""</definedName>
    <definedName name="HTML9_9" hidden="1">""</definedName>
    <definedName name="HTMLCount" hidden="1">2</definedName>
    <definedName name="htmlnew" localSheetId="4" hidden="1">{"'Assump'!$F$6:$J$6"}</definedName>
    <definedName name="htmlnew" localSheetId="5" hidden="1">{"'Assump'!$F$6:$J$6"}</definedName>
    <definedName name="htmlnew" localSheetId="3" hidden="1">{"'Assump'!$F$6:$J$6"}</definedName>
    <definedName name="htmlnew" hidden="1">{"'Assump'!$F$6:$J$6"}</definedName>
    <definedName name="htmlnew_1" localSheetId="4" hidden="1">{"'Assump'!$F$6:$J$6"}</definedName>
    <definedName name="htmlnew_1" localSheetId="5" hidden="1">{"'Assump'!$F$6:$J$6"}</definedName>
    <definedName name="htmlnew_1" localSheetId="3" hidden="1">{"'Assump'!$F$6:$J$6"}</definedName>
    <definedName name="htmlnew_1" hidden="1">{"'Assump'!$F$6:$J$6"}</definedName>
    <definedName name="huh" localSheetId="4" hidden="1">{#N/A,#N/A,FALSE,"Assumptions";#N/A,#N/A,FALSE,"Impact Assumptions";#N/A,#N/A,FALSE,"10-Yr - detail";#N/A,#N/A,FALSE,"1,5,10 yr comp";#N/A,#N/A,FALSE,"Lse-Exp.";#N/A,#N/A,FALSE,"Rent Roll";#N/A,#N/A,FALSE,"Historical (2)";#N/A,#N/A,FALSE,"RET's";#N/A,#N/A,FALSE,"Lease Rollover"}</definedName>
    <definedName name="huh" localSheetId="5" hidden="1">{#N/A,#N/A,FALSE,"Assumptions";#N/A,#N/A,FALSE,"Impact Assumptions";#N/A,#N/A,FALSE,"10-Yr - detail";#N/A,#N/A,FALSE,"1,5,10 yr comp";#N/A,#N/A,FALSE,"Lse-Exp.";#N/A,#N/A,FALSE,"Rent Roll";#N/A,#N/A,FALSE,"Historical (2)";#N/A,#N/A,FALSE,"RET's";#N/A,#N/A,FALSE,"Lease Rollover"}</definedName>
    <definedName name="huh" localSheetId="3" hidden="1">{#N/A,#N/A,FALSE,"Assumptions";#N/A,#N/A,FALSE,"Impact Assumptions";#N/A,#N/A,FALSE,"10-Yr - detail";#N/A,#N/A,FALSE,"1,5,10 yr comp";#N/A,#N/A,FALSE,"Lse-Exp.";#N/A,#N/A,FALSE,"Rent Roll";#N/A,#N/A,FALSE,"Historical (2)";#N/A,#N/A,FALSE,"RET's";#N/A,#N/A,FALSE,"Lease Rollover"}</definedName>
    <definedName name="huh" hidden="1">{#N/A,#N/A,FALSE,"Assumptions";#N/A,#N/A,FALSE,"Impact Assumptions";#N/A,#N/A,FALSE,"10-Yr - detail";#N/A,#N/A,FALSE,"1,5,10 yr comp";#N/A,#N/A,FALSE,"Lse-Exp.";#N/A,#N/A,FALSE,"Rent Roll";#N/A,#N/A,FALSE,"Historical (2)";#N/A,#N/A,FALSE,"RET's";#N/A,#N/A,FALSE,"Lease Rollover"}</definedName>
    <definedName name="hum" localSheetId="4" hidden="1">{"RATES",#N/A,FALSE,"RECOVERY RATES";"CONTRIBUTIONS",#N/A,FALSE,"RECOVERY RATES";"GLA CATEGORY SUMMARY",#N/A,FALSE,"RECOVERY RATES"}</definedName>
    <definedName name="hum" localSheetId="5" hidden="1">{"RATES",#N/A,FALSE,"RECOVERY RATES";"CONTRIBUTIONS",#N/A,FALSE,"RECOVERY RATES";"GLA CATEGORY SUMMARY",#N/A,FALSE,"RECOVERY RATES"}</definedName>
    <definedName name="hum" localSheetId="3" hidden="1">{"RATES",#N/A,FALSE,"RECOVERY RATES";"CONTRIBUTIONS",#N/A,FALSE,"RECOVERY RATES";"GLA CATEGORY SUMMARY",#N/A,FALSE,"RECOVERY RATES"}</definedName>
    <definedName name="hum" hidden="1">{"RATES",#N/A,FALSE,"RECOVERY RATES";"CONTRIBUTIONS",#N/A,FALSE,"RECOVERY RATES";"GLA CATEGORY SUMMARY",#N/A,FALSE,"RECOVERY RATES"}</definedName>
    <definedName name="hy" localSheetId="4"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hy" localSheetId="5"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hy" localSheetId="3"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hy" hidden="1">{"Binder",#N/A,FALSE,"VARIANCES";"Binder",#N/A,FALSE,"DEPR";"Binder",#N/A,FALSE,"BAD DEBTS";"Binder",#N/A,FALSE,"ARrec";"Binder",#N/A,FALSE,"RECOVER";"Binder",#N/A,FALSE,"CAM DEPR";"Binder",#N/A,FALSE,"%RENT";"Binder",#N/A,FALSE,"NEWFASB";"Binder",#N/A,FALSE,"UNOREC CALC";"Binder",#N/A,FALSE,"MIE CALC";"Binder",#N/A,FALSE,"AMORT";"Binder",#N/A,FALSE,"6%LSE TEST";"Binder",#N/A,FALSE,"TI DETAIL";"Binder",#N/A,FALSE,"OTHER ASSETS";"Binder",#N/A,FALSE,"INTERCO";"Binder",#N/A,FALSE,"MGMT FEE";"Binder",#N/A,FALSE,"CIP INTEREST";"Binder",#N/A,FALSE,"CIP";"Binder",#N/A,FALSE,"RE TAXES";"Binder",#N/A,FALSE,"PAYROLL";"Binder",#N/A,FALSE,"OTHER LIAB";"Binder",#N/A,FALSE,"EQUITY"}</definedName>
    <definedName name="hyh" localSheetId="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yh" localSheetId="5"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yh" localSheetId="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yh"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yuj"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hyuj"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hyuj"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hyuj"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ii" localSheetId="4" hidden="1">{"annual",#N/A,FALSE,"Pro Forma";#N/A,#N/A,FALSE,"Golf Operations"}</definedName>
    <definedName name="ii" localSheetId="5" hidden="1">{"annual",#N/A,FALSE,"Pro Forma";#N/A,#N/A,FALSE,"Golf Operations"}</definedName>
    <definedName name="ii" localSheetId="3" hidden="1">{"annual",#N/A,FALSE,"Pro Forma";#N/A,#N/A,FALSE,"Golf Operations"}</definedName>
    <definedName name="ii" hidden="1">{"annual",#N/A,FALSE,"Pro Forma";#N/A,#N/A,FALSE,"Golf Operations"}</definedName>
    <definedName name="III" localSheetId="4" hidden="1">{#N/A,#N/A,FALSE,"Sheet1"}</definedName>
    <definedName name="III" localSheetId="5" hidden="1">{#N/A,#N/A,FALSE,"Sheet1"}</definedName>
    <definedName name="III" localSheetId="3" hidden="1">{#N/A,#N/A,FALSE,"Sheet1"}</definedName>
    <definedName name="III" hidden="1">{#N/A,#N/A,FALSE,"Sheet1"}</definedName>
    <definedName name="iiii"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localSheetId="5"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iii" localSheetId="4"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iiiiiii" localSheetId="5"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iiiiiii" localSheetId="3"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iiiiiii"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ik" localSheetId="4" hidden="1">{"casespecific",#N/A,FALSE,"Assumptions"}</definedName>
    <definedName name="ik" localSheetId="5" hidden="1">{"casespecific",#N/A,FALSE,"Assumptions"}</definedName>
    <definedName name="ik" localSheetId="3" hidden="1">{"casespecific",#N/A,FALSE,"Assumptions"}</definedName>
    <definedName name="ik" hidden="1">{"casespecific",#N/A,FALSE,"Assumptions"}</definedName>
    <definedName name="ilghd" localSheetId="4" hidden="1">{"Investor",#N/A,FALSE,"Model";"Property",#N/A,FALSE,"Model";"Incentive Taxes",#N/A,FALSE,"Model"}</definedName>
    <definedName name="ilghd" localSheetId="5" hidden="1">{"Investor",#N/A,FALSE,"Model";"Property",#N/A,FALSE,"Model";"Incentive Taxes",#N/A,FALSE,"Model"}</definedName>
    <definedName name="ilghd" localSheetId="3" hidden="1">{"Investor",#N/A,FALSE,"Model";"Property",#N/A,FALSE,"Model";"Incentive Taxes",#N/A,FALSE,"Model"}</definedName>
    <definedName name="ilghd" hidden="1">{"Investor",#N/A,FALSE,"Model";"Property",#N/A,FALSE,"Model";"Incentive Taxes",#N/A,FALSE,"Model"}</definedName>
    <definedName name="Img_ML_1c3d1n6n" hidden="1">"IMG_6"</definedName>
    <definedName name="Img_ML_1d1b5x3i" hidden="1">"IMG_64"</definedName>
    <definedName name="Img_ML_1e1k9n5y" hidden="1">"IMG_11"</definedName>
    <definedName name="Img_ML_1f6m3u3y" hidden="1">"IMG_42"</definedName>
    <definedName name="Img_ML_1k2d3y6g" hidden="1">"IMG_10"</definedName>
    <definedName name="Img_ML_1k4g9u7k" hidden="1">"IMG_18"</definedName>
    <definedName name="Img_ML_1q6n1r3y" hidden="1">"IMG_10"</definedName>
    <definedName name="Img_ML_1q7t4c5p" hidden="1">"IMG_10"</definedName>
    <definedName name="Img_ML_1t5s6u1f" hidden="1">"IMG_6"</definedName>
    <definedName name="Img_ML_1u3g1w9g" hidden="1">"IMG_42"</definedName>
    <definedName name="Img_ML_1v1d3k4v" hidden="1">"IMG_42"</definedName>
    <definedName name="Img_ML_1w3b8a2q" hidden="1">"IMG_42"</definedName>
    <definedName name="Img_ML_1y7a6c1t" hidden="1">"IMG_11"</definedName>
    <definedName name="Img_ML_2e1r5p2m" hidden="1">"IMG_11"</definedName>
    <definedName name="Img_ML_2i4d6c2r" hidden="1">"IMG_12"</definedName>
    <definedName name="Img_ML_2j1p7k4i" hidden="1">"IMG_64"</definedName>
    <definedName name="Img_ML_2j4h5d5y" hidden="1">"IMG_11"</definedName>
    <definedName name="Img_ML_2v6s9i5c" hidden="1">"IMG_47"</definedName>
    <definedName name="Img_ML_2w1t7g9m" hidden="1">"IMG_64"</definedName>
    <definedName name="Img_ML_2x1b8j5c" hidden="1">"IMG_11"</definedName>
    <definedName name="Img_ML_2x8r4a2e" hidden="1">"IMG_11"</definedName>
    <definedName name="Img_ML_3b3j3x9k" hidden="1">"IMG_11"</definedName>
    <definedName name="Img_ML_3b8p8u7x" hidden="1">"IMG_42"</definedName>
    <definedName name="Img_ML_3b8r3t8y" hidden="1">"IMG_64"</definedName>
    <definedName name="Img_ML_3c6e9c4g" hidden="1">"IMG_6"</definedName>
    <definedName name="Img_ML_3e2q4k7i" hidden="1">"IMG_11"</definedName>
    <definedName name="Img_ML_3h2n3p4v" hidden="1">"IMG_11"</definedName>
    <definedName name="Img_ML_3j3i3p7g" hidden="1">"IMG_10"</definedName>
    <definedName name="Img_ML_3m9x5w6k" hidden="1">"IMG_42"</definedName>
    <definedName name="Img_ML_3n5p3k4y" hidden="1">"IMG_64"</definedName>
    <definedName name="Img_ML_3p2b9c6w" hidden="1">"IMG_18"</definedName>
    <definedName name="Img_ML_3p5d9q5j" hidden="1">"IMG_18"</definedName>
    <definedName name="Img_ML_3r4u7k1k" hidden="1">"IMG_18"</definedName>
    <definedName name="Img_ML_3x8m5t8j" hidden="1">"IMG_11"</definedName>
    <definedName name="Img_ML_3y1j4m2m" hidden="1">"IMG_11"</definedName>
    <definedName name="Img_ML_4j2v2k6n" hidden="1">"IMG_64"</definedName>
    <definedName name="Img_ML_4k4p2k2y" hidden="1">"IMG_64"</definedName>
    <definedName name="Img_ML_4m1m4x3e" hidden="1">"IMG_10"</definedName>
    <definedName name="Img_ML_4m3p5r8j" hidden="1">"IMG_11"</definedName>
    <definedName name="Img_ML_4n6t1k1h" hidden="1">"IMG_42"</definedName>
    <definedName name="Img_ML_4r3t2p9g" hidden="1">"IMG_18"</definedName>
    <definedName name="Img_ML_4t8p4p6p" hidden="1">"IMG_42"</definedName>
    <definedName name="Img_ML_5d3i8b5s" hidden="1">"IMG_11"</definedName>
    <definedName name="Img_ML_5e7s6t2u" hidden="1">"IMG_11"</definedName>
    <definedName name="Img_ML_5e9m1k3s" hidden="1">"IMG_11"</definedName>
    <definedName name="Img_ML_5f9d1i5x" hidden="1">"IMG_11"</definedName>
    <definedName name="Img_ML_5f9x9u4u" hidden="1">"IMG_64"</definedName>
    <definedName name="Img_ML_5h6q3g8u" hidden="1">"IMG_11"</definedName>
    <definedName name="Img_ML_5i2f2p6v" hidden="1">"IMG_42"</definedName>
    <definedName name="Img_ML_5k1g6v5e" hidden="1">"IMG_11"</definedName>
    <definedName name="Img_ML_5k7e4n8n" hidden="1">"IMG_11"</definedName>
    <definedName name="Img_ML_5k8u7s9i" hidden="1">"IMG_18"</definedName>
    <definedName name="Img_ML_5p5a4d6d" hidden="1">"IMG_11"</definedName>
    <definedName name="Img_ML_6f2p1m9g" hidden="1">"IMG_6"</definedName>
    <definedName name="Img_ML_6j4v6x5i" hidden="1">"IMG_18"</definedName>
    <definedName name="Img_ML_6k9c9p4d" hidden="1">"IMG_11"</definedName>
    <definedName name="Img_ML_6m5d9e6r" hidden="1">"IMG_10"</definedName>
    <definedName name="Img_ML_6m6i9t6k" hidden="1">"IMG_42"</definedName>
    <definedName name="Img_ML_6n6c2h1d" hidden="1">"IMG_42"</definedName>
    <definedName name="Img_ML_6p9x3u7k" hidden="1">"IMG_10"</definedName>
    <definedName name="Img_ML_6r9u1n9k" hidden="1">"IMG_6"</definedName>
    <definedName name="Img_ML_6w6m7b7r" hidden="1">"IMG_11"</definedName>
    <definedName name="Img_ML_6y9f7y3n" hidden="1">"IMG_11"</definedName>
    <definedName name="Img_ML_7d3a8x3f" hidden="1">"IMG_64"</definedName>
    <definedName name="Img_ML_7f1w1m7s" hidden="1">"IMG_64"</definedName>
    <definedName name="Img_ML_7g4k9d6i" hidden="1">"IMG_11"</definedName>
    <definedName name="Img_ML_7j3p5m6t" hidden="1">"IMG_64"</definedName>
    <definedName name="Img_ML_7m5m4k3b" hidden="1">"IMG_6"</definedName>
    <definedName name="Img_ML_7n6h3t1t" hidden="1">"IMG_6"</definedName>
    <definedName name="Img_ML_7s4w7c6r" hidden="1">"IMG_11"</definedName>
    <definedName name="Img_ML_7t5s6e3m" hidden="1">"IMG_42"</definedName>
    <definedName name="Img_ML_8b4s3j4n" hidden="1">"IMG_18"</definedName>
    <definedName name="Img_ML_8b9j5t1p" hidden="1">"IMG_6"</definedName>
    <definedName name="Img_ML_8c2q5i2r" hidden="1">"IMG_6"</definedName>
    <definedName name="Img_ML_8e3p4n9n" hidden="1">"IMG_64"</definedName>
    <definedName name="Img_ML_8g3e4a7v" hidden="1">"IMG_18"</definedName>
    <definedName name="Img_ML_8h3m3i1m" hidden="1">"IMG_11"</definedName>
    <definedName name="Img_ML_8i9u7w8k" hidden="1">"IMG_11"</definedName>
    <definedName name="Img_ML_8j3w6p4c" hidden="1">"IMG_6"</definedName>
    <definedName name="Img_ML_8r1k8t4y" hidden="1">"IMG_11"</definedName>
    <definedName name="Img_ML_8s3q3c1i" hidden="1">"IMG_6"</definedName>
    <definedName name="Img_ML_8s9d7q9u" hidden="1">"IMG_42"</definedName>
    <definedName name="Img_ML_8y3q6y4b" hidden="1">"IMG_64"</definedName>
    <definedName name="Img_ML_8y5b6i3r" hidden="1">"IMG_42"</definedName>
    <definedName name="Img_ML_9c9p6w6g" hidden="1">"IMG_18"</definedName>
    <definedName name="Img_ML_9e4j3y6n" hidden="1">"IMG_64"</definedName>
    <definedName name="Img_ML_9j3t2m3v" hidden="1">"IMG_18"</definedName>
    <definedName name="Img_ML_9m3v1d9u" hidden="1">"IMG_64"</definedName>
    <definedName name="Img_ML_9n1s4m5f" hidden="1">"IMG_6"</definedName>
    <definedName name="Img_ML_9t4s6m1a" hidden="1">"IMG_64"</definedName>
    <definedName name="Img_ML_9u2c1d4e" hidden="1">"IMG_18"</definedName>
    <definedName name="Img_ML_9v4y5y5t" hidden="1">"IMG_42"</definedName>
    <definedName name="Img_ML_9v6s2g1u" hidden="1">"IMG_17"</definedName>
    <definedName name="immediate" localSheetId="4" hidden="1">{"sheet a",#N/A,FALSE,"A";"2 9 casflow",#N/A,FALSE,"B"}</definedName>
    <definedName name="immediate" localSheetId="5" hidden="1">{"sheet a",#N/A,FALSE,"A";"2 9 casflow",#N/A,FALSE,"B"}</definedName>
    <definedName name="immediate" localSheetId="3" hidden="1">{"sheet a",#N/A,FALSE,"A";"2 9 casflow",#N/A,FALSE,"B"}</definedName>
    <definedName name="immediate" hidden="1">{"sheet a",#N/A,FALSE,"A";"2 9 casflow",#N/A,FALSE,"B"}</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TAX" hidden="1">"INC_TAX"</definedName>
    <definedName name="INC_TAX_EXCL" hidden="1">"INC_TAX_EXCL"</definedName>
    <definedName name="incentfee" localSheetId="4" hidden="1">{"CF Cons",#N/A,FALSE,"CASHFLOW"}</definedName>
    <definedName name="incentfee" localSheetId="5" hidden="1">{"CF Cons",#N/A,FALSE,"CASHFLOW"}</definedName>
    <definedName name="incentfee" localSheetId="3" hidden="1">{"CF Cons",#N/A,FALSE,"CASHFLOW"}</definedName>
    <definedName name="incentfee" hidden="1">{"CF Cons",#N/A,FALSE,"CASHFLOW"}</definedName>
    <definedName name="incentive" localSheetId="4" hidden="1">{"CF Cons",#N/A,FALSE,"CASHFLOW"}</definedName>
    <definedName name="incentive" localSheetId="5" hidden="1">{"CF Cons",#N/A,FALSE,"CASHFLOW"}</definedName>
    <definedName name="incentive" localSheetId="3" hidden="1">{"CF Cons",#N/A,FALSE,"CASHFLOW"}</definedName>
    <definedName name="incentive" hidden="1">{"CF Cons",#N/A,FALSE,"CASHFLOW"}</definedName>
    <definedName name="incentive2" localSheetId="4" hidden="1">{"CF Cons",#N/A,FALSE,"CASHFLOW"}</definedName>
    <definedName name="incentive2" localSheetId="5" hidden="1">{"CF Cons",#N/A,FALSE,"CASHFLOW"}</definedName>
    <definedName name="incentive2" localSheetId="3" hidden="1">{"CF Cons",#N/A,FALSE,"CASHFLOW"}</definedName>
    <definedName name="incentive2" hidden="1">{"CF Cons",#N/A,FALSE,"CASHFLOW"}</definedName>
    <definedName name="incentivefee" localSheetId="4" hidden="1">{"CF Cons",#N/A,FALSE,"CASHFLOW"}</definedName>
    <definedName name="incentivefee" localSheetId="5" hidden="1">{"CF Cons",#N/A,FALSE,"CASHFLOW"}</definedName>
    <definedName name="incentivefee" localSheetId="3" hidden="1">{"CF Cons",#N/A,FALSE,"CASHFLOW"}</definedName>
    <definedName name="incentivefee" hidden="1">{"CF Cons",#N/A,FALSE,"CASHFLOW"}</definedName>
    <definedName name="ind" hidden="1">#N/A</definedName>
    <definedName name="inflList" hidden="1">"00000000000000000000000000000000000000000000000000000000000000000000000000000000000000000000000000000000000000000000000000000000000000000000000000000000000000000000000000000000000000000000000000000000"</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REPORT_CODE" hidden="1">"S500-AI01-1-1"</definedName>
    <definedName name="INFO_REPORT_ID" hidden="1">"9"</definedName>
    <definedName name="INFO_REPORT_NAME" hidden="1">"Consolidated P&amp;L"</definedName>
    <definedName name="INFO_RUN_USER" hidden="1">""</definedName>
    <definedName name="INFO_RUN_WORKSTATION" hidden="1">"TOGOSREMOTE"</definedName>
    <definedName name="intangibles" localSheetId="4" hidden="1">{#N/A,#N/A,FALSE,"ws trial balance sheet";#N/A,#N/A,FALSE,"ws trial bal. p &amp; l";#N/A,#N/A,FALSE,"ws cashflow"}</definedName>
    <definedName name="intangibles" localSheetId="5" hidden="1">{#N/A,#N/A,FALSE,"ws trial balance sheet";#N/A,#N/A,FALSE,"ws trial bal. p &amp; l";#N/A,#N/A,FALSE,"ws cashflow"}</definedName>
    <definedName name="intangibles" localSheetId="3" hidden="1">{#N/A,#N/A,FALSE,"ws trial balance sheet";#N/A,#N/A,FALSE,"ws trial bal. p &amp; l";#N/A,#N/A,FALSE,"ws cashflow"}</definedName>
    <definedName name="intangibles" hidden="1">{#N/A,#N/A,FALSE,"ws trial balance sheet";#N/A,#N/A,FALSE,"ws trial bal. p &amp; l";#N/A,#N/A,FALSE,"ws cashflow"}</definedName>
    <definedName name="INTANGIBLES_NET" hidden="1">"INTANGIBLES_NET"</definedName>
    <definedName name="INTEREST_EXP_NET" hidden="1">"INTEREST_EXP_NET"</definedName>
    <definedName name="INTEREST_EXP_NON" hidden="1">"INTEREST_EXP_NON"</definedName>
    <definedName name="INTEREST_EXP_SUPPL" hidden="1">"INTEREST_EXP_SUPPL"</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VENTORY_TURNS" hidden="1">"INVENTORY_TURNS"</definedName>
    <definedName name="ioui" localSheetId="4" hidden="1">{"CF",#N/A,FALSE,"Cash Flow";"RET",#N/A,FALSE,"Returns";"NPV",#N/A,FALSE,"Values";"ASMPT",#N/A,FALSE,"Assumptions"}</definedName>
    <definedName name="ioui" localSheetId="5" hidden="1">{"CF",#N/A,FALSE,"Cash Flow";"RET",#N/A,FALSE,"Returns";"NPV",#N/A,FALSE,"Values";"ASMPT",#N/A,FALSE,"Assumptions"}</definedName>
    <definedName name="ioui" localSheetId="3" hidden="1">{"CF",#N/A,FALSE,"Cash Flow";"RET",#N/A,FALSE,"Returns";"NPV",#N/A,FALSE,"Values";"ASMPT",#N/A,FALSE,"Assumptions"}</definedName>
    <definedName name="ioui" hidden="1">{"CF",#N/A,FALSE,"Cash Flow";"RET",#N/A,FALSE,"Returns";"NPV",#N/A,FALSE,"Values";"ASMPT",#N/A,FALSE,"Assumptions"}</definedName>
    <definedName name="IQ_0_PCT_RISK_WEIGHT_TOTAL_THRIFT" hidden="1">"c25055"</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DWELLING_UNITS_CONSTRUCTION_MORTGAGE_LOANS_ADJUSTED_NCOS_TOTAL_THRIFT" hidden="1">"c25200"</definedName>
    <definedName name="IQ_1_4_DWELLING_UNITS_CONSTRUCTION_MORTGAGE_LOANS_GVA_CHARGE_OFFS_THRIFT" hidden="1">"c25115"</definedName>
    <definedName name="IQ_1_4_DWELLING_UNITS_CONSTRUCTION_MORTGAGE_LOANS_GVA_RECOVERIES_THRIFT" hidden="1">"c25146"</definedName>
    <definedName name="IQ_1_4_DWELLING_UNITS_CONSTRUCTION_MORTGAGE_LOANS_SVA_PROVISIONS_TRANSFERS_FROM_GVA_TOTAL_THRIFT" hidden="1">"c25169"</definedName>
    <definedName name="IQ_1_4_DWELLING_UNITS_REVOLVING_OPEN_END_PML_ADJUSTED_NCOS_TOTAL_THRIFT" hidden="1">"c25203"</definedName>
    <definedName name="IQ_1_4_DWELLING_UNITS_REVOLVING_OPEN_END_PML_GVA_CHARGE_OFFS_THRIFT" hidden="1">"c25118"</definedName>
    <definedName name="IQ_1_4_DWELLING_UNITS_REVOLVING_OPEN_END_PML_GVA_RECOVERIES_THRIFT" hidden="1">"c25149"</definedName>
    <definedName name="IQ_1_4_DWELLING_UNITS_REVOLVING_OPEN_END_PML_SVA_PROVISIONS_TRANSFERS_FROM_GVA_TOTAL_THRIFT" hidden="1">"c25172"</definedName>
    <definedName name="IQ_1_4_DWELLING_UNITS_SECURED_FIRST_LIENS_IN_PROCESS_FORECLOSURE_THRIFT" hidden="1">"c25305"</definedName>
    <definedName name="IQ_1_4_DWELLING_UNITS_SECURED_FIRST_LIENS_PML_ADJUSTED_NCOS_TOTAL_THRIFT" hidden="1">"c25204"</definedName>
    <definedName name="IQ_1_4_DWELLING_UNITS_SECURED_FIRST_LIENS_PML_GVA_CHARGE_OFFS_THRIFT" hidden="1">"c25119"</definedName>
    <definedName name="IQ_1_4_DWELLING_UNITS_SECURED_FIRST_LIENS_PML_GVA_RECOVERIES_THRIFT" hidden="1">"c25150"</definedName>
    <definedName name="IQ_1_4_DWELLING_UNITS_SECURED_FIRST_LIENS_PML_SVA_PROVISIONS_TRANSFERS_FROM_GVA_TOTAL_THRIFT" hidden="1">"c25173"</definedName>
    <definedName name="IQ_1_4_DWELLING_UNITS_SECURED_JUNIOR_LIENS_IN_PROCESS_FORECLOSURE_THRIFT" hidden="1">"c25306"</definedName>
    <definedName name="IQ_1_4_DWELLING_UNITS_SECURED_JUNIOR_LIENS_PML_ADJUSTED_NCOS_TOTAL_THRIFT" hidden="1">"c25205"</definedName>
    <definedName name="IQ_1_4_DWELLING_UNITS_SECURED_JUNIOR_LIENS_PML_GVA_CHARGE_OFFS_THRIFT" hidden="1">"c25120"</definedName>
    <definedName name="IQ_1_4_DWELLING_UNITS_SECURED_JUNIOR_LIENS_PML_GVA_RECOVERIES_THRIFT" hidden="1">"c25151"</definedName>
    <definedName name="IQ_1_4_DWELLING_UNITS_SECURED_JUNIOR_LIENS_PML_SVA_PROVISIONS_TRANSFERS_FROM_GVA_TOTAL_THRIFT" hidden="1">"c25174"</definedName>
    <definedName name="IQ_1_4_DWELLING_UNITS_SECURED_REVOLVING_OPEN_END_LOANS_IN_PROCESS_FORECLOSURE_THRIFT" hidden="1">"c25304"</definedName>
    <definedName name="IQ_1_4_FAMILY_CONSTRUCTION_LOANS_GROSS_LOANS_THRIFT" hidden="1">"c25727"</definedName>
    <definedName name="IQ_1_4_FAMILY_CONSTRUCTION_LOANS_RISK_BASED_CAPITAL_THRIFT" hidden="1">"c25712"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100_PCT_RISK_WEIGHT_TOTAL_THRIFT" hidden="1">"c25073"</definedName>
    <definedName name="IQ_20_PCT_RISK_WEIGHT_TOTAL_THRIFT" hidden="1">"c25062"</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50_PCT_RISK_WEIGHT_TOTAL_THRIFT" hidden="1">"c25069"</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 hidden="1">"c4539"</definedName>
    <definedName name="IQ_ACCOUNTING_STANDARD_CIQ" hidden="1">"c5092"</definedName>
    <definedName name="IQ_ACCOUNTING_STANDARD_CIQ_COL" hidden="1">"c11739"</definedName>
    <definedName name="IQ_ACCOUNTS_PAY" hidden="1">"c1343"</definedName>
    <definedName name="IQ_ACCOUNTS_PAYABLE_THRIFT" hidden="1">"c24910"</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_PAYABLE_DEPOSITS_THRIFT" hidden="1">"c24907"</definedName>
    <definedName name="IQ_ACCRUED_INT_PAYABLE_THRIFT" hidden="1">"c24906"</definedName>
    <definedName name="IQ_ACCRUED_INT_RECEIVABLE_MBS_THRIFT" hidden="1">"c24836"</definedName>
    <definedName name="IQ_ACCRUED_INT_RECEIVABLE_THRIFT" hidden="1">"c24827"</definedName>
    <definedName name="IQ_ACCRUED_INTEREST_RECEIVABLE_FFIEC" hidden="1">"c12842"</definedName>
    <definedName name="IQ_ACCRUED_MORTGAGE_INT_RECEIVABLE_THRIFT" hidden="1">"c24849"</definedName>
    <definedName name="IQ_ACCRUED_NON_MORTGAGE_INT_RECEIVABLE_THRIFT" hidden="1">"c24866"</definedName>
    <definedName name="IQ_ACCRUED_TAXES_THRIFT" hidden="1">"c24909"</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ULATED_GAINS_LOSSES_CASH_FLOW_HEDGES_THRIFT" hidden="1">"c24922"</definedName>
    <definedName name="IQ_ACCUMULATED_GAINS_LOSSES_CERTAIN_SEC_THRIFT" hidden="1">"c24921"</definedName>
    <definedName name="IQ_ACCUMULATED_LOSSES_GAINS_CASH_FLOW_HEDGES_ADJUSTED_ASSETS_THRIFT" hidden="1">"c25035"</definedName>
    <definedName name="IQ_ACCUMULATED_LOSSES_GAINS_CASH_FLOW_HEDGES_T1_THRIFT" hidden="1">"c25026"</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CTUAL_THRIFT_INV_PERCENTAGE_MONTH_END_FIRST_MONTH_QUARTER_THRIFT" hidden="1">"c25584"</definedName>
    <definedName name="IQ_ACTUAL_THRIFT_INV_PERCENTAGE_MONTH_END_SECOND_MONTH_QUARTER_THRIFT" hidden="1">"c25585"</definedName>
    <definedName name="IQ_ACTUAL_THRIFT_INV_PERCENTAGE_MONTH_END_THIRD_MONTH_QUARTER_THRIFT" hidden="1">"c25586"</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JUSTED_OPERATING_INCOME_AVG_ASSETS_THRIFT" hidden="1">"c25651"</definedName>
    <definedName name="IQ_ADJUSTED_TOTAL_ASSETS_ADJUSTED_ASSETS_THRIFT" hidden="1">"c25038"</definedName>
    <definedName name="IQ_ADJUSTMENTS_GVA_THRIFT" hidden="1">"c25095"</definedName>
    <definedName name="IQ_ADJUSTMENTS_SVA_THRIFT" hidden="1">"c25102"</definedName>
    <definedName name="IQ_ADJUSTMENTS_TVA_THRIFT" hidden="1">"c25109"</definedName>
    <definedName name="IQ_ADMIN_RATIO" hidden="1">"c2784"</definedName>
    <definedName name="IQ_ADVANCES_FROM_FHLB_THRIFT" hidden="1">"c24900"</definedName>
    <definedName name="IQ_ADVANCES_TAXES_INSURANCE_THRIFT" hidden="1">"c24850"</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CM"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_AMOUNTS_NETTED_THRIFT" hidden="1">"c25492"</definedName>
    <definedName name="IQ_AFS_SEC_INV_SEC_THRIFT" hidden="1">"c25670"</definedName>
    <definedName name="IQ_AFS_SEC_LEVEL_1_THRIFT" hidden="1">"c25488"</definedName>
    <definedName name="IQ_AFS_SEC_LEVEL_2_THRIFT" hidden="1">"c25489"</definedName>
    <definedName name="IQ_AFS_SEC_LEVEL_3_THRIFT" hidden="1">"c25490"</definedName>
    <definedName name="IQ_AFS_SEC_THRIFT" hidden="1">"c24933"</definedName>
    <definedName name="IQ_AFS_SEC_TIER_1_CAPITAL_THRIFT" hidden="1">"c25630"</definedName>
    <definedName name="IQ_AFS_SEC_TOTAL_AFTER_NETTING_THRIFT" hidden="1">"c25493"</definedName>
    <definedName name="IQ_AFS_SEC_TOTAL_BEFORE_NETTING_THRIFT" hidden="1">"c25491"</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CORPORATE_SHARES" hidden="1">"c13781"</definedName>
    <definedName name="IQ_AGG_CORPORATE_VALUE" hidden="1">"c13774"</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ESOP_SHARES" hidden="1">"c13782"</definedName>
    <definedName name="IQ_AGG_ESOP_VALUE" hidden="1">"c13775"</definedName>
    <definedName name="IQ_AGG_FAMILY_OVER_TOTAL" hidden="1">"c24687"</definedName>
    <definedName name="IQ_AGG_FAMILY_SHARES" hidden="1">"c24689"</definedName>
    <definedName name="IQ_AGG_FAMILY_VALUE" hidden="1">"c24688"</definedName>
    <definedName name="IQ_AGG_FOUNDATION_SHARES" hidden="1">"c13783"</definedName>
    <definedName name="IQ_AGG_FOUNDATION_VALUE" hidden="1">"c13776"</definedName>
    <definedName name="IQ_AGG_HEDGEFUND_OVER_TOTAL" hidden="1">"c13771"</definedName>
    <definedName name="IQ_AGG_HEDGEFUND_SHARES" hidden="1">"c13785"</definedName>
    <definedName name="IQ_AGG_HEDGEFUND_VALUE" hidden="1">"c13778"</definedName>
    <definedName name="IQ_AGG_INSIDER_OVER_TOTAL" hidden="1">"c1581"</definedName>
    <definedName name="IQ_AGG_INSIDER_SHARES" hidden="1">"c13780"</definedName>
    <definedName name="IQ_AGG_INSIDER_VALUE" hidden="1">"c13773"</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TITUTIONAL_SHARES" hidden="1">"c13779"</definedName>
    <definedName name="IQ_AGG_INSTITUTIONAL_VALUE" hidden="1">"c13772"</definedName>
    <definedName name="IQ_AGG_INSURANCE_OVER_TOTAL" hidden="1">"c24681"</definedName>
    <definedName name="IQ_AGG_INSURANCE_SHARES" hidden="1">"c24683"</definedName>
    <definedName name="IQ_AGG_INSURANCE_VALUE" hidden="1">"c24682"</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OTHER_SHARES" hidden="1">"c13784"</definedName>
    <definedName name="IQ_AGG_OTHER_VALUE" hidden="1">"c13777"</definedName>
    <definedName name="IQ_AGG_PENSION_OVER_TOTAL" hidden="1">"c24675"</definedName>
    <definedName name="IQ_AGG_PENSION_SHARES" hidden="1">"c24677"</definedName>
    <definedName name="IQ_AGG_PENSION_VALUE" hidden="1">"c24676"</definedName>
    <definedName name="IQ_AGG_REIT_OVER_TOTAL" hidden="1">"c24693"</definedName>
    <definedName name="IQ_AGG_REIT_SHARES" hidden="1">"c24695"</definedName>
    <definedName name="IQ_AGG_REIT_VALUE" hidden="1">"c24694"</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GREGATE_AMT_ALL_EXTENSIONS_CREDIT_THRIFT" hidden="1">"c25589"</definedName>
    <definedName name="IQ_AGGREGATE_INV_IN_SERVICE_CORPORATIONS_THRIFT" hidden="1">"c25588"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IRCRAFT_RENT" hidden="1">"c17872"</definedName>
    <definedName name="IQ_ALL_OTHER_ASSETS_ELIGIBLE_100_PCT_RISK_WEIGHT_THRIFT" hidden="1">"c25072"</definedName>
    <definedName name="IQ_ALL_OTHER_DEPOSITS_FOREIGN_DEP_FFIEC" hidden="1">"c15347"</definedName>
    <definedName name="IQ_ALL_OTHER_FINANCIAL_ASSETS_AMOUNTS_NETTED_THRIFT" hidden="1">"c25516"</definedName>
    <definedName name="IQ_ALL_OTHER_FINANCIAL_ASSETS_LEVEL_1_THRIFT" hidden="1">"c25512"</definedName>
    <definedName name="IQ_ALL_OTHER_FINANCIAL_ASSETS_LEVEL_2_THRIFT" hidden="1">"c25513"</definedName>
    <definedName name="IQ_ALL_OTHER_FINANCIAL_ASSETS_LEVEL_3_THRIFT" hidden="1">"c25514"</definedName>
    <definedName name="IQ_ALL_OTHER_FINANCIAL_ASSETS_TOTAL_AFTER_NETTING_THRIFT" hidden="1">"c25517"</definedName>
    <definedName name="IQ_ALL_OTHER_FINANCIAL_ASSETS_TOTAL_BEFORE_NETTING_THRIFT" hidden="1">"c25515"</definedName>
    <definedName name="IQ_ALL_OTHER_FINANCIAL_LIABILITIES_AMOUNTS_NETTED_THRIFT" hidden="1">"c25558"</definedName>
    <definedName name="IQ_ALL_OTHER_FINANCIAL_LIABILITIES_LEVEL_1_THRIFT" hidden="1">"c25554"</definedName>
    <definedName name="IQ_ALL_OTHER_FINANCIAL_LIABILITIES_LEVEL_2_THRIFT" hidden="1">"c25555"</definedName>
    <definedName name="IQ_ALL_OTHER_FINANCIAL_LIABILITIES_LEVEL_3_THRIFT" hidden="1">"c25556"</definedName>
    <definedName name="IQ_ALL_OTHER_FINANCIAL_LIABILITIES_TOTAL_AFTER_NETTING_THRIFT" hidden="1">"c25559"</definedName>
    <definedName name="IQ_ALL_OTHER_FINANCIAL_LIABILITIES_TOTAL_BEFORE_NETTING_THRIFT" hidden="1">"c25557"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EXCL_CONSUMER_LL_REC_DOM_FFIEC" hidden="1">"c25857"</definedName>
    <definedName name="IQ_ALL_OTHER_LOANS_EXCL_CONSUMER_LL_REC_FFIEC" hidden="1">"c25853"</definedName>
    <definedName name="IQ_ALL_OTHER_LOANS_RECOV_FFIEC" hidden="1">"c13205"</definedName>
    <definedName name="IQ_ALL_OTHER_SEC_1_4_DOM_CHARGE_OFFS_FFIEC" hidden="1">"c25842"</definedName>
    <definedName name="IQ_ALL_OTHER_SEC_1_4_DOM_RECOV_FFIEC" hidden="1">"c25843"</definedName>
    <definedName name="IQ_ALL_OTHER_SEC_1_4_DUE_30_89_FFIEC" hidden="1">"c25835"</definedName>
    <definedName name="IQ_ALL_OTHER_SEC_1_4_DUE_90_FFIEC" hidden="1">"c25836"</definedName>
    <definedName name="IQ_ALL_OTHER_SEC_1_4_NON_ACCRUAL_FFIEC" hidden="1">"c25837"</definedName>
    <definedName name="IQ_ALL_OTHER_TRADING_LIABILITIES_DOM_FFIEC" hidden="1">"c12942"</definedName>
    <definedName name="IQ_ALL_OTHER_UNUSED_FFIEC" hidden="1">"c25861"</definedName>
    <definedName name="IQ_ALL_STATEMENTS_AP" hidden="1">"c25895"</definedName>
    <definedName name="IQ_ALL_STATEMENTS_AP_CO" hidden="1">"c25896"</definedName>
    <definedName name="IQ_ALL_STATEMENTS_INDUSTRY" hidden="1">"c25891"</definedName>
    <definedName name="IQ_ALL_STATEMENTS_INDUSTRY_CO" hidden="1">"c25892"</definedName>
    <definedName name="IQ_ALL_STATEMENTS_STANDARD" hidden="1">"c25893"</definedName>
    <definedName name="IQ_ALL_STATEMENTS_STANDARD_CO" hidden="1">"c25894"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_MORTGAGE_LL_LOSSES_THRIFT" hidden="1">"c24851"</definedName>
    <definedName name="IQ_ALLOW_NON_MORTGAGE_LOAN_LL_THRIFT" hidden="1">"c24867"</definedName>
    <definedName name="IQ_ALLOWABLE_T2_CAPITAL_FFIEC" hidden="1">"c13150"</definedName>
    <definedName name="IQ_ALLOWABLE_TIER_2_CAPITAL_T2_THRIFT" hidden="1">"c25046"</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AMT_INCLUDED_IN_ALLOWANCE_LOAN_LEASE_LOSSES_PURCHASED_CREDIT_IMPAIRED_LOANS_THRIFT" hidden="1">"c25239"</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LLOWANCES_LL_LOSSES_T2_THRIFT" hidden="1">"c25043"</definedName>
    <definedName name="IQ_AMENDED_BALANCE_PREVIOUS_YR_FDIC" hidden="1">"c6499"</definedName>
    <definedName name="IQ_AMORT_EXP_IMPAIRMENT_OTHER_INTANGIBLE_ASSETS_FFIEC" hidden="1">"c13026"</definedName>
    <definedName name="IQ_AMORT_EXPENSE_FDIC" hidden="1">"c6677"</definedName>
    <definedName name="IQ_AMORT_LOAN_SERVICING_ASSETS_LIABILITIES_THRIFT" hidden="1">"c24767"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DIRECT_CREDIT_SUBSTITUTES_ASSETS_THRIFT" hidden="1">"c25616"</definedName>
    <definedName name="IQ_AMT_LOW_LEVEL_RECOURSE_RESIDUAL_INTERESTS_BEFORE_RISK_WEIGHTING_THRIFT" hidden="1">"c25074"</definedName>
    <definedName name="IQ_AMT_NONINTEREST_BEARING_TRANSACTION_ACCOUNTS_MORE_THAN_250000_THRIFT" hidden="1">"c25582"</definedName>
    <definedName name="IQ_AMT_OUT" hidden="1">"c2145"</definedName>
    <definedName name="IQ_AMT_RECOURSE_OBLIGATIONS_ASSETS_THRIFT" hidden="1">"c25617"</definedName>
    <definedName name="IQ_AMT_RECOURSE_OBLIGATIONS_LOANS_THRIFT" hidden="1">"c25618"</definedName>
    <definedName name="IQ_AMT_RECOURSE_OBLIGATIONS_LOANS_WHERE_RECOURSE_IS_120_DAYS_LESS_THRIFT" hidden="1">"c25619"</definedName>
    <definedName name="IQ_AMT_RECOURSE_OBLIGATIONS_LOANS_WHERE_RECOURSE_IS_GREATER_THAN_120_DAYS_THRIFT" hidden="1">"c25620"</definedName>
    <definedName name="IQ_AMT_THIS_QUARTER_TROUBLED_DEBT_RESTRUCTURED_THRIFT" hidden="1">"c25229"</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OCI_THRIFT" hidden="1">"c24920"</definedName>
    <definedName name="IQ_AP" hidden="1">"c32"</definedName>
    <definedName name="IQ_AP_BNK" hidden="1">"c33"</definedName>
    <definedName name="IQ_AP_BR" hidden="1">"c34"</definedName>
    <definedName name="IQ_AP_CM"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IC_THRIFT" hidden="1">"c24918"</definedName>
    <definedName name="IQ_APPLICABLE_INCOME_TAXES_AVG_ASSETS_THRIFT" hidden="1">"c25657"</definedName>
    <definedName name="IQ_APPLICABLE_INCOME_TAXES_FTE_FFIEC" hidden="1">"c13853"</definedName>
    <definedName name="IQ_AR" hidden="1">"c40"</definedName>
    <definedName name="IQ_AR_BR" hidden="1">"c41"</definedName>
    <definedName name="IQ_AR_CM"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KPRICE" hidden="1">"c13927"</definedName>
    <definedName name="IQ_ASSET_BACKED_FDIC" hidden="1">"c6301"</definedName>
    <definedName name="IQ_ASSET_BACKED_SEC_INV_SEC_THRIFT" hidden="1">"c25674"</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CM"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CM" hidden="1">"c50"</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EXCLUDED_PURPOSES_OTS_ASSESSMENT_COMPLEXITY_COMPONENT_MANAGED_ASSETS_THRIFT" hidden="1">"c25356"</definedName>
    <definedName name="IQ_ASSETS_EXCLUDED_PURPOSES_OTS_ASSESSMENT_COMPLEXITY_COMPONENT_NONMANAGED_ASSETS_THRIFT" hidden="1">"c25378"</definedName>
    <definedName name="IQ_ASSETS_FAIR_VALUE" hidden="1">"c13843"</definedName>
    <definedName name="IQ_ASSETS_HELD_FDIC" hidden="1">"c6305"</definedName>
    <definedName name="IQ_ASSETS_HFS_THRIFT" hidden="1">"c24934"</definedName>
    <definedName name="IQ_ASSETS_LEVEL_1" hidden="1">"c13839"</definedName>
    <definedName name="IQ_ASSETS_LEVEL_2" hidden="1">"c13840"</definedName>
    <definedName name="IQ_ASSETS_LEVEL_3" hidden="1">"c13841"</definedName>
    <definedName name="IQ_ASSETS_LOSS_SHARING_DEBT_SEC_FFIEC" hidden="1">"c25867"</definedName>
    <definedName name="IQ_ASSETS_LOSS_SHARING_FFIEC" hidden="1">"c25864"</definedName>
    <definedName name="IQ_ASSETS_LOSS_SHARING_LL_FFIEC" hidden="1">"c25865"</definedName>
    <definedName name="IQ_ASSETS_LOSS_SHARING_OREO_FFIEC" hidden="1">"c25866"</definedName>
    <definedName name="IQ_ASSETS_LOSS_SHARING_OTHER_FFIEC" hidden="1">"c25868"</definedName>
    <definedName name="IQ_ASSETS_NAME_AP" hidden="1">"c8921"</definedName>
    <definedName name="IQ_ASSETS_NAME_AP_ABS" hidden="1">"c8940"</definedName>
    <definedName name="IQ_ASSETS_NETTING_OTHER_ADJUSTMENTS" hidden="1">"c13842"</definedName>
    <definedName name="IQ_ASSETS_NON_INCLUDABLE_SUBS_ADJUSTED_ASSETS_THRIFT" hidden="1">"c25031"</definedName>
    <definedName name="IQ_ASSETS_OPER_LEASE_DEPR" hidden="1">"c2070"</definedName>
    <definedName name="IQ_ASSETS_OPER_LEASE_GROSS" hidden="1">"c2071"</definedName>
    <definedName name="IQ_ASSETS_PER_EMPLOYEE_FDIC" hidden="1">"c6737"</definedName>
    <definedName name="IQ_ASSETS_PER_EMPLOYEE_THRIFT" hidden="1">"c25783"</definedName>
    <definedName name="IQ_ASSETS_REPRICE_ASSETS_TOT_FFIEC" hidden="1">"c13454"</definedName>
    <definedName name="IQ_ASSETS_RISK_WEIGHT_THRIFT" hidden="1">"c25076"</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HRIFT" hidden="1">"c24862"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DEPOSITS_ESCROWS_THRIFT" hidden="1">"c24950"</definedName>
    <definedName name="IQ_AVG_DEPOSITS_INV_EXCLUDING_NON_INT_EARNING_ITEMS_THRIFT" hidden="1">"c24947"</definedName>
    <definedName name="IQ_AVG_EARNING_ASSETS_AVG_ASSETS_THRIFT" hidden="1">"c25645"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 hidden="1">"c4983"</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BEARING_FUNDS_AVG_ASSETS_THRIFT" hidden="1">"c25646"</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MORTGAGE_LOANS_MBS_THRIFT" hidden="1">"c24948"</definedName>
    <definedName name="IQ_AVG_NON_MORTGAGE_LOANS_THRIFT" hidden="1">"c24949"</definedName>
    <definedName name="IQ_AVG_PORTFOLIO_DURATION" hidden="1">"c17693"</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TOTAL_ASSETS_THRIFT" hidden="1">"c24946"</definedName>
    <definedName name="IQ_AVG_TOTAL_BORROWINGS_THRIFT" hidden="1">"c24951"</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SHEET_AP" hidden="1">"c25883"</definedName>
    <definedName name="IQ_BALANCE_SHEET_AP_CO" hidden="1">"c25884"</definedName>
    <definedName name="IQ_BALANCE_SHEET_INDUSTRY" hidden="1">"c25879"</definedName>
    <definedName name="IQ_BALANCE_SHEET_INDUSTRY_CO" hidden="1">"c25880"</definedName>
    <definedName name="IQ_BALANCE_SHEET_STANDARD" hidden="1">"c25881"</definedName>
    <definedName name="IQ_BALANCE_SHEET_STANDARD_CO" hidden="1">"c25882"</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OWNED_LIFE_INSURANCE_THRIFT" hidden="1">"c24884"</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GINNING_BALANCE_GVA_THRIFT" hidden="1">"c25091"</definedName>
    <definedName name="IQ_BEGINNING_BALANCE_REPORTED_QUARTERLY_BALANCE_GVA_THRIFT" hidden="1">"c25090"</definedName>
    <definedName name="IQ_BEGINNING_BALANCE_REPORTED_QUARTERLY_BALANCE_SVA_THRIFT" hidden="1">"c25098"</definedName>
    <definedName name="IQ_BEGINNING_BALANCE_REPORTED_QUARTERLY_BALANCE_TVA_THRIFT" hidden="1">"c25105"</definedName>
    <definedName name="IQ_BEGINNING_BALANCE_SVA_THRIFT" hidden="1">"c25099"</definedName>
    <definedName name="IQ_BEGINNING_BALANCE_TVA_THRIFT" hidden="1">"c25106"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DPRICE" hidden="1">"c13926"</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SP" hidden="1">"IQ_BONDRATING_SP"</definedName>
    <definedName name="IQ_BONDRATING_SP_DATE" hidden="1">"c242"</definedName>
    <definedName name="IQ_BOOK_VALUE" hidden="1">"IQ_BOOK_VALUE"</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_DEPOSITS_TOTAL_DEPOSITS_THRIFT" hidden="1">"c25781"</definedName>
    <definedName name="IQ_BROKER_ORIGINATED_DEPOSITS_FULLY_INSURED_100000_THROUGH_250000_THRIFT" hidden="1">"c24980"</definedName>
    <definedName name="IQ_BROKER_ORIGINATED_DEPOSITS_FULLY_INSURED_LESS_THAN_100000_THRIFT" hidden="1">"c24979"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CIQ_COL" hidden="1">"c11719"</definedName>
    <definedName name="IQ_BV_SHARE_ACT_OR_EST_REUT" hidden="1">"c5477"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CIQ" hidden="1">"c3800"</definedName>
    <definedName name="IQ_BV_SHARE_EST_DOWN_2MONTH" hidden="1">"c16573"</definedName>
    <definedName name="IQ_BV_SHARE_EST_DOWN_2MONTH_CIQ" hidden="1">"c16837"</definedName>
    <definedName name="IQ_BV_SHARE_EST_DOWN_3MONTH" hidden="1">"c16577"</definedName>
    <definedName name="IQ_BV_SHARE_EST_DOWN_3MONTH_CIQ" hidden="1">"c16841"</definedName>
    <definedName name="IQ_BV_SHARE_EST_DOWN_MONTH" hidden="1">"c16569"</definedName>
    <definedName name="IQ_BV_SHARE_EST_DOWN_MONTH_CIQ" hidden="1">"c16833"</definedName>
    <definedName name="IQ_BV_SHARE_EST_NOTE" hidden="1">"c17523"</definedName>
    <definedName name="IQ_BV_SHARE_EST_NOTE_CIQ" hidden="1">"c17476"</definedName>
    <definedName name="IQ_BV_SHARE_EST_NUM_ANALYSTS_2MONTH" hidden="1">"c16571"</definedName>
    <definedName name="IQ_BV_SHARE_EST_NUM_ANALYSTS_2MONTH_CIQ" hidden="1">"c16835"</definedName>
    <definedName name="IQ_BV_SHARE_EST_NUM_ANALYSTS_3MONTH" hidden="1">"c16575"</definedName>
    <definedName name="IQ_BV_SHARE_EST_NUM_ANALYSTS_3MONTH_CIQ" hidden="1">"c16839"</definedName>
    <definedName name="IQ_BV_SHARE_EST_NUM_ANALYSTS_MONTH" hidden="1">"c16567"</definedName>
    <definedName name="IQ_BV_SHARE_EST_NUM_ANALYSTS_MONTH_CIQ" hidden="1">"c16831"</definedName>
    <definedName name="IQ_BV_SHARE_EST_REUT" hidden="1">"c5439"</definedName>
    <definedName name="IQ_BV_SHARE_EST_THOM" hidden="1">"c4020"</definedName>
    <definedName name="IQ_BV_SHARE_EST_TOTAL_REVISED_2MONTH" hidden="1">"c16574"</definedName>
    <definedName name="IQ_BV_SHARE_EST_TOTAL_REVISED_2MONTH_CIQ" hidden="1">"c16838"</definedName>
    <definedName name="IQ_BV_SHARE_EST_TOTAL_REVISED_3MONTH" hidden="1">"c16578"</definedName>
    <definedName name="IQ_BV_SHARE_EST_TOTAL_REVISED_3MONTH_CIQ" hidden="1">"c16842"</definedName>
    <definedName name="IQ_BV_SHARE_EST_TOTAL_REVISED_MONTH" hidden="1">"c16570"</definedName>
    <definedName name="IQ_BV_SHARE_EST_TOTAL_REVISED_MONTH_CIQ" hidden="1">"c16834"</definedName>
    <definedName name="IQ_BV_SHARE_EST_UP_2MONTH" hidden="1">"c16572"</definedName>
    <definedName name="IQ_BV_SHARE_EST_UP_2MONTH_CIQ" hidden="1">"c16836"</definedName>
    <definedName name="IQ_BV_SHARE_EST_UP_3MONTH" hidden="1">"c16576"</definedName>
    <definedName name="IQ_BV_SHARE_EST_UP_3MONTH_CIQ" hidden="1">"c16840"</definedName>
    <definedName name="IQ_BV_SHARE_EST_UP_MONTH" hidden="1">"c16568"</definedName>
    <definedName name="IQ_BV_SHARE_EST_UP_MONTH_CIQ" hidden="1">"c16832"</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CM"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CIQ" hidden="1">"c3807"</definedName>
    <definedName name="IQ_CAPEX_EST_DOWN_2MONTH" hidden="1">"c16525"</definedName>
    <definedName name="IQ_CAPEX_EST_DOWN_2MONTH_CIQ" hidden="1">"c16789"</definedName>
    <definedName name="IQ_CAPEX_EST_DOWN_3MONTH" hidden="1">"c16529"</definedName>
    <definedName name="IQ_CAPEX_EST_DOWN_3MONTH_CIQ" hidden="1">"c16793"</definedName>
    <definedName name="IQ_CAPEX_EST_DOWN_MONTH" hidden="1">"c16521"</definedName>
    <definedName name="IQ_CAPEX_EST_DOWN_MONTH_CIQ" hidden="1">"c16785"</definedName>
    <definedName name="IQ_CAPEX_EST_NOTE" hidden="1">"c17519"</definedName>
    <definedName name="IQ_CAPEX_EST_NOTE_CIQ" hidden="1">"c17472"</definedName>
    <definedName name="IQ_CAPEX_EST_NUM_ANALYSTS_2MONTH" hidden="1">"c16523"</definedName>
    <definedName name="IQ_CAPEX_EST_NUM_ANALYSTS_2MONTH_CIQ" hidden="1">"c16787"</definedName>
    <definedName name="IQ_CAPEX_EST_NUM_ANALYSTS_3MONTH" hidden="1">"c16527"</definedName>
    <definedName name="IQ_CAPEX_EST_NUM_ANALYSTS_3MONTH_CIQ" hidden="1">"c16791"</definedName>
    <definedName name="IQ_CAPEX_EST_NUM_ANALYSTS_MONTH" hidden="1">"c16519"</definedName>
    <definedName name="IQ_CAPEX_EST_NUM_ANALYSTS_MONTH_CIQ" hidden="1">"c16783"</definedName>
    <definedName name="IQ_CAPEX_EST_REUT" hidden="1">"c3969"</definedName>
    <definedName name="IQ_CAPEX_EST_THOM" hidden="1">"c5502"</definedName>
    <definedName name="IQ_CAPEX_EST_TOTAL_REVISED_2MONTH" hidden="1">"c16526"</definedName>
    <definedName name="IQ_CAPEX_EST_TOTAL_REVISED_2MONTH_CIQ" hidden="1">"c16790"</definedName>
    <definedName name="IQ_CAPEX_EST_TOTAL_REVISED_3MONTH" hidden="1">"c16530"</definedName>
    <definedName name="IQ_CAPEX_EST_TOTAL_REVISED_3MONTH_CIQ" hidden="1">"c16794"</definedName>
    <definedName name="IQ_CAPEX_EST_TOTAL_REVISED_MONTH" hidden="1">"c16522"</definedName>
    <definedName name="IQ_CAPEX_EST_TOTAL_REVISED_MONTH_CIQ" hidden="1">"c16786"</definedName>
    <definedName name="IQ_CAPEX_EST_UP_2MONTH" hidden="1">"c16524"</definedName>
    <definedName name="IQ_CAPEX_EST_UP_2MONTH_CIQ" hidden="1">"c16788"</definedName>
    <definedName name="IQ_CAPEX_EST_UP_3MONTH" hidden="1">"c16528"</definedName>
    <definedName name="IQ_CAPEX_EST_UP_3MONTH_CIQ" hidden="1">"c16792"</definedName>
    <definedName name="IQ_CAPEX_EST_UP_MONTH" hidden="1">"c16520"</definedName>
    <definedName name="IQ_CAPEX_EST_UP_MONTH_CIQ" hidden="1">"c16784"</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CIQ" hidden="1">"c3809"</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CIQ" hidden="1">"c3808"</definedName>
    <definedName name="IQ_CAPEX_MEDIAN_EST_REUT" hidden="1">"c3970"</definedName>
    <definedName name="IQ_CAPEX_MEDIAN_EST_THOM" hidden="1">"c5503"</definedName>
    <definedName name="IQ_CAPEX_NUM_EST" hidden="1">"c3521"</definedName>
    <definedName name="IQ_CAPEX_NUM_EST_CIQ" hidden="1">"c3811"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CIQ" hidden="1">"c3812"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CONTRIBUTIONS_SAVINGS_ASSOCIATION_THRIFT" hidden="1">"c25014"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_THRIFT" hidden="1">"c24763"</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RRYING_AMT_DEBT_SEC_COVERED_FDIC_LOSS_SHARING_AGREEMENTS_THRIFT" hidden="1">"c24944"</definedName>
    <definedName name="IQ_CARRYING_AMT_LOANS_LEASES_COVERED_FDIC_LOSS_SHARING_AGREEMENTS_THRIFT" hidden="1">"c24942"</definedName>
    <definedName name="IQ_CARRYING_AMT_OTHER_ASSETS_COVERED_FDIC_LOSS_SHARING_AGREEMENTS_THRIFT" hidden="1">"c24945"</definedName>
    <definedName name="IQ_CARRYING_AMT_RE_OWNED_COVERED_FDIC_LOSS_SHARING_AGREEMENTS_THRIFT" hidden="1">"c24943"</definedName>
    <definedName name="IQ_CASH" hidden="1">"c1458"</definedName>
    <definedName name="IQ_CASH_ACQUIRE_CF" hidden="1">"c1630"</definedName>
    <definedName name="IQ_CASH_ACQUIRE_CF_1"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IVIDENDS_NET_INCOME_THRIFT" hidden="1">"c25634"</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LIGIBLE_0_PCT_RISK_WEIGHT_THRIFT" hidden="1">"c25051"</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DOWN_2MONTH" hidden="1">"c16333"</definedName>
    <definedName name="IQ_CASH_EPS_EST_DOWN_3MONTH" hidden="1">"c16337"</definedName>
    <definedName name="IQ_CASH_EPS_EST_DOWN_MONTH" hidden="1">"c16329"</definedName>
    <definedName name="IQ_CASH_EPS_EST_NUM_ANALYSTS_2MONTH" hidden="1">"c16331"</definedName>
    <definedName name="IQ_CASH_EPS_EST_NUM_ANALYSTS_3MONTH" hidden="1">"c16335"</definedName>
    <definedName name="IQ_CASH_EPS_EST_NUM_ANALYSTS_MONTH" hidden="1">"c16327"</definedName>
    <definedName name="IQ_CASH_EPS_EST_THOM" hidden="1">"c5639"</definedName>
    <definedName name="IQ_CASH_EPS_EST_TOTAL_REVISED_2MONTH" hidden="1">"c16334"</definedName>
    <definedName name="IQ_CASH_EPS_EST_TOTAL_REVISED_3MONTH" hidden="1">"c16338"</definedName>
    <definedName name="IQ_CASH_EPS_EST_TOTAL_REVISED_MONTH" hidden="1">"c16330"</definedName>
    <definedName name="IQ_CASH_EPS_EST_UP_2MONTH" hidden="1">"c16332"</definedName>
    <definedName name="IQ_CASH_EPS_EST_UP_3MONTH" hidden="1">"c16336"</definedName>
    <definedName name="IQ_CASH_EPS_EST_UP_MONTH" hidden="1">"c16328"</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AP" hidden="1">"c25889"</definedName>
    <definedName name="IQ_CASH_FLOW_AP_CO" hidden="1">"c25890"</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HIGH_GUIDANCE_CIQ_COL" hidden="1">"c11262"</definedName>
    <definedName name="IQ_CASH_FLOW_INDUSTRY" hidden="1">"c25885"</definedName>
    <definedName name="IQ_CASH_FLOW_INDUSTRY_CO" hidden="1">"c25886"</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ANDARD" hidden="1">"c25887"</definedName>
    <definedName name="IQ_CASH_FLOW_STANDARD_CO" hidden="1">"c25888"</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NON_INT_EARNING_DEPOSITS_THRIFT" hidden="1">"c24818"</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ATASTROPHIC_LOSSES" hidden="1">"c17694"</definedName>
    <definedName name="IQ_CC_RELATED_DUE_90_FFIEC" hidden="1">"c25833"</definedName>
    <definedName name="IQ_CC_RELATED_LOANS_DUE_30_89_FFIEC" hidden="1">"c25832"</definedName>
    <definedName name="IQ_CC_RELATED_NON_ACCRUAL_FFIEC" hidden="1">"c25834"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CIQ_COL" hidden="1">"c11708"</definedName>
    <definedName name="IQ_CFPS_ACT_OR_EST_REUT" hidden="1">"c5463"</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CIQ" hidden="1">"c3675"</definedName>
    <definedName name="IQ_CFPS_EST_DOWN_2MONTH" hidden="1">"c16321"</definedName>
    <definedName name="IQ_CFPS_EST_DOWN_2MONTH_CIQ" hidden="1">"c16645"</definedName>
    <definedName name="IQ_CFPS_EST_DOWN_3MONTH" hidden="1">"c16325"</definedName>
    <definedName name="IQ_CFPS_EST_DOWN_3MONTH_CIQ" hidden="1">"c16649"</definedName>
    <definedName name="IQ_CFPS_EST_DOWN_MONTH" hidden="1">"c16317"</definedName>
    <definedName name="IQ_CFPS_EST_DOWN_MONTH_CIQ" hidden="1">"c16641"</definedName>
    <definedName name="IQ_CFPS_EST_NOTE" hidden="1">"c17508"</definedName>
    <definedName name="IQ_CFPS_EST_NOTE_CIQ" hidden="1">"c17461"</definedName>
    <definedName name="IQ_CFPS_EST_NUM_ANALYSTS_2MONTH" hidden="1">"c16319"</definedName>
    <definedName name="IQ_CFPS_EST_NUM_ANALYSTS_2MONTH_CIQ" hidden="1">"c16643"</definedName>
    <definedName name="IQ_CFPS_EST_NUM_ANALYSTS_3MONTH" hidden="1">"c16323"</definedName>
    <definedName name="IQ_CFPS_EST_NUM_ANALYSTS_3MONTH_CIQ" hidden="1">"c16647"</definedName>
    <definedName name="IQ_CFPS_EST_NUM_ANALYSTS_MONTH" hidden="1">"c16315"</definedName>
    <definedName name="IQ_CFPS_EST_NUM_ANALYSTS_MONTH_CIQ" hidden="1">"c16639"</definedName>
    <definedName name="IQ_CFPS_EST_REUT" hidden="1">"c3844"</definedName>
    <definedName name="IQ_CFPS_EST_THOM" hidden="1">"c4006"</definedName>
    <definedName name="IQ_CFPS_EST_TOTAL_REVISED_2MONTH" hidden="1">"c16322"</definedName>
    <definedName name="IQ_CFPS_EST_TOTAL_REVISED_2MONTH_CIQ" hidden="1">"c16646"</definedName>
    <definedName name="IQ_CFPS_EST_TOTAL_REVISED_3MONTH" hidden="1">"c16326"</definedName>
    <definedName name="IQ_CFPS_EST_TOTAL_REVISED_3MONTH_CIQ" hidden="1">"c16650"</definedName>
    <definedName name="IQ_CFPS_EST_TOTAL_REVISED_MONTH" hidden="1">"c16318"</definedName>
    <definedName name="IQ_CFPS_EST_TOTAL_REVISED_MONTH_CIQ" hidden="1">"c16642"</definedName>
    <definedName name="IQ_CFPS_EST_UP_2MONTH" hidden="1">"c16320"</definedName>
    <definedName name="IQ_CFPS_EST_UP_2MONTH_CIQ" hidden="1">"c16644"</definedName>
    <definedName name="IQ_CFPS_EST_UP_3MONTH" hidden="1">"c16324"</definedName>
    <definedName name="IQ_CFPS_EST_UP_3MONTH_CIQ" hidden="1">"c16648"</definedName>
    <definedName name="IQ_CFPS_EST_UP_MONTH" hidden="1">"c16316"</definedName>
    <definedName name="IQ_CFPS_EST_UP_MONTH_CIQ" hidden="1">"c16640"</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CM"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CM"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CM"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CM"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GVA_THRIFT" hidden="1">"c25096"</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SVA_THRIFT" hidden="1">"c25103"</definedName>
    <definedName name="IQ_CHARGE_OFFS_TOTAL_AVG_LOANS" hidden="1">"c165"</definedName>
    <definedName name="IQ_CHARGE_OFFS_TVA_THRIFT" hidden="1">"c25110"</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IMS_DOMESTIC_DEPOSITORY_INSTITUTIONS_ELIGIBLE_20_PCT_RISK_WEIGHT_THRIFT" hidden="1">"c25060"</definedName>
    <definedName name="IQ_CLAIMS_FHLBS_ELIGIBLE_20_PCT_RISK_WEIGHT_THRIFT" hidden="1">"c25058"</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AMILY_LOANS_TOTAL_LOANS_THRIFT" hidden="1">"c25742"</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LOANS_GROSS_LOANS_THRIFT" hidden="1">"c25724"</definedName>
    <definedName name="IQ_CLOSED_END_LOANS_RISK_BASED_CAPITAL_THRIFT" hidden="1">"c25709"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D_PURCHASED_COMM_NON_MORTGAGE_LOANS_THRIFT" hidden="1">"c25339"</definedName>
    <definedName name="IQ_CLOSED_PURCHASED_CONSUMER_NON_MORTGAGE_LOANS_THRIFT" hidden="1">"c25341"</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MO_THRIFT" hidden="1">"c24903"</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ATERALIZED_MBS_ISSUED_GUARANTEED_FNMA_FHLMC_GNMA_THRIFT" hidden="1">"c24834"</definedName>
    <definedName name="IQ_COLLECTION_DOMESTIC_FDIC" hidden="1">"c6387"</definedName>
    <definedName name="IQ_COLLECTIVE_INV_FUNDS_COMMON_TRUST_FUNDS_DOMESTIC_EQUITY_MARKET_VALUE_FUNDED_ASSETS_THRIFT" hidden="1">"c25445"</definedName>
    <definedName name="IQ_COLLECTIVE_INV_FUNDS_COMMON_TRUST_FUNDS_DOMESTIC_EQUITY_NUMBER_FUNDS_THRIFT" hidden="1">"c25446"</definedName>
    <definedName name="IQ_COLLECTIVE_INV_FUNDS_COMMON_TRUST_FUNDS_INTERNATIONALGLOBAL_EQUITY_MARKET_VALUE_FUNDED_ASSETS_THRIFT" hidden="1">"c25447"</definedName>
    <definedName name="IQ_COLLECTIVE_INV_FUNDS_COMMON_TRUST_FUNDS_INTERNATIONALGLOBAL_EQUITY_NUMBER_FUNDS_THRIFT" hidden="1">"c25448"</definedName>
    <definedName name="IQ_COLLECTIVE_INV_FUNDS_COMMON_TRUST_FUNDS_MUNICIPAL_BOND_MARKET_VALUE_FUNDED_ASSETS_THRIFT" hidden="1">"c25453"</definedName>
    <definedName name="IQ_COLLECTIVE_INV_FUNDS_COMMON_TRUST_FUNDS_MUNICIPAL_BOND_NUMBER_FUNDS_THRIFT" hidden="1">"c25454"</definedName>
    <definedName name="IQ_COLLECTIVE_INV_FUNDS_COMMON_TRUST_FUNDS_SHORT_TERM_INVESTMENTSMONEY_MARKET_MARKET_VALUE_FUNDED_ASSETS_THRIFT" hidden="1">"c25455"</definedName>
    <definedName name="IQ_COLLECTIVE_INV_FUNDS_COMMON_TRUST_FUNDS_SHORT_TERM_INVESTMENTSMONEY_MARKET_NUMBER_FUNDS_THRIFT" hidden="1">"c25456"</definedName>
    <definedName name="IQ_COLLECTIVE_INV_FUNDS_COMMON_TRUST_FUNDS_SPECIALTYOTHER_MARKET_VALUE_FUNDED_ASSETS_THRIFT" hidden="1">"c25457"</definedName>
    <definedName name="IQ_COLLECTIVE_INV_FUNDS_COMMON_TRUST_FUNDS_SPECIALTYOTHER_NUMBER_FUNDS_THRIFT" hidden="1">"c25458"</definedName>
    <definedName name="IQ_COLLECTIVE_INV_FUNDS_COMMON_TRUST_FUNDS_STOCKBOND_BLEND_MARKET_VALUE_FUNDED_ASSETS_THRIFT" hidden="1">"c25449"</definedName>
    <definedName name="IQ_COLLECTIVE_INV_FUNDS_COMMON_TRUST_FUNDS_STOCKBOND_BLEND_NUMBER_FUNDS_THRIFT" hidden="1">"c25450"</definedName>
    <definedName name="IQ_COLLECTIVE_INV_FUNDS_COMMON_TRUST_FUNDS_TAXABLE_BOND_MARKET_VALUE_FUNDED_ASSETS_THRIFT" hidden="1">"c25451"</definedName>
    <definedName name="IQ_COLLECTIVE_INV_FUNDS_COMMON_TRUST_FUNDS_TAXABLE_BOND_NUMBER_FUNDS_THRIFT" hidden="1">"c25452"</definedName>
    <definedName name="IQ_COLLECTIVE_INV_FUNDS_COMMON_TRUST_FUNDS_TOTAL_COLLECTIVE_INV_FUNDS_MARKET_VALUE_FUNDED_ASSETS_THRIFT" hidden="1">"c25459"</definedName>
    <definedName name="IQ_COLLECTIVE_INV_FUNDS_COMMON_TRUST_FUNDS_TOTAL_COLLECTIVE_INV_FUNDS_NUMBER_FUNDS_THRIFT" hidden="1">"c25460"</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LETTERS_CREDIT_THRIFT" hidden="1">"c25613"</definedName>
    <definedName name="IQ_COMM_LOANS_GROSS_LOANS_THRIFT" hidden="1">"c25732"</definedName>
    <definedName name="IQ_COMM_LOANS_NON_MORTGAGE_ADJUSTED_NCOS_TOTAL_THRIFT" hidden="1">"c25210"</definedName>
    <definedName name="IQ_COMM_LOANS_NON_MORTGAGE_GVA_CHARGE_OFFS_THRIFT" hidden="1">"c25125"</definedName>
    <definedName name="IQ_COMM_LOANS_NON_MORTGAGE_GVA_RECOVERIES_THRIFT" hidden="1">"c25156"</definedName>
    <definedName name="IQ_COMM_LOANS_NON_MORTGAGE_SVA_PROVISIONS_TRANSFERS_FROM_GVA_TOTAL_THRIFT" hidden="1">"c25179"</definedName>
    <definedName name="IQ_COMM_LOANS_RISK_BASED_CAPITAL_THRIFT" hidden="1">"c25717"</definedName>
    <definedName name="IQ_COMM_LOANS_THRIFT" hidden="1">"c24853"</definedName>
    <definedName name="IQ_COMM_LOANS_TOTAL_LOANS_THRIFT" hidden="1">"c25749"</definedName>
    <definedName name="IQ_COMM_NON_MORTGAGE_LOANS_DUE_30_89_THRIFT" hidden="1">"c25247"</definedName>
    <definedName name="IQ_COMM_NON_MORTGAGE_LOANS_DUE_90_THRIFT" hidden="1">"c25268"</definedName>
    <definedName name="IQ_COMM_NON_MORTGAGE_LOANS_NON_ACCRUAL_THRIFT" hidden="1">"c25289"</definedName>
    <definedName name="IQ_COMM_RE_FARM_LOANS_TOT_LOANS_FFIEC" hidden="1">"c13872"</definedName>
    <definedName name="IQ_COMM_RE_FARM_LOANS_TOTAL_LOANS_THRIFT" hidden="1">"c25743"</definedName>
    <definedName name="IQ_COMM_RE_LOANS_GROSS_LOANS_THRIFT" hidden="1">"c25725"</definedName>
    <definedName name="IQ_COMM_RE_LOANS_RISK_BASED_CAPITAL_THRIFT" hidden="1">"c25710"</definedName>
    <definedName name="IQ_COMM_RE_NONFARM_NONRES_TOT_LOANS_FFIEC" hidden="1">"c13871"</definedName>
    <definedName name="IQ_COMM_RE_NONFARM_NONRESIDENTIAL_TOTAL_LOANS_THRIFT" hidden="1">"c25746"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_UNUSED_FFIEC" hidden="1">"c25859"</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CM"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CM"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CM"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DIVIDENDS_DECLARED_SAVINGS_ASSOCIATION_THRIFT" hidden="1">"c25011"</definedName>
    <definedName name="IQ_COMMON_STOCK_FFIEC" hidden="1">"c12876"</definedName>
    <definedName name="IQ_COMMON_STOCK_THRIFT" hidden="1">"c24917"</definedName>
    <definedName name="IQ_COMMON_TRUST_FUNDS_COLLECTIVE_INV_FUNDS_ALL_OTHER_ACCOUNTS_THRIFT" hidden="1">"c25430"</definedName>
    <definedName name="IQ_COMMON_TRUST_FUNDS_COLLECTIVE_INV_FUNDS_EMPLOYEE_BENEFIT_RETIREMENT_RELATED_ACCOUNTS_THRIFT" hidden="1">"c25414"</definedName>
    <definedName name="IQ_COMMON_TRUST_FUNDS_COLLECTIVE_INV_FUNDS_PERSONAL_TRUST_AGENCY_INV_MANAGEMENT_ACCOUNTS_THRIFT" hidden="1">"c25398"</definedName>
    <definedName name="IQ_COMP_BENEFITS" hidden="1">"c213"</definedName>
    <definedName name="IQ_COMPANY_ADDRESS" hidden="1">"c214"</definedName>
    <definedName name="IQ_COMPANY_ID" hidden="1">"c3513"</definedName>
    <definedName name="IQ_COMPANY_ID_QUICK_MATCH" hidden="1">"c16227"</definedName>
    <definedName name="IQ_COMPANY_MAIN_FAX" hidden="1">"c18016"</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1_4_DWELLING_UNITS_THRIFT" hidden="1">"c24839"</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LOANS_TOTAL_LOANS_THRIFT" hidden="1">"c25744"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GROSS_LOANS_THRIFT" hidden="1">"c25726"</definedName>
    <definedName name="IQ_CONSTRUCTION_LOANS_IN_PROCESS_FORECLOSURE_THRIFT" hidden="1">"c25303"</definedName>
    <definedName name="IQ_CONSTRUCTION_LOANS_RISK_BASED_CAPITAL_THRIFT" hidden="1">"c25711"</definedName>
    <definedName name="IQ_CONSTRUCTION_LOANS_TOTAL_LOANS" hidden="1">"c15711"</definedName>
    <definedName name="IQ_CONSTRUCTION_MORTGAGE_LOANS_30_89_DAYS_PAST_DUE_STILL_ACCRUING_THRIFT" hidden="1">"c25240"</definedName>
    <definedName name="IQ_CONSTRUCTION_MORTGAGE_LOANS_DUE_90_THRIFT" hidden="1">"c25261"</definedName>
    <definedName name="IQ_CONSTRUCTION_MORTGAGE_LOANS_FORECLOSED_DURING_QUARTER_THRIFT" hidden="1">"c25231"</definedName>
    <definedName name="IQ_CONSTRUCTION_MORTGAGE_LOANS_NON_ACCRUAL_THRIFT" hidden="1">"c25282"</definedName>
    <definedName name="IQ_CONSTRUCTION_MORTGAGE_LOANS_THRIFT" hidden="1">"c24838"</definedName>
    <definedName name="IQ_CONSTRUCTION_MULTIFAMILY_DWELLING_UNITS_THRIFT" hidden="1">"c24840"</definedName>
    <definedName name="IQ_CONSTRUCTION_NONRES_PROPERTY_THRIFT" hidden="1">"c24841"</definedName>
    <definedName name="IQ_CONSTRUCTION_RISK_BASED_FFIEC" hidden="1">"c13422"</definedName>
    <definedName name="IQ_CONSULTING_FFIEC" hidden="1">"c13055"</definedName>
    <definedName name="IQ_CONSUMER_AUTO_LOANS_DUE_90_THRIFT" hidden="1">"c25272"</definedName>
    <definedName name="IQ_CONSUMER_AUTO_LOANS_NON_MORTGAGE_ADJUSTED_NCOS_TOTAL_THRIFT" hidden="1">"c25214"</definedName>
    <definedName name="IQ_CONSUMER_AUTO_LOANS_NON_MORTGAGE_GVA_CHARGE_OFFS_THRIFT" hidden="1">"c25129"</definedName>
    <definedName name="IQ_CONSUMER_AUTO_LOANS_NON_MORTGAGE_GVA_RECOVERIES_THRIFT" hidden="1">"c25160"</definedName>
    <definedName name="IQ_CONSUMER_AUTO_LOANS_NON_MORTGAGE_LOANS_DUE_30_89_THRIFT" hidden="1">"c25251"</definedName>
    <definedName name="IQ_CONSUMER_AUTO_LOANS_NON_MORTGAGE_LOANS_NON_ACCRUAL_THRIFT" hidden="1">"c25293"</definedName>
    <definedName name="IQ_CONSUMER_AUTO_LOANS_NON_MORTGAGE_SVA_PROVISIONS_TRANSFERS_FROM_GVA_TOTAL_THRIFT" hidden="1">"c25183"</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CREDIT_CARD_LINES_UNUSED_FFIEC" hidden="1">"c25862"</definedName>
    <definedName name="IQ_CONSUMER_CREDIT_CARDS_NON_MORTGAGE_ADJUSTED_NCOS_TOTAL_THRIFT" hidden="1">"c25216"</definedName>
    <definedName name="IQ_CONSUMER_CREDIT_CARDS_NON_MORTGAGE_GVA_CHARGE_OFFS_THRIFT" hidden="1">"c25131"</definedName>
    <definedName name="IQ_CONSUMER_CREDIT_CARDS_NON_MORTGAGE_GVA_RECOVERIES_THRIFT" hidden="1">"c25162"</definedName>
    <definedName name="IQ_CONSUMER_CREDIT_CARDS_NON_MORTGAGE_LOANS_DUE_30_89_THRIFT" hidden="1">"c25253"</definedName>
    <definedName name="IQ_CONSUMER_CREDIT_CARDS_NON_MORTGAGE_LOANS_DUE_90_THRIFT" hidden="1">"c25274"</definedName>
    <definedName name="IQ_CONSUMER_CREDIT_CARDS_NON_MORTGAGE_LOANS_NON_ACCRUAL_THRIFT" hidden="1">"c25295"</definedName>
    <definedName name="IQ_CONSUMER_CREDIT_CARDS_NON_MORTGAGE_SVA_PROVISIONS_TRANSFERS_FROM_GVA_TOTAL_THRIFT" hidden="1">"c25185"</definedName>
    <definedName name="IQ_CONSUMER_EDUCATION_LOANS_NON_MORTGAGE_ADJUSTED_NCOS_TOTAL_THRIFT" hidden="1">"c25213"</definedName>
    <definedName name="IQ_CONSUMER_EDUCATION_LOANS_NON_MORTGAGE_GVA_CHARGE_OFFS_THRIFT" hidden="1">"c25128"</definedName>
    <definedName name="IQ_CONSUMER_EDUCATION_LOANS_NON_MORTGAGE_GVA_RECOVERIES_THRIFT" hidden="1">"c25159"</definedName>
    <definedName name="IQ_CONSUMER_EDUCATION_LOANS_NON_MORTGAGE_SVA_PROVISIONS_TRANSFERS_FROM_GVA_TOTAL_THRIFT" hidden="1">"c25182"</definedName>
    <definedName name="IQ_CONSUMER_EDUCATION_NON_MORTGAGE_LOANS_DUE_30_89_THRIFT" hidden="1">"c25250"</definedName>
    <definedName name="IQ_CONSUMER_EDUCATION_NON_MORTGAGE_LOANS_DUE_90_THRIFT" hidden="1">"c25271"</definedName>
    <definedName name="IQ_CONSUMER_EDUCATION_NON_MORTGAGE_LOANS_NON_ACCRUAL_THRIFT" hidden="1">"c25292"</definedName>
    <definedName name="IQ_CONSUMER_HOME_IMPROVEMENT_LOANS_NON_MORTGAGE_ADJUSTED_NCOS_TOTAL_THRIFT" hidden="1">"c25212"</definedName>
    <definedName name="IQ_CONSUMER_HOME_IMPROVEMENT_LOANS_NON_MORTGAGE_GVA_CHARGE_OFFS_THRIFT" hidden="1">"c25127"</definedName>
    <definedName name="IQ_CONSUMER_HOME_IMPROVEMENT_LOANS_NON_MORTGAGE_GVA_RECOVERIES_THRIFT" hidden="1">"c25158"</definedName>
    <definedName name="IQ_CONSUMER_HOME_IMPROVEMENT_LOANS_NON_MORTGAGE_SVA_PROVISIONS_TRANSFERS_FROM_GVA_TOTAL_THRIFT" hidden="1">"c25181"</definedName>
    <definedName name="IQ_CONSUMER_HOME_IMPROVEMENT_NON_MORTGAGE_LOANS_DUE_30_89_THRIFT" hidden="1">"c25249"</definedName>
    <definedName name="IQ_CONSUMER_HOME_IMPROVEMENT_NON_MORTGAGE_LOANS_DUE_90_THRIFT" hidden="1">"c25270"</definedName>
    <definedName name="IQ_CONSUMER_HOME_IMPROVEMENT_NON_MORTGAGE_LOANS_NON_ACCRUAL_THRIFT" hidden="1">"c25291"</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L_REC_FFIEC" hidden="1">"c25869"</definedName>
    <definedName name="IQ_CONSUMER_LOANS" hidden="1">"c223"</definedName>
    <definedName name="IQ_CONSUMER_LOANS_CHARGE_OFFS_FFIEC" hidden="1">"c25838"</definedName>
    <definedName name="IQ_CONSUMER_LOANS_DEPOSITS_NON_MORTGAGE_ADJUSTED_NCOS_TOTAL_THRIFT" hidden="1">"c25211"</definedName>
    <definedName name="IQ_CONSUMER_LOANS_DEPOSITS_NON_MORTGAGE_GVA_CHARGE_OFFS_THRIFT" hidden="1">"c25126"</definedName>
    <definedName name="IQ_CONSUMER_LOANS_DEPOSITS_NON_MORTGAGE_GVA_RECOVERIES_THRIFT" hidden="1">"c25157"</definedName>
    <definedName name="IQ_CONSUMER_LOANS_DEPOSITS_NON_MORTGAGE_LOANS_DUE_30_89_THRIFT" hidden="1">"c25248"</definedName>
    <definedName name="IQ_CONSUMER_LOANS_DEPOSITS_NON_MORTGAGE_LOANS_DUE_90_THRIFT" hidden="1">"c25269"</definedName>
    <definedName name="IQ_CONSUMER_LOANS_DEPOSITS_NON_MORTGAGE_LOANS_NON_ACCRUAL_THRIFT" hidden="1">"c25290"</definedName>
    <definedName name="IQ_CONSUMER_LOANS_DEPOSITS_NON_MORTGAGE_SVA_PROVISIONS_TRANSFERS_FROM_GVA_TOTAL_THRIFT" hidden="1">"c25180"</definedName>
    <definedName name="IQ_CONSUMER_LOANS_DEPOSITS_THRIFT" hidden="1">"c24859"</definedName>
    <definedName name="IQ_CONSUMER_LOANS_DUE_30_89_FFIEC" hidden="1">"c25829"</definedName>
    <definedName name="IQ_CONSUMER_LOANS_DUE_90_FFIEC" hidden="1">"c25830"</definedName>
    <definedName name="IQ_CONSUMER_LOANS_LL_REC_DOM_FFIEC" hidden="1">"c12911"</definedName>
    <definedName name="IQ_CONSUMER_LOANS_NON_ACCRUAL_FFIEC" hidden="1">"c25831"</definedName>
    <definedName name="IQ_CONSUMER_LOANS_RECOV_FFIEC" hidden="1">"c25839"</definedName>
    <definedName name="IQ_CONSUMER_LOANS_THRIFT" hidden="1">"c24858"</definedName>
    <definedName name="IQ_CONSUMER_LOANS_TOT_LOANS_FFIEC" hidden="1">"c13875"</definedName>
    <definedName name="IQ_CONSUMER_LOANS_TOTAL_LOANS" hidden="1">"c15712"</definedName>
    <definedName name="IQ_CONSUMER_LOANS_TOTAL_LOANS_THRIFT" hidden="1">"c25750"</definedName>
    <definedName name="IQ_CONSUMER_MOBILE_HOME_LOANS_NON_MORTGAGE_ADJUSTED_NCOS_TOTAL_THRIFT" hidden="1">"c25215"</definedName>
    <definedName name="IQ_CONSUMER_MOBILE_HOME_LOANS_NON_MORTGAGE_GVA_CHARGE_OFFS_THRIFT" hidden="1">"c25130"</definedName>
    <definedName name="IQ_CONSUMER_MOBILE_HOME_LOANS_NON_MORTGAGE_GVA_RECOVERIES_THRIFT" hidden="1">"c25161"</definedName>
    <definedName name="IQ_CONSUMER_MOBILE_HOME_LOANS_NON_MORTGAGE_LOANS_DUE_30_89_THRIFT" hidden="1">"c25252"</definedName>
    <definedName name="IQ_CONSUMER_MOBILE_HOME_LOANS_NON_MORTGAGE_LOANS_DUE_90_THRIFT" hidden="1">"c25273"</definedName>
    <definedName name="IQ_CONSUMER_MOBILE_HOME_LOANS_NON_MORTGAGE_LOANS_NON_ACCRUAL_THRIFT" hidden="1">"c25294"</definedName>
    <definedName name="IQ_CONSUMER_MOBILE_HOME_LOANS_NON_MORTGAGE_SVA_PROVISIONS_TRANSFERS_FROM_GVA_TOTAL_THRIFT" hidden="1">"c25184"</definedName>
    <definedName name="IQ_CONSUMER_OTHER_NON_MORTGAGE_ADJUSTED_NCOS_TOTAL_THRIFT" hidden="1">"c25217"</definedName>
    <definedName name="IQ_CONSUMER_OTHER_NON_MORTGAGE_GVA_RECOVERIES_THRIFT" hidden="1">"c25163"</definedName>
    <definedName name="IQ_CONSUMER_OTHER_NON_MORTGAGE_LOANS_DUE_30_89_THRIFT" hidden="1">"c25254"</definedName>
    <definedName name="IQ_CONSUMER_OTHER_NON_MORTGAGE_LOANS_DUE_90_THRIFT" hidden="1">"c25275"</definedName>
    <definedName name="IQ_CONSUMER_OTHER_NON_MORTGAGE_LOANS_GVA_CHARGE_OFFS_THRIFT" hidden="1">"c25132"</definedName>
    <definedName name="IQ_CONSUMER_OTHER_NON_MORTGAGE_LOANS_NON_ACCRUAL_THRIFT" hidden="1">"c25296"</definedName>
    <definedName name="IQ_CONSUMER_OTHER_NON_MORTGAGE_SVA_PROVISIONS_TRANSFERS_FROM_GVA_TOTAL_THRIFT" hidden="1">"c25186"</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ASSETS_THRIFT" hidden="1">"c25622"</definedName>
    <definedName name="IQ_CONTINGENT_LIABILITIES" hidden="1">"c18873"</definedName>
    <definedName name="IQ_CONTINGENT_RENTAL" hidden="1">"c17746"</definedName>
    <definedName name="IQ_CONTRACT_AMOUNT" hidden="1">"c13933"</definedName>
    <definedName name="IQ_CONTRACT_DETAILS" hidden="1">"c15555"</definedName>
    <definedName name="IQ_CONTRACT_MONTH" hidden="1">"c13934"</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_UNIT" hidden="1">"c13932"</definedName>
    <definedName name="IQ_CONTRACT_YEAR" hidden="1">"c13935"</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ID_NON_PER_DET_EST" hidden="1">"c13824"</definedName>
    <definedName name="IQ_CONTRIB_ID_NON_PER_DET_EST_THOM" hidden="1">"c13826"</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HRIFT" hidden="1">"c25089"</definedName>
    <definedName name="IQ_CORE_DEPOSITS_TOT_DEPOSITS_FFIEC" hidden="1">"c13911"</definedName>
    <definedName name="IQ_CORE_DEPOSITS_TOTAL_ASSETS_THRIFT" hidden="1">"c25699"</definedName>
    <definedName name="IQ_CORE_DEPOSITS_TOTAL_DEPOSITS_THRIFT" hidden="1">"c25782"</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 hidden="1">"c20636"</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FTER_TAXES" hidden="1">"c20637"</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TAXES" hidden="1">"c20638"</definedName>
    <definedName name="IQ_CORP_PROFITS_YOY" hidden="1">"c7283"</definedName>
    <definedName name="IQ_CORP_PROFITS_YOY_FC" hidden="1">"c8163"</definedName>
    <definedName name="IQ_CORPORATE_MUNICIPAL_TRUSTEESHIPS_NUMBER_ISSUES_THRIFT" hidden="1">"c25441"</definedName>
    <definedName name="IQ_CORPORATE_MUNICIPAL_TRUSTEESHIPS_PRINCIPAL_AMT_OUTSTANDING_THRIFT" hidden="1">"c25440"</definedName>
    <definedName name="IQ_CORPORATE_OVER_TOTAL" hidden="1">"c13767"</definedName>
    <definedName name="IQ_CORPORATE_TRUST_AGENCY_ACCOUNTS_INC_THRIFT" hidden="1">"c24805"</definedName>
    <definedName name="IQ_CORPORATE_TRUST_AGENCY_ACCOUNTS_MANAGED_ASSETS_THRIFT" hidden="1">"c25352"</definedName>
    <definedName name="IQ_CORPORATE_TRUST_AGENCY_ACCOUNTS_NONMANAGED_ASSETS_THRIFT" hidden="1">"c25373"</definedName>
    <definedName name="IQ_CORPORATE_TRUST_AGENCY_ACCOUNTS_NUMBER_MANAGED_ACCOUNTS_THRIFT" hidden="1">"c25363"</definedName>
    <definedName name="IQ_CORPORATE_TRUST_AGENCY_ACCOUNTS_NUMBER_NONMANAGED_ACCOUNTS_THRIFT" hidden="1">"c25385"</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ED_FUNDS_PURCHASED_THRIFT" hidden="1">"c25681"</definedName>
    <definedName name="IQ_COST_FOREIGN_DEPOSITS_FFIEC" hidden="1">"c13490"</definedName>
    <definedName name="IQ_COST_FUNDS" hidden="1">"c15726"</definedName>
    <definedName name="IQ_COST_FUNDS_PURCHASED_FFIEC" hidden="1">"c13491"</definedName>
    <definedName name="IQ_COST_INT_BEARING_DEPOSITS_THRIFT" hidden="1">"c25680"</definedName>
    <definedName name="IQ_COST_INT_DEPOSITS_FFIEC" hidden="1">"c13489"</definedName>
    <definedName name="IQ_COST_OF_FUNDING_ASSETS_FDIC" hidden="1">"c6725"</definedName>
    <definedName name="IQ_COST_OTHER_BORROWED_FUNDS_THRIFT" hidden="1">"c25682"</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PI_YOY_PCT" hidden="1">"c20639"</definedName>
    <definedName name="IQ_CPI_YOY_PCT_FC" hidden="1">"c20640"</definedName>
    <definedName name="IQ_CQ">5000</definedName>
    <definedName name="IQ_CREDIT_CARD_CHARGE_OFFS_FDIC" hidden="1">"c6652"</definedName>
    <definedName name="IQ_CREDIT_CARD_CHARGE_OFFS_RELATED_ACCRUED_INTEREST_THRIFT" hidden="1">"c25228"</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GROSS_LOANS_THRIFT" hidden="1">"c25734"</definedName>
    <definedName name="IQ_CREDIT_CARD_LOANS_NON_ACCRUAL_FFIEC" hidden="1">"c13324"</definedName>
    <definedName name="IQ_CREDIT_CARD_LOANS_OUTSTANDING_BUS_NON_MORTGAGE_COMM_LOANS_THRIFT" hidden="1">"c24856"</definedName>
    <definedName name="IQ_CREDIT_CARD_LOANS_RECOV_FFIEC" hidden="1">"c13202"</definedName>
    <definedName name="IQ_CREDIT_CARD_LOANS_RELATED_CHARGE_OFFS_FFIEC" hidden="1">"c25840"</definedName>
    <definedName name="IQ_CREDIT_CARD_LOANS_RELATED_RECOV_FFIEC" hidden="1">"c25841"</definedName>
    <definedName name="IQ_CREDIT_CARD_LOANS_RISK_BASED_CAPITAL_THRIFT" hidden="1">"c25719"</definedName>
    <definedName name="IQ_CREDIT_CARD_NET_CHARGE_OFFS_FDIC" hidden="1">"c6654"</definedName>
    <definedName name="IQ_CREDIT_CARD_RECOVERIES_FDIC" hidden="1">"c6653"</definedName>
    <definedName name="IQ_CREDIT_CARD_RELATED_LL_REC_FFIEC" hidden="1">"c25870"</definedName>
    <definedName name="IQ_CREDIT_CARD_RISK_BASED_FFIEC" hidden="1">"c13433"</definedName>
    <definedName name="IQ_CREDIT_CARDS_CONSUMER_LOANS_FFIEC" hidden="1">"c12822"</definedName>
    <definedName name="IQ_CREDIT_CARDS_CONSUMER_OPEN_END_LINES_CREDIT_THRIFT" hidden="1">"c25609"</definedName>
    <definedName name="IQ_CREDIT_CARDS_LL_REC_FFIEC" hidden="1">"c12889"</definedName>
    <definedName name="IQ_CREDIT_CARDS_LOANS_TRADING_DOM_FFIEC" hidden="1">"c12933"</definedName>
    <definedName name="IQ_CREDIT_CARDS_OTHER_OPEN_END_LINES_CREDIT_THRIFT" hidden="1">"c25610"</definedName>
    <definedName name="IQ_CREDIT_CARDS_THRIFT" hidden="1">"c24864"</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_EFFECT_CHANGE_ACCOUNTING_FFIEC" hidden="1">"c25849"</definedName>
    <definedName name="IQ_CUMULATIVE_PREF_THRIFT" hidden="1">"c24915"</definedName>
    <definedName name="IQ_CUMULATIVE_PREFERREDS_T2_FFIEC" hidden="1">"c13145"</definedName>
    <definedName name="IQ_CUMULATIVE_SPLIT_FACTOR" hidden="1">"c2094"</definedName>
    <definedName name="IQ_CURR_ACCT_BALANCE" hidden="1">"c20641"</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GDP" hidden="1">"c20642"</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CM"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CM"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DY_SAFEKEEPING_ACCOUNTS_INC_THRIFT" hidden="1">"c24809"</definedName>
    <definedName name="IQ_CUSTODY_SAFEKEEPING_ACCOUNTS_NONMANAGED_ASSETS_THRIFT" hidden="1">"c25377"</definedName>
    <definedName name="IQ_CUSTODY_SAFEKEEPING_ACCOUNTS_NUMBER_NONMANAGED_ACCOUNTS_THRIFT" hidden="1">"c25389"</definedName>
    <definedName name="IQ_CUSTOMER_LIAB_ACCEPTANCES_OUT_FFIEC" hidden="1">"c12835"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CM"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CM" hidden="1">"c248"</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CM"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CM" hidden="1">"c260"</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LESS_THAN_1YR_INV_SEC_THRIFT" hidden="1">"c25676"</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BT_SECURITIES_OVER_1YR_INV_SEC_THRIFT" hidden="1">"c25677"</definedName>
    <definedName name="IQ_DECREASE_INT_EXPENSE_FFIEC" hidden="1">"c13064"</definedName>
    <definedName name="IQ_DEDUCTION_EQUITY_INV_OTHER_ASSETS_THRIFT" hidden="1">"c25047"</definedName>
    <definedName name="IQ_DEDUCTION_LOW_LEVEL_RECOURSE_RESIDUAL_INTERESTS_THRIFT" hidden="1">"c25048"</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CM"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CM" hidden="1">"c288"</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CM"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CM"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CM"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OME_TAXES_THRIFT" hidden="1">"c24911"</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CONSOLIDATED_SUBSIDIARIES_THRIFT" hidden="1">"c25570"</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ACQUIRED_NET_DISPOSITIONS_IN_BULK_TRANSACTIONS_THRIFT" hidden="1">"c25345"</definedName>
    <definedName name="IQ_DEPOSITS_AMOUNTS_NETTED_THRIFT" hidden="1">"c25534"</definedName>
    <definedName name="IQ_DEPOSITS_DOM_FFIEC" hidden="1">"c12850"</definedName>
    <definedName name="IQ_DEPOSITS_ESCROWS_THRIFT" hidden="1">"c24895"</definedName>
    <definedName name="IQ_DEPOSITS_EXCLUDING_RETIREMENT_ACCOUNTS_GREATER_THAN_250000_THRIFT" hidden="1">"c24986"</definedName>
    <definedName name="IQ_DEPOSITS_EXCLUDING_RETIREMENT_ACCOUNTS_LESS_THAN_250000_THRIFT" hidden="1">"c24985"</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INV_SEC_GVA_CHARGE_OFFS_THRIFT" hidden="1">"c25112"</definedName>
    <definedName name="IQ_DEPOSITS_INV_SEC_GVA_RECOVERIES_THRIFT" hidden="1">"c25143"</definedName>
    <definedName name="IQ_DEPOSITS_INV_SEC_SVA_PROVISIONS_TRANSFERS_FROM_GVA_THRIFT" hidden="1">"c25166"</definedName>
    <definedName name="IQ_DEPOSITS_INV_SEC_TOTAL_THRIFT" hidden="1">"c25197"</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1_THRIFT" hidden="1">"c25530"</definedName>
    <definedName name="IQ_DEPOSITS_LEVEL_2_FFIEC" hidden="1">"c13229"</definedName>
    <definedName name="IQ_DEPOSITS_LEVEL_2_THRIFT" hidden="1">"c25531"</definedName>
    <definedName name="IQ_DEPOSITS_LEVEL_3_FFIEC" hidden="1">"c13237"</definedName>
    <definedName name="IQ_DEPOSITS_LEVEL_3_THRIFT" hidden="1">"c25532"</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OSITS_THRIFT" hidden="1">"c24896"</definedName>
    <definedName name="IQ_DEPOSITS_TOTAL_AFTER_NETTING_THRIFT" hidden="1">"c25535"</definedName>
    <definedName name="IQ_DEPOSITS_TOTAL_BEFORE_NETTING_THRIFT" hidden="1">"c25533"</definedName>
    <definedName name="IQ_DEPRE_AMORT" hidden="1">"c1360"</definedName>
    <definedName name="IQ_DEPRE_AMORT_SUPPL" hidden="1">"c1593"</definedName>
    <definedName name="IQ_DEPRE_DEPLE" hidden="1">"c1361"</definedName>
    <definedName name="IQ_DEPRE_SUPP" hidden="1">"c1443"</definedName>
    <definedName name="IQ_DERIVATIVE_ASSETS_AMOUNTS_NETTED_THRIFT" hidden="1">"c25510"</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1_THRIFT" hidden="1">"c25506"</definedName>
    <definedName name="IQ_DERIVATIVE_ASSETS_LEVEL_2_FFIEC" hidden="1">"c15438"</definedName>
    <definedName name="IQ_DERIVATIVE_ASSETS_LEVEL_2_THRIFT" hidden="1">"c25507"</definedName>
    <definedName name="IQ_DERIVATIVE_ASSETS_LEVEL_3_FFIEC" hidden="1">"c15451"</definedName>
    <definedName name="IQ_DERIVATIVE_ASSETS_LEVEL_3_THRIFT" hidden="1">"c25508"</definedName>
    <definedName name="IQ_DERIVATIVE_ASSETS_LT" hidden="1">"c17745"</definedName>
    <definedName name="IQ_DERIVATIVE_ASSETS_TOTAL_AFTER_NETTING_THRIFT" hidden="1">"c25511"</definedName>
    <definedName name="IQ_DERIVATIVE_ASSETS_TOTAL_BEFORE_NETTING_THRIFT" hidden="1">"c25509"</definedName>
    <definedName name="IQ_DERIVATIVE_LIAB_CURRENT" hidden="1">"c17873"</definedName>
    <definedName name="IQ_DERIVATIVE_LIAB_NON_CURRENT" hidden="1">"c17874"</definedName>
    <definedName name="IQ_DERIVATIVE_LIABILITIES_AMOUNTS_NETTED_THRIFT" hidden="1">"c25552"</definedName>
    <definedName name="IQ_DERIVATIVE_LIABILITIES_FAIR_VALUE_TOT_FFIEC" hidden="1">"c15407"</definedName>
    <definedName name="IQ_DERIVATIVE_LIABILITIES_LEVEL_1_FFIEC" hidden="1">"c15429"</definedName>
    <definedName name="IQ_DERIVATIVE_LIABILITIES_LEVEL_1_THRIFT" hidden="1">"c25548"</definedName>
    <definedName name="IQ_DERIVATIVE_LIABILITIES_LEVEL_2_FFIEC" hidden="1">"c15442"</definedName>
    <definedName name="IQ_DERIVATIVE_LIABILITIES_LEVEL_2_THRIFT" hidden="1">"c25549"</definedName>
    <definedName name="IQ_DERIVATIVE_LIABILITIES_LEVEL_3_FFIEC" hidden="1">"c15455"</definedName>
    <definedName name="IQ_DERIVATIVE_LIABILITIES_LEVEL_3_THRIFT" hidden="1">"c25550"</definedName>
    <definedName name="IQ_DERIVATIVE_LIABILITIES_TOTAL_AFTER_NETTING_THRIFT" hidden="1">"c25553"</definedName>
    <definedName name="IQ_DERIVATIVE_LIABILITIES_TOTAL_BEFORE_NETTING_THRIFT" hidden="1">"c25551"</definedName>
    <definedName name="IQ_DERIVATIVE_TRADING_ASSETS" hidden="1">"c17875"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ALLOWED_SERVICING_OTHER_ASSETS_ADJUSTED_ASSETS_THRIFT" hidden="1">"c25033"</definedName>
    <definedName name="IQ_DISALLOWED_SERVICING_OTHER_ASSETS_T1_THRIFT" hidden="1">"c25024"</definedName>
    <definedName name="IQ_DISBURSED_CONSTRUCTION_MORTGAGE_LOANS_1_4_DWELLING_UNITS_THRIFT" hidden="1">"c25317"</definedName>
    <definedName name="IQ_DISBURSED_CONSTRUCTION_MORTGAGE_LOANS_MULTIFAMILY_5_MORE_DWELLING_UNITS_THRIFT" hidden="1">"c25318"</definedName>
    <definedName name="IQ_DISBURSED_CONSTRUCTION_MORTGAGE_LOANS_NONRES_THRIFT" hidden="1">"c25319"</definedName>
    <definedName name="IQ_DISBURSED_PML_1_4_DWELLING_UNITS_THRIFT" hidden="1">"c25320"</definedName>
    <definedName name="IQ_DISBURSED_PML_HOME_EQUITY_JUNIOR_LIENS_THRIFT" hidden="1">"c25321"</definedName>
    <definedName name="IQ_DISBURSED_PML_LAND_THRIFT" hidden="1">"c25324"</definedName>
    <definedName name="IQ_DISBURSED_PML_MULTIFAMILY_5_MORE_DWELLING_UNITS_THRIFT" hidden="1">"c25322"</definedName>
    <definedName name="IQ_DISBURSED_PML_NONRES_EXCEPT_LAND_THRIFT" hidden="1">"c25323"</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STRIBUTABLE_CASH_STDDEV_EST_CIQ" hidden="1">"c4819"</definedName>
    <definedName name="IQ_DIV_AMOUNT" hidden="1">"c3041"</definedName>
    <definedName name="IQ_DIV_AMOUNT_LIST" hidden="1">"c17417"</definedName>
    <definedName name="IQ_DIV_PAYMENT_DATE" hidden="1">"c2205"</definedName>
    <definedName name="IQ_DIV_PAYMENT_DATE_1" hidden="1">"c2205"</definedName>
    <definedName name="IQ_DIV_PAYMENT_DATE_LIST" hidden="1">"c17418"</definedName>
    <definedName name="IQ_DIV_PAYMENT_TYPE" hidden="1">"c12752"</definedName>
    <definedName name="IQ_DIV_PAYMENT_TYPE_LIST" hidden="1">"c17419"</definedName>
    <definedName name="IQ_DIV_RECORD_DATE" hidden="1">"c2204"</definedName>
    <definedName name="IQ_DIV_RECORD_DATE_1" hidden="1">"c2204"</definedName>
    <definedName name="IQ_DIV_RECORD_DATE_LIST" hidden="1">"c17420"</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INCOME_FHLB_STOCK_THRIFT" hidden="1">"c24754"</definedName>
    <definedName name="IQ_DIVIDEND_INCOME_OTHER_EQUITY_INV_THRIFT" hidden="1">"c24755"</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 hidden="1">"c11709"</definedName>
    <definedName name="IQ_DPS_ACT_OR_EST_REUT" hidden="1">"c5464"</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DOWN_2MONTH" hidden="1">"c16345"</definedName>
    <definedName name="IQ_DPS_EST_DOWN_2MONTH_CIQ" hidden="1">"c16657"</definedName>
    <definedName name="IQ_DPS_EST_DOWN_3MONTH" hidden="1">"c16349"</definedName>
    <definedName name="IQ_DPS_EST_DOWN_3MONTH_CIQ" hidden="1">"c16661"</definedName>
    <definedName name="IQ_DPS_EST_DOWN_MONTH" hidden="1">"c16341"</definedName>
    <definedName name="IQ_DPS_EST_DOWN_MONTH_CIQ" hidden="1">"c16653"</definedName>
    <definedName name="IQ_DPS_EST_NOTE" hidden="1">"c17509"</definedName>
    <definedName name="IQ_DPS_EST_NOTE_CIQ" hidden="1">"c17462"</definedName>
    <definedName name="IQ_DPS_EST_NUM_ANALYSTS_2MONTH" hidden="1">"c16343"</definedName>
    <definedName name="IQ_DPS_EST_NUM_ANALYSTS_2MONTH_CIQ" hidden="1">"c16655"</definedName>
    <definedName name="IQ_DPS_EST_NUM_ANALYSTS_3MONTH" hidden="1">"c16347"</definedName>
    <definedName name="IQ_DPS_EST_NUM_ANALYSTS_3MONTH_CIQ" hidden="1">"c16659"</definedName>
    <definedName name="IQ_DPS_EST_NUM_ANALYSTS_MONTH" hidden="1">"c16339"</definedName>
    <definedName name="IQ_DPS_EST_NUM_ANALYSTS_MONTH_CIQ" hidden="1">"c16651"</definedName>
    <definedName name="IQ_DPS_EST_REUT" hidden="1">"c3851"</definedName>
    <definedName name="IQ_DPS_EST_THOM" hidden="1">"c4013"</definedName>
    <definedName name="IQ_DPS_EST_TOTAL_REVISED_2MONTH" hidden="1">"c16346"</definedName>
    <definedName name="IQ_DPS_EST_TOTAL_REVISED_2MONTH_CIQ" hidden="1">"c16658"</definedName>
    <definedName name="IQ_DPS_EST_TOTAL_REVISED_3MONTH" hidden="1">"c16350"</definedName>
    <definedName name="IQ_DPS_EST_TOTAL_REVISED_3MONTH_CIQ" hidden="1">"c16662"</definedName>
    <definedName name="IQ_DPS_EST_TOTAL_REVISED_MONTH" hidden="1">"c16342"</definedName>
    <definedName name="IQ_DPS_EST_TOTAL_REVISED_MONTH_CIQ" hidden="1">"c16654"</definedName>
    <definedName name="IQ_DPS_EST_UP_2MONTH" hidden="1">"c16344"</definedName>
    <definedName name="IQ_DPS_EST_UP_2MONTH_CIQ" hidden="1">"c16656"</definedName>
    <definedName name="IQ_DPS_EST_UP_3MONTH" hidden="1">"c16348"</definedName>
    <definedName name="IQ_DPS_EST_UP_3MONTH_CIQ" hidden="1">"c16660"</definedName>
    <definedName name="IQ_DPS_EST_UP_MONTH" hidden="1">"c16340"</definedName>
    <definedName name="IQ_DPS_EST_UP_MONTH_CIQ" hidden="1">"c16652"</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_PARENT_EXCL_EXTRA" hidden="1">"c25791"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BEFORE_TAXES_AVG_ASSETS_THRIFT" hidden="1">"c25656"</definedName>
    <definedName name="IQ_EARNINGS_CO_FFIEC" hidden="1">"c13032"</definedName>
    <definedName name="IQ_EARNINGS_CO_THRIFT" hidden="1">"c24796"</definedName>
    <definedName name="IQ_EARNINGS_CONT_OPS_HOMEBUILDING_SALES" hidden="1">"c15817"</definedName>
    <definedName name="IQ_EARNINGS_COVERAGE_LOSSES_FFIEC" hidden="1">"c13351"</definedName>
    <definedName name="IQ_EARNINGS_COVERAGE_NET_CHARGE_OFFS_FDIC" hidden="1">"c6735"</definedName>
    <definedName name="IQ_EARNINGS_COVERAGE_NET_LOSSES_THRIFT" hidden="1">"c25641"</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 hidden="1">"c11710"</definedName>
    <definedName name="IQ_EBIT_ACT_OR_EST_REUT" hidden="1">"c5465"</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CIQ" hidden="1">"c4674"</definedName>
    <definedName name="IQ_EBIT_EST_DOWN_2MONTH" hidden="1">"c16357"</definedName>
    <definedName name="IQ_EBIT_EST_DOWN_2MONTH_CIQ" hidden="1">"c16669"</definedName>
    <definedName name="IQ_EBIT_EST_DOWN_3MONTH" hidden="1">"c16361"</definedName>
    <definedName name="IQ_EBIT_EST_DOWN_3MONTH_CIQ" hidden="1">"c16673"</definedName>
    <definedName name="IQ_EBIT_EST_DOWN_MONTH" hidden="1">"c16353"</definedName>
    <definedName name="IQ_EBIT_EST_DOWN_MONTH_CIQ" hidden="1">"c16665"</definedName>
    <definedName name="IQ_EBIT_EST_NOTE" hidden="1">"c17510"</definedName>
    <definedName name="IQ_EBIT_EST_NOTE_CIQ" hidden="1">"c17463"</definedName>
    <definedName name="IQ_EBIT_EST_NUM_ANALYSTS_2MONTH" hidden="1">"c16355"</definedName>
    <definedName name="IQ_EBIT_EST_NUM_ANALYSTS_2MONTH_CIQ" hidden="1">"c16667"</definedName>
    <definedName name="IQ_EBIT_EST_NUM_ANALYSTS_3MONTH" hidden="1">"c16359"</definedName>
    <definedName name="IQ_EBIT_EST_NUM_ANALYSTS_3MONTH_CIQ" hidden="1">"c16671"</definedName>
    <definedName name="IQ_EBIT_EST_NUM_ANALYSTS_MONTH" hidden="1">"c16351"</definedName>
    <definedName name="IQ_EBIT_EST_NUM_ANALYSTS_MONTH_CIQ" hidden="1">"c16663"</definedName>
    <definedName name="IQ_EBIT_EST_REUT" hidden="1">"c5333"</definedName>
    <definedName name="IQ_EBIT_EST_THOM" hidden="1">"c5105"</definedName>
    <definedName name="IQ_EBIT_EST_TOTAL_REVISED_2MONTH" hidden="1">"c16358"</definedName>
    <definedName name="IQ_EBIT_EST_TOTAL_REVISED_2MONTH_CIQ" hidden="1">"c16670"</definedName>
    <definedName name="IQ_EBIT_EST_TOTAL_REVISED_3MONTH" hidden="1">"c16362"</definedName>
    <definedName name="IQ_EBIT_EST_TOTAL_REVISED_3MONTH_CIQ" hidden="1">"c16674"</definedName>
    <definedName name="IQ_EBIT_EST_TOTAL_REVISED_MONTH" hidden="1">"c16354"</definedName>
    <definedName name="IQ_EBIT_EST_TOTAL_REVISED_MONTH_CIQ" hidden="1">"c16666"</definedName>
    <definedName name="IQ_EBIT_EST_UP_2MONTH" hidden="1">"c16356"</definedName>
    <definedName name="IQ_EBIT_EST_UP_2MONTH_CIQ" hidden="1">"c16668"</definedName>
    <definedName name="IQ_EBIT_EST_UP_3MONTH" hidden="1">"c16360"</definedName>
    <definedName name="IQ_EBIT_EST_UP_3MONTH_CIQ" hidden="1">"c16672"</definedName>
    <definedName name="IQ_EBIT_EST_UP_MONTH" hidden="1">"c16352"</definedName>
    <definedName name="IQ_EBIT_EST_UP_MONTH_CIQ" hidden="1">"c16664"</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 hidden="1">"c4831"</definedName>
    <definedName name="IQ_EBIT_GW_ACT_OR_EST_CIQ_COL" hidden="1">"c11478"</definedName>
    <definedName name="IQ_EBIT_GW_EST" hidden="1">"c4305"</definedName>
    <definedName name="IQ_EBIT_GW_EST_CIQ" hidden="1">"c4830"</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REUT" hidden="1">"c3640"</definedName>
    <definedName name="IQ_EBITDA_EST_THOM" hidden="1">"c3658"</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CM" hidden="1">"c378"</definedName>
    <definedName name="IQ_EBT_EXCL" hidden="1">"c379"</definedName>
    <definedName name="IQ_EBT_EXCL_BNK" hidden="1">"c380"</definedName>
    <definedName name="IQ_EBT_EXCL_BR" hidden="1">"c381"</definedName>
    <definedName name="IQ_EBT_EXCL_CM"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EST_CIQ" hidden="1">"c4874"</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THRIFT" hidden="1">"c24794"</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DUCATION_LOANS_THRIFT" hidden="1">"c24861"</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MPLOYMENT_YOY" hidden="1">"c20643"</definedName>
    <definedName name="IQ_ENDING_BALANCE_GVA_THRIFT" hidden="1">"c25097"</definedName>
    <definedName name="IQ_ENDING_BALANCE_SVA_THRIFT" hidden="1">"c25104"</definedName>
    <definedName name="IQ_ENDING_BALANCE_TVA_THRIFT" hidden="1">"c25111"</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REUT" hidden="1">"c5453"</definedName>
    <definedName name="IQ_EPS_EST_THOM" hidden="1">"c5290"</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 hidden="1">"c13495"</definedName>
    <definedName name="IQ_EPS_GROWTH_GUIDANCE_CIQ" hidden="1">"c32283"</definedName>
    <definedName name="IQ_EPS_GROWTH_GUIDANCE_CIQ_COL" hidden="1">"c32286"</definedName>
    <definedName name="IQ_EPS_GROWTH_HIGH_GUIDANCE" hidden="1">"c13496"</definedName>
    <definedName name="IQ_EPS_GROWTH_HIGH_GUIDANCE_CIQ" hidden="1">"c32284"</definedName>
    <definedName name="IQ_EPS_GROWTH_HIGH_GUIDANCE_CIQ_COL" hidden="1">"c32287"</definedName>
    <definedName name="IQ_EPS_GROWTH_LOW_GUIDANCE" hidden="1">"c13497"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REUT" hidden="1">"c5389"</definedName>
    <definedName name="IQ_EPS_GW_EST_THOM" hidden="1">"c5133"</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REUT" hidden="1">"c5396"</definedName>
    <definedName name="IQ_EPS_REPORTED_EST_THOM" hidden="1">"c5140"</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EST_CIQ" hidden="1">"c4900"</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INV_NOT_CARRIED_FV_ADJUSTED_NCOS_THRIFT" hidden="1">"c25226"</definedName>
    <definedName name="IQ_EQUITY_INV_NOT_CARRIED_FV_SVA_PROVISIONS_TRANSFERS_FROM_GVA_THRIFT" hidden="1">"c25195"</definedName>
    <definedName name="IQ_EQUITY_INV_NOT_SUBJECT_SFAS_NO115_GVA_CHARGE_OFFS_THRIFT" hidden="1">"c25141"</definedName>
    <definedName name="IQ_EQUITY_INV_NOT_SUBJECT_SFAS_NO115_GVA_RECOVERIES_THRIFT" hidden="1">"c25164"</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FV_THRIFT" hidden="1">"c24823"</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CROWS_THRIFT" hidden="1">"c24897"</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CIQ_COL" hidden="1">"c11568"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"c1666"</definedName>
    <definedName name="IQ_EST_ACT_FFO_ADJ" hidden="1">"c4406"</definedName>
    <definedName name="IQ_EST_ACT_FFO_ADJ_CIQ" hidden="1">"c4931"</definedName>
    <definedName name="IQ_EST_ACT_FFO_CIQ" hidden="1">"c4932"</definedName>
    <definedName name="IQ_EST_ACT_FFO_CIQ_COL" hidden="1">"c11579"</definedName>
    <definedName name="IQ_EST_ACT_FFO_REUT" hidden="1">"c3843"</definedName>
    <definedName name="IQ_EST_ACT_FFO_SHARE" hidden="1">"c1666"</definedName>
    <definedName name="IQ_EST_ACT_FFO_SHARE_CIQ" hidden="1">"c3674"</definedName>
    <definedName name="IQ_EST_ACT_FFO_SHARE_SHARE_THOM" hidden="1">"c4005"</definedName>
    <definedName name="IQ_EST_ACT_FFO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SHARE_REUT" hidden="1">"c5616"</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CIQ" hidden="1">"c12016"</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CIQ" hidden="1">"c3834"</definedName>
    <definedName name="IQ_EST_ACT_RETURN_ASSETS_REUT" hidden="1">"c3996"</definedName>
    <definedName name="IQ_EST_ACT_RETURN_ASSETS_THOM" hidden="1">"c4040"</definedName>
    <definedName name="IQ_EST_ACT_RETURN_EQUITY" hidden="1">"c3548"</definedName>
    <definedName name="IQ_EST_ACT_RETURN_EQUITY_CIQ" hidden="1">"c3827"</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 hidden="1">"c11213"</definedName>
    <definedName name="IQ_EST_CASH_FLOW_SURPRISE_PERCENT" hidden="1">"c4161"</definedName>
    <definedName name="IQ_EST_CASH_FLOW_SURPRISE_PERCENT_CIQ" hidden="1">"c4573"</definedName>
    <definedName name="IQ_EST_CASH_FLOW_SURPRISE_PERCENT_CIQ_COL" hidden="1">"c11222"</definedName>
    <definedName name="IQ_EST_CASH_OPER_DIFF" hidden="1">"c4162"</definedName>
    <definedName name="IQ_EST_CASH_OPER_DIFF_CIQ" hidden="1">"c4574"</definedName>
    <definedName name="IQ_EST_CASH_OPER_DIFF_CIQ_COL" hidden="1">"c11223"</definedName>
    <definedName name="IQ_EST_CASH_OPER_SURPRISE_PERCENT" hidden="1">"c4248"</definedName>
    <definedName name="IQ_EST_CASH_OPER_SURPRISE_PERCENT_CIQ" hidden="1">"c4774"</definedName>
    <definedName name="IQ_EST_CASH_OPER_SURPRISE_PERCENT_CIQ_COL" hidden="1">"c11421"</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DIFF_CIQ_COL" hidden="1">"c11448"</definedName>
    <definedName name="IQ_EST_DISTRIBUTABLE_CASH_GROWTH_1YR" hidden="1">"c4413"</definedName>
    <definedName name="IQ_EST_DISTRIBUTABLE_CASH_GROWTH_1YR_CIQ" hidden="1">"c4938"</definedName>
    <definedName name="IQ_EST_DISTRIBUTABLE_CASH_GROWTH_1YR_CIQ_COL" hidden="1">"c11585"</definedName>
    <definedName name="IQ_EST_DISTRIBUTABLE_CASH_GROWTH_2YR" hidden="1">"c4414"</definedName>
    <definedName name="IQ_EST_DISTRIBUTABLE_CASH_GROWTH_2YR_CIQ" hidden="1">"c4939"</definedName>
    <definedName name="IQ_EST_DISTRIBUTABLE_CASH_GROWTH_2YR_CIQ_COL" hidden="1">"c11586"</definedName>
    <definedName name="IQ_EST_DISTRIBUTABLE_CASH_GROWTH_Q_1YR" hidden="1">"c4415"</definedName>
    <definedName name="IQ_EST_DISTRIBUTABLE_CASH_GROWTH_Q_1YR_CIQ" hidden="1">"c4940"</definedName>
    <definedName name="IQ_EST_DISTRIBUTABLE_CASH_GROWTH_Q_1YR_CIQ_COL" hidden="1">"c11587"</definedName>
    <definedName name="IQ_EST_DISTRIBUTABLE_CASH_SEQ_GROWTH_Q" hidden="1">"c4416"</definedName>
    <definedName name="IQ_EST_DISTRIBUTABLE_CASH_SEQ_GROWTH_Q_CIQ" hidden="1">"c4941"</definedName>
    <definedName name="IQ_EST_DISTRIBUTABLE_CASH_SEQ_GROWTH_Q_CIQ_COL" hidden="1">"c11588"</definedName>
    <definedName name="IQ_EST_DISTRIBUTABLE_CASH_SHARE_DIFF" hidden="1">"c4284"</definedName>
    <definedName name="IQ_EST_DISTRIBUTABLE_CASH_SHARE_DIFF_CIQ" hidden="1">"c4809"</definedName>
    <definedName name="IQ_EST_DISTRIBUTABLE_CASH_SHARE_DIFF_CIQ_COL" hidden="1">"c11456"</definedName>
    <definedName name="IQ_EST_DISTRIBUTABLE_CASH_SHARE_GROWTH_1YR" hidden="1">"c4417"</definedName>
    <definedName name="IQ_EST_DISTRIBUTABLE_CASH_SHARE_GROWTH_1YR_CIQ" hidden="1">"c4942"</definedName>
    <definedName name="IQ_EST_DISTRIBUTABLE_CASH_SHARE_GROWTH_1YR_CIQ_COL" hidden="1">"c11589"</definedName>
    <definedName name="IQ_EST_DISTRIBUTABLE_CASH_SHARE_GROWTH_2YR" hidden="1">"c4418"</definedName>
    <definedName name="IQ_EST_DISTRIBUTABLE_CASH_SHARE_GROWTH_2YR_CIQ" hidden="1">"c4943"</definedName>
    <definedName name="IQ_EST_DISTRIBUTABLE_CASH_SHARE_GROWTH_2YR_CIQ_COL" hidden="1">"c11590"</definedName>
    <definedName name="IQ_EST_DISTRIBUTABLE_CASH_SHARE_GROWTH_Q_1YR" hidden="1">"c4419"</definedName>
    <definedName name="IQ_EST_DISTRIBUTABLE_CASH_SHARE_GROWTH_Q_1YR_CIQ" hidden="1">"c4944"</definedName>
    <definedName name="IQ_EST_DISTRIBUTABLE_CASH_SHARE_GROWTH_Q_1YR_CIQ_COL" hidden="1">"c11591"</definedName>
    <definedName name="IQ_EST_DISTRIBUTABLE_CASH_SHARE_SEQ_GROWTH_Q" hidden="1">"c4420"</definedName>
    <definedName name="IQ_EST_DISTRIBUTABLE_CASH_SHARE_SEQ_GROWTH_Q_CIQ" hidden="1">"c4945"</definedName>
    <definedName name="IQ_EST_DISTRIBUTABLE_CASH_SHARE_SEQ_GROWTH_Q_CIQ_COL" hidden="1">"c11592"</definedName>
    <definedName name="IQ_EST_DISTRIBUTABLE_CASH_SHARE_SURPRISE_PERCENT" hidden="1">"c4293"</definedName>
    <definedName name="IQ_EST_DISTRIBUTABLE_CASH_SHARE_SURPRISE_PERCENT_CIQ" hidden="1">"c4818"</definedName>
    <definedName name="IQ_EST_DISTRIBUTABLE_CASH_SHARE_SURPRISE_PERCENT_CIQ_COL" hidden="1">"c11465"</definedName>
    <definedName name="IQ_EST_DISTRIBUTABLE_CASH_SURPRISE_PERCENT" hidden="1">"c4295"</definedName>
    <definedName name="IQ_EST_DISTRIBUTABLE_CASH_SURPRISE_PERCENT_CIQ" hidden="1">"c4820"</definedName>
    <definedName name="IQ_EST_DISTRIBUTABLE_CASH_SURPRISE_PERCENT_CIQ_COL" hidden="1">"c11467"</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DIFF_CIQ_COL" hidden="1">"c11476"</definedName>
    <definedName name="IQ_EST_EBIT_GW_SURPRISE_PERCENT" hidden="1">"c4313"</definedName>
    <definedName name="IQ_EST_EBIT_GW_SURPRISE_PERCENT_CIQ" hidden="1">"c4838"</definedName>
    <definedName name="IQ_EST_EBIT_GW_SURPRISE_PERCENT_CIQ_COL" hidden="1">"c11485"</definedName>
    <definedName name="IQ_EST_EBIT_SBC_DIFF" hidden="1">"c4314"</definedName>
    <definedName name="IQ_EST_EBIT_SBC_DIFF_CIQ" hidden="1">"c4839"</definedName>
    <definedName name="IQ_EST_EBIT_SBC_DIFF_CIQ_COL" hidden="1">"c11486"</definedName>
    <definedName name="IQ_EST_EBIT_SBC_GW_DIFF" hidden="1">"c4318"</definedName>
    <definedName name="IQ_EST_EBIT_SBC_GW_DIFF_CIQ" hidden="1">"c4843"</definedName>
    <definedName name="IQ_EST_EBIT_SBC_GW_DIFF_CIQ_COL" hidden="1">"c11490"</definedName>
    <definedName name="IQ_EST_EBIT_SBC_GW_SURPRISE_PERCENT" hidden="1">"c4327"</definedName>
    <definedName name="IQ_EST_EBIT_SBC_GW_SURPRISE_PERCENT_CIQ" hidden="1">"c4852"</definedName>
    <definedName name="IQ_EST_EBIT_SBC_GW_SURPRISE_PERCENT_CIQ_COL" hidden="1">"c11499"</definedName>
    <definedName name="IQ_EST_EBIT_SBC_SURPRISE_PERCENT" hidden="1">"c4333"</definedName>
    <definedName name="IQ_EST_EBIT_SBC_SURPRISE_PERCENT_CIQ" hidden="1">"c4858"</definedName>
    <definedName name="IQ_EST_EBIT_SBC_SURPRISE_PERCENT_CIQ_COL" hidden="1">"c11505"</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DIFF_CIQ_COL" hidden="1">"c11507"</definedName>
    <definedName name="IQ_EST_EBITDA_SBC_SURPRISE_PERCENT" hidden="1">"c4344"</definedName>
    <definedName name="IQ_EST_EBITDA_SBC_SURPRISE_PERCENT_CIQ" hidden="1">"c4869"</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DIFF_CIQ_COL" hidden="1">"c11520"</definedName>
    <definedName name="IQ_EST_EBT_SBC_GW_DIFF" hidden="1">"c4352"</definedName>
    <definedName name="IQ_EST_EBT_SBC_GW_DIFF_CIQ" hidden="1">"c4877"</definedName>
    <definedName name="IQ_EST_EBT_SBC_GW_DIFF_CIQ_COL" hidden="1">"c11524"</definedName>
    <definedName name="IQ_EST_EBT_SBC_GW_SURPRISE_PERCENT" hidden="1">"c4361"</definedName>
    <definedName name="IQ_EST_EBT_SBC_GW_SURPRISE_PERCENT_CIQ" hidden="1">"c4886"</definedName>
    <definedName name="IQ_EST_EBT_SBC_GW_SURPRISE_PERCENT_CIQ_COL" hidden="1">"c11533"</definedName>
    <definedName name="IQ_EST_EBT_SBC_SURPRISE_PERCENT" hidden="1">"c4367"</definedName>
    <definedName name="IQ_EST_EBT_SBC_SURPRISE_PERCENT_CIQ" hidden="1">"c4892"</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DIFF_CIQ_COL" hidden="1">"c11546"</definedName>
    <definedName name="IQ_EST_EPS_SBC_GW_DIFF" hidden="1">"c4378"</definedName>
    <definedName name="IQ_EST_EPS_SBC_GW_DIFF_CIQ" hidden="1">"c4903"</definedName>
    <definedName name="IQ_EST_EPS_SBC_GW_DIFF_CIQ_COL" hidden="1">"c11550"</definedName>
    <definedName name="IQ_EST_EPS_SBC_GW_SURPRISE_PERCENT" hidden="1">"c4387"</definedName>
    <definedName name="IQ_EST_EPS_SBC_GW_SURPRISE_PERCENT_CIQ" hidden="1">"c4912"</definedName>
    <definedName name="IQ_EST_EPS_SBC_GW_SURPRISE_PERCENT_CIQ_COL" hidden="1">"c11559"</definedName>
    <definedName name="IQ_EST_EPS_SBC_SURPRISE_PERCENT" hidden="1">"c4393"</definedName>
    <definedName name="IQ_EST_EPS_SBC_SURPRISE_PERCENT_CIQ" hidden="1">"c4918"</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DIFF_CIQ_COL" hidden="1">"c11605"</definedName>
    <definedName name="IQ_EST_FFO_ADJ_GROWTH_1YR" hidden="1">"c4421"</definedName>
    <definedName name="IQ_EST_FFO_ADJ_GROWTH_1YR_CIQ" hidden="1">"c4946"</definedName>
    <definedName name="IQ_EST_FFO_ADJ_GROWTH_1YR_CIQ_COL" hidden="1">"c11593"</definedName>
    <definedName name="IQ_EST_FFO_ADJ_GROWTH_2YR" hidden="1">"c4422"</definedName>
    <definedName name="IQ_EST_FFO_ADJ_GROWTH_2YR_CIQ" hidden="1">"c4947"</definedName>
    <definedName name="IQ_EST_FFO_ADJ_GROWTH_2YR_CIQ_COL" hidden="1">"c11594"</definedName>
    <definedName name="IQ_EST_FFO_ADJ_GROWTH_Q_1YR" hidden="1">"c4423"</definedName>
    <definedName name="IQ_EST_FFO_ADJ_GROWTH_Q_1YR_CIQ" hidden="1">"c4948"</definedName>
    <definedName name="IQ_EST_FFO_ADJ_GROWTH_Q_1YR_CIQ_COL" hidden="1">"c11595"</definedName>
    <definedName name="IQ_EST_FFO_ADJ_SEQ_GROWTH_Q" hidden="1">"c4424"</definedName>
    <definedName name="IQ_EST_FFO_ADJ_SEQ_GROWTH_Q_CIQ" hidden="1">"c4949"</definedName>
    <definedName name="IQ_EST_FFO_ADJ_SEQ_GROWTH_Q_CIQ_COL" hidden="1">"c11596"</definedName>
    <definedName name="IQ_EST_FFO_ADJ_SURPRISE_PERCENT" hidden="1">"c4442"</definedName>
    <definedName name="IQ_EST_FFO_ADJ_SURPRISE_PERCENT_CIQ" hidden="1">"c4967"</definedName>
    <definedName name="IQ_EST_FFO_ADJ_SURPRISE_PERCENT_CIQ_COL" hidden="1">"c11614"</definedName>
    <definedName name="IQ_EST_FFO_DIFF" hidden="1">"c1869"</definedName>
    <definedName name="IQ_EST_FFO_DIFF_CIQ" hidden="1">"c4969"</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 hidden="1">"c4950"</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 hidden="1">"c4951"</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 hidden="1">"c4952"</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 hidden="1">"c4953"</definedName>
    <definedName name="IQ_EST_FFO_SEQ_GROWTH_Q_CIQ_COL" hidden="1">"c11600"</definedName>
    <definedName name="IQ_EST_FFO_SEQ_GROWTH_Q_REUT" hidden="1">"c3877"</definedName>
    <definedName name="IQ_EST_FFO_SEQ_GROWTH_Q_THOM" hidden="1">"c5173"</definedName>
    <definedName name="IQ_EST_FFO_SHARE_DIFF" hidden="1">"c1869"</definedName>
    <definedName name="IQ_EST_FFO_SHARE_DIFF_CIQ" hidden="1">"c3721"</definedName>
    <definedName name="IQ_EST_FFO_SHARE_DIFF_THOM" hidden="1">"c5186"</definedName>
    <definedName name="IQ_EST_FFO_SHARE_GROWTH_1YR" hidden="1">"c1770"</definedName>
    <definedName name="IQ_EST_FFO_SHARE_GROWTH_1YR_CIQ" hidden="1">"c3705"</definedName>
    <definedName name="IQ_EST_FFO_SHARE_GROWTH_2YR" hidden="1">"c1771"</definedName>
    <definedName name="IQ_EST_FFO_SHARE_GROWTH_2YR_CIQ" hidden="1">"c3706"</definedName>
    <definedName name="IQ_EST_FFO_SHARE_GROWTH_Q_1YR" hidden="1">"c1772"</definedName>
    <definedName name="IQ_EST_FFO_SHARE_GROWTH_Q_1YR_CIQ" hidden="1">"c3707"</definedName>
    <definedName name="IQ_EST_FFO_SHARE_SEQ_GROWTH_Q" hidden="1">"c1773"</definedName>
    <definedName name="IQ_EST_FFO_SHARE_SEQ_GROWTH_Q_CIQ" hidden="1">"c3708"</definedName>
    <definedName name="IQ_EST_FFO_SHARE_SHARE_DIFF_THOM" hidden="1">"c5186"</definedName>
    <definedName name="IQ_EST_FFO_SHARE_SHARE_SURPRISE_PERCENT_THOM" hidden="1">"c5187"</definedName>
    <definedName name="IQ_EST_FFO_SHARE_SURPRISE_PERCENT" hidden="1">"c1870"</definedName>
    <definedName name="IQ_EST_FFO_SHARE_SURPRISE_PERCENT_CIQ" hidden="1">"c3722"</definedName>
    <definedName name="IQ_EST_FFO_SHARE_SURPRISE_PERCENT_THOM" hidden="1">"c5187"</definedName>
    <definedName name="IQ_EST_FFO_SURPRISE_PERCENT" hidden="1">"c1870"</definedName>
    <definedName name="IQ_EST_FFO_SURPRISE_PERCENT_CIQ" hidden="1">"c4982"</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DIFF_CIQ_COL" hidden="1">"c11632"</definedName>
    <definedName name="IQ_EST_MAINT_CAPEX_GROWTH_1YR" hidden="1">"c4429"</definedName>
    <definedName name="IQ_EST_MAINT_CAPEX_GROWTH_1YR_CIQ" hidden="1">"c4954"</definedName>
    <definedName name="IQ_EST_MAINT_CAPEX_GROWTH_1YR_CIQ_COL" hidden="1">"c11601"</definedName>
    <definedName name="IQ_EST_MAINT_CAPEX_GROWTH_2YR" hidden="1">"c4430"</definedName>
    <definedName name="IQ_EST_MAINT_CAPEX_GROWTH_2YR_CIQ" hidden="1">"c4955"</definedName>
    <definedName name="IQ_EST_MAINT_CAPEX_GROWTH_2YR_CIQ_COL" hidden="1">"c11602"</definedName>
    <definedName name="IQ_EST_MAINT_CAPEX_GROWTH_Q_1YR" hidden="1">"c4431"</definedName>
    <definedName name="IQ_EST_MAINT_CAPEX_GROWTH_Q_1YR_CIQ" hidden="1">"c4956"</definedName>
    <definedName name="IQ_EST_MAINT_CAPEX_GROWTH_Q_1YR_CIQ_COL" hidden="1">"c11603"</definedName>
    <definedName name="IQ_EST_MAINT_CAPEX_SEQ_GROWTH_Q" hidden="1">"c4432"</definedName>
    <definedName name="IQ_EST_MAINT_CAPEX_SEQ_GROWTH_Q_CIQ" hidden="1">"c4957"</definedName>
    <definedName name="IQ_EST_MAINT_CAPEX_SEQ_GROWTH_Q_CIQ_COL" hidden="1">"c11604"</definedName>
    <definedName name="IQ_EST_MAINT_CAPEX_SURPRISE_PERCENT" hidden="1">"c4465"</definedName>
    <definedName name="IQ_EST_MAINT_CAPEX_SURPRISE_PERCENT_CIQ" hidden="1">"c5003"</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 hidden="1">"c11657"</definedName>
    <definedName name="IQ_EST_NI_SBC_GW_DIFF" hidden="1">"c4476"</definedName>
    <definedName name="IQ_EST_NI_SBC_GW_DIFF_CIQ" hidden="1">"c5014"</definedName>
    <definedName name="IQ_EST_NI_SBC_GW_DIFF_CIQ_COL" hidden="1">"c11661"</definedName>
    <definedName name="IQ_EST_NI_SBC_GW_SURPRISE_PERCENT" hidden="1">"c4485"</definedName>
    <definedName name="IQ_EST_NI_SBC_GW_SURPRISE_PERCENT_CIQ" hidden="1">"c5023"</definedName>
    <definedName name="IQ_EST_NI_SBC_GW_SURPRISE_PERCENT_CIQ_COL" hidden="1">"c11670"</definedName>
    <definedName name="IQ_EST_NI_SBC_SURPRISE_PERCENT" hidden="1">"c4491"</definedName>
    <definedName name="IQ_EST_NI_SBC_SURPRISE_PERCENT_CIQ" hidden="1">"c5029"</definedName>
    <definedName name="IQ_EST_NI_SBC_SURPRISE_PERCENT_CIQ_COL" hidden="1">"c11676"</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DIFF_THOM" hidden="1">"c5194"</definedName>
    <definedName name="IQ_EST_OPER_INC_SURPRISE_PERCENT" hidden="1">"c1878"</definedName>
    <definedName name="IQ_EST_OPER_INC_SURPRISE_PERCENT_CIQ" hidden="1">"c12018"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DIFF_CIQ_COL" hidden="1">"c11690"</definedName>
    <definedName name="IQ_EST_RECURRING_PROFIT_SHARE_SURPRISE_PERCENT" hidden="1">"c4515"</definedName>
    <definedName name="IQ_EST_RECURRING_PROFIT_SHARE_SURPRISE_PERCENT_CIQ" hidden="1">"c5053"</definedName>
    <definedName name="IQ_EST_RECURRING_PROFIT_SHARE_SURPRISE_PERCENT_CIQ_COL" hidden="1">"c11700"</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ESS_ALLOWANCE_LL_LOSSES_THRIFT" hidden="1">"c25078"</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IRATION_DATE" hidden="1">"c13930"</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_USD" hidden="1">"c20650"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CM"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AVG_ASSETS_THRIFT" hidden="1">"c25659"</definedName>
    <definedName name="IQ_EXTRAORDINARY_ITEMS_FFIEC" hidden="1">"c13033"</definedName>
    <definedName name="IQ_EXTRAORDINARY_ITEMS_THRIFT" hidden="1">"c24797"</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_INFLOWS" hidden="1">"c20651"</definedName>
    <definedName name="IQ_FDI_NET" hidden="1">"c20652"</definedName>
    <definedName name="IQ_FDI_OUTFLOWS" hidden="1">"c20653"</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PURCHASED_SEC_SOLD_REPURCHASE_THRIFT" hidden="1">"c24901"</definedName>
    <definedName name="IQ_FED_FUND_SOLD_SEC_PURCHASED_RESELL_FFIEC" hidden="1">"c15488"</definedName>
    <definedName name="IQ_FED_FUND_SOLD_SEC_PURCHASED_RESELL_THRIFT" hidden="1">"c24821"</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PURCHASED_REPOS_TOTAL_ASSETS_THRIFT" hidden="1">"c25702"</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ERAL_FUNDS_PURCHASED_SEC_SOLD_UNDER_AGREEMENTS_REPURCHASE_AMOUNTS_NETTED_THRIFT" hidden="1">"c25528"</definedName>
    <definedName name="IQ_FEDERAL_FUNDS_PURCHASED_SEC_SOLD_UNDER_AGREEMENTS_REPURCHASE_LEVEL_1_THRIFT" hidden="1">"c25524"</definedName>
    <definedName name="IQ_FEDERAL_FUNDS_PURCHASED_SEC_SOLD_UNDER_AGREEMENTS_REPURCHASE_LEVEL_2_THRIFT" hidden="1">"c25525"</definedName>
    <definedName name="IQ_FEDERAL_FUNDS_PURCHASED_SEC_SOLD_UNDER_AGREEMENTS_REPURCHASE_LEVEL_3_THRIFT" hidden="1">"c25526"</definedName>
    <definedName name="IQ_FEDERAL_FUNDS_PURCHASED_SEC_SOLD_UNDER_AGREEMENTS_REPURCHASE_TOTAL_AFTER_NETTING_THRIFT" hidden="1">"c25529"</definedName>
    <definedName name="IQ_FEDERAL_FUNDS_PURCHASED_SEC_SOLD_UNDER_AGREEMENTS_REPURCHASE_TOTAL_BEFORE_NETTING_THRIFT" hidden="1">"c25527"</definedName>
    <definedName name="IQ_FEDERAL_FUNDS_SOLD_SEC_PURCHASED_UNDER_AGREEMENTS_RESELL_AMOUNTS_NETTED_THRIFT" hidden="1">"c25480"</definedName>
    <definedName name="IQ_FEDERAL_FUNDS_SOLD_SEC_PURCHASED_UNDER_AGREEMENTS_RESELL_LEVEL_1_THRIFT" hidden="1">"c25476"</definedName>
    <definedName name="IQ_FEDERAL_FUNDS_SOLD_SEC_PURCHASED_UNDER_AGREEMENTS_RESELL_LEVEL_2_THRIFT" hidden="1">"c25477"</definedName>
    <definedName name="IQ_FEDERAL_FUNDS_SOLD_SEC_PURCHASED_UNDER_AGREEMENTS_RESELL_LEVEL_3_THRIFT" hidden="1">"c25478"</definedName>
    <definedName name="IQ_FEDERAL_FUNDS_SOLD_SEC_PURCHASED_UNDER_AGREEMENTS_RESELL_TOTAL_AFTER_NETTING_THRIFT" hidden="1">"c25481"</definedName>
    <definedName name="IQ_FEDERAL_FUNDS_SOLD_SEC_PURCHASED_UNDER_AGREEMENTS_RESELL_TOTAL_BEFORE_NETTING_THRIFT" hidden="1">"c25479"</definedName>
    <definedName name="IQ_FEDERAL_INC_TAXES_THRIFT" hidden="1">"c24816"</definedName>
    <definedName name="IQ_FEDFUNDS_PURCHASED_RELATED" hidden="1">"c19132"</definedName>
    <definedName name="IQ_FEDFUNDS_SOLD" hidden="1">"c2256"</definedName>
    <definedName name="IQ_FEDFUNDS_SOLD_RELATED" hidden="1">"c19130"</definedName>
    <definedName name="IQ_FEE_INCOME_COMM_LOANS_THRIFT" hidden="1">"c24751"</definedName>
    <definedName name="IQ_FEE_INCOME_CONSUMER_LOANS_THRIFT" hidden="1">"c24752"</definedName>
    <definedName name="IQ_FEE_INCOME_MORTGAGE_LOANS_THRIFT" hidden="1">"c24750"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"c418"</definedName>
    <definedName name="IQ_FFO_EST_CIQ" hidden="1">"c4970"</definedName>
    <definedName name="IQ_FFO_EST_CIQ_COL" hidden="1">"c11617"</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 hidden="1">"c4977"</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 hidden="1">"c4978"</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 hidden="1">"c4979"</definedName>
    <definedName name="IQ_FFO_MEDIAN_EST_CIQ_COL" hidden="1">"c11626"</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"c418"</definedName>
    <definedName name="IQ_FFO_SHARE_EST_CIQ" hidden="1">"c3668"</definedName>
    <definedName name="IQ_FFO_SHARE_EST_DET_EST" hidden="1">"c12059"</definedName>
    <definedName name="IQ_FFO_SHARE_EST_DET_EST_CURRENCY" hidden="1">"c12466"</definedName>
    <definedName name="IQ_FFO_SHARE_EST_DET_EST_CURRENCY_THOM" hidden="1">"c12487"</definedName>
    <definedName name="IQ_FFO_SHARE_EST_DET_EST_DATE" hidden="1">"c12212"</definedName>
    <definedName name="IQ_FFO_SHARE_EST_DET_EST_DATE_THOM" hidden="1">"c12238"</definedName>
    <definedName name="IQ_FFO_SHARE_EST_DET_EST_INCL" hidden="1">"c12349"</definedName>
    <definedName name="IQ_FFO_SHARE_EST_DET_EST_INCL_THOM" hidden="1">"c12370"</definedName>
    <definedName name="IQ_FFO_SHARE_EST_DET_EST_ORIGIN" hidden="1">"c12722"</definedName>
    <definedName name="IQ_FFO_SHARE_EST_DET_EST_ORIGIN_THOM" hidden="1">"c12608"</definedName>
    <definedName name="IQ_FFO_SHARE_EST_DET_EST_THOM" hidden="1">"c12088"</definedName>
    <definedName name="IQ_FFO_SHARE_EST_DOWN_2MONTH" hidden="1">"c16585"</definedName>
    <definedName name="IQ_FFO_SHARE_EST_DOWN_2MONTH_CIQ" hidden="1">"c16849"</definedName>
    <definedName name="IQ_FFO_SHARE_EST_DOWN_3MONTH" hidden="1">"c16589"</definedName>
    <definedName name="IQ_FFO_SHARE_EST_DOWN_3MONTH_CIQ" hidden="1">"c16853"</definedName>
    <definedName name="IQ_FFO_SHARE_EST_DOWN_MONTH" hidden="1">"c16581"</definedName>
    <definedName name="IQ_FFO_SHARE_EST_DOWN_MONTH_CIQ" hidden="1">"c16845"</definedName>
    <definedName name="IQ_FFO_SHARE_EST_NUM_ANALYSTS_2MONTH" hidden="1">"c16583"</definedName>
    <definedName name="IQ_FFO_SHARE_EST_NUM_ANALYSTS_2MONTH_CIQ" hidden="1">"c16847"</definedName>
    <definedName name="IQ_FFO_SHARE_EST_NUM_ANALYSTS_3MONTH" hidden="1">"c16587"</definedName>
    <definedName name="IQ_FFO_SHARE_EST_NUM_ANALYSTS_3MONTH_CIQ" hidden="1">"c16851"</definedName>
    <definedName name="IQ_FFO_SHARE_EST_NUM_ANALYSTS_MONTH" hidden="1">"c16579"</definedName>
    <definedName name="IQ_FFO_SHARE_EST_NUM_ANALYSTS_MONTH_CIQ" hidden="1">"c16843"</definedName>
    <definedName name="IQ_FFO_SHARE_EST_THOM" hidden="1">"c3999"</definedName>
    <definedName name="IQ_FFO_SHARE_EST_TOTAL_REVISED_2MONTH" hidden="1">"c16586"</definedName>
    <definedName name="IQ_FFO_SHARE_EST_TOTAL_REVISED_2MONTH_CIQ" hidden="1">"c16850"</definedName>
    <definedName name="IQ_FFO_SHARE_EST_TOTAL_REVISED_3MONTH" hidden="1">"c16590"</definedName>
    <definedName name="IQ_FFO_SHARE_EST_TOTAL_REVISED_3MONTH_CIQ" hidden="1">"c16854"</definedName>
    <definedName name="IQ_FFO_SHARE_EST_TOTAL_REVISED_MONTH" hidden="1">"c16582"</definedName>
    <definedName name="IQ_FFO_SHARE_EST_TOTAL_REVISED_MONTH_CIQ" hidden="1">"c16846"</definedName>
    <definedName name="IQ_FFO_SHARE_EST_UP_2MONTH" hidden="1">"c16584"</definedName>
    <definedName name="IQ_FFO_SHARE_EST_UP_2MONTH_CIQ" hidden="1">"c16848"</definedName>
    <definedName name="IQ_FFO_SHARE_EST_UP_3MONTH" hidden="1">"c16588"</definedName>
    <definedName name="IQ_FFO_SHARE_EST_UP_3MONTH_CIQ" hidden="1">"c16852"</definedName>
    <definedName name="IQ_FFO_SHARE_EST_UP_MONTH" hidden="1">"c16580"</definedName>
    <definedName name="IQ_FFO_SHARE_EST_UP_MONTH_CIQ" hidden="1">"c16844"</definedName>
    <definedName name="IQ_FFO_SHARE_GUIDANCE" hidden="1">"c4447"</definedName>
    <definedName name="IQ_FFO_SHARE_GUIDANCE_CIQ" hidden="1">"c4976"</definedName>
    <definedName name="IQ_FFO_SHARE_GUIDANCE_CIQ_COL" hidden="1">"c11623"</definedName>
    <definedName name="IQ_FFO_SHARE_HIGH_EST" hidden="1">"c419"</definedName>
    <definedName name="IQ_FFO_SHARE_HIGH_EST_CIQ" hidden="1">"c3670"</definedName>
    <definedName name="IQ_FFO_SHARE_HIGH_EST_THOM" hidden="1">"c4001"</definedName>
    <definedName name="IQ_FFO_SHARE_HIGH_GUIDANCE" hidden="1">"c4203"</definedName>
    <definedName name="IQ_FFO_SHARE_HIGH_GUIDANCE_CIQ" hidden="1">"c4615"</definedName>
    <definedName name="IQ_FFO_SHARE_HIGH_GUIDANCE_CIQ_COL" hidden="1">"c11264"</definedName>
    <definedName name="IQ_FFO_SHARE_LOW_EST" hidden="1">"c420"</definedName>
    <definedName name="IQ_FFO_SHARE_LOW_EST_CIQ" hidden="1">"c3671"</definedName>
    <definedName name="IQ_FFO_SHARE_LOW_EST_THOM" hidden="1">"c4002"</definedName>
    <definedName name="IQ_FFO_SHARE_LOW_GUIDANCE" hidden="1">"c4243"</definedName>
    <definedName name="IQ_FFO_SHARE_LOW_GUIDANCE_CIQ" hidden="1">"c4655"</definedName>
    <definedName name="IQ_FFO_SHARE_LOW_GUIDANCE_CIQ_COL" hidden="1">"c11304"</definedName>
    <definedName name="IQ_FFO_SHARE_MEDIAN_EST" hidden="1">"c1665"</definedName>
    <definedName name="IQ_FFO_SHARE_MEDIAN_EST_CIQ" hidden="1">"c3669"</definedName>
    <definedName name="IQ_FFO_SHARE_MEDIAN_EST_THOM" hidden="1">"c4000"</definedName>
    <definedName name="IQ_FFO_SHARE_NUM_EST" hidden="1">"c421"</definedName>
    <definedName name="IQ_FFO_SHARE_NUM_EST_CIQ" hidden="1">"c3672"</definedName>
    <definedName name="IQ_FFO_SHARE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HARE_STDDEV_EST" hidden="1">"c422"</definedName>
    <definedName name="IQ_FFO_SHARE_STDDEV_EST_CIQ" hidden="1">"c3673"</definedName>
    <definedName name="IQ_FFO_SHARE_STDDEV_EST_THOM" hidden="1">"c4004"</definedName>
    <definedName name="IQ_FFO_SHARES_BASIC" hidden="1">"c16185"</definedName>
    <definedName name="IQ_FFO_SHARES_DILUTED" hidden="1">"c16187"</definedName>
    <definedName name="IQ_FFO_STDDEV_EST" hidden="1">"c422"</definedName>
    <definedName name="IQ_FFO_STDDEV_EST_CIQ" hidden="1">"c4981"</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STOCK_NOT_CARRIED_FV_THRIFT" hidden="1">"c24880"</definedName>
    <definedName name="IQ_FIDUCIARY_ACTIVITIES_FDIC" hidden="1">"c6571"</definedName>
    <definedName name="IQ_FIDUCIARY_ACTIVITIES_INCOME_ADJUSTED_OPERATING_INCOME_THRIFT" hidden="1">"c25689"</definedName>
    <definedName name="IQ_FIDUCIARY_INCOME_OPERATING_INC_FFIEC" hidden="1">"c13383"</definedName>
    <definedName name="IQ_FIDUCIARY_MANAGED_ASSETS_THRIFT" hidden="1">"c25438"</definedName>
    <definedName name="IQ_FIDUCIARY_RELATED_SERVICES_EXP_THRIFT" hidden="1">"c24812"</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MINORITY_INT_REDEEM" hidden="1">"c25788"</definedName>
    <definedName name="IQ_FIN_DIV_MINORITY_INTEREST" hidden="1">"c25790"</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_UNUSED_FFIEC" hidden="1">"c25860"</definedName>
    <definedName name="IQ_FIN_INSTANCE_ID" hidden="1">"c13921"</definedName>
    <definedName name="IQ_FIN_PERIOD_ID" hidden="1">"c13920"</definedName>
    <definedName name="IQ_FINANCIAL_ASSETS_CARRIED_FV_THROUGH_EARNINGS_THRIFT" hidden="1">"c24931"</definedName>
    <definedName name="IQ_FINANCIAL_ASSETS_HELD_TRADING_PURPOSES_THRIFT" hidden="1">"c24930"</definedName>
    <definedName name="IQ_FINANCIAL_LIABILITIES_CARRIED_FV_THROUGH_EARNINGS_THRIFT" hidden="1">"c24932"</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BALANCE_PCT_GDP" hidden="1">"c20654"</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SCAL_Y_EST_THOM" hidden="1">"c6803"</definedName>
    <definedName name="IQ_FISCAL_YEAR_END_THRIFT" hidden="1">"c25020"</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IXED_RATE_DEBT" hidden="1">"c17894"</definedName>
    <definedName name="IQ_FIXED_RATE_DEBT_PCT" hidden="1">"c18008"</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OUNDATIONS_ENDOWMENT_ACCOUNTS_MANAGED_ASSETS_THRIFT" hidden="1">"c25354"</definedName>
    <definedName name="IQ_FOUNDATIONS_ENDOWMENT_ACCOUNTS_NONMANAGED_ASSETS_THRIFT" hidden="1">"c25375"</definedName>
    <definedName name="IQ_FOUNDATIONS_ENDOWMENT_ACCOUNTS_NUMBER_MANAGED_ACCOUNTS_THRIFT" hidden="1">"c25365"</definedName>
    <definedName name="IQ_FOUNDATIONS_ENDOWMENT_ACCOUNTS_NUMBER_NONMANAGED_ACCOUNTS_THRIFT" hidden="1">"c25387"</definedName>
    <definedName name="IQ_FOUNDATIONS_ENDOWMENTS_INC_THRIFT" hidden="1">"c24807"</definedName>
    <definedName name="IQ_FQ">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BROKERED_TIME_DEPOSITS_THRIFT" hidden="1">"c25005"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CONTRACT_LIST" hidden="1">"c17682"</definedName>
    <definedName name="IQ_FUTURES_FORWARD_CONTRACTS_NOTIONAL_AMOUNT_FDIC" hidden="1">"c6518"</definedName>
    <definedName name="IQ_FUTURES_FORWARD_CONTRACTS_RATE_RISK_FDIC" hidden="1">"c6508"</definedName>
    <definedName name="IQ_FUTURES_NAME" hidden="1">"c13936"</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CM"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CM" hidden="1">"c454"</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CM"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CM"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CM" hidden="1">"c1464"</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CM"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BARGAIN_PURCHASES_FFIEC" hidden="1">"c25844"</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_AVAILABLE_SALE_AVG_ASSETS_THRIFT" hidden="1">"c25655"</definedName>
    <definedName name="IQ_GAINS_SEC_HELD_MATURITY_AVG_ASSETS_THRIFT" hidden="1">"c25654"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NERAL_OBLIGATIONS_STATE_LOCAL_GOVERNMENTS_ELIGIBLE_20_PCT_RISK_WEIGHT_THRIFT" hidden="1">"c25059"</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INTANGIBLE_ASSETS_THRIFT" hidden="1">"c24887"</definedName>
    <definedName name="IQ_GOODWILL_NET" hidden="1">"c1380"</definedName>
    <definedName name="IQ_GOODWILL_OTHER_INTANGIBLE_ASSETS_ADJUSTED_ASSETS_THRIFT" hidden="1">"c25032"</definedName>
    <definedName name="IQ_GOODWILL_OTHER_INTANGIBLE_ASSETS_T1_THRIFT" hidden="1">"c25023"</definedName>
    <definedName name="IQ_GOODWILL_OTHER_INTANGIBLE_ASSETS_THRIFT" hidden="1">"c24890"</definedName>
    <definedName name="IQ_GOODWILL_OTHER_INTANGIBLES_EXP_THRIFT" hidden="1">"c24791"</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 hidden="1">"c6877"</definedName>
    <definedName name="IQ_GOVT_RECEIPTS_APR" hidden="1">"c7537"</definedName>
    <definedName name="IQ_GOVT_RECEIPTS_APR_FC" hidden="1">"c8417"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FC" hidden="1">"c7757"</definedName>
    <definedName name="IQ_GOVT_RECEIPTS_POP" hidden="1">"c7097"</definedName>
    <definedName name="IQ_GOVT_RECEIPTS_POP_FC" hidden="1">"c7977"</definedName>
    <definedName name="IQ_GOVT_RECEIPTS_TRANSFER" hidden="1">"c20729"</definedName>
    <definedName name="IQ_GOVT_RECEIPTS_TRANSFER_BUSINESS" hidden="1">"c20730"</definedName>
    <definedName name="IQ_GOVT_RECEIPTS_TRANSFER_PERSONAL" hidden="1">"c20731"</definedName>
    <definedName name="IQ_GOVT_RECEIPTS_YOY" hidden="1">"c7317"</definedName>
    <definedName name="IQ_GOVT_RECEIPTS_YOY_FC" hidden="1">"c8197"</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"c17750"</definedName>
    <definedName name="IQ_GROSS_INTAN_ASSETS" hidden="1">"c17748"</definedName>
    <definedName name="IQ_GROSS_LIFE_EARNED" hidden="1">"c2737"</definedName>
    <definedName name="IQ_GROSS_LIFE_IN_FORCE" hidden="1">"c2767"</definedName>
    <definedName name="IQ_GROSS_LOAN_AVG_LOANS_THRIFT" hidden="1">"c25636"</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DOWN_2MONTH" hidden="1">"c16381"</definedName>
    <definedName name="IQ_GROSS_MARGIN_EST_DOWN_3MONTH" hidden="1">"c16385"</definedName>
    <definedName name="IQ_GROSS_MARGIN_EST_DOWN_MONTH" hidden="1">"c16377"</definedName>
    <definedName name="IQ_GROSS_MARGIN_EST_NUM_ANALYSTS_2MONTH" hidden="1">"c16379"</definedName>
    <definedName name="IQ_GROSS_MARGIN_EST_NUM_ANALYSTS_3MONTH" hidden="1">"c16383"</definedName>
    <definedName name="IQ_GROSS_MARGIN_EST_NUM_ANALYSTS_MONTH" hidden="1">"c16375"</definedName>
    <definedName name="IQ_GROSS_MARGIN_EST_THOM" hidden="1">"c5555"</definedName>
    <definedName name="IQ_GROSS_MARGIN_EST_TOTAL_REVISED_2MONTH" hidden="1">"c16382"</definedName>
    <definedName name="IQ_GROSS_MARGIN_EST_TOTAL_REVISED_3MONTH" hidden="1">"c16386"</definedName>
    <definedName name="IQ_GROSS_MARGIN_EST_TOTAL_REVISED_MONTH" hidden="1">"c16378"</definedName>
    <definedName name="IQ_GROSS_MARGIN_EST_UP_2MONTH" hidden="1">"c16380"</definedName>
    <definedName name="IQ_GROSS_MARGIN_EST_UP_3MONTH" hidden="1">"c16384"</definedName>
    <definedName name="IQ_GROSS_MARGIN_EST_UP_MONTH" hidden="1">"c16376"</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UARANTEED_PORTION_OTHER_LOANS_LEASES_EXCLUDE_REBOOKED_GNMA_LOANS_DUE_90_THRIFT" hidden="1">"c25280"</definedName>
    <definedName name="IQ_GUARANTEED_PORTION_OTHER_LOANS_LEASES_EXCLUDE_REBOOKED_GNMA_LOANS_NON_ACCRUAL_THRIFT" hidden="1">"c25301"</definedName>
    <definedName name="IQ_GUARTANTEED_PORTION_OTHER_LOANS_LEASES_EXCLUDE_REBOOKED_GNMA_LOANS_DUE_30_89_THRIFT" hidden="1">"c25259"</definedName>
    <definedName name="IQ_GVKEY" hidden="1">"c15590"</definedName>
    <definedName name="IQ_GVKEY_OTHER" hidden="1">"c15633"</definedName>
    <definedName name="IQ_GW" hidden="1">"c530"</definedName>
    <definedName name="IQ_GW_AMORT_BR" hidden="1">"c532"</definedName>
    <definedName name="IQ_GW_AMORT_CM"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CM"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CM" hidden="1">"c1470"</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DGING_ACTIVITIES" hidden="1">"c17899"</definedName>
    <definedName name="IQ_HEDGING_ACTIVITIES_PCT" hidden="1">"c18013"</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INSTITUTION_TYPE" hidden="1">"c24729"</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ANS_TOTAL_LOANS_THRIFT" hidden="1">"c25748"</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MPROVEMENT_LOANS_NOT_SECURED_RE_THRIFT" hidden="1">"c24860"</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30YR_MORTGAGE" hidden="1">"c20753"</definedName>
    <definedName name="IQ_HOUSING_COMPLETION" hidden="1">"c20754"</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RENTAL_VACANCY" hidden="1">"c20763"</definedName>
    <definedName name="IQ_HOUSING_START" hidden="1">"c20764"</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_INV_SEC_THRIFT" hidden="1">"c25669"</definedName>
    <definedName name="IQ_HTM_SEC_TIER_1_CAPITAL_THRIFT" hidden="1">"c25629"</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CHARGES_DEBT_EQUITY_SEC_THRIFT" hidden="1">"c24777"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ORTS_USD" hidden="1">"c20765"</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CM" hidden="1">"c550"</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BEFORE_EXTRAORDINARY_ITEMS_AVG_ASSETS_THRIFT" hidden="1">"c25658"</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STATEMENT_AP" hidden="1">"c25877"</definedName>
    <definedName name="IQ_INCOME_STATEMENT_AP_CO" hidden="1">"c25878"</definedName>
    <definedName name="IQ_INCOME_STATEMENT_INDUSTRY" hidden="1">"c25873"</definedName>
    <definedName name="IQ_INCOME_STATEMENT_INDUSTRY_CO" hidden="1">"c25874"</definedName>
    <definedName name="IQ_INCOME_STATEMENT_STANDARD" hidden="1">"c25875"</definedName>
    <definedName name="IQ_INCOME_STATEMENT_STANDARD_CO" hidden="1">"c25876"</definedName>
    <definedName name="IQ_INCOME_TAX_FOREIGN_FFIEC" hidden="1">"c15391"</definedName>
    <definedName name="IQ_INCOME_TAXES_FDIC" hidden="1">"c6582"</definedName>
    <definedName name="IQ_INCOME_TAXES_FFIEC" hidden="1">"c13030"</definedName>
    <definedName name="IQ_INCOME_TAXES_PRETAX_NET_OPERATING_INCOME_THRIFT" hidden="1">"c25693"</definedName>
    <definedName name="IQ_INCOME_TAXES_THRIFT" hidden="1">"c24795"</definedName>
    <definedName name="IQ_INCREASE_INT_INCOME_FFIEC" hidden="1">"c13063"</definedName>
    <definedName name="IQ_IND_PROD_INDEX_GROWTH" hidden="1">"c20766"</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CM"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_TYPE" hidden="1">"c24730"</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SURED_GUARANTEED_AGENCY_US_SPONSORED_ENTERPRISE_THRIFT" hidden="1">"c24830"</definedName>
    <definedName name="IQ_INT_ADVANCES_FHLB_THRIFT" hidden="1">"c24759"</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COMM_LOANS_LEASES_THRIFT" hidden="1">"c24748"</definedName>
    <definedName name="IQ_INT_CONSUMER_LOANS_LEASES_THRIFT" hidden="1">"c24749"</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EPOSITS_INV_SEC_THRIFT" hidden="1">"c24745"</definedName>
    <definedName name="IQ_INT_DEPOSITS_THRIFT" hidden="1">"c24757"</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ARNING_DEPOSITS_FHLBS_THRIFT" hidden="1">"c24819"</definedName>
    <definedName name="IQ_INT_ESCROWS_THRIFT" hidden="1">"c24758"</definedName>
    <definedName name="IQ_INT_EXP_AVG_ASSETS_FFIEC" hidden="1">"c13357"</definedName>
    <definedName name="IQ_INT_EXP_AVG_ASSETS_THRIFT" hidden="1">"c25648"</definedName>
    <definedName name="IQ_INT_EXP_AVG_EARNING_ASSETS_THRIFT" hidden="1">"c25667"</definedName>
    <definedName name="IQ_INT_EXP_BR" hidden="1">"c586"</definedName>
    <definedName name="IQ_INT_EXP_CM"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FULLY_INSURED_BROKERED_DEPOSITS_THRIFT" hidden="1">"c24982"</definedName>
    <definedName name="IQ_INT_EXP_INCL_CAP" hidden="1">"c2988"</definedName>
    <definedName name="IQ_INT_EXP_INS" hidden="1">"c589"</definedName>
    <definedName name="IQ_INT_EXP_LTD" hidden="1">"c2086"</definedName>
    <definedName name="IQ_INT_EXP_OTHER_BROKERED_DEPOSITS_THRIFT" hidden="1">"c24983"</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CM"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AVG_ASSETS_THRIFT" hidden="1">"c25647"</definedName>
    <definedName name="IQ_INT_INCOME_AVG_EARNING_ASSETS_THRIFT" hidden="1">"c25666"</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MBS_THRIFT" hidden="1">"c24746"</definedName>
    <definedName name="IQ_INT_MORTGAGE_COLLATERALIZED_SEC_THRIFT" hidden="1">"c24761"</definedName>
    <definedName name="IQ_INT_MORTGAGE_LOANS_THRIFT" hidden="1">"c24747"</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ONLY_STRIP_RECEIVABLES_OTHER_INSTRUMENTS_THRIFT" hidden="1">"c24891"</definedName>
    <definedName name="IQ_INT_OTHER_BORROWINGS_THRIFT" hidden="1">"c24762"</definedName>
    <definedName name="IQ_INT_RATE_EXPOSURE_FFIEC" hidden="1">"c13058"</definedName>
    <definedName name="IQ_INT_RATE_SPREAD" hidden="1">"c604"</definedName>
    <definedName name="IQ_INT_SAVINGS_DEPOSITS_MMDA_DOM_FFIEC" hidden="1">"c15364"</definedName>
    <definedName name="IQ_INT_SUB_DEBT_THRIFT" hidden="1">"c24760"</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_YIELD_DEPOSITS_INV_SEC_THRIFT" hidden="1">"c25679"</definedName>
    <definedName name="IQ_INT_YIELD_MBS_THRIFT" hidden="1">"c25678"</definedName>
    <definedName name="IQ_INTANGIBLE_ASSETS_ADJUSTED_ASSETS_THRIFT" hidden="1">"c25036"</definedName>
    <definedName name="IQ_INTANGIBLE_ASSETS_T1_THRIFT" hidden="1">"c25027"</definedName>
    <definedName name="IQ_INTANGIBLES_NET" hidden="1">"c1407"</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ALL_OTHER_ACCOUNTS_THRIFT" hidden="1">"c25424"</definedName>
    <definedName name="IQ_INTEREST_BEARING_DEPOSITS_DOMESTIC_FDIC" hidden="1">"c6478"</definedName>
    <definedName name="IQ_INTEREST_BEARING_DEPOSITS_EMPLOYEE_BENEFIT_RETIREMENT_RELATED_ACCOUNTS_THRIFT" hidden="1">"c25408"</definedName>
    <definedName name="IQ_INTEREST_BEARING_DEPOSITS_FDIC" hidden="1">"c6373"</definedName>
    <definedName name="IQ_INTEREST_BEARING_DEPOSITS_FOREIGN_FDIC" hidden="1">"c6485"</definedName>
    <definedName name="IQ_INTEREST_BEARING_DEPOSITS_PERSONAL_TRUST_AGENCY_INV_MANAGEMENT_AGENCY_ACCOUNTS_THRIFT_THRIFT" hidden="1">"c25392"</definedName>
    <definedName name="IQ_INTEREST_BEARING_TRANS_DOM_QUARTERLY_AVG_FFIEC" hidden="1">"c15484"</definedName>
    <definedName name="IQ_INTEREST_CASH_DEPOSITS" hidden="1">"c2255"</definedName>
    <definedName name="IQ_INTEREST_CREDITED_DEPOSITS_THRIFT" hidden="1">"c25344"</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TRACO_INC_CREDITS_FIDUCIARY_RELATED_SERVICES_THRIFT" hidden="1">"c24814"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IN_UNREGISTERED_FUNDS_PRIVATE_EQUITY_INV_ALL_OTHER_ACCOUNTS_THRIFT" hidden="1">"c25433"</definedName>
    <definedName name="IQ_INV_IN_UNREGISTERED_FUNDS_PRIVATE_EQUITY_INV_EMPLOYEE_BENEFIT_RETIREMENT_RELATED_ACCOUNTS_THRIFT" hidden="1">"c25417"</definedName>
    <definedName name="IQ_INV_IN_UNREGISTERED_FUNDS_PRIVATE_EQUITY_INV_PERSONAL_TRUST_AGENCY_INV_MANAGEMENT_ACCOUNTS_THRIFT" hidden="1">"c25401"</definedName>
    <definedName name="IQ_INV_MANAGEMENT_INV_ADVISORY_AGENCY_ACCOUNTS_GROSS_LOSSES_MANAGED_ACCOUNTS_THRIFT" hidden="1">"c25463"</definedName>
    <definedName name="IQ_INV_MANAGEMENT_INV_ADVISORY_AGENCY_ACCOUNTS_GROSS_LOSSES_NONMANAGED_ACCOUNTS_THRIFT" hidden="1">"c25468"</definedName>
    <definedName name="IQ_INV_MANAGEMENT_INV_ADVISORY_AGENCY_ACCOUNTS_MANAGED_ASSETS_THRIFT" hidden="1">"c25353"</definedName>
    <definedName name="IQ_INV_MANAGEMENT_INV_ADVISORY_AGENCY_ACCOUNTS_NONMANAGED_ASSETS_THRIFT" hidden="1">"c25374"</definedName>
    <definedName name="IQ_INV_MANAGEMENT_INV_ADVISORY_AGENCY_ACCOUNTS_NUMBER_MANAGED_ACCOUNTS_THRIFT" hidden="1">"c25364"</definedName>
    <definedName name="IQ_INV_MANAGEMENT_INV_ADVISORY_AGENCY_ACCOUNTS_NUMBER_NONMANAGED_ACCOUNTS_THRIFT" hidden="1">"c25386"</definedName>
    <definedName name="IQ_INV_MANAGEMENT_INV_ADVISORY_AGENCY_ACCOUNTS_RECOVERIES_THRIFT" hidden="1">"c25473"</definedName>
    <definedName name="IQ_INV_METHOD" hidden="1">"c621"</definedName>
    <definedName name="IQ_INV_MGMT_ADVISORY_AGENCY_ACCOUNTS_INC_THRIFT" hidden="1">"c24806"</definedName>
    <definedName name="IQ_INV_NONCONTROLLING_INTERESTS_IN_SUBS_T1_THRIFT" hidden="1">"c25022"</definedName>
    <definedName name="IQ_INV_REL_ID" hidden="1">"c15220"</definedName>
    <definedName name="IQ_INV_REL_NAME" hidden="1">"c15219"</definedName>
    <definedName name="IQ_INV_SEC_TOTAL_ASSETS_THRIFT" hidden="1">"c25697"</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CM"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CM"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RA_KEOGH_ACCOUNTS_GREATER_THAN_100000_INCLUDED_IN_TIME_DEPOSITS_THRIFT" hidden="1">"c25004"</definedName>
    <definedName name="IQ_IRA_KEOGH_ACCOUNTS_THRIFT" hidden="1">"c24994"</definedName>
    <definedName name="IQ_IRAS_HSAS_SIMILAR_ACCOUNTS_MANAGED_ASSETS_THRIFT" hidden="1">"c25351"</definedName>
    <definedName name="IQ_IRAS_HSAS_SIMILAR_ACCOUNTS_NONMANAGED_ASSETS_THRIFT" hidden="1">"c25372"</definedName>
    <definedName name="IQ_IRAS_HSAS_SIMILAR_ACCOUNTS_NUMBER_MANAGED_ACCOUNTS_THRIFT" hidden="1">"c25362"</definedName>
    <definedName name="IQ_IRAS_HSAS_SIMILAR_ACCOUNTS_NUMBER_NONMANAGED_ACCOUNTS_THRIFT" hidden="1">"c25384"</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FNMA_FHLMC_GNMA_THRIFT" hidden="1">"c24833"</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ISSUES_IN_DEFAULT_PRINCIPAL_AMT_OUTSTANDING_THRIFT" hidden="1">"c25442"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KEY_PERSON_LIFE_INSURANCE_THRIFT" hidden="1">"c24885"</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 hidden="1">"c645"</definedName>
    <definedName name="IQ_LAND_LOANS_IN_PROCESS_FORECLOSURE_THRIFT" hidden="1">"c25309"</definedName>
    <definedName name="IQ_LAND_LOANS_TOTAL_LOANS_THRIFT" hidden="1">"c25747"</definedName>
    <definedName name="IQ_LAND_MINERAL_RIGHTS_TO_PPE_GROSS_COAL" hidden="1">"c15949"</definedName>
    <definedName name="IQ_LAND_MINERAL_RIGHTS_TO_PPE_NET_COAL" hidden="1">"c15950"</definedName>
    <definedName name="IQ_LAND_PML_ADJUSTED_NCOS_TOTAL_THRIFT" hidden="1">"c25208"</definedName>
    <definedName name="IQ_LAND_PML_GVA_CHARGE_OFFS_THRIFT" hidden="1">"c25123"</definedName>
    <definedName name="IQ_LAND_PML_GVA_RECOVERIES_THRIFT" hidden="1">"c25154"</definedName>
    <definedName name="IQ_LAND_PML_SVA_PROVISIONS_TRANSFERS_FROM_GVA_TOTAL_THRIFT" hidden="1">"c25177"</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CEIVABLES_THRIFT" hidden="1">"c24857"</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EXP_THRIFT" hidden="1">"c24789"</definedName>
    <definedName name="IQ_LEGAL_FEES_FFIEC" hidden="1">"c13052"</definedName>
    <definedName name="IQ_LEGAL_SETTLE" hidden="1">"c647"</definedName>
    <definedName name="IQ_LEGAL_SETTLE_BNK" hidden="1">"c648"</definedName>
    <definedName name="IQ_LEGAL_SETTLE_BR" hidden="1">"c649"</definedName>
    <definedName name="IQ_LEGAL_SETTLE_CM"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TTERS_CREDIT_THRIFT" hidden="1">"c25612"</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_LIQUID_ASSETS_THRIFT" hidden="1">"c25626"</definedName>
    <definedName name="IQ_LIQUID_ASSETS_NONCORE_FUNDING_FFIEC" hidden="1">"c13339"</definedName>
    <definedName name="IQ_LIQUID_ASSETS_TOTAL_ASSETS_THRIFT" hidden="1">"c25696"</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L_ALLOWANCE_GROSS_LOANS_THRIFT" hidden="1">"c25637"</definedName>
    <definedName name="IQ_LL_ALLOWANCE_NET_LOANS_LOSSES_THRIFT" hidden="1">"c25642"</definedName>
    <definedName name="IQ_LL_ALLOWANCE_NONACCRUAL_ASSETS_THRIFT" hidden="1">"c25638"</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ALLOWANCE_PAST_DUE_NONACCRUAL_LOANS_THRIFT" hidden="1">"c25643"</definedName>
    <definedName name="IQ_LOAN_LEASE_RECEIV" hidden="1">"c657"</definedName>
    <definedName name="IQ_LOAN_LOSS" hidden="1">"c1386"</definedName>
    <definedName name="IQ_LOAN_LOSS_ALLOW_FDIC" hidden="1">"c6326"</definedName>
    <definedName name="IQ_LOAN_LOSS_ALLOWANCE_GROSS_LOANS_THRIFT" hidden="1">"c25736"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RECOVERIES_AVG_LOANS_THRIFT" hidden="1">"c25644"</definedName>
    <definedName name="IQ_LOAN_SERVICE_REV" hidden="1">"c658"</definedName>
    <definedName name="IQ_LOAN_SERVICING_FEES_THRIFT" hidden="1">"c24790"</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CM"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_LL_REC_DOM_FFIEC" hidden="1">"c25855"</definedName>
    <definedName name="IQ_LOANS_DEP_LL_REC_FFIEC" hidden="1">"c25851"</definedName>
    <definedName name="IQ_LOANS_DEP_OTHER_LL_REC_DOM_FFIEC" hidden="1">"c25854"</definedName>
    <definedName name="IQ_LOANS_DEP_OTHER_LL_REC_FFIEC" hidden="1">"c25850"</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INDIVIDUALS_GROSS_LOANS_THRIFT" hidden="1">"c25733"</definedName>
    <definedName name="IQ_LOANS_INDIVIDUALS_RISK_BASED_CAPITAL_THRIFT" hidden="1">"c25718"</definedName>
    <definedName name="IQ_LOANS_LEASES_AMOUNTS_NETTED_THRIFT" hidden="1">"c25498"</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DUE_30_89_THRIFT" hidden="1">"c25257"</definedName>
    <definedName name="IQ_LOANS_LEASES_HFS_DUE_90_THRIFT" hidden="1">"c25278"</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HFS_NON_ACCRUAL_THRIFT" hidden="1">"c25299"</definedName>
    <definedName name="IQ_LOANS_LEASES_LEVEL_1_FFIEC" hidden="1">"c13217"</definedName>
    <definedName name="IQ_LOANS_LEASES_LEVEL_1_THRIFT" hidden="1">"c25494"</definedName>
    <definedName name="IQ_LOANS_LEASES_LEVEL_2_FFIEC" hidden="1">"c13225"</definedName>
    <definedName name="IQ_LOANS_LEASES_LEVEL_2_THRIFT" hidden="1">"c25495"</definedName>
    <definedName name="IQ_LOANS_LEASES_LEVEL_3_FFIEC" hidden="1">"c13233"</definedName>
    <definedName name="IQ_LOANS_LEASES_LEVEL_3_THRIFT" hidden="1">"c25496"</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EASES_REPORTED_WHOLLY_PARTIALLY_GUARANT_US_GOVT_AGENCY_SPONS_ENTITY_DUE_30_89_THRIFT" hidden="1">"c25258"</definedName>
    <definedName name="IQ_LOANS_LEASES_REPORTED_WHOLLY_PARTIALLY_GUARANT_US_GOVT_AGENCY_SPONS_ENTITY_DUE_90_THRIFT" hidden="1">"c25279"</definedName>
    <definedName name="IQ_LOANS_LEASES_REPORTED_WHOLLY_PARTIALLY_GUARANT_US_GOVT_AGENCY_SPONS_ENTITY_NON_ACCRUAL_THRIFT" hidden="1">"c25300"</definedName>
    <definedName name="IQ_LOANS_LEASES_TOTAL_AFTER_NETTING_THRIFT" hidden="1">"c25499"</definedName>
    <definedName name="IQ_LOANS_LEASES_TOTAL_BEFORE_NETTING_THRIFT" hidden="1">"c25497"</definedName>
    <definedName name="IQ_LOANS_LOC_ASSETS_TOT_FFIEC" hidden="1">"c13441"</definedName>
    <definedName name="IQ_LOANS_NOT_SECURED_RE_FDIC" hidden="1">"c6381"</definedName>
    <definedName name="IQ_LOANS_PAST_DUE" hidden="1">"c667"</definedName>
    <definedName name="IQ_LOANS_PURCHASE_CARRY_LL_REC_DOM_FFIEC" hidden="1">"c25856"</definedName>
    <definedName name="IQ_LOANS_PURCHASE_CARRY_LL_REC_FFIEC" hidden="1">"c25852"</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_100000_THROUGH_250000_THRIFT" hidden="1">"c24968"</definedName>
    <definedName name="IQ_LOANS_SECURED_FARM_250000_THROUGH_500000_THRIFT" hidden="1">"c24970"</definedName>
    <definedName name="IQ_LOANS_SECURED_FARM_LESS_THAN_EQUAL_100000_THRIFT" hidden="1">"c24966"</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SERVICED_OTHERS_THRIFT" hidden="1">"c24935"</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RECOGNIZED_OCI_FFIEC" hidden="1">"c25847"</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M" hidden="1">"c676"</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M"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CM"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CM"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CONSUMER_SENTIMENT" hidden="1">"c20808"</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OTHER_PROF_SERVICES_THRIFT" hidden="1">"c24788"</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MO_LOANS_SOLD_WITH_RECOURSE_120_DAYS_LESS_THRIFT" hidden="1">"c25337"</definedName>
    <definedName name="IQ_MEMO_LOANS_SOLD_WITH_RECOURSE_GREATER_THAN_120_DAYS_THRIFT" hidden="1">"c25338"</definedName>
    <definedName name="IQ_MEMO_REFINANCING_LOANS_THRIFT" hidden="1">"c25336"</definedName>
    <definedName name="IQ_MERGER" hidden="1">"c713"</definedName>
    <definedName name="IQ_MERGER_BNK" hidden="1">"c714"</definedName>
    <definedName name="IQ_MERGER_BR" hidden="1">"c715"</definedName>
    <definedName name="IQ_MERGER_CM"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CM"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ETRIC_NAME" hidden="1">"c18017"</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AVG_ASSETS_THRIFT" hidden="1">"c25660"</definedName>
    <definedName name="IQ_MINORITY_INT_BS_FFIEC" hidden="1">"c12874"</definedName>
    <definedName name="IQ_MINORITY_INT_FFIEC" hidden="1">"c13031"</definedName>
    <definedName name="IQ_MINORITY_INT_REDEEM" hidden="1">"c25787"</definedName>
    <definedName name="IQ_MINORITY_INT_REDEEM_TOT" hidden="1">"c25789"</definedName>
    <definedName name="IQ_MINORITY_INT_THRIFT" hidden="1">"c24926"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M" hidden="1">"c729"</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ISCELLANEOUS_ASSETS_ALL_OTHER_ACCOUNTS_THRIFT" hidden="1">"c25437"</definedName>
    <definedName name="IQ_MISCELLANEOUS_ASSETS_EMPLOYEE_BENEFIT_RETIREMENT_RELATED_ACCOUNTS_THRIFT" hidden="1">"c25421"</definedName>
    <definedName name="IQ_MISCELLANEOUS_ASSETS_PERSONAL_TRUST_AGENCY_INV_MANAGEMENT_ACCOUNTS_THRIFT" hidden="1">"c25405"</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MDA_SAVINGS_TOTAL_DEPOSITS_THRIFT" hidden="1">"c25778"</definedName>
    <definedName name="IQ_MOBILE_HOME_LOANS_THRIFT" hidden="1">"c24863"</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ARKET_DEPOSIT_ACCOUNTS_THRIFT" hidden="1">"c24999"</definedName>
    <definedName name="IQ_MONEY_MKT_DEPOSITS_TOTAL_DEPOSITS" hidden="1">"c15720"</definedName>
    <definedName name="IQ_MONEY_MKT_SAVINGS_ACCT_DEPOSITS_TOTAL_DEPOSITS" hidden="1">"c15722"</definedName>
    <definedName name="IQ_MONEY_SUPPLY_M1" hidden="1">"c20881"</definedName>
    <definedName name="IQ_MONEY_SUPPLY_M2" hidden="1">"c20882"</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ASSET_BACKED_SEC_ELIGIBLE_20_PCT_RISK_WEIGHT_THRIFT" hidden="1">"c25057"</definedName>
    <definedName name="IQ_MORTGAGE_ASSET_BACKED_SEC_ELIGIBLE_50_PCT_RISK_WEIGHT_THRIFT" hidden="1">"c25066"</definedName>
    <definedName name="IQ_MORTGAGE_BACKED_SEC_ADJUSTED_NCOS_THRIFT" hidden="1">"c25198"</definedName>
    <definedName name="IQ_MORTGAGE_BACKED_SEC_GVA_CHARGE_OFFS_THRIFT" hidden="1">"c25113"</definedName>
    <definedName name="IQ_MORTGAGE_BACKED_SEC_GVA_RECOVERIES_THRIFT" hidden="1">"c25144"</definedName>
    <definedName name="IQ_MORTGAGE_BACKED_SEC_INV_SEC_THRIFT" hidden="1">"c25673"</definedName>
    <definedName name="IQ_MORTGAGE_BACKED_SEC_SVA_PROVISIONS_TRANSFERS_FROM_GVA_THRIFT" hidden="1">"c25167"</definedName>
    <definedName name="IQ_MORTGAGE_BACKED_SECURITIES_FDIC" hidden="1">"c6402"</definedName>
    <definedName name="IQ_MORTGAGE_DEBT_UNDER_CAPITAL_LEASES_FFIEC" hidden="1">"c15276"</definedName>
    <definedName name="IQ_MORTGAGE_LOAN_SERVICING_FEES_THRIFT" hidden="1">"c24766"</definedName>
    <definedName name="IQ_MORTGAGE_LOANS_ADJUSTED_NCOS_TOTAL_THRIFT" hidden="1">"c25199"</definedName>
    <definedName name="IQ_MORTGAGE_LOANS_CASH_REPAYMENT_PRINCIPAL_THRIFT" hidden="1">"c25334"</definedName>
    <definedName name="IQ_MORTGAGE_LOANS_DEBITS_LESS_CREDITS_OTHER_THAN_REPAYMENT_PRINCIPAL_THRIFT" hidden="1">"c25335"</definedName>
    <definedName name="IQ_MORTGAGE_LOANS_FORECLOSED_DURING_QUARTER_TOTAL_THRIFT" hidden="1">"c25236"</definedName>
    <definedName name="IQ_MORTGAGE_LOANS_GROSS_LOANS_THRIFT" hidden="1">"c25721"</definedName>
    <definedName name="IQ_MORTGAGE_LOANS_GVA_RECOVERIES_TOTAL_THRIFT" hidden="1">"c25145"</definedName>
    <definedName name="IQ_MORTGAGE_LOANS_PARTICIPATIONS_PURCHASED_FROM_ENTITIES_OTHER_THAN_FEDERALLY_INSURED_DEPOSITORY_INSTITUTIONS_THEIR_SUBSIDIARIES_THRIFT" hidden="1">"c25326"</definedName>
    <definedName name="IQ_MORTGAGE_LOANS_PARTICIPATIONS_PURCHASED_SECURED_1_4_DWELLING_UNITS_THRIFT" hidden="1">"c25325"</definedName>
    <definedName name="IQ_MORTGAGE_LOANS_PARTICIPATIONS_PURCHASED_SECURED_HOME_EQUITY_JUNIOR_LIENS_THRIFT" hidden="1">"c25327"</definedName>
    <definedName name="IQ_MORTGAGE_LOANS_PARTICIPATIONS_PURCHASED_SECURED_MULTIFAMILY_5_MORE_DWELLING_UNITS_THRIFT" hidden="1">"c25328"</definedName>
    <definedName name="IQ_MORTGAGE_LOANS_PARTICIPATIONS_PURCHASED_SECURED_NONRES_THRIFT" hidden="1">"c25329"</definedName>
    <definedName name="IQ_MORTGAGE_LOANS_PARTICIPATIONS_SOLD_SECURED_1_4_DWELLING_UNITS_THRIFT" hidden="1">"c25330"</definedName>
    <definedName name="IQ_MORTGAGE_LOANS_PARTICIPATIONS_SOLD_SECURED_HOME_EQUITY_JUNIOR_LIENS_THRIFT" hidden="1">"c25331"</definedName>
    <definedName name="IQ_MORTGAGE_LOANS_PARTICIPATIONS_SOLD_SECURED_MULTIFAMILY_5_MORE_DWELLING_UNITS_THRIFT" hidden="1">"c25332"</definedName>
    <definedName name="IQ_MORTGAGE_LOANS_PARTICIPATIONS_SOLD_SECURED_NONRES_THRIFT" hidden="1">"c25333"</definedName>
    <definedName name="IQ_MORTGAGE_LOANS_RISK_BASED_CAPITAL_THRIFT" hidden="1">"c25706"</definedName>
    <definedName name="IQ_MORTGAGE_LOANS_SECURED_NON_RES_PROPERTY_100000_THROUGH_250000_THRIFT" hidden="1">"c24954"</definedName>
    <definedName name="IQ_MORTGAGE_LOANS_SECURED_NON_RES_PROPERTY_250000_THROUGH_1000000_THRIFT" hidden="1">"c24956"</definedName>
    <definedName name="IQ_MORTGAGE_LOANS_SECURED_NON_RES_PROPERTY_LESS_THAN_EQUAL_100000_THRIFT" hidden="1">"c24952"</definedName>
    <definedName name="IQ_MORTGAGE_LOANS_SVA_PROVISIONS_TRANSFERS_FROM_GVA_TOTAL_THRIFT" hidden="1">"c25168"</definedName>
    <definedName name="IQ_MORTGAGE_LOANS_TOTAL_GVA_CHARGE_OFFS_THRIFT" hidden="1">"c25114"</definedName>
    <definedName name="IQ_MORTGAGE_LOANS_TOTAL_LOANS_THRIFT" hidden="1">"c25740"</definedName>
    <definedName name="IQ_MORTGAGE_SERV_RIGHTS" hidden="1">"c2242"</definedName>
    <definedName name="IQ_MORTGAGE_SERVICING_ASSETS_FFIEC" hidden="1">"c12838"</definedName>
    <definedName name="IQ_MORTGAGE_SERVICING_FDIC" hidden="1">"c6335"</definedName>
    <definedName name="IQ_MORTGAGE_SERVICING_RIGHTS_AMOUNTS_NETTED_THRIFT" hidden="1">"c25504"</definedName>
    <definedName name="IQ_MORTGAGE_SERVICING_RIGHTS_LEVEL_1_THRIFT" hidden="1">"c25500"</definedName>
    <definedName name="IQ_MORTGAGE_SERVICING_RIGHTS_LEVEL_2_THRIFT" hidden="1">"c25501"</definedName>
    <definedName name="IQ_MORTGAGE_SERVICING_RIGHTS_LEVEL_3_THRIFT" hidden="1">"c25502"</definedName>
    <definedName name="IQ_MORTGAGE_SERVICING_RIGHTS_TOTAL_AFTER_NETTING_THRIFT" hidden="1">"c25505"</definedName>
    <definedName name="IQ_MORTGAGE_SERVICING_RIGHTS_TOTAL_BEFORE_NETTING_THRIFT" hidden="1">"c25503"</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5_MORE_DWELLING_UNITS_CONSTRUCTION_MORTGAGE_LOANS_ADJUSTED_NCOS_TOTAL_THRIFT" hidden="1">"c25201"</definedName>
    <definedName name="IQ_MULTIFAMILY_5_MORE_DWELLING_UNITS_CONSTRUCTION_MORTGAGE_LOANS_GVA_CHARGE_OFFS_THRIFT" hidden="1">"c25116"</definedName>
    <definedName name="IQ_MULTIFAMILY_5_MORE_DWELLING_UNITS_CONSTRUCTION_MORTGAGE_LOANS_GVA_RECOVERIES_THRIFT" hidden="1">"c25147"</definedName>
    <definedName name="IQ_MULTIFAMILY_5_MORE_DWELLING_UNITS_CONSTRUCTION_MORTGAGE_LOANS_SVA_PROVISIONS_TRANSFERS_FROM_GVA_TOTAL_THRIFT" hidden="1">"c25170"</definedName>
    <definedName name="IQ_MULTIFAMILY_5_MORE_DWELLING_UNITS_IN_PROCESS_FORECLOSURE_THRIFT" hidden="1">"c25307"</definedName>
    <definedName name="IQ_MULTIFAMILY_5_MORE_DWELLING_UNITS_PML_ADJUSTED_NCOS_TOTAL_THRIFT" hidden="1">"c25206"</definedName>
    <definedName name="IQ_MULTIFAMILY_5_MORE_DWELLING_UNITS_PML_GVA_CHARGE_OFFS_THRIFT" hidden="1">"c25121"</definedName>
    <definedName name="IQ_MULTIFAMILY_5_MORE_DWELLING_UNITS_PML_GVA_RECOVERIES_THRIFT" hidden="1">"c25152"</definedName>
    <definedName name="IQ_MULTIFAMILY_5_MORE_DWELLING_UNITS_PML_SVA_PROVISIONS_TRANSFERS_FROM_GVA_TOTAL_THRIFT" hidden="1">"c25175"</definedName>
    <definedName name="IQ_MULTIFAMILY_5_MORE_LOANS_TOTAL_LOANS_THRIFT" hidden="1">"c25745"</definedName>
    <definedName name="IQ_MULTIFAMILY_LOANS_GROSS_LOANS_FFIEC" hidden="1">"c13404"</definedName>
    <definedName name="IQ_MULTIFAMILY_LOANS_GROSS_LOANS_THRIFT" hidden="1">"c25729"</definedName>
    <definedName name="IQ_MULTIFAMILY_LOANS_RISK_BASED_CAPITAL_THRIFT" hidden="1">"c25714"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NICIPAL_SEC_INV_SEC_THRIFT" hidden="1">"c25672"</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MUTUAL_FUNDS_EQUITY_ALL_OTHER_ACCOUNTS_THRIFT" hidden="1">"c25428"</definedName>
    <definedName name="IQ_MUTUAL_FUNDS_EQUITY_EMPLOYEE_BENEFIT_RETIREMENT_RELATED_ACCOUNTS_THRIFT" hidden="1">"c25412"</definedName>
    <definedName name="IQ_MUTUAL_FUNDS_EQUITY_PERSONAL_TRUST_AGENCY_INV_MANAGEMENT_ACCOUNTS_THRIFT" hidden="1">"c25396"</definedName>
    <definedName name="IQ_MUTUAL_FUNDS_MONEY_MARKET_ALL_OTHER_ACCOUNTS_THRIFT" hidden="1">"c25427"</definedName>
    <definedName name="IQ_MUTUAL_FUNDS_MONEY_MARKET_EMPLOYEE_BENEFIT_RETIREMENT_RELATED_ACCOUNTS_THRIFT" hidden="1">"c25411"</definedName>
    <definedName name="IQ_MUTUAL_FUNDS_MONEY_MARKET_PERSONAL_TRUST_AGENCY_INV_MANAGEMENT_ACCOUNTS_THRIFT" hidden="1">"c25395"</definedName>
    <definedName name="IQ_MUTUAL_FUNDS_OTHER_ALL_OTHER_ACCOUNTS_THRIFT" hidden="1">"c25429"</definedName>
    <definedName name="IQ_MUTUAL_FUNDS_OTHER_EMPLOYEE_BENEFIT_RETIREMENT_RELATED_ACCOUNTS_THRIFT" hidden="1">"c25413"</definedName>
    <definedName name="IQ_MUTUAL_FUNDS_OTHER_PERSONAL_TRUST_AGENCY_INV_MANAGEMENT_ACCOUNTS_THRIFT" hidden="1">"c25397"</definedName>
    <definedName name="IQ_NAMES_REVERSION_DATE_2" hidden="1">40485.6260185185</definedName>
    <definedName name="IQ_NAMES_REVISION_DATE_" hidden="1">44761.0081018519</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DOWN_2MONTH" hidden="1">"c16501"</definedName>
    <definedName name="IQ_NAV_EST_DOWN_3MONTH" hidden="1">"c16505"</definedName>
    <definedName name="IQ_NAV_EST_DOWN_MONTH" hidden="1">"c16497"</definedName>
    <definedName name="IQ_NAV_EST_NUM_ANALYSTS_2MONTH" hidden="1">"c16499"</definedName>
    <definedName name="IQ_NAV_EST_NUM_ANALYSTS_3MONTH" hidden="1">"c16503"</definedName>
    <definedName name="IQ_NAV_EST_NUM_ANALYSTS_MONTH" hidden="1">"c16495"</definedName>
    <definedName name="IQ_NAV_EST_THOM" hidden="1">"c5601"</definedName>
    <definedName name="IQ_NAV_EST_TOTAL_REVISED_2MONTH" hidden="1">"c16502"</definedName>
    <definedName name="IQ_NAV_EST_TOTAL_REVISED_3MONTH" hidden="1">"c16506"</definedName>
    <definedName name="IQ_NAV_EST_TOTAL_REVISED_MONTH" hidden="1">"c16498"</definedName>
    <definedName name="IQ_NAV_EST_UP_2MONTH" hidden="1">"c16500"</definedName>
    <definedName name="IQ_NAV_EST_UP_3MONTH" hidden="1">"c16504"</definedName>
    <definedName name="IQ_NAV_EST_UP_MONTH" hidden="1">"c16496"</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CIQ" hidden="1">"c12038"</definedName>
    <definedName name="IQ_NAV_SHARE_ACT_OR_EST_REUT" hidden="1">"c5623"</definedName>
    <definedName name="IQ_NAV_SHARE_DET_EST_ORIGIN" hidden="1">"c12585"</definedName>
    <definedName name="IQ_NAV_SHARE_DET_EST_ORIGIN_THOM" hidden="1">"c12611"</definedName>
    <definedName name="IQ_NAV_SHARE_EST" hidden="1">"c5609"</definedName>
    <definedName name="IQ_NAV_SHARE_EST_CIQ" hidden="1">"c12032"</definedName>
    <definedName name="IQ_NAV_SHARE_EST_DOWN_2MONTH" hidden="1">"c16561"</definedName>
    <definedName name="IQ_NAV_SHARE_EST_DOWN_2MONTH_CIQ" hidden="1">"c16825"</definedName>
    <definedName name="IQ_NAV_SHARE_EST_DOWN_3MONTH" hidden="1">"c16565"</definedName>
    <definedName name="IQ_NAV_SHARE_EST_DOWN_3MONTH_CIQ" hidden="1">"c16829"</definedName>
    <definedName name="IQ_NAV_SHARE_EST_DOWN_MONTH" hidden="1">"c16557"</definedName>
    <definedName name="IQ_NAV_SHARE_EST_DOWN_MONTH_CIQ" hidden="1">"c16821"</definedName>
    <definedName name="IQ_NAV_SHARE_EST_NOTE" hidden="1">"c17522"</definedName>
    <definedName name="IQ_NAV_SHARE_EST_NOTE_CIQ" hidden="1">"c17475"</definedName>
    <definedName name="IQ_NAV_SHARE_EST_NUM_ANALYSTS_2MONTH" hidden="1">"c16559"</definedName>
    <definedName name="IQ_NAV_SHARE_EST_NUM_ANALYSTS_2MONTH_CIQ" hidden="1">"c16823"</definedName>
    <definedName name="IQ_NAV_SHARE_EST_NUM_ANALYSTS_3MONTH" hidden="1">"c16563"</definedName>
    <definedName name="IQ_NAV_SHARE_EST_NUM_ANALYSTS_3MONTH_CIQ" hidden="1">"c16827"</definedName>
    <definedName name="IQ_NAV_SHARE_EST_NUM_ANALYSTS_MONTH" hidden="1">"c16555"</definedName>
    <definedName name="IQ_NAV_SHARE_EST_NUM_ANALYSTS_MONTH_CIQ" hidden="1">"c16819"</definedName>
    <definedName name="IQ_NAV_SHARE_EST_REUT" hidden="1">"c5617"</definedName>
    <definedName name="IQ_NAV_SHARE_EST_TOTAL_REVISED_2MONTH" hidden="1">"c16562"</definedName>
    <definedName name="IQ_NAV_SHARE_EST_TOTAL_REVISED_2MONTH_CIQ" hidden="1">"c16826"</definedName>
    <definedName name="IQ_NAV_SHARE_EST_TOTAL_REVISED_3MONTH" hidden="1">"c16566"</definedName>
    <definedName name="IQ_NAV_SHARE_EST_TOTAL_REVISED_3MONTH_CIQ" hidden="1">"c16830"</definedName>
    <definedName name="IQ_NAV_SHARE_EST_TOTAL_REVISED_MONTH" hidden="1">"c16558"</definedName>
    <definedName name="IQ_NAV_SHARE_EST_TOTAL_REVISED_MONTH_CIQ" hidden="1">"c16822"</definedName>
    <definedName name="IQ_NAV_SHARE_EST_UP_2MONTH" hidden="1">"c16560"</definedName>
    <definedName name="IQ_NAV_SHARE_EST_UP_2MONTH_CIQ" hidden="1">"c16824"</definedName>
    <definedName name="IQ_NAV_SHARE_EST_UP_3MONTH" hidden="1">"c16564"</definedName>
    <definedName name="IQ_NAV_SHARE_EST_UP_3MONTH_CIQ" hidden="1">"c16828"</definedName>
    <definedName name="IQ_NAV_SHARE_EST_UP_MONTH" hidden="1">"c16556"</definedName>
    <definedName name="IQ_NAV_SHARE_EST_UP_MONTH_CIQ" hidden="1">"c16820"</definedName>
    <definedName name="IQ_NAV_SHARE_HIGH_EST" hidden="1">"c5612"</definedName>
    <definedName name="IQ_NAV_SHARE_HIGH_EST_CIQ" hidden="1">"c12035"</definedName>
    <definedName name="IQ_NAV_SHARE_HIGH_EST_REUT" hidden="1">"c5620"</definedName>
    <definedName name="IQ_NAV_SHARE_LOW_EST" hidden="1">"c5613"</definedName>
    <definedName name="IQ_NAV_SHARE_LOW_EST_CIQ" hidden="1">"c12036"</definedName>
    <definedName name="IQ_NAV_SHARE_LOW_EST_REUT" hidden="1">"c5621"</definedName>
    <definedName name="IQ_NAV_SHARE_MEDIAN_EST" hidden="1">"c5610"</definedName>
    <definedName name="IQ_NAV_SHARE_MEDIAN_EST_CIQ" hidden="1">"c12033"</definedName>
    <definedName name="IQ_NAV_SHARE_MEDIAN_EST_REUT" hidden="1">"c5618"</definedName>
    <definedName name="IQ_NAV_SHARE_NUM_EST" hidden="1">"c5614"</definedName>
    <definedName name="IQ_NAV_SHARE_NUM_EST_CIQ" hidden="1">"c12037"</definedName>
    <definedName name="IQ_NAV_SHARE_NUM_EST_REUT" hidden="1">"c5622"</definedName>
    <definedName name="IQ_NAV_SHARE_RE" hidden="1">"c16011"</definedName>
    <definedName name="IQ_NAV_SHARE_STDDEV_EST" hidden="1">"c5611"</definedName>
    <definedName name="IQ_NAV_SHARE_STDDEV_EST_CIQ" hidden="1">"c12034"</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LOSED_END_1_4_FAMILY_LOANS_TOTAL_LOANS_THRIFT" hidden="1">"c25769"</definedName>
    <definedName name="IQ_NCLS_COMM_IND_LOANS_TOT_LOANS_FFIEC" hidden="1">"c13898"</definedName>
    <definedName name="IQ_NCLS_COMM_LOANS_TOTAL_LOANS_THRIFT" hidden="1">"c25775"</definedName>
    <definedName name="IQ_NCLS_COMM_RE_FARM_LOANS_TOT_LOANS_FFIEC" hidden="1">"c13897"</definedName>
    <definedName name="IQ_NCLS_COMM_RE_FARM_LOANS_TOTAL_LOANS_THRIFT" hidden="1">"c25771"</definedName>
    <definedName name="IQ_NCLS_COMM_RE_NONFARM_NONRES_TOT_LOANS_FFIEC" hidden="1">"c13896"</definedName>
    <definedName name="IQ_NCLS_COMM_RE_NONFARM_NONRESIDENTIAL_TOTAL_LOANS_THRIFT" hidden="1">"c25773"</definedName>
    <definedName name="IQ_NCLS_CONST_LAND_DEV_LOANS_TOT_LOANS_FFIEC" hidden="1">"c13890"</definedName>
    <definedName name="IQ_NCLS_CONSTRUCTION_LAND_DEVELOPMENT_LOANS_TOTAL_LOANS_THRIFT" hidden="1">"c25767"</definedName>
    <definedName name="IQ_NCLS_CONSUMER_LOANS_TOT_LOANS_FFIEC" hidden="1">"c13899"</definedName>
    <definedName name="IQ_NCLS_CONSUMER_LOANS_TOTAL_LOANS_THRIFT" hidden="1">"c25776"</definedName>
    <definedName name="IQ_NCLS_FARM_LOANS_TOT_LOANS_FFIEC" hidden="1">"c13895"</definedName>
    <definedName name="IQ_NCLS_HOME_EQUITY_LOANS_TOT_LOANS_FFIEC" hidden="1">"c13892"</definedName>
    <definedName name="IQ_NCLS_LAND_LOANS_TOTAL_LOANS_THRIFT" hidden="1">"c25772"</definedName>
    <definedName name="IQ_NCLS_MULTIFAM_5_LOANS_TOT_LOANS_FFIEC" hidden="1">"c13894"</definedName>
    <definedName name="IQ_NCLS_MULTIFAMILY_5_MORE_LOANS_TOTAL_LOANS_THRIFT" hidden="1">"c25770"</definedName>
    <definedName name="IQ_NCLS_TOT_1_4_FAM_LOANS_TOT_LOANS_FFIEC" hidden="1">"c13893"</definedName>
    <definedName name="IQ_NCLS_TOT_LEASES_TOT_LOANS_FFIEC" hidden="1">"c13900"</definedName>
    <definedName name="IQ_NCLS_TOT_LOANS_TOT_LOANS_FFIEC" hidden="1">"c13901"</definedName>
    <definedName name="IQ_NCLS_TOTAL_1_4_FAMILY_LOANS_TOTAL_LOANS_THRIFT" hidden="1">"c25768"</definedName>
    <definedName name="IQ_NCLS_TOTAL_LOANS_TOTAL_LOANS_THRIFT" hidden="1">"c25765"</definedName>
    <definedName name="IQ_NCLS_TOTAL_MORTGAGE_LOANS_TOTAL_LOANS_THRIFT" hidden="1">"c25766"</definedName>
    <definedName name="IQ_NCLS_TOTAL_NON_RE_LOANS_TOTAL_LOANS_THRIFT" hidden="1">"c25774"</definedName>
    <definedName name="IQ_NCOS_CLOSED_END_1_4_FAM_LOANS_TOT_LOANS_FFIEC" hidden="1">"c13879"</definedName>
    <definedName name="IQ_NCOS_CLOSED_END_1_4_FAMILY_LOANS_TOTAL_LOANS_THRIFT" hidden="1">"c25757"</definedName>
    <definedName name="IQ_NCOS_COMM_IND_LOANS_TOT_LOANS_FFIEC" hidden="1">"c13886"</definedName>
    <definedName name="IQ_NCOS_COMM_LOANS_TOTAL_LOANS_THRIFT" hidden="1">"c25763"</definedName>
    <definedName name="IQ_NCOS_COMM_RE_FARM_LOANS_TOT_LOANS_FFIEC" hidden="1">"c13885"</definedName>
    <definedName name="IQ_NCOS_COMM_RE_FARM_LOANS_TOTAL_LOANS_THRIFT" hidden="1">"c25759"</definedName>
    <definedName name="IQ_NCOS_COMM_RE_NONFARM_NONRES_TOT_LOANS_FFIEC" hidden="1">"c13884"</definedName>
    <definedName name="IQ_NCOS_COMM_RE_NONFARM_NONRESIDENTIAL_TOTAL_LOANS_THRIFT" hidden="1">"c25761"</definedName>
    <definedName name="IQ_NCOS_CONST_LAND_DEV_LOANS_TOT_LOANS_FFIEC" hidden="1">"c13878"</definedName>
    <definedName name="IQ_NCOS_CONSTRUCTION_LAND_DEVELOPMENT_LOANS_TOTAL_LOANS_THRIFT" hidden="1">"c25755"</definedName>
    <definedName name="IQ_NCOS_CONSUMER_LOANS_TOT_LOANS_FFIEC" hidden="1">"c13887"</definedName>
    <definedName name="IQ_NCOS_CONSUMER_LOANS_TOTAL_LOANS_THRIFT" hidden="1">"c25764"</definedName>
    <definedName name="IQ_NCOS_FARM_LOANS_TOT_LOANS_FFIEC" hidden="1">"c13883"</definedName>
    <definedName name="IQ_NCOS_HOME_EQUITY_LOANS_TOT_LOANS_FFIEC" hidden="1">"c13880"</definedName>
    <definedName name="IQ_NCOS_LAND_LOANS_TOTAL_LOANS_THRIFT" hidden="1">"c25760"</definedName>
    <definedName name="IQ_NCOS_MULTIFAM_5_LOANS_TOT_LOANS_FFIEC" hidden="1">"c13882"</definedName>
    <definedName name="IQ_NCOS_MULTIFAMILY_5_MORE_LOANS_TOTAL_LOANS_THRIFT" hidden="1">"c25758"</definedName>
    <definedName name="IQ_NCOS_TOT_1_4_FAM_LOANS_TOT_LOANS_FFIEC" hidden="1">"c13881"</definedName>
    <definedName name="IQ_NCOS_TOT_LEASES_TOT_LOANS_FFIEC" hidden="1">"c13888"</definedName>
    <definedName name="IQ_NCOS_TOT_LOANS_TOT_LOANS_FFIEC" hidden="1">"c13889"</definedName>
    <definedName name="IQ_NCOS_TOTAL_1_4_FAMILY_LOANS_TOTAL_LOANS_THRIFT" hidden="1">"c25756"</definedName>
    <definedName name="IQ_NCOS_TOTAL_LOANS_TOTAL_LOANS_THRIFT" hidden="1">"c25753"</definedName>
    <definedName name="IQ_NCOS_TOTAL_MORTGAGE_LOANS_TOTAL_LOANS_THRIFT" hidden="1">"c25754"</definedName>
    <definedName name="IQ_NCOS_TOTAL_NON_RE_LOANS_TOTAL_LOANS_THRIFT" hidden="1">"c25762"</definedName>
    <definedName name="IQ_NEARBY_CONTRACT_ID" hidden="1">"c14328"</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 hidden="1">"c11717"</definedName>
    <definedName name="IQ_NET_DEBT_ACT_OR_EST_REUT" hidden="1">"c5473"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DOWN_2MONTH" hidden="1">"c16513"</definedName>
    <definedName name="IQ_NET_DEBT_EST_DOWN_2MONTH_CIQ" hidden="1">"c16777"</definedName>
    <definedName name="IQ_NET_DEBT_EST_DOWN_3MONTH" hidden="1">"c16517"</definedName>
    <definedName name="IQ_NET_DEBT_EST_DOWN_3MONTH_CIQ" hidden="1">"c16781"</definedName>
    <definedName name="IQ_NET_DEBT_EST_DOWN_MONTH" hidden="1">"c16509"</definedName>
    <definedName name="IQ_NET_DEBT_EST_DOWN_MONTH_CIQ" hidden="1">"c16773"</definedName>
    <definedName name="IQ_NET_DEBT_EST_NOTE" hidden="1">"c17518"</definedName>
    <definedName name="IQ_NET_DEBT_EST_NOTE_CIQ" hidden="1">"c17471"</definedName>
    <definedName name="IQ_NET_DEBT_EST_NUM_ANALYSTS_2MONTH" hidden="1">"c16511"</definedName>
    <definedName name="IQ_NET_DEBT_EST_NUM_ANALYSTS_2MONTH_CIQ" hidden="1">"c16775"</definedName>
    <definedName name="IQ_NET_DEBT_EST_NUM_ANALYSTS_3MONTH" hidden="1">"c16515"</definedName>
    <definedName name="IQ_NET_DEBT_EST_NUM_ANALYSTS_3MONTH_CIQ" hidden="1">"c16779"</definedName>
    <definedName name="IQ_NET_DEBT_EST_NUM_ANALYSTS_MONTH" hidden="1">"c16507"</definedName>
    <definedName name="IQ_NET_DEBT_EST_NUM_ANALYSTS_MONTH_CIQ" hidden="1">"c16771"</definedName>
    <definedName name="IQ_NET_DEBT_EST_REUT" hidden="1">"c3976"</definedName>
    <definedName name="IQ_NET_DEBT_EST_THOM" hidden="1">"c4027"</definedName>
    <definedName name="IQ_NET_DEBT_EST_TOTAL_REVISED_2MONTH" hidden="1">"c16514"</definedName>
    <definedName name="IQ_NET_DEBT_EST_TOTAL_REVISED_2MONTH_CIQ" hidden="1">"c16778"</definedName>
    <definedName name="IQ_NET_DEBT_EST_TOTAL_REVISED_3MONTH" hidden="1">"c16518"</definedName>
    <definedName name="IQ_NET_DEBT_EST_TOTAL_REVISED_3MONTH_CIQ" hidden="1">"c16782"</definedName>
    <definedName name="IQ_NET_DEBT_EST_TOTAL_REVISED_MONTH" hidden="1">"c16510"</definedName>
    <definedName name="IQ_NET_DEBT_EST_TOTAL_REVISED_MONTH_CIQ" hidden="1">"c16774"</definedName>
    <definedName name="IQ_NET_DEBT_EST_UP_2MONTH" hidden="1">"c16512"</definedName>
    <definedName name="IQ_NET_DEBT_EST_UP_2MONTH_CIQ" hidden="1">"c16776"</definedName>
    <definedName name="IQ_NET_DEBT_EST_UP_3MONTH" hidden="1">"c16516"</definedName>
    <definedName name="IQ_NET_DEBT_EST_UP_3MONTH_CIQ" hidden="1">"c16780"</definedName>
    <definedName name="IQ_NET_DEBT_EST_UP_MONTH" hidden="1">"c16508"</definedName>
    <definedName name="IQ_NET_DEBT_EST_UP_MONTH_CIQ" hidden="1">"c16772"</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CM"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ED_FUNDS_PURCHASED_TOTAL_ASSETS_THRIFT" hidden="1">"c25704"</definedName>
    <definedName name="IQ_NET_FIDUCIARY_RELATED_SERVICES_INC_THRIFT" hidden="1">"c24815"</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AFS_SEC_THRIFT" hidden="1">"c24770"</definedName>
    <definedName name="IQ_NET_GAIN_SALE_LOANS_HELD_INV_THRIFT" hidden="1">"c24774"</definedName>
    <definedName name="IQ_NET_GAIN_SALE_LOANS_LEASES_HFS_THRIFT" hidden="1">"c24771"</definedName>
    <definedName name="IQ_NET_GAIN_SALE_OTHER_ASSETS_HELD_INV_THRIFT" hidden="1">"c24775"</definedName>
    <definedName name="IQ_NET_GAIN_SALE_OTHER_ASSETS_HFS_THRIFT" hidden="1">"c24772"</definedName>
    <definedName name="IQ_NET_GAIN_SALE_PREMISES_FIXED_ASSETS_EXP_FFIEC" hidden="1">"c15372"</definedName>
    <definedName name="IQ_NET_GAIN_SALE_PREMISES_FIXED_ASSETS_INC_FFIEC" hidden="1">"c15369"</definedName>
    <definedName name="IQ_NET_GAIN_SALE_SEC_HTM_THRIFT" hidden="1">"c24773"</definedName>
    <definedName name="IQ_NET_GAINS_FIN_ASSETS_LIABILITIES_FV_THRIFT" hidden="1">"c24776"</definedName>
    <definedName name="IQ_NET_IMPAIR_LOSS_FFIEC" hidden="1">"c25848"</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AVG_ASSETS_THRIFT" hidden="1">"c25661"</definedName>
    <definedName name="IQ_NET_INCOME_FDIC" hidden="1">"c6587"</definedName>
    <definedName name="IQ_NET_INCOME_HOMEBUILDING_SALES" hidden="1">"c15818"</definedName>
    <definedName name="IQ_NET_INCOME_LH_FFIEC" hidden="1">"c13110"</definedName>
    <definedName name="IQ_NET_INCOME_LOCOM_ADJUST_THRIFT" hidden="1">"c24779"</definedName>
    <definedName name="IQ_NET_INCOME_LOSS_ATTRIBUTABLE_SAVINGS_ASSOCIATION_THRIFT" hidden="1">"c25009"</definedName>
    <definedName name="IQ_NET_INCOME_PC_FFIEC" hidden="1">"c13103"</definedName>
    <definedName name="IQ_NET_INCOME_REPOSSESS_ASSETS_THRIFT" hidden="1">"c24778"</definedName>
    <definedName name="IQ_NET_INCOME_SALE_ASSETS_HFS_AFS_SEC_THRIFT" hidden="1">"c24769"</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CM" hidden="1">"c765"</definedName>
    <definedName name="IQ_NET_INT_INC_FIN" hidden="1">"c766"</definedName>
    <definedName name="IQ_NET_INT_INC_TOTAL_REV" hidden="1">"c767"</definedName>
    <definedName name="IQ_NET_INT_INCOME_AFTER_PROVISION_THRIFT" hidden="1">"c25871"</definedName>
    <definedName name="IQ_NET_INT_INCOME_AVG_ASSET" hidden="1">"c15706"</definedName>
    <definedName name="IQ_NET_INT_INCOME_AVG_ASSETS_THRIFT" hidden="1">"c25649"</definedName>
    <definedName name="IQ_NET_INT_INCOME_AVG_EARNING_ASSETS_THRIFT" hidden="1">"c25668"</definedName>
    <definedName name="IQ_NET_INT_INCOME_FFIEC" hidden="1">"c13001"</definedName>
    <definedName name="IQ_NET_INT_INCOME_FTE_FFIEC" hidden="1">"c13036"</definedName>
    <definedName name="IQ_NET_INT_INCOME_THRIFT" hidden="1">"c24765"</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_LOSSES_AVG_LOANS_THRIFT" hidden="1">"c25635"</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CORE_DEPOSITS_THRIFT" hidden="1">"c25628"</definedName>
    <definedName name="IQ_NET_LOANS_DEPOSITS_FFIEC" hidden="1">"c13340"</definedName>
    <definedName name="IQ_NET_LOANS_EQUITY_FFIEC" hidden="1">"c13347"</definedName>
    <definedName name="IQ_NET_LOANS_EQUITY_THRIFT" hidden="1">"c25632"</definedName>
    <definedName name="IQ_NET_LOANS_LEASES_CORE_DEPOSITS_FDIC" hidden="1">"c6743"</definedName>
    <definedName name="IQ_NET_LOANS_LEASES_DEPOSITS_FDIC" hidden="1">"c6742"</definedName>
    <definedName name="IQ_NET_LOANS_LEASES_LETTERS_CREDIT_TOTAL_ASSETS_THRIFT" hidden="1">"c25698"</definedName>
    <definedName name="IQ_NET_LOANS_LEASES_TOTAL_ASSETS_THRIFT" hidden="1">"c25694"</definedName>
    <definedName name="IQ_NET_LOANS_TOTAL_DEPOSITS" hidden="1">"c779"</definedName>
    <definedName name="IQ_NET_LOANS_TOTAL_DEPOSITS_THRIFT" hidden="1">"c25627"</definedName>
    <definedName name="IQ_NET_LOSSES" hidden="1">"c15873"</definedName>
    <definedName name="IQ_NET_LOSSES_FIDUCIARY_RELATED_SERVICES_THRIFT" hidden="1">"c24813"</definedName>
    <definedName name="IQ_NET_NEW_CLIENT_ASSETS" hidden="1">"c20430"</definedName>
    <definedName name="IQ_NET_NONCORE_FUNDING_DEPENDENCE_SHORT_TERM_THRIFT" hidden="1">"c25624"</definedName>
    <definedName name="IQ_NET_NONCORE_FUNDING_DEPENDENCE_THRIFT" hidden="1">"c25623"</definedName>
    <definedName name="IQ_NET_NONINTEREST_INC_EXP_INTERNATIONAL_OPS_FFIEC" hidden="1">"c15387"</definedName>
    <definedName name="IQ_NET_OCCUPANCY_EXP_ADJUSTED_OPERATING_INCOME_THRIFT" hidden="1">"c25686"</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PROVISION_LOSS_GVA_THRIFT" hidden="1">"c25092"</definedName>
    <definedName name="IQ_NET_PROVISION_LOSS_SVA_THRIFT" hidden="1">"c25100"</definedName>
    <definedName name="IQ_NET_PROVISION_LOSS_TVA_THRIFT" hidden="1">"c25107"</definedName>
    <definedName name="IQ_NET_RENTAL_EXP_FN" hidden="1">"c780"</definedName>
    <definedName name="IQ_NET_SECURITIZATION_INC_FOREIGN_FFIEC" hidden="1">"c15379"</definedName>
    <definedName name="IQ_NET_SECURITIZATION_INCOME_FDIC" hidden="1">"c6669"</definedName>
    <definedName name="IQ_NET_SERVICING_FEES_ADJUSTED_OPERATING_INCOME_THRIFT" hidden="1">"c25690"</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BASIS_ACCOUNTING_ADJUSTMENTS_SAVINGS_ASSOCIATION_THRIFT" hidden="1">"c25015"</definedName>
    <definedName name="IQ_NEW_DEPOSITS_RECEIVED_LESS_DEPOSITS_WITHDRAWN_THRIFT" hidden="1">"c25343"</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CONTRACT_ID" hidden="1">"c13928"</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ANK_NONCONTROLLING_INT_THRIFT" hidden="1">"c24798"</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COMPANY" hidden="1">"c25786"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CIQ" hidden="1">"c4702"</definedName>
    <definedName name="IQ_NI_EST_DOWN_2MONTH" hidden="1">"c16429"</definedName>
    <definedName name="IQ_NI_EST_DOWN_2MONTH_CIQ" hidden="1">"c16717"</definedName>
    <definedName name="IQ_NI_EST_DOWN_3MONTH" hidden="1">"c16433"</definedName>
    <definedName name="IQ_NI_EST_DOWN_3MONTH_CIQ" hidden="1">"c16721"</definedName>
    <definedName name="IQ_NI_EST_DOWN_MONTH" hidden="1">"c16425"</definedName>
    <definedName name="IQ_NI_EST_DOWN_MONTH_CIQ" hidden="1">"c16713"</definedName>
    <definedName name="IQ_NI_EST_NOTE" hidden="1">"c17514"</definedName>
    <definedName name="IQ_NI_EST_NOTE_CIQ" hidden="1">"c17467"</definedName>
    <definedName name="IQ_NI_EST_NUM_ANALYSTS_2MONTH" hidden="1">"c16427"</definedName>
    <definedName name="IQ_NI_EST_NUM_ANALYSTS_2MONTH_CIQ" hidden="1">"c16715"</definedName>
    <definedName name="IQ_NI_EST_NUM_ANALYSTS_3MONTH" hidden="1">"c16431"</definedName>
    <definedName name="IQ_NI_EST_NUM_ANALYSTS_3MONTH_CIQ" hidden="1">"c16719"</definedName>
    <definedName name="IQ_NI_EST_NUM_ANALYSTS_MONTH" hidden="1">"c16423"</definedName>
    <definedName name="IQ_NI_EST_NUM_ANALYSTS_MONTH_CIQ" hidden="1">"c16711"</definedName>
    <definedName name="IQ_NI_EST_REUT" hidden="1">"c5368"</definedName>
    <definedName name="IQ_NI_EST_THOM" hidden="1">"c5126"</definedName>
    <definedName name="IQ_NI_EST_TOTAL_REVISED_2MONTH" hidden="1">"c16430"</definedName>
    <definedName name="IQ_NI_EST_TOTAL_REVISED_2MONTH_CIQ" hidden="1">"c16718"</definedName>
    <definedName name="IQ_NI_EST_TOTAL_REVISED_3MONTH" hidden="1">"c16434"</definedName>
    <definedName name="IQ_NI_EST_TOTAL_REVISED_3MONTH_CIQ" hidden="1">"c16722"</definedName>
    <definedName name="IQ_NI_EST_TOTAL_REVISED_MONTH" hidden="1">"c16426"</definedName>
    <definedName name="IQ_NI_EST_TOTAL_REVISED_MONTH_CIQ" hidden="1">"c16714"</definedName>
    <definedName name="IQ_NI_EST_UP_2MONTH" hidden="1">"c16428"</definedName>
    <definedName name="IQ_NI_EST_UP_2MONTH_CIQ" hidden="1">"c16716"</definedName>
    <definedName name="IQ_NI_EST_UP_3MONTH" hidden="1">"c16432"</definedName>
    <definedName name="IQ_NI_EST_UP_3MONTH_CIQ" hidden="1">"c16720"</definedName>
    <definedName name="IQ_NI_EST_UP_MONTH" hidden="1">"c16424"</definedName>
    <definedName name="IQ_NI_EST_UP_MONTH_CIQ" hidden="1">"c16712"</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EST_CIQ" hidden="1">"c4709"</definedName>
    <definedName name="IQ_NI_GW_EST_DOWN_2MONTH" hidden="1">"c16453"</definedName>
    <definedName name="IQ_NI_GW_EST_DOWN_2MONTH_CIQ" hidden="1">"c16741"</definedName>
    <definedName name="IQ_NI_GW_EST_DOWN_3MONTH" hidden="1">"c16457"</definedName>
    <definedName name="IQ_NI_GW_EST_DOWN_3MONTH_CIQ" hidden="1">"c16745"</definedName>
    <definedName name="IQ_NI_GW_EST_DOWN_MONTH" hidden="1">"c16449"</definedName>
    <definedName name="IQ_NI_GW_EST_DOWN_MONTH_CIQ" hidden="1">"c16737"</definedName>
    <definedName name="IQ_NI_GW_EST_NOTE" hidden="1">"c17516"</definedName>
    <definedName name="IQ_NI_GW_EST_NOTE_CIQ" hidden="1">"c17469"</definedName>
    <definedName name="IQ_NI_GW_EST_NUM_ANALYSTS_2MONTH" hidden="1">"c16451"</definedName>
    <definedName name="IQ_NI_GW_EST_NUM_ANALYSTS_2MONTH_CIQ" hidden="1">"c16739"</definedName>
    <definedName name="IQ_NI_GW_EST_NUM_ANALYSTS_3MONTH" hidden="1">"c16455"</definedName>
    <definedName name="IQ_NI_GW_EST_NUM_ANALYSTS_3MONTH_CIQ" hidden="1">"c16743"</definedName>
    <definedName name="IQ_NI_GW_EST_NUM_ANALYSTS_MONTH" hidden="1">"c16447"</definedName>
    <definedName name="IQ_NI_GW_EST_NUM_ANALYSTS_MONTH_CIQ" hidden="1">"c16735"</definedName>
    <definedName name="IQ_NI_GW_EST_REUT" hidden="1">"c5375"</definedName>
    <definedName name="IQ_NI_GW_EST_TOTAL_REVISED_2MONTH" hidden="1">"c16454"</definedName>
    <definedName name="IQ_NI_GW_EST_TOTAL_REVISED_2MONTH_CIQ" hidden="1">"c16742"</definedName>
    <definedName name="IQ_NI_GW_EST_TOTAL_REVISED_3MONTH" hidden="1">"c16458"</definedName>
    <definedName name="IQ_NI_GW_EST_TOTAL_REVISED_3MONTH_CIQ" hidden="1">"c16746"</definedName>
    <definedName name="IQ_NI_GW_EST_TOTAL_REVISED_MONTH" hidden="1">"c16450"</definedName>
    <definedName name="IQ_NI_GW_EST_TOTAL_REVISED_MONTH_CIQ" hidden="1">"c16738"</definedName>
    <definedName name="IQ_NI_GW_EST_UP_2MONTH" hidden="1">"c16452"</definedName>
    <definedName name="IQ_NI_GW_EST_UP_2MONTH_CIQ" hidden="1">"c16740"</definedName>
    <definedName name="IQ_NI_GW_EST_UP_3MONTH" hidden="1">"c16456"</definedName>
    <definedName name="IQ_NI_GW_EST_UP_3MONTH_CIQ" hidden="1">"c16744"</definedName>
    <definedName name="IQ_NI_GW_EST_UP_MONTH" hidden="1">"c16448"</definedName>
    <definedName name="IQ_NI_GW_EST_UP_MONTH_CIQ" hidden="1">"c16736"</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NCONTROLLING_INT_THRIFT" hidden="1">"c24799"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DET_EST_ORIGIN" hidden="1">"c12588"</definedName>
    <definedName name="IQ_NI_REPORTED_EST" hidden="1">"c1730"</definedName>
    <definedName name="IQ_NI_REPORTED_EST_CIQ" hidden="1">"c4716"</definedName>
    <definedName name="IQ_NI_REPORTED_EST_DOWN_2MONTH" hidden="1">"c16441"</definedName>
    <definedName name="IQ_NI_REPORTED_EST_DOWN_2MONTH_CIQ" hidden="1">"c16729"</definedName>
    <definedName name="IQ_NI_REPORTED_EST_DOWN_3MONTH" hidden="1">"c16445"</definedName>
    <definedName name="IQ_NI_REPORTED_EST_DOWN_3MONTH_CIQ" hidden="1">"c16733"</definedName>
    <definedName name="IQ_NI_REPORTED_EST_DOWN_MONTH" hidden="1">"c16437"</definedName>
    <definedName name="IQ_NI_REPORTED_EST_DOWN_MONTH_CIQ" hidden="1">"c16725"</definedName>
    <definedName name="IQ_NI_REPORTED_EST_NOTE" hidden="1">"c17515"</definedName>
    <definedName name="IQ_NI_REPORTED_EST_NOTE_CIQ" hidden="1">"c17468"</definedName>
    <definedName name="IQ_NI_REPORTED_EST_NUM_ANALYSTS_2MONTH" hidden="1">"c16439"</definedName>
    <definedName name="IQ_NI_REPORTED_EST_NUM_ANALYSTS_2MONTH_CIQ" hidden="1">"c16727"</definedName>
    <definedName name="IQ_NI_REPORTED_EST_NUM_ANALYSTS_3MONTH" hidden="1">"c16443"</definedName>
    <definedName name="IQ_NI_REPORTED_EST_NUM_ANALYSTS_3MONTH_CIQ" hidden="1">"c16731"</definedName>
    <definedName name="IQ_NI_REPORTED_EST_NUM_ANALYSTS_MONTH" hidden="1">"c16435"</definedName>
    <definedName name="IQ_NI_REPORTED_EST_NUM_ANALYSTS_MONTH_CIQ" hidden="1">"c16723"</definedName>
    <definedName name="IQ_NI_REPORTED_EST_REUT" hidden="1">"c5382"</definedName>
    <definedName name="IQ_NI_REPORTED_EST_TOTAL_REVISED_2MONTH" hidden="1">"c16442"</definedName>
    <definedName name="IQ_NI_REPORTED_EST_TOTAL_REVISED_2MONTH_CIQ" hidden="1">"c16730"</definedName>
    <definedName name="IQ_NI_REPORTED_EST_TOTAL_REVISED_3MONTH" hidden="1">"c16446"</definedName>
    <definedName name="IQ_NI_REPORTED_EST_TOTAL_REVISED_3MONTH_CIQ" hidden="1">"c16734"</definedName>
    <definedName name="IQ_NI_REPORTED_EST_TOTAL_REVISED_MONTH" hidden="1">"c16438"</definedName>
    <definedName name="IQ_NI_REPORTED_EST_TOTAL_REVISED_MONTH_CIQ" hidden="1">"c16726"</definedName>
    <definedName name="IQ_NI_REPORTED_EST_UP_2MONTH" hidden="1">"c16440"</definedName>
    <definedName name="IQ_NI_REPORTED_EST_UP_2MONTH_CIQ" hidden="1">"c16728"</definedName>
    <definedName name="IQ_NI_REPORTED_EST_UP_3MONTH" hidden="1">"c16444"</definedName>
    <definedName name="IQ_NI_REPORTED_EST_UP_3MONTH_CIQ" hidden="1">"c16732"</definedName>
    <definedName name="IQ_NI_REPORTED_EST_UP_MONTH" hidden="1">"c16436"</definedName>
    <definedName name="IQ_NI_REPORTED_EST_UP_MONTH_CIQ" hidden="1">"c16724"</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EST_CIQ" hidden="1">"c5011"</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I_THRIFT" hidden="1">"c24800"</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MAND_DEPOSITS_THRIFT" hidden="1">"c25007"</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FTER_PROVISION_THRIFT" hidden="1">"c25872"</definedName>
    <definedName name="IQ_NON_INT_EXP_AVG_ASSETS_FFIEC" hidden="1">"c18878"</definedName>
    <definedName name="IQ_NON_INT_EXP_AVG_ASSETS_THRIFT" hidden="1">"c25784"</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_THRIFT" hidden="1">"c24793"</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DJUSTED_OPERATING_INCOME_THRIFT" hidden="1">"c25688"</definedName>
    <definedName name="IQ_NON_INT_INCOME_AVG_ASSET" hidden="1">"c15707"</definedName>
    <definedName name="IQ_NON_INT_INCOME_AVG_ASSETS_THRIFT" hidden="1">"c25650"</definedName>
    <definedName name="IQ_NON_INT_INCOME_FFIEC" hidden="1">"c13017"</definedName>
    <definedName name="IQ_NON_INT_INCOME_THRIFT" hidden="1">"c24781"</definedName>
    <definedName name="IQ_NON_INTEREST_BEARING_DEPOSITS_ALL_OTHER_ACCOUNTS_THRIFT" hidden="1">"c25423"</definedName>
    <definedName name="IQ_NON_INTEREST_BEARING_DEPOSITS_EMPLOYEE_BENEFIT_RETIREMENT_RELATED_ACCOUNTS_THRIFT" hidden="1">"c25407"</definedName>
    <definedName name="IQ_NON_INTEREST_BEARING_DEPOSITS_PERSONAL_TRUST_AGENCY_INV_MANAGEMENT_ACCOUNTS_THRIFT" hidden="1">"c25391"</definedName>
    <definedName name="IQ_NON_INTEREST_EXP" hidden="1">"c1400"</definedName>
    <definedName name="IQ_NON_INTEREST_INC" hidden="1">"c1401"</definedName>
    <definedName name="IQ_NON_MORTGAGE_AGRICULTURE_FARMERS_COMM_LOANS_100000_THROUGH_250000_THRIFT" hidden="1">"c24974"</definedName>
    <definedName name="IQ_NON_MORTGAGE_AGRICULTURE_FARMERS_COMM_LOANS_250000_THROUGH_500000_THRIFT" hidden="1">"c24976"</definedName>
    <definedName name="IQ_NON_MORTGAGE_AGRICULTURE_FARMERS_COMM_LOANS_LESS_THAN_EQUAL_100000_THRIFT" hidden="1">"c24972"</definedName>
    <definedName name="IQ_NON_MORTGAGE_LOANS_ADJUSTED_NCOS_TOTAL_TOTAL_THRIFT" hidden="1">"c25209"</definedName>
    <definedName name="IQ_NON_MORTGAGE_LOANS_GVA_CHARGE_OFFS_TOTAL_THRIFT" hidden="1">"c25124"</definedName>
    <definedName name="IQ_NON_MORTGAGE_LOANS_GVA_RECOVERIES_TOTAL_THRIFT" hidden="1">"c25155"</definedName>
    <definedName name="IQ_NON_MORTGAGE_LOANS_SVA_PROVISIONS_TRANSFERS_FROM_GVA_TOTAL_TOTAL_THRIFT" hidden="1">"c25178"</definedName>
    <definedName name="IQ_NON_MORTGAGE_NON_AGRICULTURE_COMM_LOANS_100000_THROUGH_250000_THRIFT" hidden="1">"c24961"</definedName>
    <definedName name="IQ_NON_MORTGAGE_NON_AGRICULTURE_COMM_LOANS_250000_THROUGH_1000000_THRIFT" hidden="1">"c24963"</definedName>
    <definedName name="IQ_NON_MORTGAGE_NON_AGRICULTURE_COMM_LOANS_LESS_THAN_EQUAL_100000_THRIFT" hidden="1">"c24959"</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ORE_FUNDING_TOTAL_ASSETS_THRIFT" hidden="1">"c25700"</definedName>
    <definedName name="IQ_NONCUMULATIVE_PREF_THRIFT" hidden="1">"c24916"</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LOANS_GROSS_LOANS_THRIFT" hidden="1">"c25730"</definedName>
    <definedName name="IQ_NONFARM_NONRES_LOANS_RISK_BASED_CAPITAL_THRIFT" hidden="1">"c25715"</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RES_PROPERTY_CONSTRUCTION_MORTGAGE_LOANS_GVA_CHARGE_OFFS_THRIFT" hidden="1">"c25117"</definedName>
    <definedName name="IQ_NONRES_PROPERTY_CONSTRUCTION_MORTGAGE_LOANS_GVA_RECOVERIES_THRIFT" hidden="1">"c25148"</definedName>
    <definedName name="IQ_NONRES_PROPERTY_DWELLING_UNITS_CONSTRUCTION_MORTGAGE_LOANS_ADJUSTED_NCOS_TOTAL_THRIFT" hidden="1">"c25202"</definedName>
    <definedName name="IQ_NONRES_PROPERTY_DWELLING_UNITS_CONSTRUCTION_MORTGAGE_LOANS_SVA_PROVISIONS_TRANSFERS_FROM_GVA_TOTAL_THRIFT" hidden="1">"c25171"</definedName>
    <definedName name="IQ_NONRES_PROPERTY_EXCEPT_LAND_IN_PROCESS_FORECLOSURE_THRIFT" hidden="1">"c25308"</definedName>
    <definedName name="IQ_NONRES_PROPERTY_EXCEPT_LAND_PML_ADJUSTED_NCOS_TOTAL_THRIFT" hidden="1">"c25207"</definedName>
    <definedName name="IQ_NONRES_PROPERTY_EXCEPT_LAND_PML_GVA_CHARGE_OFFS_THRIFT" hidden="1">"c25122"</definedName>
    <definedName name="IQ_NONRES_PROPERTY_EXCEPT_LAND_PML_GVA_RECOVERIES_THRIFT" hidden="1">"c25153"</definedName>
    <definedName name="IQ_NONRES_PROPERTY_EXCEPT_LAND_PML_SVA_PROVISIONS_TRANSFERS_FROM_GVA_TOTAL_THRIFT" hidden="1">"c25176"</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OBLIGATIONS_FDIC_INC_COVERED_ASSETS_ELIGIBLE_0_PCT_RISK_WEIGHT_THRIFT" hidden="1">"c25053"</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_ACCOUNTS_EXCLUDING_RETIREMENT_ACCOUNTS_GREATER_THAN_250000_THRIFT" hidden="1">"c24989"</definedName>
    <definedName name="IQ_NUMBER_DEPOSIT_ACCOUNTS_EXCLUDING_RETIREMENT_ACCOUNTS_LESS_THAN_250000_THRIFT" hidden="1">"c24988"</definedName>
    <definedName name="IQ_NUMBER_DEPOSIT_ACCOUNTS_THRIFT" hidden="1">"c24987"</definedName>
    <definedName name="IQ_NUMBER_DEPOSITS_LESS_THAN_100K_FDIC" hidden="1">"c6495"</definedName>
    <definedName name="IQ_NUMBER_DEPOSITS_MORE_THAN_100K_FDIC" hidden="1">"c6493"</definedName>
    <definedName name="IQ_NUMBER_FIDUCIARY_MANAGED_ACCOUNTS_THRIFT" hidden="1">"c25439"</definedName>
    <definedName name="IQ_NUMBER_FTE_EMPLOYEES_THRIFT" hidden="1">"c24929"</definedName>
    <definedName name="IQ_NUMBER_ISSUES_IN_DEFAULT_THRIFT" hidden="1">"c25443"</definedName>
    <definedName name="IQ_NUMBER_LOANS_SECURED_FARM_100000_THROUGH_250000_THRIFT" hidden="1">"c24969"</definedName>
    <definedName name="IQ_NUMBER_LOANS_SECURED_FARM_250000_THROUGH_500000_THRIFT" hidden="1">"c24971"</definedName>
    <definedName name="IQ_NUMBER_LOANS_SECURED_FARM_LESS_THAN_EQUAL_100000_THRIFT" hidden="1">"c24967"</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MORTGAGE_LOANS_SECURED_NON_RES_PROPERTY_100000_THROUGH_250000_THRIFT" hidden="1">"c24955"</definedName>
    <definedName name="IQ_NUMBER_MORTGAGE_LOANS_SECURED_NON_RES_PROPERTY_250000_THROUGH_1000000_THRIFT" hidden="1">"c24957"</definedName>
    <definedName name="IQ_NUMBER_MORTGAGE_LOANS_SECURED_NON_RES_PROPERTY_LESS_THAN_EQUAL_100000_THRIFT" hidden="1">"c24953"</definedName>
    <definedName name="IQ_NUMBER_MORTGAGE_LOANS_SECURED_NON_RES_PROPERTY_THRIFT" hidden="1">"c24958"</definedName>
    <definedName name="IQ_NUMBER_NON_MORTGAGE_AGRICULTURE_FARMERS_COMM_LOANS_100000_THROUGH_250000_THRIFT" hidden="1">"c24975"</definedName>
    <definedName name="IQ_NUMBER_NON_MORTGAGE_AGRICULTURE_FARMERS_COMM_LOANS_250000_THROUGH_500000_THRIFT" hidden="1">"c24977"</definedName>
    <definedName name="IQ_NUMBER_NON_MORTGAGE_AGRICULTURE_FARMERS_COMM_LOANS_LESS_THAN_EQUAL_100000_THRIFT" hidden="1">"c24973"</definedName>
    <definedName name="IQ_NUMBER_NON_MORTGAGE_LOANS_EXCEPT_CREDIT_CARD_LOANS_THRIFT" hidden="1">"c24965"</definedName>
    <definedName name="IQ_NUMBER_NON_MORTGAGE_NON_AGRICULTURE_COMM_LOANS_100000_THROUGH_250000_THRIFT" hidden="1">"c24962"</definedName>
    <definedName name="IQ_NUMBER_NON_MORTGAGE_NON_AGRICULTURE_COMM_LOANS_250000_THROUGH_1000000_THRIFT" hidden="1">"c24964"</definedName>
    <definedName name="IQ_NUMBER_NON_MORTGAGE_NON_AGRICULTURE_COMM_LOANS_LESS_THAN_EQUAL_100000_THRIFT" hidden="1">"c24960"</definedName>
    <definedName name="IQ_NUMBER_NONINTEREST_BEARING_TRANSACTION_ACCOUNTS_MORE_THAN_250000_THRIFT" hidden="1">"c25583"</definedName>
    <definedName name="IQ_NUMBER_RETIREMENT_DEPOSIT_ACCOUNTS_GREATER_THAN_250000_THRIFT" hidden="1">"c24993"</definedName>
    <definedName name="IQ_NUMBER_RETIREMENT_DEPOSIT_ACCOUNTS_LESS_THAN_250000_THRIFT" hidden="1">"c24992"</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AVG_ASSETS_THRIFT" hidden="1">"c25663"</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FFICE_OCCUPANCY_EQUIP_EXP_THRIFT" hidden="1">"c24787"</definedName>
    <definedName name="IQ_OFFICE_PREMISES_EQUIPMENT_THRIFT" hidden="1">"c24882"</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_END_LINES_CREDIT_THRIFT" hidden="1">"c25608"</definedName>
    <definedName name="IQ_OPEN_INTEREST" hidden="1">"c13931"</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ACT_OR_EST_THOM" hidden="1">"c5304"</definedName>
    <definedName name="IQ_OPER_INC_BR" hidden="1">"c850"</definedName>
    <definedName name="IQ_OPER_INC_CM"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CIQ" hidden="1">"c12010"</definedName>
    <definedName name="IQ_OPER_INC_EST_DOWN_2MONTH" hidden="1">"c16369"</definedName>
    <definedName name="IQ_OPER_INC_EST_DOWN_3MONTH" hidden="1">"c16373"</definedName>
    <definedName name="IQ_OPER_INC_EST_DOWN_MONTH" hidden="1">"c16365"</definedName>
    <definedName name="IQ_OPER_INC_EST_NUM_ANALYSTS_2MONTH" hidden="1">"c16367"</definedName>
    <definedName name="IQ_OPER_INC_EST_NUM_ANALYSTS_3MONTH" hidden="1">"c16371"</definedName>
    <definedName name="IQ_OPER_INC_EST_NUM_ANALYSTS_MONTH" hidden="1">"c16363"</definedName>
    <definedName name="IQ_OPER_INC_EST_REUT" hidden="1">"c5340"</definedName>
    <definedName name="IQ_OPER_INC_EST_THOM" hidden="1">"c5112"</definedName>
    <definedName name="IQ_OPER_INC_EST_TOTAL_REVISED_2MONTH" hidden="1">"c16370"</definedName>
    <definedName name="IQ_OPER_INC_EST_TOTAL_REVISED_3MONTH" hidden="1">"c16374"</definedName>
    <definedName name="IQ_OPER_INC_EST_TOTAL_REVISED_MONTH" hidden="1">"c16366"</definedName>
    <definedName name="IQ_OPER_INC_EST_UP_2MONTH" hidden="1">"c16368"</definedName>
    <definedName name="IQ_OPER_INC_EST_UP_3MONTH" hidden="1">"c16372"</definedName>
    <definedName name="IQ_OPER_INC_EST_UP_MONTH" hidden="1">"c16364"</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CIQ" hidden="1">"c12011"</definedName>
    <definedName name="IQ_OPER_INC_MEDIAN_EST_REUT" hidden="1">"c5341"</definedName>
    <definedName name="IQ_OPER_INC_MEDIAN_EST_THOM" hidden="1">"c5113"</definedName>
    <definedName name="IQ_OPER_INC_NUM_EST" hidden="1">"c1692"</definedName>
    <definedName name="IQ_OPER_INC_NUM_EST_CIQ" hidden="1">"c12014"</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CCRUED_INT_PAYABLE_THRIFT" hidden="1">"c24908"</definedName>
    <definedName name="IQ_OTHER_ADDITIONS_ADJUSTED_ASSETS_THRIFT" hidden="1">"c25037"</definedName>
    <definedName name="IQ_OTHER_ADDITIONS_T1_FFIEC" hidden="1">"c13142"</definedName>
    <definedName name="IQ_OTHER_ADDITIONS_T1_THRIFT" hidden="1">"c25028"</definedName>
    <definedName name="IQ_OTHER_ADDITIONS_T2_FFIEC" hidden="1">"c13148"</definedName>
    <definedName name="IQ_OTHER_ADDITIONS_T2_THRIFT" hidden="1">"c25044"</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DJUSTMENTS_SAVINGS_ASSOCIATION_THRIFT" hidden="1">"c25018"</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OCI_THRIFT" hidden="1">"c24923"</definedName>
    <definedName name="IQ_OTHER_ASSETS" hidden="1">"c860"</definedName>
    <definedName name="IQ_OTHER_ASSETS_ADJUSTED_NCOS_TOTAL_THRIFT" hidden="1">"c25227"</definedName>
    <definedName name="IQ_OTHER_ASSETS_BNK" hidden="1">"c861"</definedName>
    <definedName name="IQ_OTHER_ASSETS_BR" hidden="1">"c862"</definedName>
    <definedName name="IQ_OTHER_ASSETS_CM" hidden="1">"c862"</definedName>
    <definedName name="IQ_OTHER_ASSETS_FDIC" hidden="1">"c6338"</definedName>
    <definedName name="IQ_OTHER_ASSETS_FFIEC" hidden="1">"c12848"</definedName>
    <definedName name="IQ_OTHER_ASSETS_FIN" hidden="1">"c863"</definedName>
    <definedName name="IQ_OTHER_ASSETS_GVA_CHARGE_OFFS_THRIFT" hidden="1">"c25142"</definedName>
    <definedName name="IQ_OTHER_ASSETS_GVA_RECOVERIES_THRIFT" hidden="1">"c25165"</definedName>
    <definedName name="IQ_OTHER_ASSETS_GVA_THRIFT" hidden="1">"c24893"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SVA_PROVISIONS_TRANSFERS_FROM_GVA_TOTAL_THRIFT" hidden="1">"c25196"</definedName>
    <definedName name="IQ_OTHER_ASSETS_THRIFT" hidden="1">"c24892"</definedName>
    <definedName name="IQ_OTHER_ASSETS_TOTAL_FFIEC" hidden="1">"c12841"</definedName>
    <definedName name="IQ_OTHER_ASSETS_UTI" hidden="1">"c866"</definedName>
    <definedName name="IQ_OTHER_BALANCE_CHANGES_OTHER_MORTGAGE_BACKED_SEC_THRIFT" hidden="1">"c25316"</definedName>
    <definedName name="IQ_OTHER_BALANCE_CHANGES_PASS_THROUGH_MORTGAGE_BACKED_SEC_THRIFT" hidden="1">"c25313"</definedName>
    <definedName name="IQ_OTHER_BANK_OWNED_LIFE_INSURANCE_THRIFT" hidden="1">"c24886"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BORROWINGS_AMOUNTS_NETTED_THRIFT" hidden="1">"c25546"</definedName>
    <definedName name="IQ_OTHER_BORROWINGS_LESS_THAN_1_YR_TOTAL_ASSETS_THRIFT" hidden="1">"c25705"</definedName>
    <definedName name="IQ_OTHER_BORROWINGS_LEVEL_1_THRIFT" hidden="1">"c25542"</definedName>
    <definedName name="IQ_OTHER_BORROWINGS_LEVEL_2_THRIFT" hidden="1">"c25543"</definedName>
    <definedName name="IQ_OTHER_BORROWINGS_LEVEL_3_THRIFT" hidden="1">"c25544"</definedName>
    <definedName name="IQ_OTHER_BORROWINGS_THRIFT" hidden="1">"c24904"</definedName>
    <definedName name="IQ_OTHER_BORROWINGS_TOTAL_AFTER_NETTING_THRIFT" hidden="1">"c25547"</definedName>
    <definedName name="IQ_OTHER_BORROWINGS_TOTAL_BEFORE_NETTING_THRIFT" hidden="1">"c25545"</definedName>
    <definedName name="IQ_OTHER_BROKERED_TIME_DEPOSITS_THRIFT" hidden="1">"c25006"</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MON_PREFERRED_STOCKS_ALL_OTHER_ACCOUNTS_THRIFT" hidden="1">"c25434"</definedName>
    <definedName name="IQ_OTHER_COMMON_PREFERRED_STOCKS_EMPLOYEE_BENEFIT_RETIREMENT_RELATED_ACCOUNTS_THRIFT" hidden="1">"c25418"</definedName>
    <definedName name="IQ_OTHER_COMMON_PREFERRED_STOCKS_PERSONAL_TRUST_AGENCY_INV_MANAGEMENT_ACCOUNTS_THRIFT" hidden="1">"c25402"</definedName>
    <definedName name="IQ_OTHER_COMPREHENSIVE_INCOME_FDIC" hidden="1">"c6503"</definedName>
    <definedName name="IQ_OTHER_COMPREHENSIVE_INCOME_FFIEC" hidden="1">"c12970"</definedName>
    <definedName name="IQ_OTHER_COMPREHENSIVE_INCOME_SAVINGS_ASSOCIATION_THRIFT" hidden="1">"c25016"</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GROSS_LOANS_THRIFT" hidden="1">"c25728"</definedName>
    <definedName name="IQ_OTHER_CONSTRUCTION_LOANS_NON_ACCRUAL_FFIEC" hidden="1">"c13312"</definedName>
    <definedName name="IQ_OTHER_CONSTRUCTION_LOANS_RISK_BASED_CAPITAL_THRIFT" hidden="1">"c25713"</definedName>
    <definedName name="IQ_OTHER_CONSTRUCTION_LOANS_UNUSED_FFIEC" hidden="1">"c13245"</definedName>
    <definedName name="IQ_OTHER_CONSTRUCTION_RISK_BASED_FFIEC" hidden="1">"c13424"</definedName>
    <definedName name="IQ_OTHER_CONSUMER_INC_LEASE_RECEIVABLES_THRIFT" hidden="1">"c24865"</definedName>
    <definedName name="IQ_OTHER_CONSUMER_LL_REC_FFIEC" hidden="1">"c12891"</definedName>
    <definedName name="IQ_OTHER_CONSUMER_LOANS_FFIEC" hidden="1">"c12824"</definedName>
    <definedName name="IQ_OTHER_CONSUMER_LOANS_TRADING_DOM_FFIEC" hidden="1">"c12935"</definedName>
    <definedName name="IQ_OTHER_CONTINGENT_LIABILITIES_THRIFT" hidden="1">"c25621"</definedName>
    <definedName name="IQ_OTHER_CREDIT_CARD_LINES_UNUSED_FFIEC" hidden="1">"c25863"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ADJUSTED_ASSETS_THRIFT" hidden="1">"c25034"</definedName>
    <definedName name="IQ_OTHER_DEDUCTIONS_LEVERAGE_RATIO_FFIEC" hidden="1">"c13158"</definedName>
    <definedName name="IQ_OTHER_DEDUCTIONS_T1_THRIFT" hidden="1">"c25025"</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LIGIBLE_0_PCT_RISK_WEIGHT_THRIFT" hidden="1">"c25054"</definedName>
    <definedName name="IQ_OTHER_ELIGIBLE_20_PCT_RISK_WEIGHT_THRIFT" hidden="1">"c25061"</definedName>
    <definedName name="IQ_OTHER_ELIGIBLE_50_PCT_RISK_WEIGHT_THRIFT" hidden="1">"c25068"</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ONENTS_THRIFT" hidden="1">"c24924"</definedName>
    <definedName name="IQ_OTHER_EQUITY_CAPITAL_COMPS_FFIEC" hidden="1">"c12880"</definedName>
    <definedName name="IQ_OTHER_EQUITY_CM" hidden="1">"c888"</definedName>
    <definedName name="IQ_OTHER_EQUITY_FFIEC" hidden="1">"c12879"</definedName>
    <definedName name="IQ_OTHER_EQUITY_FIN" hidden="1">"c889"</definedName>
    <definedName name="IQ_OTHER_EQUITY_INS" hidden="1">"c890"</definedName>
    <definedName name="IQ_OTHER_EQUITY_INSTRUMENTS_T2_THRIFT" hidden="1">"c25042"</definedName>
    <definedName name="IQ_OTHER_EQUITY_INV_NOT_CARRIED_FV_THRIFT" hidden="1">"c24881"</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EES_CHARGES_THRIFT" hidden="1">"c24768"</definedName>
    <definedName name="IQ_OTHER_FIDUCIARY_ACCOUNTS_INC_THRIFT" hidden="1">"c24808"</definedName>
    <definedName name="IQ_OTHER_FIDUCIARY_ACCOUNTS_MANAGED_ASSETS_THRIFT" hidden="1">"c25355"</definedName>
    <definedName name="IQ_OTHER_FIDUCIARY_ACCOUNTS_NONMANAGED_ASSETS_THRIFT" hidden="1">"c25376"</definedName>
    <definedName name="IQ_OTHER_FIDUCIARY_ACCOUNTS_NUMBER_MANAGED_ACCOUNTS_THRIFT" hidden="1">"c25366"</definedName>
    <definedName name="IQ_OTHER_FIDUCIARY_ACCOUNTS_NUMBER_NONMANAGED_ACCOUNTS_THRIFT" hidden="1">"c25388"</definedName>
    <definedName name="IQ_OTHER_FIDUCIARY_ACCOUNTS_RELATED_SERVICES_GROSS_LOSSES_MANAGED_ACCOUNTS_THRIFT" hidden="1">"c25464"</definedName>
    <definedName name="IQ_OTHER_FIDUCIARY_ACCOUNTS_RELATED_SERVICES_GROSS_LOSSES_NONMANAGED_ACCOUNTS_THRIFT" hidden="1">"c25469"</definedName>
    <definedName name="IQ_OTHER_FIDUCIARY_ACCOUNTS_RELATED_SERVICES_RECOVERIES_THRIFT" hidden="1">"c25474"</definedName>
    <definedName name="IQ_OTHER_FIDUCIARY_RELATED_SERVICES_INC_THRIFT" hidden="1">"c24810"</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ARNING_DEPOSITS_THRIFT" hidden="1">"c24820"</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_SEC_INV_SEC_THRIFT" hidden="1">"c25675"</definedName>
    <definedName name="IQ_OTHER_INV_SEC_THRIFT" hidden="1">"c24826"</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DEFERRED_INCOME_THRIFT" hidden="1">"c24912"</definedName>
    <definedName name="IQ_OTHER_LIABILITIES_FDIC" hidden="1">"c6347"</definedName>
    <definedName name="IQ_OTHER_LIABILITIES_FFIEC" hidden="1">"c12872"</definedName>
    <definedName name="IQ_OTHER_LIABILITIES_THRIFT" hidden="1">"c24905"</definedName>
    <definedName name="IQ_OTHER_LIABILITIES_TOTAL_FFIEC" hidden="1">"c12869"</definedName>
    <definedName name="IQ_OTHER_LINES_CREDIT_THRIFT" hidden="1">"c25611"</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EASES_GROSS_LOANS_THRIFT" hidden="1">"c25735"</definedName>
    <definedName name="IQ_OTHER_LOANS_LEASES_RISK_BASED_CAPITAL_THRIFT" hidden="1">"c25720"</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EXCLUDING_BONDS_THRIFT" hidden="1">"c24832"</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HRIFT" hidden="1">"c24835"</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_NINT_INCOME_THRIFT" hidden="1">"c24780"</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HRIFT" hidden="1">"c24792"</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ADJUSTED_OPERATING_INCOME_THRIFT" hidden="1">"c25691"</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NOTES_BONDS_ALL_OTHER_ACCOUNTS_THRIFT" hidden="1">"c25432"</definedName>
    <definedName name="IQ_OTHER_NOTES_BONDS_EMPLOYEE_BENEFIT_RETIREMENT_RELATED_ACCOUNTS_THRIFT" hidden="1">"c25416"</definedName>
    <definedName name="IQ_OTHER_NOTES_BONDS_PERSONAL_TRUST_AGENCY_INV_MANAGEMENT_ACCOUNTS_THRIFT" hidden="1">"c25400"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ERATING_EXPENSES_ADJUSTED_OPERATING_INCOME_THRIFT" hidden="1">"c25687"</definedName>
    <definedName name="IQ_OTHER_OPERATING_EXPENSES_AVG_ASSETS_THRIFT" hidden="1">"c25664"</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ASS_THROUGH_THRIFT" hidden="1">"c24831"</definedName>
    <definedName name="IQ_OTHER_PC_WRITTEN" hidden="1">"c1006"</definedName>
    <definedName name="IQ_OTHER_PML_SECURED_FIRST_LIEN_1_4_DWELLING_UNITS_DUE_30_89_THRIFT" hidden="1">"c25242"</definedName>
    <definedName name="IQ_OTHER_PML_SECURED_FIRST_LIEN_1_4_DWELLING_UNITS_DUE_90_THRIFT" hidden="1">"c25263"</definedName>
    <definedName name="IQ_OTHER_PML_SECURED_FIRST_LIEN_1_4_DWELLING_UNITS_NON_ACCRUAL_THRIFT" hidden="1">"c25284"</definedName>
    <definedName name="IQ_OTHER_PML_SECURED_JUNIOR_LIEN_1_4_DWELLING_UNITS_DUE_30_89_THRIFT" hidden="1">"c25243"</definedName>
    <definedName name="IQ_OTHER_PML_SECURED_JUNIOR_LIEN_1_4_DWELLING_UNITS_DUE_90_THRIFT" hidden="1">"c25264"</definedName>
    <definedName name="IQ_OTHER_PML_SECURED_JUNIOR_LIEN_1_4_DWELLING_UNITS_NON_ACCRUAL_THRIFT" hidden="1">"c25285"</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POSSESSED_ASSETS_ADJUSTED_NCOS_TOTAL_THRIFT" hidden="1">"c25224"</definedName>
    <definedName name="IQ_OTHER_REPOSSESSED_ASSETS_GVA_CHARGE_OFFS_THRIFT" hidden="1">"c25139"</definedName>
    <definedName name="IQ_OTHER_REPOSSESSED_ASSETS_SVA_PROVISIONS_TRANSFERS_FROM_GVA_TOTAL_THRIFT" hidden="1">"c25193"</definedName>
    <definedName name="IQ_OTHER_RESIDUAL_INTERESTS_THRIFT" hidden="1">"c24940"</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ERVICE_CHARGES_COMM_FEE_DOM_FFIEC" hidden="1">"c25822"</definedName>
    <definedName name="IQ_OTHER_SHORT_TERM_OBLIGATIONS_ALL_OTHER_ACCOUNTS_THRIFT" hidden="1">"c25431"</definedName>
    <definedName name="IQ_OTHER_SHORT_TERM_OBLIGATIONS_EMPLOYEE_BENEFIT_RETIREMENT_RELATED_ACCOUNTS_THRIFT" hidden="1">"c25415"</definedName>
    <definedName name="IQ_OTHER_SHORT_TERM_OBLIGATIONS_PERSONAL_TRUST_AGENCY_INV_MANAGEMENT_ACCOUNTS_THRIFT" hidden="1">"c25399"</definedName>
    <definedName name="IQ_OTHER_SQ_FT" hidden="1">"c8780"</definedName>
    <definedName name="IQ_OTHER_STRIKE_PRICE_GRANTED" hidden="1">"c2692"</definedName>
    <definedName name="IQ_OTHER_TAX_EQUIVALENT_ADJUSTMENTS_FFIEC" hidden="1">"c13855"</definedName>
    <definedName name="IQ_OTHER_TEMP_IMPAIR_LOSS_HTM_AFS_FFIEC" hidden="1">"c25845"</definedName>
    <definedName name="IQ_OTHER_TIME_DEPOSITS_THRIFT" hidden="1">"c25569"</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ALANCE_CONTRACTUAL_PURCHASED_CREDIT_IMPAIRED_LOANS_THRIFT" hidden="1">"c25237"</definedName>
    <definedName name="IQ_OUTSTANDING_BS_DATE" hidden="1">"c2128"</definedName>
    <definedName name="IQ_OUTSTANDING_CHECKS_DRAWN_AGAINST_FHLBS_FEDERAL_RESERVE_BANKS_THRIFT" hidden="1">"c25571"</definedName>
    <definedName name="IQ_OUTSTANDING_COMMITMENTS_LOANS_CLOSED_LOANS_IN_PROCESS_MORTGAGE_CONSTRUCTION_LOANS_THRIFT" hidden="1">"c25591"</definedName>
    <definedName name="IQ_OUTSTANDING_COMMITMENTS_LOANS_CLOSED_LOANS_IN_PROCESS_NON_MORTGAGE_LOANS_THRIFT" hidden="1">"c25593"</definedName>
    <definedName name="IQ_OUTSTANDING_COMMITMENTS_LOANS_CLOSED_LOANS_IN_PROCESS_OTHER_MORTGAGE_LOANS_THRIFT" hidden="1">"c25592"</definedName>
    <definedName name="IQ_OUTSTANDING_COMMITMENTS_ORIGINATE_MORTGAGE_LOANS_SECURED_1_4_DWELLING_UNITS_THRIFT" hidden="1">"c25595"</definedName>
    <definedName name="IQ_OUTSTANDING_COMMITMENTS_ORIGINATE_MORTGAGE_LOANS_SECURED_ALL_OTHER_RE_THRIFT" hidden="1">"c25597"</definedName>
    <definedName name="IQ_OUTSTANDING_COMMITMENTS_ORIGINATE_MORTGAGE_LOANS_SECURED_MULTIFAMILY_5_MORE_DWELLING_UNITS_THRIFT" hidden="1">"c25596"</definedName>
    <definedName name="IQ_OUTSTANDING_COMMITMENTS_ORIGINATE_MORTGAGE_LOANS_SECURED_RE_THRIFT" hidden="1">"c25594"</definedName>
    <definedName name="IQ_OUTSTANDING_COMMITMENTS_ORIGINATE_NON_MORTGAGE_LOANS_THRIFT" hidden="1">"c25598"</definedName>
    <definedName name="IQ_OUTSTANDING_COMMITMENTS_PURCHASE_INV_SEC_THRIFT" hidden="1">"c25603"</definedName>
    <definedName name="IQ_OUTSTANDING_COMMITMENTS_PURCHASE_LOANS_THRIFT" hidden="1">"c25599"</definedName>
    <definedName name="IQ_OUTSTANDING_COMMITMENTS_PURCHASE_MORTGAGE_BACKED_SEC_THRIFT" hidden="1">"c25601"</definedName>
    <definedName name="IQ_OUTSTANDING_COMMITMENTS_SELL_INV_SEC_THRIFT" hidden="1">"c25604"</definedName>
    <definedName name="IQ_OUTSTANDING_COMMITMENTS_SELL_LOANS_THRIFT" hidden="1">"c25600"</definedName>
    <definedName name="IQ_OUTSTANDING_COMMITMENTS_SELL_MORTGAGE_BACKED_SEC_THRIFT" hidden="1">"c25602"</definedName>
    <definedName name="IQ_OUTSTANDING_COMMITMENTS_UNDISBURSED_BALANCE_LOANS_CLOSED_THRIFT" hidden="1">"c25590"</definedName>
    <definedName name="IQ_OUTSTANDING_FILING_DATE" hidden="1">"c2127"</definedName>
    <definedName name="IQ_OUTSTANDING_FILING_DATE_1"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DJUSTED_OPERATING_INCOME_THRIFT" hidden="1">"c25684"</definedName>
    <definedName name="IQ_OVERHEAD_EXP_AVG_ASSETS_FFIEC" hidden="1">"c13361"</definedName>
    <definedName name="IQ_OVERHEAD_EXP_AVG_ASSETS_THRIFT" hidden="1">"c25652"</definedName>
    <definedName name="IQ_OVERHEAD_EXP_REV_FFIEC" hidden="1">"c13494"</definedName>
    <definedName name="IQ_OVERHEAD_EXP_REVENUES_THRIFT" hidden="1">"c25683"</definedName>
    <definedName name="IQ_OVERHEAD_LESS_NON_INT_INCOME_ADJUSTED_OPERATING_INCOME_THRIFT" hidden="1">"c25692"</definedName>
    <definedName name="IQ_OVERHEAD_LESS_NON_INT_INCOME_AVG_ASSETS_THRIFT" hidden="1">"c25665"</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S_THROUGH_MBS_THRIFT" hidden="1">"c24829"</definedName>
    <definedName name="IQ_PASSBOOK_ACCOUNTS_INC_NONDEMAND_ESCROWS_THRIFT" hidden="1">"c25000"</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ST_DUE_LOANS_GROSS_LOANS_THRIFT" hidden="1">"c25737"</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BV_FWD_THOM" hidden="1">"c15237"</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ASSETS_TEST_THRIFT" hidden="1">"c25587"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CIQ_COL" hidden="1">"c11119"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CIQ_COL" hidden="1">"c11120"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CIQ_COL" hidden="1">"c11116"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CIQ_COL" hidden="1">"c11117"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CIQ_COL" hidden="1">"c11118"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CIQ_COL" hidden="1">"c11114"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CIQ_COL" hidden="1">"c11115"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2MONTHS_THOM" hidden="1">"c5248"</definedName>
    <definedName name="IQ_PERCENT_CHANGE_EST_FFO_SHARE_18MONTHS" hidden="1">"c1829"</definedName>
    <definedName name="IQ_PERCENT_CHANGE_EST_FFO_SHARE_18MONTHS_CIQ" hidden="1">"c3770"</definedName>
    <definedName name="IQ_PERCENT_CHANGE_EST_FFO_SHARE_18MONTHS_THOM" hidden="1">"c5249"</definedName>
    <definedName name="IQ_PERCENT_CHANGE_EST_FFO_SHARE_3MONTHS" hidden="1">"c1825"</definedName>
    <definedName name="IQ_PERCENT_CHANGE_EST_FFO_SHARE_3MONTHS_CIQ" hidden="1">"c3766"</definedName>
    <definedName name="IQ_PERCENT_CHANGE_EST_FFO_SHARE_3MONTHS_THOM" hidden="1">"c5245"</definedName>
    <definedName name="IQ_PERCENT_CHANGE_EST_FFO_SHARE_6MONTHS" hidden="1">"c1826"</definedName>
    <definedName name="IQ_PERCENT_CHANGE_EST_FFO_SHARE_6MONTHS_CIQ" hidden="1">"c3767"</definedName>
    <definedName name="IQ_PERCENT_CHANGE_EST_FFO_SHARE_6MONTHS_THOM" hidden="1">"c5246"</definedName>
    <definedName name="IQ_PERCENT_CHANGE_EST_FFO_SHARE_9MONTHS" hidden="1">"c1827"</definedName>
    <definedName name="IQ_PERCENT_CHANGE_EST_FFO_SHARE_9MONTHS_CIQ" hidden="1">"c3768"</definedName>
    <definedName name="IQ_PERCENT_CHANGE_EST_FFO_SHARE_9MONTHS_THOM" hidden="1">"c5247"</definedName>
    <definedName name="IQ_PERCENT_CHANGE_EST_FFO_SHARE_DAY" hidden="1">"c1822"</definedName>
    <definedName name="IQ_PERCENT_CHANGE_EST_FFO_SHARE_DAY_CIQ" hidden="1">"c3764"</definedName>
    <definedName name="IQ_PERCENT_CHANGE_EST_FFO_SHARE_DAY_THOM" hidden="1">"c5243"</definedName>
    <definedName name="IQ_PERCENT_CHANGE_EST_FFO_SHARE_MONTH" hidden="1">"c1824"</definedName>
    <definedName name="IQ_PERCENT_CHANGE_EST_FFO_SHARE_MONTH_CIQ" hidden="1">"c3765"</definedName>
    <definedName name="IQ_PERCENT_CHANGE_EST_FFO_SHARE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SHARE_WEEK" hidden="1">"c1823"</definedName>
    <definedName name="IQ_PERCENT_CHANGE_EST_FFO_SHARE_WEEK_CIQ" hidden="1">"c3795"</definedName>
    <definedName name="IQ_PERCENT_CHANGE_EST_FFO_SHARE_WEEK_THOM" hidden="1">"c5274"</definedName>
    <definedName name="IQ_PERCENT_CHANGE_EST_FFO_WEEK" hidden="1">"c1823"</definedName>
    <definedName name="IQ_PERCENT_CHANGE_EST_FFO_WEEK_CIQ" hidden="1">"c3795"</definedName>
    <definedName name="IQ_PERCENT_CHANGE_EST_FFO_WEEK_CIQ_COL" hidden="1">"c11145"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DATE_THRIFT" hidden="1">"c25897"</definedName>
    <definedName name="IQ_PERIODLENGTH_AP" hidden="1">"c11746"</definedName>
    <definedName name="IQ_PERIODLENGTH_CF" hidden="1">"c1502"</definedName>
    <definedName name="IQ_PERIODLENGTH_IS" hidden="1">"c1503"</definedName>
    <definedName name="IQ_PERMANENT_1_4_DWELLING_UNITS_ALL_OTHER_SECURED_FIRST_LIENS_THRIFT" hidden="1">"c24844"</definedName>
    <definedName name="IQ_PERMANENT_1_4_DWELLING_UNITS_ALL_OTHER_SECURED_JUNIOR_LIENS_THRIFT" hidden="1">"c24845"</definedName>
    <definedName name="IQ_PERMANENT_1_4_DWELLING_UNITS_REVOLVING_OPEN_END_LOANS_THRIFT" hidden="1">"c24843"</definedName>
    <definedName name="IQ_PERMANENT_LAND_THRIFT" hidden="1">"c24848"</definedName>
    <definedName name="IQ_PERMANENT_LOANS_SECURED_1_4_DWELLING_UNITS_FORECLOSED_DURING_QUARTER_THRIFT" hidden="1">"c25232"</definedName>
    <definedName name="IQ_PERMANENT_LOANS_SECURED_LAND_FORECLOSED_DURING_QUARTER_THRIFT" hidden="1">"c25235"</definedName>
    <definedName name="IQ_PERMANENT_LOANS_SECURED_MULTIFAMILY_5_MORE_DWELLING_UNITS_FORECLOSED_DURING_QUARTER_THRIFT" hidden="1">"c25233"</definedName>
    <definedName name="IQ_PERMANENT_LOANS_SECURED_NONRES_EXCEPT_LAND_FORECLOSED_DURING_QUARTER_THRIFT" hidden="1">"c25234"</definedName>
    <definedName name="IQ_PERMANENT_MORTGAGE_LOANS_THRIFT" hidden="1">"c24842"</definedName>
    <definedName name="IQ_PERMANENT_MULTIFAMILY_5_MORE_DWELLING_UNITS_THRIFT" hidden="1">"c24846"</definedName>
    <definedName name="IQ_PERMANENT_NONRES_PROPERTY_EXCEPT_LAND_THRIFT" hidden="1">"c24847"</definedName>
    <definedName name="IQ_PERPETUAL_PREF_STOCK_THRIFT" hidden="1">"c24914"</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AL_TRUST_AGENCY_ACCOUNTS_GROSS_LOSSES_MANAGED_ACCOUNTS_THRIFT" hidden="1">"c25461"</definedName>
    <definedName name="IQ_PERSONAL_TRUST_AGENCY_ACCOUNTS_GROSS_LOSSES_NONMANAGED_ACCOUNTS_THRIFT" hidden="1">"c25466"</definedName>
    <definedName name="IQ_PERSONAL_TRUST_AGENCY_ACCOUNTS_INC_THRIFT" hidden="1">"c24801"</definedName>
    <definedName name="IQ_PERSONAL_TRUST_AGENCY_ACCOUNTS_MANAGED_ASSETS_THRIFT" hidden="1">"c25347"</definedName>
    <definedName name="IQ_PERSONAL_TRUST_AGENCY_ACCOUNTS_NONMANAGED_ASSETS_THRIFT" hidden="1">"c25368"</definedName>
    <definedName name="IQ_PERSONAL_TRUST_AGENCY_ACCOUNTS_NUMBER_MANAGED_ACCOUNTS_THRIFT" hidden="1">"c25358"</definedName>
    <definedName name="IQ_PERSONAL_TRUST_AGENCY_ACCOUNTS_NUMBER_NONMANAGED_ACCOUNTS_THRIFT" hidden="1">"c25380"</definedName>
    <definedName name="IQ_PERSONAL_TRUST_AGENCY_ACCOUNTS_RECOVERIES_THRIFT" hidden="1">"c25471"</definedName>
    <definedName name="IQ_PERSONNEL_EXP_ADJUSTED_OPERATING_INCOME_THRIFT" hidden="1">"c25685"</definedName>
    <definedName name="IQ_PERSONNEL_EXP_AVG_ASSETS_FFIEC" hidden="1">"c13371"</definedName>
    <definedName name="IQ_PERSONNEL_EXP_AVG_ASSETS_THRIFT" hidden="1">"c25662"</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LOANS_THRIFT" hidden="1">"c24936"</definedName>
    <definedName name="IQ_PLEDGED_SEC_INVEST_SECURITIES_FFIEC" hidden="1">"c13467"</definedName>
    <definedName name="IQ_PLEDGED_SECURITIES_FDIC" hidden="1">"c6401"</definedName>
    <definedName name="IQ_PLEDGED_SECURITIES_FFIEC" hidden="1">"c24743"</definedName>
    <definedName name="IQ_PLEDGED_TRADING_ASSETS_THRIFT" hidden="1">"c24937"</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L_SECURED_LAND_DUE_30_89_THRIFT" hidden="1">"c25246"</definedName>
    <definedName name="IQ_PML_SECURED_LAND_DUE_90_THRIFT" hidden="1">"c25267"</definedName>
    <definedName name="IQ_PML_SECURED_LAND_NON_ACCRUAL_THRIFT" hidden="1">"c25288"</definedName>
    <definedName name="IQ_PML_SECURED_MULTIFAMILY_5_MORE_DWELLING_UNITS_DUE_30_89_THRIFT" hidden="1">"c25244"</definedName>
    <definedName name="IQ_PML_SECURED_MULTIFAMILY_5_MORE_DWELLING_UNITS_DUE_90_THRIFT" hidden="1">"c25265"</definedName>
    <definedName name="IQ_PML_SECURED_MULTIFAMILY_5_MORE_DWELLING_UNITS_NON_ACCRUAL_THRIFT" hidden="1">"c25286"</definedName>
    <definedName name="IQ_PML_SECURED_NONRES_PROPERTY_EXCEPT_LAND_DUE_30_89_THRIFT" hidden="1">"c25245"</definedName>
    <definedName name="IQ_PML_SECURED_NONRES_PROPERTY_EXCEPT_LAND_DUE_90_THRIFT" hidden="1">"c25266"</definedName>
    <definedName name="IQ_PML_SECURED_NONRES_PROPERTY_EXCEPT_LAND_NON_ACCRUAL_THRIFT" hidden="1">"c25287"</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DEPOSITS_THRIFT" hidden="1">"c24996"</definedName>
    <definedName name="IQ_PREFERRED_FDIC" hidden="1">"c6349"</definedName>
    <definedName name="IQ_PREFERRED_LIST" hidden="1">"c13506"</definedName>
    <definedName name="IQ_PREFERRED_STOCK_DIVIDENDS_DECLARED_SAVINGS_ASSOCIATION_THRIFT" hidden="1">"c25010"</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CIQ" hidden="1">"c4688"</definedName>
    <definedName name="IQ_PRETAX_GW_INC_EST_DOWN_2MONTH" hidden="1">"c16417"</definedName>
    <definedName name="IQ_PRETAX_GW_INC_EST_DOWN_2MONTH_CIQ" hidden="1">"c16705"</definedName>
    <definedName name="IQ_PRETAX_GW_INC_EST_DOWN_3MONTH" hidden="1">"c16421"</definedName>
    <definedName name="IQ_PRETAX_GW_INC_EST_DOWN_3MONTH_CIQ" hidden="1">"c16709"</definedName>
    <definedName name="IQ_PRETAX_GW_INC_EST_DOWN_MONTH" hidden="1">"c16413"</definedName>
    <definedName name="IQ_PRETAX_GW_INC_EST_DOWN_MONTH_CIQ" hidden="1">"c16701"</definedName>
    <definedName name="IQ_PRETAX_GW_INC_EST_NOTE" hidden="1">"c17513"</definedName>
    <definedName name="IQ_PRETAX_GW_INC_EST_NOTE_CIQ" hidden="1">"c17466"</definedName>
    <definedName name="IQ_PRETAX_GW_INC_EST_NUM_ANALYSTS_2MONTH" hidden="1">"c16415"</definedName>
    <definedName name="IQ_PRETAX_GW_INC_EST_NUM_ANALYSTS_2MONTH_CIQ" hidden="1">"c16703"</definedName>
    <definedName name="IQ_PRETAX_GW_INC_EST_NUM_ANALYSTS_3MONTH" hidden="1">"c16419"</definedName>
    <definedName name="IQ_PRETAX_GW_INC_EST_NUM_ANALYSTS_3MONTH_CIQ" hidden="1">"c16707"</definedName>
    <definedName name="IQ_PRETAX_GW_INC_EST_NUM_ANALYSTS_MONTH" hidden="1">"c16411"</definedName>
    <definedName name="IQ_PRETAX_GW_INC_EST_NUM_ANALYSTS_MONTH_CIQ" hidden="1">"c16699"</definedName>
    <definedName name="IQ_PRETAX_GW_INC_EST_REUT" hidden="1">"c5354"</definedName>
    <definedName name="IQ_PRETAX_GW_INC_EST_TOTAL_REVISED_2MONTH" hidden="1">"c16418"</definedName>
    <definedName name="IQ_PRETAX_GW_INC_EST_TOTAL_REVISED_2MONTH_CIQ" hidden="1">"c16706"</definedName>
    <definedName name="IQ_PRETAX_GW_INC_EST_TOTAL_REVISED_3MONTH" hidden="1">"c16422"</definedName>
    <definedName name="IQ_PRETAX_GW_INC_EST_TOTAL_REVISED_3MONTH_CIQ" hidden="1">"c16710"</definedName>
    <definedName name="IQ_PRETAX_GW_INC_EST_TOTAL_REVISED_MONTH" hidden="1">"c16414"</definedName>
    <definedName name="IQ_PRETAX_GW_INC_EST_TOTAL_REVISED_MONTH_CIQ" hidden="1">"c16702"</definedName>
    <definedName name="IQ_PRETAX_GW_INC_EST_UP_2MONTH" hidden="1">"c16416"</definedName>
    <definedName name="IQ_PRETAX_GW_INC_EST_UP_2MONTH_CIQ" hidden="1">"c16704"</definedName>
    <definedName name="IQ_PRETAX_GW_INC_EST_UP_3MONTH" hidden="1">"c16420"</definedName>
    <definedName name="IQ_PRETAX_GW_INC_EST_UP_3MONTH_CIQ" hidden="1">"c16708"</definedName>
    <definedName name="IQ_PRETAX_GW_INC_EST_UP_MONTH" hidden="1">"c16412"</definedName>
    <definedName name="IQ_PRETAX_GW_INC_EST_UP_MONTH_CIQ" hidden="1">"c16700"</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CIQ" hidden="1">"c4681"</definedName>
    <definedName name="IQ_PRETAX_INC_EST_DOWN_2MONTH" hidden="1">"c16393"</definedName>
    <definedName name="IQ_PRETAX_INC_EST_DOWN_2MONTH_CIQ" hidden="1">"c16681"</definedName>
    <definedName name="IQ_PRETAX_INC_EST_DOWN_3MONTH" hidden="1">"c16397"</definedName>
    <definedName name="IQ_PRETAX_INC_EST_DOWN_3MONTH_CIQ" hidden="1">"c16685"</definedName>
    <definedName name="IQ_PRETAX_INC_EST_DOWN_MONTH" hidden="1">"c16389"</definedName>
    <definedName name="IQ_PRETAX_INC_EST_DOWN_MONTH_CIQ" hidden="1">"c16677"</definedName>
    <definedName name="IQ_PRETAX_INC_EST_NOTE" hidden="1">"c17511"</definedName>
    <definedName name="IQ_PRETAX_INC_EST_NOTE_CIQ" hidden="1">"c17464"</definedName>
    <definedName name="IQ_PRETAX_INC_EST_NUM_ANALYSTS_2MONTH" hidden="1">"c16391"</definedName>
    <definedName name="IQ_PRETAX_INC_EST_NUM_ANALYSTS_2MONTH_CIQ" hidden="1">"c16679"</definedName>
    <definedName name="IQ_PRETAX_INC_EST_NUM_ANALYSTS_3MONTH" hidden="1">"c16395"</definedName>
    <definedName name="IQ_PRETAX_INC_EST_NUM_ANALYSTS_3MONTH_CIQ" hidden="1">"c16683"</definedName>
    <definedName name="IQ_PRETAX_INC_EST_NUM_ANALYSTS_MONTH" hidden="1">"c16387"</definedName>
    <definedName name="IQ_PRETAX_INC_EST_NUM_ANALYSTS_MONTH_CIQ" hidden="1">"c16675"</definedName>
    <definedName name="IQ_PRETAX_INC_EST_REUT" hidden="1">"c5347"</definedName>
    <definedName name="IQ_PRETAX_INC_EST_THOM" hidden="1">"c5119"</definedName>
    <definedName name="IQ_PRETAX_INC_EST_TOTAL_REVISED_2MONTH" hidden="1">"c16394"</definedName>
    <definedName name="IQ_PRETAX_INC_EST_TOTAL_REVISED_2MONTH_CIQ" hidden="1">"c16682"</definedName>
    <definedName name="IQ_PRETAX_INC_EST_TOTAL_REVISED_3MONTH" hidden="1">"c16398"</definedName>
    <definedName name="IQ_PRETAX_INC_EST_TOTAL_REVISED_3MONTH_CIQ" hidden="1">"c16686"</definedName>
    <definedName name="IQ_PRETAX_INC_EST_TOTAL_REVISED_MONTH" hidden="1">"c16390"</definedName>
    <definedName name="IQ_PRETAX_INC_EST_TOTAL_REVISED_MONTH_CIQ" hidden="1">"c16678"</definedName>
    <definedName name="IQ_PRETAX_INC_EST_UP_2MONTH" hidden="1">"c16392"</definedName>
    <definedName name="IQ_PRETAX_INC_EST_UP_2MONTH_CIQ" hidden="1">"c16680"</definedName>
    <definedName name="IQ_PRETAX_INC_EST_UP_3MONTH" hidden="1">"c16396"</definedName>
    <definedName name="IQ_PRETAX_INC_EST_UP_3MONTH_CIQ" hidden="1">"c16684"</definedName>
    <definedName name="IQ_PRETAX_INC_EST_UP_MONTH" hidden="1">"c16388"</definedName>
    <definedName name="IQ_PRETAX_INC_EST_UP_MONTH_CIQ" hidden="1">"c16676"</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CIQ" hidden="1">"c4695"</definedName>
    <definedName name="IQ_PRETAX_REPORT_INC_EST_DOWN_2MONTH" hidden="1">"c16405"</definedName>
    <definedName name="IQ_PRETAX_REPORT_INC_EST_DOWN_2MONTH_CIQ" hidden="1">"c16693"</definedName>
    <definedName name="IQ_PRETAX_REPORT_INC_EST_DOWN_3MONTH" hidden="1">"c16409"</definedName>
    <definedName name="IQ_PRETAX_REPORT_INC_EST_DOWN_3MONTH_CIQ" hidden="1">"c16697"</definedName>
    <definedName name="IQ_PRETAX_REPORT_INC_EST_DOWN_MONTH" hidden="1">"c16401"</definedName>
    <definedName name="IQ_PRETAX_REPORT_INC_EST_DOWN_MONTH_CIQ" hidden="1">"c16689"</definedName>
    <definedName name="IQ_PRETAX_REPORT_INC_EST_NOTE" hidden="1">"c17512"</definedName>
    <definedName name="IQ_PRETAX_REPORT_INC_EST_NOTE_CIQ" hidden="1">"c17465"</definedName>
    <definedName name="IQ_PRETAX_REPORT_INC_EST_NUM_ANALYSTS_2MONTH" hidden="1">"c16403"</definedName>
    <definedName name="IQ_PRETAX_REPORT_INC_EST_NUM_ANALYSTS_2MONTH_CIQ" hidden="1">"c16691"</definedName>
    <definedName name="IQ_PRETAX_REPORT_INC_EST_NUM_ANALYSTS_3MONTH" hidden="1">"c16407"</definedName>
    <definedName name="IQ_PRETAX_REPORT_INC_EST_NUM_ANALYSTS_3MONTH_CIQ" hidden="1">"c16695"</definedName>
    <definedName name="IQ_PRETAX_REPORT_INC_EST_NUM_ANALYSTS_MONTH" hidden="1">"c16399"</definedName>
    <definedName name="IQ_PRETAX_REPORT_INC_EST_NUM_ANALYSTS_MONTH_CIQ" hidden="1">"c16687"</definedName>
    <definedName name="IQ_PRETAX_REPORT_INC_EST_REUT" hidden="1">"c5361"</definedName>
    <definedName name="IQ_PRETAX_REPORT_INC_EST_TOTAL_REVISED_2MONTH" hidden="1">"c16406"</definedName>
    <definedName name="IQ_PRETAX_REPORT_INC_EST_TOTAL_REVISED_2MONTH_CIQ" hidden="1">"c16694"</definedName>
    <definedName name="IQ_PRETAX_REPORT_INC_EST_TOTAL_REVISED_3MONTH" hidden="1">"c16410"</definedName>
    <definedName name="IQ_PRETAX_REPORT_INC_EST_TOTAL_REVISED_3MONTH_CIQ" hidden="1">"c16698"</definedName>
    <definedName name="IQ_PRETAX_REPORT_INC_EST_TOTAL_REVISED_MONTH" hidden="1">"c16402"</definedName>
    <definedName name="IQ_PRETAX_REPORT_INC_EST_TOTAL_REVISED_MONTH_CIQ" hidden="1">"c16690"</definedName>
    <definedName name="IQ_PRETAX_REPORT_INC_EST_UP_2MONTH" hidden="1">"c16404"</definedName>
    <definedName name="IQ_PRETAX_REPORT_INC_EST_UP_2MONTH_CIQ" hidden="1">"c16692"</definedName>
    <definedName name="IQ_PRETAX_REPORT_INC_EST_UP_3MONTH" hidden="1">"c16408"</definedName>
    <definedName name="IQ_PRETAX_REPORT_INC_EST_UP_3MONTH_CIQ" hidden="1">"c16696"</definedName>
    <definedName name="IQ_PRETAX_REPORT_INC_EST_UP_MONTH" hidden="1">"c16400"</definedName>
    <definedName name="IQ_PRETAX_REPORT_INC_EST_UP_MONTH_CIQ" hidden="1">"c16688"</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CONTRACT_ID" hidden="1">"c13929"</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UNIT" hidden="1">"c15556"</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 hidden="1">"c5030"</definedName>
    <definedName name="IQ_PRICE_VOLATILITY_EST_CIQ_COL" hidden="1">"c11677"</definedName>
    <definedName name="IQ_PRICE_VOLATILITY_HIGH" hidden="1">"c4493"</definedName>
    <definedName name="IQ_PRICE_VOLATILITY_HIGH_CIQ" hidden="1">"c5031"</definedName>
    <definedName name="IQ_PRICE_VOLATILITY_HIGH_CIQ_COL" hidden="1">"c11678"</definedName>
    <definedName name="IQ_PRICE_VOLATILITY_LOW" hidden="1">"c4494"</definedName>
    <definedName name="IQ_PRICE_VOLATILITY_LOW_CIQ" hidden="1">"c5032"</definedName>
    <definedName name="IQ_PRICE_VOLATILITY_LOW_CIQ_COL" hidden="1">"c11679"</definedName>
    <definedName name="IQ_PRICE_VOLATILITY_MEDIAN" hidden="1">"c4495"</definedName>
    <definedName name="IQ_PRICE_VOLATILITY_MEDIAN_CIQ" hidden="1">"c5033"</definedName>
    <definedName name="IQ_PRICE_VOLATILITY_MEDIAN_CIQ_COL" hidden="1">"c11680"</definedName>
    <definedName name="IQ_PRICE_VOLATILITY_NUM" hidden="1">"c4496"</definedName>
    <definedName name="IQ_PRICE_VOLATILITY_NUM_CIQ" hidden="1">"c5034"</definedName>
    <definedName name="IQ_PRICE_VOLATILITY_NUM_CIQ_COL" hidden="1">"c11681"</definedName>
    <definedName name="IQ_PRICE_VOLATILITY_STDDEV" hidden="1">"c4497"</definedName>
    <definedName name="IQ_PRICE_VOLATILITY_STDDEV_CIQ" hidden="1">"c5035"</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OR_PERIOD_ADJUSTMENTS_SAVINGS_ASSOCIATION_THRIFT" hidden="1">"c25017"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AVG_LOANS_THRIFT" hidden="1">"c25639"</definedName>
    <definedName name="IQ_PROVISION_LL_FFIEC" hidden="1">"c13019"</definedName>
    <definedName name="IQ_PROVISION_LL_INT_BEARING_ASSETS_THRIFT" hidden="1">"c24783"</definedName>
    <definedName name="IQ_PROVISION_LL_NET_LOSSES_THRIFT" hidden="1">"c25640"</definedName>
    <definedName name="IQ_PROVISION_LL_NON_INT_BEARING_ASSETS_THRIFT" hidden="1">"c24784"</definedName>
    <definedName name="IQ_PROVISION_LOAN_LL_AVG_ASSETS_THRIFT" hidden="1">"c25785"</definedName>
    <definedName name="IQ_PROVISION_LOAN_LOSS_AVG_ASSETS_FFIEC" hidden="1">"c18879"</definedName>
    <definedName name="IQ_PROVISION_LOAN_LOSSES_AVG_ASSETS_THRIFT" hidden="1">"c25653"</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ES_OTHER_MORTGAGE_BACKED_SEC_THRIFT" hidden="1">"c25314"</definedName>
    <definedName name="IQ_PURCHASES_PASS_THROUGH_MORTGAGE_BACKED_SEC_THRIFT" hidden="1">"c25311"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MULTIFAMILY_RES_MORTGAGE_LOANS_ELIGIBLE_50_PCT_RISK_WEIGHT_THRIFT" hidden="1">"c25065"</definedName>
    <definedName name="IQ_QUALIFYING_SINGLE_FAMILY_RES_MORTGAGE_LOANS_ELIGIBLE_50_PCT_RISK_WEIGHT_THRIFT" hidden="1">"c25064"</definedName>
    <definedName name="IQ_QUALIFYING_SUB_DEBT_REDEEM_PREF_T2_FFIEC" hidden="1">"c13144"</definedName>
    <definedName name="IQ_QUALIFYING_SUB_DEBT_REDEEMABLE_PREFERRED_T2_THRIFT" hidden="1">"c25041"</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DWELLING_UNITS_REPOSSESSED_ASSETS_ADJUSTED_NCOS_TOTAL_THRIFT" hidden="1">"c25220"</definedName>
    <definedName name="IQ_RE_1_4_DWELLING_UNITS_REPOSSESSED_ASSETS_GVA_CHARGE_OFFS_THRIFT" hidden="1">"c25135"</definedName>
    <definedName name="IQ_RE_1_4_DWELLING_UNITS_REPOSSESSED_ASSETS_SVA_PROVISIONS_TRANSFERS_FROM_GVA_TOTAL_THRIFT" hidden="1">"c25189"</definedName>
    <definedName name="IQ_RE_1_4_RISK_BASED_FFIEC" hidden="1">"c13418"</definedName>
    <definedName name="IQ_RE_ACQ_SATISFACTION_DEBTS_FFIEC" hidden="1">"c12832"</definedName>
    <definedName name="IQ_RE_ALL_OTHER_ACCOUNTS_THRIFT" hidden="1">"c25436"</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CONSTRUCTION_REPOSSESSED_ASSETS_ADJUSTED_NCOS_TOTAL_THRIFT" hidden="1">"c25219"</definedName>
    <definedName name="IQ_RE_CONSTRUCTION_REPOSSESSED_ASSETS_GVA_CHARGE_OFFS_THRIFT" hidden="1">"c25134"</definedName>
    <definedName name="IQ_RE_CONSTRUCTION_REPOSSESSED_ASSETS_SVA_PROVISIONS_TRANSFERS_FROM_GVA_TOTAL_THRIFT" hidden="1">"c25188"</definedName>
    <definedName name="IQ_RE_DEPR_AMORT" hidden="1">"c8750"</definedName>
    <definedName name="IQ_RE_DEPRECIATION" hidden="1">"c16045"</definedName>
    <definedName name="IQ_RE_EMPLOYEE_BENEFIT_RETIREMENT_RELATED_ACCOUNTS_THRIFT" hidden="1">"c25420"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HELD_INV_ADJUSTED_NCOS_THRIFT" hidden="1">"c25225"</definedName>
    <definedName name="IQ_RE_HELD_INV_GVA_CHARGE_OFFS_THRIFT" hidden="1">"c25140"</definedName>
    <definedName name="IQ_RE_HELD_INV_SVA_PROVISIONS_TRANSFERS_FROM_GVA_THRIFT" hidden="1">"c25194"</definedName>
    <definedName name="IQ_RE_HELD_INV_THRIFT" hidden="1">"c24878"</definedName>
    <definedName name="IQ_RE_INVEST_FDIC" hidden="1">"c6331"</definedName>
    <definedName name="IQ_RE_LAND_REPOSSESSED_ASSETS_ADJUSTED_NCOS_TOTAL_THRIFT" hidden="1">"c25223"</definedName>
    <definedName name="IQ_RE_LAND_REPOSSESSED_ASSETS_GVA_CHARGE_OFFS_THRIFT" hidden="1">"c25138"</definedName>
    <definedName name="IQ_RE_LAND_REPOSSESSED_ASSETS_SVA_PROVISIONS_TRANSFERS_FROM_GVA_TOTAL_THRIFT" hidden="1">"c25192"</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DUE_30_89_FFIEC" hidden="1">"c25826"</definedName>
    <definedName name="IQ_RE_LOANS_DUE_90_FFIEC" hidden="1">"c25827"</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LOANS_NON_ACCRUAL_FFIEC" hidden="1">"c25828"</definedName>
    <definedName name="IQ_RE_LOANS_SECURED_1_4_FAMILY_GROSS_LOANS_THRIFT" hidden="1">"c25722"</definedName>
    <definedName name="IQ_RE_LOANS_SECURED_1_4_FAMILY_RISK_BASED_CAPITAL_THRIFT" hidden="1">"c25707"</definedName>
    <definedName name="IQ_RE_LOANS_SECURED_LAND_GROSS_LOANS_THRIFT" hidden="1">"c25731"</definedName>
    <definedName name="IQ_RE_LOANS_SECURED_LAND_RISK_BASED_CAPITAL_THRIFT" hidden="1">"c25716"</definedName>
    <definedName name="IQ_RE_MAINT_CAPEX" hidden="1">"c8755"</definedName>
    <definedName name="IQ_RE_MINORITY_INTEREST" hidden="1">"c8752"</definedName>
    <definedName name="IQ_RE_MORTGAGES_ALL_OTHER_ACCOUNTS_THRIFT" hidden="1">"c25435"</definedName>
    <definedName name="IQ_RE_MORTGAGES_EMPLOYEE_BENEFIT_RETIREMENT_RELATED_ACCOUNTS_THRIFT" hidden="1">"c25419"</definedName>
    <definedName name="IQ_RE_MORTGAGES_PERSONAL_TRUST_AGENCY_INV_MANAGEMENT_ACCOUNTS_THRIFT" hidden="1">"c25403"</definedName>
    <definedName name="IQ_RE_MULTIFAMILY_5_MORE_DWELLING_UNITS_REPOSSESSED_ASSETS_ADJUSTED_NCOS_TOTAL_THRIFT" hidden="1">"c25221"</definedName>
    <definedName name="IQ_RE_MULTIFAMILY_5_MORE_DWELLING_UNITS_REPOSSESSED_ASSETS_GVA_CHARGE_OFFS_THRIFT" hidden="1">"c25136"</definedName>
    <definedName name="IQ_RE_MULTIFAMILY_5_MORE_DWELLING_UNITS_REPOSSESSED_ASSETS_SVA_PROVISIONS_TRANSFERS_FROM_GVA_TOTAL_THRIFT" hidden="1">"c25190"</definedName>
    <definedName name="IQ_RE_NET_INCOME" hidden="1">"c8749"</definedName>
    <definedName name="IQ_RE_NOI" hidden="1">"c8864"</definedName>
    <definedName name="IQ_RE_NOI_GROWTH_SAME_PROP" hidden="1">"c8866"</definedName>
    <definedName name="IQ_RE_NOI_SAME_PROP" hidden="1">"c8865"</definedName>
    <definedName name="IQ_RE_NONRES_EXCEPT_LAND_REPOSSESSED_ASSETS_ADJUSTED_NCOS_TOTAL_THRIFT" hidden="1">"c25222"</definedName>
    <definedName name="IQ_RE_NONRES_EXCEPT_LAND_REPOSSESSED_ASSETS_GVA_CHARGE_OFFS_THRIFT" hidden="1">"c25137"</definedName>
    <definedName name="IQ_RE_NONRES_EXCEPT_LAND_REPOSSESSED_ASSETS_SVA_PROVISIONS_TRANSFERS_FROM_GVA_TOTAL_THRIFT" hidden="1">"c25191"</definedName>
    <definedName name="IQ_RE_OTHER_ITEMS" hidden="1">"c8753"</definedName>
    <definedName name="IQ_RE_PERSONAL_TRUST_AGENCY_INV_MANAGEMENT_ACCOUNTS_THRIFT" hidden="1">"c25404"</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BOOKED_GNMA_LOANS_REPURCHASED_ELIGIBLE_REPURCHASE_DUE_30_89_THRIFT" hidden="1">"c25260"</definedName>
    <definedName name="IQ_REBOOKED_GNMA_LOANS_REPURCHASED_ELIGIBLE_REPURCHASE_DUE_90_THRIFT" hidden="1">"c25281"</definedName>
    <definedName name="IQ_REBOOKED_GNMA_LOANS_REPURCHASED_ELIGIBLE_REPURCHASE_NON_ACCRUAL_THRIFT" hidden="1">"c25302"</definedName>
    <definedName name="IQ_RECENT_FUNDS" hidden="1">"c18908"</definedName>
    <definedName name="IQ_RECENT_FUNDS_ID" hidden="1">"c18909"</definedName>
    <definedName name="IQ_RECIPROCAL_BROKERED_DEPOSITS_THRIFT" hidden="1">"c24997"</definedName>
    <definedName name="IQ_RECORDED_INV_PURCHASED_CREDIT_IMPAIRED_LOANS_THRIFT" hidden="1">"c25238"</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GVA_THRIFT" hidden="1">"c25094"</definedName>
    <definedName name="IQ_RECOVERIES_HOME_EQUITY_LINES_FDIC" hidden="1">"c6705"</definedName>
    <definedName name="IQ_RECOVERIES_OTHER_CONSUMER_LOANS_FDIC" hidden="1">"c6703"</definedName>
    <definedName name="IQ_RECOVERIES_OTHER_LOANS_FDIC" hidden="1">"c6706"</definedName>
    <definedName name="IQ_RECOVERIES_TVA_THRIFT" hidden="1">"c25108"</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OSSESS_1_4_DWELLING_UNITS_RE_THRIFT" hidden="1">"c24871"</definedName>
    <definedName name="IQ_REPOSSESS_ASSETS_THRIFT" hidden="1">"c24869"</definedName>
    <definedName name="IQ_REPOSSESS_CONSTRUCTION_RE_THRIFT" hidden="1">"c24870"</definedName>
    <definedName name="IQ_REPOSSESS_GVA_THRIFT" hidden="1">"c24877"</definedName>
    <definedName name="IQ_REPOSSESS_LAND_THRIFT" hidden="1">"c24874"</definedName>
    <definedName name="IQ_REPOSSESS_MULTIFAMILY_5_MORE_DWELLING_UNITS_RE_THRIFT" hidden="1">"c24872"</definedName>
    <definedName name="IQ_REPOSSESS_NONRES_EXCEPT_LAND_RE_THRIFT" hidden="1">"c24873"</definedName>
    <definedName name="IQ_REPOSSESS_OTHER_ASSETS_THRIFT" hidden="1">"c24876"</definedName>
    <definedName name="IQ_REPOSSESS_US_GOVT_GUARANTEED_INSURED_RE_OWNED_THRIFT" hidden="1">"c24875"</definedName>
    <definedName name="IQ_REPOSSESSED_ASSETS_TOTAL_ADJUSTED_NCOS_TOTAL_THRIFT" hidden="1">"c25218"</definedName>
    <definedName name="IQ_REPOSSESSED_ASSETS_TOTAL_GVA_CHARGE_OFFS_THRIFT" hidden="1">"c25133"</definedName>
    <definedName name="IQ_REPOSSESSED_ASSETS_TOTAL_SVA_PROVISIONS_TRANSFERS_FROM_GVA_TOTAL_THRIFT" hidden="1">"c25187"</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IDUAL_INTERESTS_INT_ONLY_STRIPS_THRIFT" hidden="1">"c24939"</definedName>
    <definedName name="IQ_RESIDUAL_INTERESTS_THRIFT" hidden="1">"c24938"</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"c9903"</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EQUITY_THRIFT" hidden="1">"c25633"</definedName>
    <definedName name="IQ_RETAINED_EARNINGS_FFIEC" hidden="1">"c12878"</definedName>
    <definedName name="IQ_RETAINED_EARNINGS_THRIFT" hidden="1">"c24919"</definedName>
    <definedName name="IQ_RETIREMENT_DEFINED_BENEFIT_INC_THRIFT" hidden="1">"c24803"</definedName>
    <definedName name="IQ_RETIREMENT_DEFINED_CONT_INC_THRIFT" hidden="1">"c24802"</definedName>
    <definedName name="IQ_RETIREMENT_DEPOSITS_LESS_THAN_250000_THRIFT" hidden="1">"c24990"</definedName>
    <definedName name="IQ_RETIREMENT_DEPOSITS_WITH_BALANCES_GREATER_THAN_250000_THRIFT" hidden="1">"c24991"</definedName>
    <definedName name="IQ_RETIREMENT_OTHER_RETIREMENT_ACCOUNTS_INC_THRIFT" hidden="1">"c24804"</definedName>
    <definedName name="IQ_RETIREMENT_RELATED_EMPLOYEE_BENEFIT_ACCOUNTS_GROSS_LOSSES_MANAGED_ACCOUNTS_THRIFT" hidden="1">"c25462"</definedName>
    <definedName name="IQ_RETIREMENT_RELATED_EMPLOYEE_BENEFIT_ACCOUNTS_GROSS_LOSSES_NONMANAGED_ACCOUNTS_THRIFT" hidden="1">"c25467"</definedName>
    <definedName name="IQ_RETIREMENT_RELATED_EMPLOYEE_BENEFIT_ACCOUNTS_RECOVERIES_THRIFT" hidden="1">"c25472"</definedName>
    <definedName name="IQ_RETIREMENT_RELATED_TRUST_AGENCY_ACCOUNTS_EMPLOYEE_BENEFIT_DEFINED_BENEFIT_MANAGED_ASSETS_THRIFT" hidden="1">"c25349"</definedName>
    <definedName name="IQ_RETIREMENT_RELATED_TRUST_AGENCY_ACCOUNTS_EMPLOYEE_BENEFIT_DEFINED_BENEFIT_NONMANAGED_ASSETS_THRIFT" hidden="1">"c25370"</definedName>
    <definedName name="IQ_RETIREMENT_RELATED_TRUST_AGENCY_ACCOUNTS_EMPLOYEE_BENEFIT_DEFINED_BENEFIT_NUMBER_MANAGED_ACCOUNTS_THRIFT" hidden="1">"c25360"</definedName>
    <definedName name="IQ_RETIREMENT_RELATED_TRUST_AGENCY_ACCOUNTS_EMPLOYEE_BENEFIT_DEFINED_BENEFIT_NUMBER_NONMANAGED_ACCOUNTS_THRIFT" hidden="1">"c25382"</definedName>
    <definedName name="IQ_RETIREMENT_RELATED_TRUST_AGENCY_ACCOUNTS_EMPLOYEE_BENEFIT_DEFINED_CONTRIBUTION_MANAGED_ASSETS_THRIFT" hidden="1">"c25348"</definedName>
    <definedName name="IQ_RETIREMENT_RELATED_TRUST_AGENCY_ACCOUNTS_EMPLOYEE_BENEFIT_DEFINED_CONTRIBUTION_NONMANAGED_ASSETS_THRIFT" hidden="1">"c25369"</definedName>
    <definedName name="IQ_RETIREMENT_RELATED_TRUST_AGENCY_ACCOUNTS_EMPLOYEE_BENEFIT_DEFINED_CONTRIBUTION_NUMBER_MANAGED_ACCOUNTS_THRIFT" hidden="1">"c25359"</definedName>
    <definedName name="IQ_RETIREMENT_RELATED_TRUST_AGENCY_ACCOUNTS_EMPLOYEE_BENEFIT_DEFINED_CONTRIBUTION_NUMBER_NONMANAGED_ACCOUNTS_THRIFT" hidden="1">"c25381"</definedName>
    <definedName name="IQ_RETIREMENT_RELATED_TRUST_AGENCY_ACCOUNTS_EMPLOYEE_BENEFIT_OTHER_MANAGED_ASSETS_THRIFT" hidden="1">"c25350"</definedName>
    <definedName name="IQ_RETIREMENT_RELATED_TRUST_AGENCY_ACCOUNTS_EMPLOYEE_BENEFIT_OTHER_NONMANAGED_ASSETS_THRIFT" hidden="1">"c25371"</definedName>
    <definedName name="IQ_RETIREMENT_RELATED_TRUST_AGENCY_ACCOUNTS_EMPLOYEE_BENEFIT_OTHER_NUMBER_MANAGED_ACCOUNTS_THRIFT" hidden="1">"c25361"</definedName>
    <definedName name="IQ_RETIREMENT_RELATED_TRUST_AGENCY_ACCOUNTS_EMPLOYEE_BENEFIT_OTHER_NUMBER_NONMANAGED_ACCOUNTS_THRIFT" hidden="1">"c25383"</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CIQ" hidden="1">"c3828"</definedName>
    <definedName name="IQ_RETURN_ASSETS_EST_DOWN_2MONTH" hidden="1">"c16537"</definedName>
    <definedName name="IQ_RETURN_ASSETS_EST_DOWN_2MONTH_CIQ" hidden="1">"c16801"</definedName>
    <definedName name="IQ_RETURN_ASSETS_EST_DOWN_3MONTH" hidden="1">"c16541"</definedName>
    <definedName name="IQ_RETURN_ASSETS_EST_DOWN_3MONTH_CIQ" hidden="1">"c16805"</definedName>
    <definedName name="IQ_RETURN_ASSETS_EST_DOWN_MONTH" hidden="1">"c16533"</definedName>
    <definedName name="IQ_RETURN_ASSETS_EST_DOWN_MONTH_CIQ" hidden="1">"c16797"</definedName>
    <definedName name="IQ_RETURN_ASSETS_EST_NOTE" hidden="1">"c17520"</definedName>
    <definedName name="IQ_RETURN_ASSETS_EST_NOTE_CIQ" hidden="1">"c17473"</definedName>
    <definedName name="IQ_RETURN_ASSETS_EST_NUM_ANALYSTS_2MONTH" hidden="1">"c16535"</definedName>
    <definedName name="IQ_RETURN_ASSETS_EST_NUM_ANALYSTS_2MONTH_CIQ" hidden="1">"c16799"</definedName>
    <definedName name="IQ_RETURN_ASSETS_EST_NUM_ANALYSTS_3MONTH" hidden="1">"c16539"</definedName>
    <definedName name="IQ_RETURN_ASSETS_EST_NUM_ANALYSTS_3MONTH_CIQ" hidden="1">"c16803"</definedName>
    <definedName name="IQ_RETURN_ASSETS_EST_NUM_ANALYSTS_MONTH" hidden="1">"c16531"</definedName>
    <definedName name="IQ_RETURN_ASSETS_EST_NUM_ANALYSTS_MONTH_CIQ" hidden="1">"c16795"</definedName>
    <definedName name="IQ_RETURN_ASSETS_EST_REUT" hidden="1">"c3990"</definedName>
    <definedName name="IQ_RETURN_ASSETS_EST_THOM" hidden="1">"c4034"</definedName>
    <definedName name="IQ_RETURN_ASSETS_EST_TOTAL_REVISED_2MONTH" hidden="1">"c16538"</definedName>
    <definedName name="IQ_RETURN_ASSETS_EST_TOTAL_REVISED_2MONTH_CIQ" hidden="1">"c16802"</definedName>
    <definedName name="IQ_RETURN_ASSETS_EST_TOTAL_REVISED_3MONTH" hidden="1">"c16542"</definedName>
    <definedName name="IQ_RETURN_ASSETS_EST_TOTAL_REVISED_3MONTH_CIQ" hidden="1">"c16806"</definedName>
    <definedName name="IQ_RETURN_ASSETS_EST_TOTAL_REVISED_MONTH" hidden="1">"c16534"</definedName>
    <definedName name="IQ_RETURN_ASSETS_EST_TOTAL_REVISED_MONTH_CIQ" hidden="1">"c16798"</definedName>
    <definedName name="IQ_RETURN_ASSETS_EST_UP_2MONTH" hidden="1">"c16536"</definedName>
    <definedName name="IQ_RETURN_ASSETS_EST_UP_2MONTH_CIQ" hidden="1">"c16800"</definedName>
    <definedName name="IQ_RETURN_ASSETS_EST_UP_3MONTH" hidden="1">"c16540"</definedName>
    <definedName name="IQ_RETURN_ASSETS_EST_UP_3MONTH_CIQ" hidden="1">"c16804"</definedName>
    <definedName name="IQ_RETURN_ASSETS_EST_UP_MONTH" hidden="1">"c16532"</definedName>
    <definedName name="IQ_RETURN_ASSETS_EST_UP_MONTH_CIQ" hidden="1">"c16796"</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CIQ" hidden="1">"c3821"</definedName>
    <definedName name="IQ_RETURN_EQUITY_EST_DOWN_2MONTH" hidden="1">"c16549"</definedName>
    <definedName name="IQ_RETURN_EQUITY_EST_DOWN_2MONTH_CIQ" hidden="1">"c16813"</definedName>
    <definedName name="IQ_RETURN_EQUITY_EST_DOWN_3MONTH" hidden="1">"c16553"</definedName>
    <definedName name="IQ_RETURN_EQUITY_EST_DOWN_3MONTH_CIQ" hidden="1">"c16817"</definedName>
    <definedName name="IQ_RETURN_EQUITY_EST_DOWN_MONTH" hidden="1">"c16545"</definedName>
    <definedName name="IQ_RETURN_EQUITY_EST_DOWN_MONTH_CIQ" hidden="1">"c16809"</definedName>
    <definedName name="IQ_RETURN_EQUITY_EST_NOTE" hidden="1">"c17521"</definedName>
    <definedName name="IQ_RETURN_EQUITY_EST_NOTE_CIQ" hidden="1">"c17474"</definedName>
    <definedName name="IQ_RETURN_EQUITY_EST_NUM_ANALYSTS_2MONTH" hidden="1">"c16547"</definedName>
    <definedName name="IQ_RETURN_EQUITY_EST_NUM_ANALYSTS_2MONTH_CIQ" hidden="1">"c16811"</definedName>
    <definedName name="IQ_RETURN_EQUITY_EST_NUM_ANALYSTS_3MONTH" hidden="1">"c16551"</definedName>
    <definedName name="IQ_RETURN_EQUITY_EST_NUM_ANALYSTS_3MONTH_CIQ" hidden="1">"c16815"</definedName>
    <definedName name="IQ_RETURN_EQUITY_EST_NUM_ANALYSTS_MONTH" hidden="1">"c16543"</definedName>
    <definedName name="IQ_RETURN_EQUITY_EST_NUM_ANALYSTS_MONTH_CIQ" hidden="1">"c16807"</definedName>
    <definedName name="IQ_RETURN_EQUITY_EST_REUT" hidden="1">"c3983"</definedName>
    <definedName name="IQ_RETURN_EQUITY_EST_THOM" hidden="1">"c5479"</definedName>
    <definedName name="IQ_RETURN_EQUITY_EST_TOTAL_REVISED_2MONTH" hidden="1">"c16550"</definedName>
    <definedName name="IQ_RETURN_EQUITY_EST_TOTAL_REVISED_2MONTH_CIQ" hidden="1">"c16814"</definedName>
    <definedName name="IQ_RETURN_EQUITY_EST_TOTAL_REVISED_3MONTH" hidden="1">"c16554"</definedName>
    <definedName name="IQ_RETURN_EQUITY_EST_TOTAL_REVISED_3MONTH_CIQ" hidden="1">"c16818"</definedName>
    <definedName name="IQ_RETURN_EQUITY_EST_TOTAL_REVISED_MONTH" hidden="1">"c16546"</definedName>
    <definedName name="IQ_RETURN_EQUITY_EST_TOTAL_REVISED_MONTH_CIQ" hidden="1">"c16810"</definedName>
    <definedName name="IQ_RETURN_EQUITY_EST_UP_2MONTH" hidden="1">"c16548"</definedName>
    <definedName name="IQ_RETURN_EQUITY_EST_UP_2MONTH_CIQ" hidden="1">"c16812"</definedName>
    <definedName name="IQ_RETURN_EQUITY_EST_UP_3MONTH" hidden="1">"c16552"</definedName>
    <definedName name="IQ_RETURN_EQUITY_EST_UP_3MONTH_CIQ" hidden="1">"c16816"</definedName>
    <definedName name="IQ_RETURN_EQUITY_EST_UP_MONTH" hidden="1">"c16544"</definedName>
    <definedName name="IQ_RETURN_EQUITY_EST_UP_MONTH_CIQ" hidden="1">"c16808"</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BEFORE_LL_THRIFT" hidden="1">"c24782"</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 hidden="1">"c16285"</definedName>
    <definedName name="IQ_REVENUE_EST_DOWN_2MONTH_CIQ" hidden="1">"c16609"</definedName>
    <definedName name="IQ_REVENUE_EST_DOWN_3MONTH" hidden="1">"c16289"</definedName>
    <definedName name="IQ_REVENUE_EST_DOWN_3MONTH_CIQ" hidden="1">"c16613"</definedName>
    <definedName name="IQ_REVENUE_EST_DOWN_MONTH" hidden="1">"c16281"</definedName>
    <definedName name="IQ_REVENUE_EST_DOWN_MONTH_CIQ" hidden="1">"c16605"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3MONTH" hidden="1">"c16287"</definedName>
    <definedName name="IQ_REVENUE_EST_NUM_ANALYSTS_3MONTH_CIQ" hidden="1">"c16611"</definedName>
    <definedName name="IQ_REVENUE_EST_NUM_ANALYSTS_MONTH" hidden="1">"c16279"</definedName>
    <definedName name="IQ_REVENUE_EST_NUM_ANALYSTS_MONTH_CIQ" hidden="1">"c16603"</definedName>
    <definedName name="IQ_REVENUE_EST_REUT" hidden="1">"c3634"</definedName>
    <definedName name="IQ_REVENUE_EST_THOM" hidden="1">"c3652"</definedName>
    <definedName name="IQ_REVENUE_EST_TOTAL_REVISED_2MONTH" hidden="1">"c16286"</definedName>
    <definedName name="IQ_REVENUE_EST_TOTAL_REVISED_2MONTH_CIQ" hidden="1">"c16610"</definedName>
    <definedName name="IQ_REVENUE_EST_TOTAL_REVISED_3MONTH" hidden="1">"c16290"</definedName>
    <definedName name="IQ_REVENUE_EST_TOTAL_REVISED_3MONTH_CIQ" hidden="1">"c16614"</definedName>
    <definedName name="IQ_REVENUE_EST_TOTAL_REVISED_MONTH" hidden="1">"c16282"</definedName>
    <definedName name="IQ_REVENUE_EST_TOTAL_REVISED_MONTH_CIQ" hidden="1">"c16606"</definedName>
    <definedName name="IQ_REVENUE_EST_UP_2MONTH" hidden="1">"c16284"</definedName>
    <definedName name="IQ_REVENUE_EST_UP_2MONTH_CIQ" hidden="1">"c16608"</definedName>
    <definedName name="IQ_REVENUE_EST_UP_3MONTH" hidden="1">"c16288"</definedName>
    <definedName name="IQ_REVENUE_EST_UP_3MONTH_CIQ" hidden="1">"c16612"</definedName>
    <definedName name="IQ_REVENUE_EST_UP_MONTH" hidden="1">"c16280"</definedName>
    <definedName name="IQ_REVENUE_EST_UP_MONTH_CIQ" hidden="1">"c16604"</definedName>
    <definedName name="IQ_REVENUE_GROWTH_1" hidden="1">"IQ_REVENUE_GROWTH_1"</definedName>
    <definedName name="IQ_REVENUE_GROWTH_2" hidden="1">"IQ_REVENUE_GROWTH_2"</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38958.5222453704</definedName>
    <definedName name="IQ_REVISION_DATE__1" hidden="1">38968.6501273148</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GROSS_LOANS_THRIFT" hidden="1">"c25723"</definedName>
    <definedName name="IQ_REVOLVING_LOANS_RISK_BASED_CAPITAL_THRIFT" hidden="1">"c25708"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OPEN_END_PML_SECURED_1_4_DWELLING_UNITS_DUE_30_89_THRIFT" hidden="1">"c25241"</definedName>
    <definedName name="IQ_REVOLVING_OPEN_END_PML_SECURED_1_4_DWELLING_UNITS_DUE_90_THRIFT" hidden="1">"c25262"</definedName>
    <definedName name="IQ_REVOLVING_OPEN_END_PML_SECURED_1_4_DWELLING_UNITS_NON_ACCRUAL_THRIFT" hidden="1">"c25283"</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"c15565"</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BEFORE_EXCESS_ALLOWANCE_LL_LOSSES_THRIFT" hidden="1">"c25077"</definedName>
    <definedName name="IQ_RISK_WEIGHTED_ASSETS_FDIC" hidden="1">"c6370"</definedName>
    <definedName name="IQ_RISK_WEIGHTED_ASSETS_LOW_LEVEL_RECOURSE_RESIDUAL_INTERESTS_THRIFT" hidden="1">"c25075"</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EMPLOYEE_BENEFITS_THRIFT" hidden="1">"c24786"</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COMM_NON_MORTGAGE_LOANS_THRIFT" hidden="1">"c25340"</definedName>
    <definedName name="IQ_SALES_CONSUMER_NON_MORTGAGE_LOANS_THRIFT" hidden="1">"c25342"</definedName>
    <definedName name="IQ_SALES_MARKETING" hidden="1">"c2240"</definedName>
    <definedName name="IQ_SALES_OTHER_MORTGAGE_BACKED_SEC_THRIFT" hidden="1">"c25315"</definedName>
    <definedName name="IQ_SALES_PASS_THROUGH_MORTGAGE_BACKED_SEC_THRIFT" hidden="1">"c25312"</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ASSOCIATION_EQUITY_CAPITAL_BEGINNING_BALANCE_FROM_PRIOR_QTR_THRIFT" hidden="1">"c25008"</definedName>
    <definedName name="IQ_SAVINGS_ASSOCIATION_EQUITY_CAPITAL_ENDING_BALANCE_THRIFT" hidden="1">"c25019"</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ACKED_NON_MORTGAGE_LOANS_THRIFT" hidden="1">"c24825"</definedName>
    <definedName name="IQ_SEC_BACKED_US_GOVT_ELIGIBLE_0_PCT_RISK_WEIGHT_THRIFT" hidden="1">"c25052"</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RISK_WEIGHTED_100_PCT_MORE_UNDER_RATINGS_THRIFT" hidden="1">"c25071"</definedName>
    <definedName name="IQ_SEC_SOLD_REPURCHASE_FFIEC" hidden="1">"c12857"</definedName>
    <definedName name="IQ_SEC_SOLD_UNDER_AGREEMENTS_REPURCHASE_THRIFT" hidden="1">"c25574"</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COMMERCIAL_LOANS_THRIFT" hidden="1">"c24854"</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FED_FUNDS_PURCHASED_TOTAL_ASSETS_THRIFT" hidden="1">"c25703"</definedName>
    <definedName name="IQ_SECURED_FEDERAL_FUNDS_PURCHASED_THRIFT" hidden="1">"c25573"</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FEATURES" hidden="1">"c17681"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COMM_FEE_DOM_FFIEC" hidden="1">"c25821"</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ASSETS_MORTGAGE_LOANS_THRIFT" hidden="1">"c24888"</definedName>
    <definedName name="IQ_SERVICING_ASSETS_NON_MORTGAGE_LOANS_THRIFT" hidden="1">"c24889"</definedName>
    <definedName name="IQ_SERVICING_FEES_FFIEC" hidden="1">"c13011"</definedName>
    <definedName name="IQ_SERVICING_FEES_OPERATING_INC_FFIEC" hidden="1">"c13389"</definedName>
    <definedName name="IQ_SETTLEMENT_PRICE" hidden="1">"c15157"</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INTEREST_VOLUME" hidden="1">"c228"</definedName>
    <definedName name="IQ_SHORT_POSITIONS_FFIEC" hidden="1">"c12859"</definedName>
    <definedName name="IQ_SHORT_SCORE_DX" hidden="1">"c17439"</definedName>
    <definedName name="IQ_SHORT_TERM_INV_SHORT_TERM_NONCORE_FUNDING_THRIFT" hidden="1">"c25625"</definedName>
    <definedName name="IQ_SHORT_TERM_INV_TOTAL_ASSETS_THRIFT" hidden="1">"c25695"</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POT_CLOSEPRICE" hidden="1">"c17802"</definedName>
    <definedName name="IQ_SPOT_HIGHPRICE" hidden="1">"c17800"</definedName>
    <definedName name="IQ_SPOT_LASTSALEPRICE" hidden="1">"c17806"</definedName>
    <definedName name="IQ_SPOT_LOWPRICE" hidden="1">"c17801"</definedName>
    <definedName name="IQ_SPOT_PRICEDATE" hidden="1">"c17805"</definedName>
    <definedName name="IQ_SPOT_YEARHIGH" hidden="1">"c17803"</definedName>
    <definedName name="IQ_SPOT_YEARLOW" hidden="1">"c17804"</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NDBY_LETTERS_CREDIT_THRIFT" hidden="1">"c25614"</definedName>
    <definedName name="IQ_STANDBY_LOC_FHLB_BANK_BEHALF_OFF_BS_FFIEC" hidden="1">"c15412"</definedName>
    <definedName name="IQ_STATE" hidden="1">"c1200"</definedName>
    <definedName name="IQ_STATE_COUNTY_MUNICIPAL_OBLIGATIONS_ALL_OTHER_ACCOUNTS_THRIFT" hidden="1">"c25426"</definedName>
    <definedName name="IQ_STATE_COUNTY_MUNICIPAL_OBLIGATIONS_EMPLOYEE_BENEFIT_RETIREMENT_RELATED_ACCOUNTS_THRIFT" hidden="1">"c25410"</definedName>
    <definedName name="IQ_STATE_COUNTY_MUNICIPAL_OBLIGATIONS_PERSONAL_TRUST_AGENCY_INV_MANAGEMENT_ACCOUNTS_THRIFT" hidden="1">"c25394"</definedName>
    <definedName name="IQ_STATE_LOCAL_OTHER_INC_TAXES_THRIFT" hidden="1">"c24817"</definedName>
    <definedName name="IQ_STATE_LOCAL_REVENUE_BONDS_ELIGIBLE_50_PCT_RISK_WEIGHT_THRIFT" hidden="1">"c25067"</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_MUNI_OBLIGATIONS_THRIFT" hidden="1">"c24824"</definedName>
    <definedName name="IQ_STATE_OF_INC" hidden="1">"c18104"</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ISSUED_SAVINGS_ASSOCIATION_THRIFT" hidden="1">"c25012"</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OCK_RETIRED_SAVINGS_ASSOCIATION_THRIFT" hidden="1">"c25013"</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ENTURES_THRIFT" hidden="1">"c24902"</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ORDINATED_DEBENTURES_AMOUNTS_NETTED_THRIFT" hidden="1">"c25540"</definedName>
    <definedName name="IQ_SUBORDINATED_DEBENTURES_LEVEL_1_THRIFT" hidden="1">"c25536"</definedName>
    <definedName name="IQ_SUBORDINATED_DEBENTURES_LEVEL_2_THRIFT" hidden="1">"c25537"</definedName>
    <definedName name="IQ_SUBORDINATED_DEBENTURES_LEVEL_3_THRIFT" hidden="1">"c25538"</definedName>
    <definedName name="IQ_SUBORDINATED_DEBENTURES_TOTAL_AFTER_NETTING_THRIFT" hidden="1">"c25541"</definedName>
    <definedName name="IQ_SUBORDINATED_DEBENTURES_TOTAL_BEFORE_NETTING_THRIFT" hidden="1">"c25539"</definedName>
    <definedName name="IQ_SUBORDINATED_DEBENTURES_WITH_REMAINING_MATURITY_ONE_YEAR_LESS_THRIFT" hidden="1">"c25577"</definedName>
    <definedName name="IQ_SUBORDINATED_DEBENTURES_WITH_REMAINING_MATURITY_OVER_ONE_YEAR_THRIFT" hidden="1">"c25578"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ASSETS_THRIFT" hidden="1">"c25088"</definedName>
    <definedName name="IQ_TANGIBLE_COMMON_EQUITY_FFIEC" hidden="1">"c13914"</definedName>
    <definedName name="IQ_TANGIBLE_COMMON_EQUITY_THRIFT" hidden="1">"c25086"</definedName>
    <definedName name="IQ_TANGIBLE_EQUITY_ASSETS_FFIEC" hidden="1">"c13346"</definedName>
    <definedName name="IQ_TANGIBLE_EQUITY_FFIEC" hidden="1">"c13915"</definedName>
    <definedName name="IQ_TANGIBLE_EQUITY_RATIO_THRIFT" hidden="1">"c25084"</definedName>
    <definedName name="IQ_TANGIBLE_EQUITY_THRIFT" hidden="1">"c25087"</definedName>
    <definedName name="IQ_TANGIBLE_TIER_1_LEVERAGE_FFIEC" hidden="1">"c13345"</definedName>
    <definedName name="IQ_TANGIBLE_TIER_1_LEVERAGE_RATIO_THRIFT" hidden="1">"c25631"</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DOWN_2MONTH" hidden="1">"c16489"</definedName>
    <definedName name="IQ_TEV_EST_DOWN_3MONTH" hidden="1">"c16493"</definedName>
    <definedName name="IQ_TEV_EST_DOWN_MONTH" hidden="1">"c16485"</definedName>
    <definedName name="IQ_TEV_EST_NUM_ANALYSTS_2MONTH" hidden="1">"c16487"</definedName>
    <definedName name="IQ_TEV_EST_NUM_ANALYSTS_3MONTH" hidden="1">"c16491"</definedName>
    <definedName name="IQ_TEV_EST_NUM_ANALYSTS_MONTH" hidden="1">"c16483"</definedName>
    <definedName name="IQ_TEV_EST_THOM" hidden="1">"c5529"</definedName>
    <definedName name="IQ_TEV_EST_TOTAL_REVISED_2MONTH" hidden="1">"c16490"</definedName>
    <definedName name="IQ_TEV_EST_TOTAL_REVISED_3MONTH" hidden="1">"c16494"</definedName>
    <definedName name="IQ_TEV_EST_TOTAL_REVISED_MONTH" hidden="1">"c16486"</definedName>
    <definedName name="IQ_TEV_EST_UP_2MONTH" hidden="1">"c16488"</definedName>
    <definedName name="IQ_TEV_EST_UP_3MONTH" hidden="1">"c16492"</definedName>
    <definedName name="IQ_TEV_EST_UP_MONTH" hidden="1">"c16484"</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CAPITAL_RATIO_THRIFT" hidden="1">"c25081"</definedName>
    <definedName name="IQ_TIER_1_CAPITAL_REQUIREMENT_ADJUSTED_ASSETS_THRIFT" hidden="1">"c25039"</definedName>
    <definedName name="IQ_TIER_1_CAPITAL_T1_THRIFT" hidden="1">"c25029"</definedName>
    <definedName name="IQ_TIER_1_LEVERAGE_RATIO_FFIEC" hidden="1">"c13160"</definedName>
    <definedName name="IQ_TIER_1_RISK_BASED_CAPITAL_RATIO_FDIC" hidden="1">"c6746"</definedName>
    <definedName name="IQ_TIER_1_RISK_BASED_CAPITAL_RATIO_FFIEC" hidden="1">"c13161"</definedName>
    <definedName name="IQ_TIER_1_RISK_BASED_CAPITAL_RATIO_THRIFT" hidden="1">"c25083"</definedName>
    <definedName name="IQ_TIER_2_CAPITAL_FFIEC" hidden="1">"c13149"</definedName>
    <definedName name="IQ_TIER_2_CAPITAL_T2_THRIFT" hidden="1">"c25045"</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100000_MORE_TOTAL_ASSETS_THRIFT" hidden="1">"c25701"</definedName>
    <definedName name="IQ_TIME_DEPOSITS_100000_THROUGH_250000_THRIFT" hidden="1">"c25002"</definedName>
    <definedName name="IQ_TIME_DEPOSITS_GREATER_100000_TOTAL_DEPOSITS_THRIFT" hidden="1">"c25779"</definedName>
    <definedName name="IQ_TIME_DEPOSITS_GREATER_THAN_250000_THRIFT" hidden="1">"c25003"</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HRIFT" hidden="1">"c25001"</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1_4_FAMILY_LOANS_TOTAL_LOANS_THRIFT" hidden="1">"c25741"</definedName>
    <definedName name="IQ_TOTAL_ALLOWABLE_EXCLUSIONS_THRIFT" hidden="1">"c25567"</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ADJUSTED_ASSETS_THRIFT" hidden="1">"c25030"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MANAGED_PROP_MUTUAL_FUNDS_ANNUITIES_THRIFT" hidden="1">"c24941"</definedName>
    <definedName name="IQ_TOTAL_ASSETS_MEASURED_FV_RECURRING_BASIS_AMOUNTS_NETTED_THRIFT" hidden="1">"c25522"</definedName>
    <definedName name="IQ_TOTAL_ASSETS_MEASURED_FV_RECURRING_BASIS_LEVEL_1_THRIFT" hidden="1">"c25518"</definedName>
    <definedName name="IQ_TOTAL_ASSETS_MEASURED_FV_RECURRING_BASIS_LEVEL_2_THRIFT" hidden="1">"c25519"</definedName>
    <definedName name="IQ_TOTAL_ASSETS_MEASURED_FV_RECURRING_BASIS_LEVEL_3_THRIFT" hidden="1">"c25520"</definedName>
    <definedName name="IQ_TOTAL_ASSETS_MEASURED_FV_RECURRING_BASIS_TOTAL_AFTER_NETTING_THRIFT" hidden="1">"c25523"</definedName>
    <definedName name="IQ_TOTAL_ASSETS_MEASURED_FV_RECURRING_BASIS_TOTAL_BEFORE_NETTING_THRIFT" hidden="1">"c25521"</definedName>
    <definedName name="IQ_TOTAL_ASSETS_PC_FFIEC" hidden="1">"c13099"</definedName>
    <definedName name="IQ_TOTAL_ASSETS_SUBTOTAL_AP" hidden="1">"c8985"</definedName>
    <definedName name="IQ_TOTAL_ASSETS_THRIFT" hidden="1">"c24894"</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ORROWINGS_THRIFT" hidden="1">"c24899"</definedName>
    <definedName name="IQ_TOTAL_BROKER_ORIGINATED_DEPOSITS_FULLY_INSURED_THRIFT" hidden="1">"c24978"</definedName>
    <definedName name="IQ_TOTAL_BROKER_ORIGINATED_DEPOSITS_OTHER_THRIFT" hidden="1">"c24981"</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EPOSITS_INV_SEC_THRIFT" hidden="1">"c24828"</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HRIFT" hidden="1">"c25085"</definedName>
    <definedName name="IQ_TOTAL_COMMON_EQUITY_TOTAL_ASSETS_FFIEC" hidden="1">"c13864"</definedName>
    <definedName name="IQ_TOTAL_COMMON_EQUITY_TOTAL_ASSETS_THRIFT" hidden="1">"c25739"</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AILY_AVERAGE_ALLOWABLE_EXCLUSIONS_THRIFT" hidden="1">"c25580"</definedName>
    <definedName name="IQ_TOTAL_DAILY_AVERAGE_FOREIGN_DEPOSITS_THRIFT" hidden="1">"c25581"</definedName>
    <definedName name="IQ_TOTAL_DAILY_AVERAGE_GROSS_DEPOSIT_LIABILITIES_BEFORE_EXCLUSIONS_THRIFT" hidden="1">"c25579"</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EPOSITS_THRIFT" hidden="1">"c24984"</definedName>
    <definedName name="IQ_TOTAL_DIV_PAID_CF" hidden="1">"c1266"</definedName>
    <definedName name="IQ_TOTAL_DIVIDEND_INCOME_THRIFT" hidden="1">"c24756"</definedName>
    <definedName name="IQ_TOTAL_EARNING_ASSETS_QUARTERLY_AVG_FFIEC" hidden="1">"c25823"</definedName>
    <definedName name="IQ_TOTAL_ELIGIBLE_0_PCT_RISK_WEIGHT_THRIFT" hidden="1">"c25050"</definedName>
    <definedName name="IQ_TOTAL_ELIGIBLE_100_PCT_RISK_WEIGHT_THRIFT" hidden="1">"c25070"</definedName>
    <definedName name="IQ_TOTAL_ELIGIBLE_20_PCT_RISK_WEIGHT_THRIFT" hidden="1">"c25056"</definedName>
    <definedName name="IQ_TOTAL_ELIGIBLE_50_PCT_RISK_WEIGHT_THRIFT" hidden="1">"c25063"</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INC_MINORITY_INT_THRIFT" hidden="1">"c24927"</definedName>
    <definedName name="IQ_TOTAL_EQUITY_CAPITAL_T1_FFIEC" hidden="1">"c13130"</definedName>
    <definedName name="IQ_TOTAL_EQUITY_CAPITAL_T1_THRIFT" hidden="1">"c25021"</definedName>
    <definedName name="IQ_TOTAL_EQUITY_CAPITAL_THRIFT" hidden="1">"c24925"</definedName>
    <definedName name="IQ_TOTAL_EQUITY_FFIEC" hidden="1">"c12881"</definedName>
    <definedName name="IQ_TOTAL_EQUITY_INCL_MINORITY_INTEREST_FFIEC" hidden="1">"c15278"</definedName>
    <definedName name="IQ_TOTAL_EQUITY_INV_NOT_CARRIED_FV_THRIFT" hidden="1">"c24879"</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EQUITY_TOTAL_ASSETS_THRIFT" hidden="1">"c25738"</definedName>
    <definedName name="IQ_TOTAL_FIDUCIARY_ACCOUNTS_MANAGED_ASSETS_THRIFT" hidden="1">"c25346"</definedName>
    <definedName name="IQ_TOTAL_FIDUCIARY_ACCOUNTS_NONMANAGED_ASSETS_THRIFT" hidden="1">"c25367"</definedName>
    <definedName name="IQ_TOTAL_FIDUCIARY_ACCOUNTS_NUMBER_MANAGED_ACCOUNTS_THRIFT" hidden="1">"c25357"</definedName>
    <definedName name="IQ_TOTAL_FIDUCIARY_ACCOUNTS_NUMBER_NONMANAGED_ACCOUNTS_THRIFT" hidden="1">"c25379"</definedName>
    <definedName name="IQ_TOTAL_FOREIGN_DEPOSITS_FFIEC" hidden="1">"c15348"</definedName>
    <definedName name="IQ_TOTAL_FOREIGN_DEPOSITS_INCLUDED_IN_TOTAL_ALLOWABLE_EXCLUSIONS_THRIFT" hidden="1">"c25568"</definedName>
    <definedName name="IQ_TOTAL_FOREIGN_LOANS_QUARTERLY_AVG_FFIEC" hidden="1">"c15482"</definedName>
    <definedName name="IQ_TOTAL_GROSS_DEPOSIT_LIABILITIES_BEFORE_EXCLUSIONS_THRIFT" hidden="1">"c25566"</definedName>
    <definedName name="IQ_TOTAL_GROSS_FIDUCIARY_RELATED_SERVICES_INC_THRIFT" hidden="1">"c24811"</definedName>
    <definedName name="IQ_TOTAL_GROSS_LOSSES_MANAGED_ACCOUNTS_THRIFT" hidden="1">"c25465"</definedName>
    <definedName name="IQ_TOTAL_GROSS_LOSSES_NONMANAGED_ACCOUNTS_THRIFT" hidden="1">"c25470"</definedName>
    <definedName name="IQ_TOTAL_IBF_ASSETS_CONSOL_BANK_FFIEC" hidden="1">"c15299"</definedName>
    <definedName name="IQ_TOTAL_IBF_LIABILITIES_FFIEC" hidden="1">"c15302"</definedName>
    <definedName name="IQ_TOTAL_IBF_LL_REC_FFIEC" hidden="1">"c15297"</definedName>
    <definedName name="IQ_TOTAL_INT_EXP_THRIFT" hidden="1">"c24764"</definedName>
    <definedName name="IQ_TOTAL_INT_EXPENSE_FFIEC" hidden="1">"c13000"</definedName>
    <definedName name="IQ_TOTAL_INT_INCOME_FFIEC" hidden="1">"c12989"</definedName>
    <definedName name="IQ_TOTAL_INT_INCOME_THRIFT" hidden="1">"c24753"</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EASES_TOTAL_LOANS_THRIFT" hidden="1">"c25751"</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EQUITY_THRIFT" hidden="1">"c24928"</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IABILITIES_MEASURED_FV_RECURRING_BASIS_AMOUNTS_NETTED_THRIFT" hidden="1">"c25564"</definedName>
    <definedName name="IQ_TOTAL_LIABILITIES_MEASURED_FV_RECURRING_BASIS_LEVEL_1_THRIFT" hidden="1">"c25560"</definedName>
    <definedName name="IQ_TOTAL_LIABILITIES_MEASURED_FV_RECURRING_BASIS_LEVEL_2_THRIFT" hidden="1">"c25561"</definedName>
    <definedName name="IQ_TOTAL_LIABILITIES_MEASURED_FV_RECURRING_BASIS_LEVEL_3_THRIFT" hidden="1">"c25562"</definedName>
    <definedName name="IQ_TOTAL_LIABILITIES_MEASURED_FV_RECURRING_BASIS_TOTAL_AFTER_NETTING_THRIFT" hidden="1">"c25565"</definedName>
    <definedName name="IQ_TOTAL_LIABILITIES_MEASURED_FV_RECURRING_BASIS_TOTAL_BEFORE_NETTING_THRIFT" hidden="1">"c25563"</definedName>
    <definedName name="IQ_TOTAL_LIABILITIES_THRIFT" hidden="1">"c24913"</definedName>
    <definedName name="IQ_TOTAL_LL_DOMESTIC_QUARTERLY_AVG_FFIEC" hidden="1">"c25825"</definedName>
    <definedName name="IQ_TOTAL_LL_FOREIGN_QUARTERLY_AVG_FFIEC" hidden="1">"c25824"</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IN_PROCESS_FORECLOSURE_THRIFT" hidden="1">"c25310"</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MANAGED_ASSETS_ALL_OTHER_ACCOUNTS_THRIFT" hidden="1">"c25422"</definedName>
    <definedName name="IQ_TOTAL_MANAGED_ASSETS_EMPLOYEE_BENEFIT_RETIREMENT_RELATED_ACCOUNTS_THRIFT" hidden="1">"c25406"</definedName>
    <definedName name="IQ_TOTAL_MANAGED_ASSETS_PERSONAL_TRUST_AGENCY_INV_MANAGEMENT_ACCOUNTS_THRIFT" hidden="1">"c25390"</definedName>
    <definedName name="IQ_TOTAL_MBS_THRIFT" hidden="1">"c24837"</definedName>
    <definedName name="IQ_TOTAL_MORTGAGE_LOANS_THRIFT" hidden="1">"c24852"</definedName>
    <definedName name="IQ_TOTAL_MORTGAGE_NON_MORTGAGE_LOANS_DUE_30_89_THRIFT" hidden="1">"c25255"</definedName>
    <definedName name="IQ_TOTAL_MORTGAGE_NON_MORTGAGE_LOANS_DUE_90_THRIFT" hidden="1">"c25276"</definedName>
    <definedName name="IQ_TOTAL_MORTGAGE_NON_MORTGAGE_LOANS_NON_ACCRUAL_THRIFT" hidden="1">"c25297"</definedName>
    <definedName name="IQ_TOTAL_NON_MORTGAGE_LOANS_THRIFT" hidden="1">"c24868"</definedName>
    <definedName name="IQ_TOTAL_NON_RE_LOANS_TOTAL_LOANS_THRIFT" hidden="1">"c25752"</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ASSETS_THRIFT" hidden="1">"c24883"</definedName>
    <definedName name="IQ_TOTAL_OTHER_OPER" hidden="1">"c1289"</definedName>
    <definedName name="IQ_TOTAL_OTHER_TEMP_IMPAIR_LOSS_FFIEC" hidden="1">"c25846"</definedName>
    <definedName name="IQ_TOTAL_OTHER_UNUSED_FFIEC" hidden="1">"c25858"</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AMT_ASSETS_COVERED_RECOURSE_OBLIGATIONS_DIRECT_CREDIT_SUBSTITUTES_THRIFT" hidden="1">"c25615"</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COVERIES_THRIFT" hidden="1">"c25475"</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EVENUE_THRIFT" hidden="1">"c24785"</definedName>
    <definedName name="IQ_TOTAL_RISK_BASED_CAPITAL_FFIEC" hidden="1">"c13153"</definedName>
    <definedName name="IQ_TOTAL_RISK_BASED_CAPITAL_RATIO_FDIC" hidden="1">"c6747"</definedName>
    <definedName name="IQ_TOTAL_RISK_BASED_CAPITAL_RATIO_FFIEC" hidden="1">"c13162"</definedName>
    <definedName name="IQ_TOTAL_RISK_BASED_CAPITAL_RATIO_THRIFT" hidden="1">"c25082"</definedName>
    <definedName name="IQ_TOTAL_RISK_BASED_CAPITAL_REQUIREMENT_THRIFT" hidden="1">"c25080"</definedName>
    <definedName name="IQ_TOTAL_RISK_BASED_CAPITAL_THRIFT" hidden="1">"c25049"</definedName>
    <definedName name="IQ_TOTAL_RISK_WEIGHTED_ASSETS_FFIEC" hidden="1">"c13858"</definedName>
    <definedName name="IQ_TOTAL_RISK_WEIGHTED_ASSETS_THRIFT" hidden="1">"c25079"</definedName>
    <definedName name="IQ_TOTAL_ROOMS" hidden="1">"c8789"</definedName>
    <definedName name="IQ_TOTAL_SECURITIES_FDIC" hidden="1">"c6306"</definedName>
    <definedName name="IQ_TOTAL_SPECIAL" hidden="1">"c1618"</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DEPOSITS_TOTAL_DEPOSITS_THRIFT" hidden="1">"c25780"</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MAIN_MONETARY_VALUE" hidden="1">"c18099"</definedName>
    <definedName name="IQ_TR_REMAIN_NUMBER_SHARES" hidden="1">"c18101"</definedName>
    <definedName name="IQ_TR_REMAIN_PCT_SHARES" hidden="1">"c18100"</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HELF_EXP_EXPIRATION_DATE" hidden="1">"c18102"</definedName>
    <definedName name="IQ_TR_SHELF_EXPIRED_DATE" hidden="1">"c18103"</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DING_SEC_AMOUNTS_NETTED_THRIFT" hidden="1">"c25486"</definedName>
    <definedName name="IQ_TRADING_SEC_LEVEL_1_THRIFT" hidden="1">"c25482"</definedName>
    <definedName name="IQ_TRADING_SEC_LEVEL_2_THRIFT" hidden="1">"c25483"</definedName>
    <definedName name="IQ_TRADING_SEC_LEVEL_3_THRIFT" hidden="1">"c25484"</definedName>
    <definedName name="IQ_TRADING_SEC_TOTAL_AFTER_NETTING_THRIFT" hidden="1">"c25487"</definedName>
    <definedName name="IQ_TRADING_SEC_TOTAL_BEFORE_NETTING_THRIFT" hidden="1">"c25485"</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ACCOUNTS_INC_DEMAND_DEPOSITS_THRIFT" hidden="1">"c24998"</definedName>
    <definedName name="IQ_TRANSACTION_ACCOUNTS_TOTAL_DEPOSITS_THRIFT" hidden="1">"c25777"</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ANSFER_AGENT_REGISTRAR_PAYING_AGENT_OTHER_CORPORATE_AGENCY_NUMBER_ISSUES_THRIFT" hidden="1">"c25444"</definedName>
    <definedName name="IQ_TRANSFERS_GVA_THRIFT" hidden="1">"c25093"</definedName>
    <definedName name="IQ_TRANSFERS_SVA_THRIFT" hidden="1">"c25101"</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OUBLED_DEBT_RESTRUCTURED_DUE_30_89_THRIFT" hidden="1">"c25256"</definedName>
    <definedName name="IQ_TROUBLED_DEBT_RESTRUCTURED_DUE_90_THRIFT" hidden="1">"c25277"</definedName>
    <definedName name="IQ_TROUBLED_DEBT_RESTRUCTURED_NON_ACCRUAL_THRIFT" hidden="1">"c25298"</definedName>
    <definedName name="IQ_TROUBLED_DEBT_RESTRUCTURED_THRIFT" hidden="1">"c25230"</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MORTIZED_YIELD_ADJUSTMENTS_THRIFT" hidden="1">"c24898"</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NSURED_DEPOSITS_THRIFT" hidden="1">"c24995"</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ALIZED_GAINS_AFS_EQUITY_SEC_T2_THRIFT" hidden="1">"c25040"</definedName>
    <definedName name="IQ_UNRECOG_TAX_BENEFIT_BEG_PERIOD" hidden="1">"c15732"</definedName>
    <definedName name="IQ_UNRECOG_TAX_BENEFIT_END_PERIOD" hidden="1">"c15740"</definedName>
    <definedName name="IQ_UNRECOG_TAX_BENEFIT_OTHER_ADJ" hidden="1">"c15739"</definedName>
    <definedName name="IQ_UNSECURED_COMMERCIAL_LOANS_THRIFT" hidden="1">"c24855"</definedName>
    <definedName name="IQ_UNSECURED_COMMITMENTS_COMMERCIAL_RE_UNUSED_FFIEC" hidden="1">"c13246"</definedName>
    <definedName name="IQ_UNSECURED_DEBT" hidden="1">"c2548"</definedName>
    <definedName name="IQ_UNSECURED_DEBT_PCT" hidden="1">"c2549"</definedName>
    <definedName name="IQ_UNSECURED_FEDERAL_FUNDS_PURCHASED_THRIFT" hidden="1">"c25572"</definedName>
    <definedName name="IQ_UNSECURED_OTHER_BORROWINGS_WITH_REMAINING_MATURITY_ONE_YEAR_LESS_THRIFT" hidden="1">"c25575"</definedName>
    <definedName name="IQ_UNSECURED_OTHER_BORROWINGS_WITH_REMAINING_MATURITY_OVER_ONE_YEAR_THRIFT" hidden="1">"c25576"</definedName>
    <definedName name="IQ_UNUSED_LINES_CREDIT_COMM_LINES_THRIFT" hidden="1">"c25607"</definedName>
    <definedName name="IQ_UNUSED_LINES_CREDIT_REVOLVING_OPEN_END_LOANS_1_4_DWELLING_UNITS_THRIFT" hidden="1">"c25606"</definedName>
    <definedName name="IQ_UNUSED_LINES_CREDIT_THRIFT" hidden="1">"c25605"</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AGENCY_SPONSORED_ENTERPRISE_SEC_THRIFT" hidden="1">"c24822"</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AGENCY_SPONSORED_ENTERPRISE_SEC_INV_SEC_THRIFT" hidden="1">"c25671"</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_TREASURY_US_GOVT_AGENCY_OBLIGATIONS_ALL_OTHER_ACCOUNTS_THRIFT" hidden="1">"c25425"</definedName>
    <definedName name="IQ_US_TREASURY_US_GOVT_AGENCY_OBLIGATIONS_EMPLOYEE_BENEFIT_RETIREMENT_RELATED_ACCOUNTS_THRIFT" hidden="1">"c25409"</definedName>
    <definedName name="IQ_US_TREASURY_US_GOVT_AGENCY_OBLIGATIONS_PERSONAL_TRUST_AGENCY_INV_MANAGEMENT_ACCOUNTS_THRIFT" hidden="1">"c25393"</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XDIV_DATE_1" hidden="1">"c2203"</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QB_BOOKMARK_COUNT" hidden="1">7</definedName>
    <definedName name="IQB_CURRENT_BOOKMARK" hidden="1">0</definedName>
    <definedName name="IQRAA31" hidden="1">"$AA$32:$AA$786"</definedName>
    <definedName name="IQRAA36" hidden="1">"$AA$37:$AA$791"</definedName>
    <definedName name="IQRAA37" hidden="1">"$AA$38:$AA$792"</definedName>
    <definedName name="IQRAA6" hidden="1">"$AA$7:$AA$70"</definedName>
    <definedName name="IQRAA7" hidden="1">"$AA$8:$AA$51"</definedName>
    <definedName name="IQRAB5" hidden="1">"$AB$6:$AB$45"</definedName>
    <definedName name="IQRAB7" hidden="1">"$AB$8:$AB$53"</definedName>
    <definedName name="IQRAC7" hidden="1">"$AC$8:$AC$95"</definedName>
    <definedName name="IQRAD7" hidden="1">"$AD$8:$AD$54"</definedName>
    <definedName name="IQRAE7" hidden="1">"$AE$8:$AE$69"</definedName>
    <definedName name="IQRAF53" hidden="1">"$AG$53:$CO$53"</definedName>
    <definedName name="IQRAF6" hidden="1">"$AF$7:$AF$70"</definedName>
    <definedName name="IQRAF7" hidden="1">"$AF$8:$AF$51"</definedName>
    <definedName name="IQRAG6" hidden="1">"$AG$7:$AG$70"</definedName>
    <definedName name="IQRAG7" hidden="1">"$AG$8:$AG$56"</definedName>
    <definedName name="IQRAH6" hidden="1">"$AH$7:$AH$70"</definedName>
    <definedName name="IQRAH7" hidden="1">"$AH$8:$AH$43"</definedName>
    <definedName name="IQRAI7" hidden="1">"$AI$8:$AI$34"</definedName>
    <definedName name="IQRAJ20" hidden="1">"$AJ$21:$AJ$274"</definedName>
    <definedName name="IQRAJ7" hidden="1">"$AJ$8:$AJ$35"</definedName>
    <definedName name="IQRAK7" hidden="1">"$AK$8:$AK$18"</definedName>
    <definedName name="IQRAL7" hidden="1">"$AL$8:$AL$20"</definedName>
    <definedName name="IQRB3" hidden="1">"$B$4:$B$255"</definedName>
    <definedName name="IQRB5" hidden="1">"$B$6:$B$1263"</definedName>
    <definedName name="IQRB6" hidden="1">"$B$7:$B$762"</definedName>
    <definedName name="IQRBX16" hidden="1">"$BX$17:$BX$270"</definedName>
    <definedName name="IQRC3" hidden="1">"$C$4:$C$255"</definedName>
    <definedName name="IQRD2" hidden="1">"$D$3:$D$255"</definedName>
    <definedName name="IQRD3" hidden="1">"$D$4:$D$255"</definedName>
    <definedName name="IQRF8" hidden="1">"$F$9:$F$29"</definedName>
    <definedName name="IQRM31" hidden="1">"$M$32:$M$283"</definedName>
    <definedName name="IQRM34" hidden="1">"$M$35:$M$287"</definedName>
    <definedName name="IQRM36" hidden="1">"$M$37:$M$289"</definedName>
    <definedName name="IQRM37" hidden="1">"$M$38:$M$290"</definedName>
    <definedName name="IQRM38" hidden="1">"$M$39:$M$290"</definedName>
    <definedName name="IQRM42" hidden="1">"$M$43:$M$296"</definedName>
    <definedName name="IQRM43" hidden="1">"$M$44:$M$297"</definedName>
    <definedName name="IQRM6" hidden="1">"$M$7:$M$70"</definedName>
    <definedName name="IQRN38" hidden="1">"$N$39:$N$82"</definedName>
    <definedName name="IQRN55" hidden="1">"$N$56:$N$309"</definedName>
    <definedName name="IQRN57" hidden="1">"$N$58:$N$311"</definedName>
    <definedName name="IQRN58" hidden="1">"$N$59:$N$312"</definedName>
    <definedName name="IQRN61" hidden="1">"$N$62:$N$315"</definedName>
    <definedName name="IQRN7" hidden="1">"$N$8:$N$259"</definedName>
    <definedName name="IQRN8" hidden="1">"$N$9:$N$260"</definedName>
    <definedName name="IQRN82" hidden="1">"$N$83:$N$126"</definedName>
    <definedName name="IQRO7" hidden="1">"$O$8:$O$261"</definedName>
    <definedName name="IQRP7" hidden="1">"$P$8:$P$261"</definedName>
    <definedName name="IQRQ2" hidden="1">"$Q$3:$Q$1262"</definedName>
    <definedName name="IQRQ7" hidden="1">"$Q$8:$Q$261"</definedName>
    <definedName name="IQRR111" hidden="1">"$R$112:$R$365"</definedName>
    <definedName name="IQRS12" hidden="1">"$S$13:$S$264"</definedName>
    <definedName name="IQRT31" hidden="1">"$T$32:$T$283"</definedName>
    <definedName name="IQRW31" hidden="1">"$W$32:$W$786"</definedName>
    <definedName name="iQShowHideColumns" hidden="1">"iQShowQuarterlyAnnual"</definedName>
    <definedName name="IsColHidden" hidden="1">FALSE</definedName>
    <definedName name="iser" localSheetId="4" hidden="1">{"Rent_ChangesTotal",#N/A,FALSE,"Sheet1"}</definedName>
    <definedName name="iser" localSheetId="5" hidden="1">{"Rent_ChangesTotal",#N/A,FALSE,"Sheet1"}</definedName>
    <definedName name="iser" localSheetId="3" hidden="1">{"Rent_ChangesTotal",#N/A,FALSE,"Sheet1"}</definedName>
    <definedName name="iser" hidden="1">{"Rent_ChangesTotal",#N/A,FALSE,"Sheet1"}</definedName>
    <definedName name="IsLTMColHidden" hidden="1">FALSE</definedName>
    <definedName name="ISS_DEBT_NET" hidden="1">"ISS_DEBT_NET"</definedName>
    <definedName name="ISS_STOCK_NET" hidden="1">"ISS_STOCK_NET"</definedName>
    <definedName name="istardebt" localSheetId="4" hidden="1">{#N/A,#N/A,FALSE,"DELQ";#N/A,#N/A,FALSE,"REO";#N/A,#N/A,FALSE,"WATCHDSC";#N/A,#N/A,FALSE,"2LOSSMOD";#N/A,#N/A,FALSE,"2LOSS";#N/A,#N/A,FALSE,"DSC";#N/A,#N/A,FALSE,"OPERAT";#N/A,#N/A,FALSE,"ADJUST";#N/A,#N/A,FALSE,"PAIDOFF";#N/A,#N/A,FALSE,"TENANT";#N/A,#N/A,FALSE,"LEASE EXPIRE"}</definedName>
    <definedName name="istardebt" localSheetId="5" hidden="1">{#N/A,#N/A,FALSE,"DELQ";#N/A,#N/A,FALSE,"REO";#N/A,#N/A,FALSE,"WATCHDSC";#N/A,#N/A,FALSE,"2LOSSMOD";#N/A,#N/A,FALSE,"2LOSS";#N/A,#N/A,FALSE,"DSC";#N/A,#N/A,FALSE,"OPERAT";#N/A,#N/A,FALSE,"ADJUST";#N/A,#N/A,FALSE,"PAIDOFF";#N/A,#N/A,FALSE,"TENANT";#N/A,#N/A,FALSE,"LEASE EXPIRE"}</definedName>
    <definedName name="istardebt" localSheetId="3" hidden="1">{#N/A,#N/A,FALSE,"DELQ";#N/A,#N/A,FALSE,"REO";#N/A,#N/A,FALSE,"WATCHDSC";#N/A,#N/A,FALSE,"2LOSSMOD";#N/A,#N/A,FALSE,"2LOSS";#N/A,#N/A,FALSE,"DSC";#N/A,#N/A,FALSE,"OPERAT";#N/A,#N/A,FALSE,"ADJUST";#N/A,#N/A,FALSE,"PAIDOFF";#N/A,#N/A,FALSE,"TENANT";#N/A,#N/A,FALSE,"LEASE EXPIRE"}</definedName>
    <definedName name="istardebt" hidden="1">{#N/A,#N/A,FALSE,"DELQ";#N/A,#N/A,FALSE,"REO";#N/A,#N/A,FALSE,"WATCHDSC";#N/A,#N/A,FALSE,"2LOSSMOD";#N/A,#N/A,FALSE,"2LOSS";#N/A,#N/A,FALSE,"DSC";#N/A,#N/A,FALSE,"OPERAT";#N/A,#N/A,FALSE,"ADJUST";#N/A,#N/A,FALSE,"PAIDOFF";#N/A,#N/A,FALSE,"TENANT";#N/A,#N/A,FALSE,"LEASE EXPIRE"}</definedName>
    <definedName name="Iventory"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Iventory"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Iventory"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Iventory"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j" localSheetId="4" hidden="1">{"new",#N/A,FALSE,"D";"PROFORMA",#N/A,FALSE,"A";"partial 1",#N/A,FALSE,"B";"partial 2",#N/A,FALSE,"B";"partial 3",#N/A,FALSE,"B";"SMALL CF 1",#N/A,FALSE,"C"}</definedName>
    <definedName name="j" localSheetId="5" hidden="1">{"new",#N/A,FALSE,"D";"PROFORMA",#N/A,FALSE,"A";"partial 1",#N/A,FALSE,"B";"partial 2",#N/A,FALSE,"B";"partial 3",#N/A,FALSE,"B";"SMALL CF 1",#N/A,FALSE,"C"}</definedName>
    <definedName name="j" localSheetId="3" hidden="1">{"new",#N/A,FALSE,"D";"PROFORMA",#N/A,FALSE,"A";"partial 1",#N/A,FALSE,"B";"partial 2",#N/A,FALSE,"B";"partial 3",#N/A,FALSE,"B";"SMALL CF 1",#N/A,FALSE,"C"}</definedName>
    <definedName name="j" hidden="1">{"new",#N/A,FALSE,"D";"PROFORMA",#N/A,FALSE,"A";"partial 1",#N/A,FALSE,"B";"partial 2",#N/A,FALSE,"B";"partial 3",#N/A,FALSE,"B";"SMALL CF 1",#N/A,FALSE,"C"}</definedName>
    <definedName name="j5r6yju" localSheetId="4" hidden="1">{"Investor",#N/A,FALSE,"Model";"Property",#N/A,FALSE,"Model";"Incentive Taxes",#N/A,FALSE,"Model"}</definedName>
    <definedName name="j5r6yju" localSheetId="5" hidden="1">{"Investor",#N/A,FALSE,"Model";"Property",#N/A,FALSE,"Model";"Incentive Taxes",#N/A,FALSE,"Model"}</definedName>
    <definedName name="j5r6yju" localSheetId="3" hidden="1">{"Investor",#N/A,FALSE,"Model";"Property",#N/A,FALSE,"Model";"Incentive Taxes",#N/A,FALSE,"Model"}</definedName>
    <definedName name="j5r6yju" hidden="1">{"Investor",#N/A,FALSE,"Model";"Property",#N/A,FALSE,"Model";"Incentive Taxes",#N/A,FALSE,"Model"}</definedName>
    <definedName name="jackass" localSheetId="4"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ckass" localSheetId="5"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ckass" localSheetId="3"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ckass"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S" localSheetId="4" hidden="1">{"Assumptions",#N/A,TRUE,"Returns";"Tables",#N/A,TRUE,"Returns"}</definedName>
    <definedName name="JaS" localSheetId="5" hidden="1">{"Assumptions",#N/A,TRUE,"Returns";"Tables",#N/A,TRUE,"Returns"}</definedName>
    <definedName name="JaS" localSheetId="3" hidden="1">{"Assumptions",#N/A,TRUE,"Returns";"Tables",#N/A,TRUE,"Returns"}</definedName>
    <definedName name="JaS" hidden="1">{"Assumptions",#N/A,TRUE,"Returns";"Tables",#N/A,TRUE,"Returns"}</definedName>
    <definedName name="jb" localSheetId="4" hidden="1">{"summary1",#N/A,TRUE,"Comps";"summary2",#N/A,TRUE,"Comps";"summary3",#N/A,TRUE,"Comps"}</definedName>
    <definedName name="jb" localSheetId="5" hidden="1">{"summary1",#N/A,TRUE,"Comps";"summary2",#N/A,TRUE,"Comps";"summary3",#N/A,TRUE,"Comps"}</definedName>
    <definedName name="jb" localSheetId="3" hidden="1">{"summary1",#N/A,TRUE,"Comps";"summary2",#N/A,TRUE,"Comps";"summary3",#N/A,TRUE,"Comps"}</definedName>
    <definedName name="jb" hidden="1">{"summary1",#N/A,TRUE,"Comps";"summary2",#N/A,TRUE,"Comps";"summary3",#N/A,TRUE,"Comps"}</definedName>
    <definedName name="jb_1" localSheetId="4" hidden="1">{"summary1",#N/A,TRUE,"Comps";"summary2",#N/A,TRUE,"Comps";"summary3",#N/A,TRUE,"Comps"}</definedName>
    <definedName name="jb_1" localSheetId="5" hidden="1">{"summary1",#N/A,TRUE,"Comps";"summary2",#N/A,TRUE,"Comps";"summary3",#N/A,TRUE,"Comps"}</definedName>
    <definedName name="jb_1" localSheetId="3" hidden="1">{"summary1",#N/A,TRUE,"Comps";"summary2",#N/A,TRUE,"Comps";"summary3",#N/A,TRUE,"Comps"}</definedName>
    <definedName name="jb_1" hidden="1">{"summary1",#N/A,TRUE,"Comps";"summary2",#N/A,TRUE,"Comps";"summary3",#N/A,TRUE,"Comps"}</definedName>
    <definedName name="jdstryj" localSheetId="4" hidden="1">{"Investor",#N/A,FALSE,"Model";"Property",#N/A,FALSE,"Model";"Incentive Taxes",#N/A,FALSE,"Model"}</definedName>
    <definedName name="jdstryj" localSheetId="5" hidden="1">{"Investor",#N/A,FALSE,"Model";"Property",#N/A,FALSE,"Model";"Incentive Taxes",#N/A,FALSE,"Model"}</definedName>
    <definedName name="jdstryj" localSheetId="3" hidden="1">{"Investor",#N/A,FALSE,"Model";"Property",#N/A,FALSE,"Model";"Incentive Taxes",#N/A,FALSE,"Model"}</definedName>
    <definedName name="jdstryj" hidden="1">{"Investor",#N/A,FALSE,"Model";"Property",#N/A,FALSE,"Model";"Incentive Taxes",#N/A,FALSE,"Model"}</definedName>
    <definedName name="jdtyjs" localSheetId="4" hidden="1">{"Investor",#N/A,FALSE,"Model";"Property",#N/A,FALSE,"Model";"Incentive Taxes",#N/A,FALSE,"Model"}</definedName>
    <definedName name="jdtyjs" localSheetId="5" hidden="1">{"Investor",#N/A,FALSE,"Model";"Property",#N/A,FALSE,"Model";"Incentive Taxes",#N/A,FALSE,"Model"}</definedName>
    <definedName name="jdtyjs" localSheetId="3" hidden="1">{"Investor",#N/A,FALSE,"Model";"Property",#N/A,FALSE,"Model";"Incentive Taxes",#N/A,FALSE,"Model"}</definedName>
    <definedName name="jdtyjs" hidden="1">{"Investor",#N/A,FALSE,"Model";"Property",#N/A,FALSE,"Model";"Incentive Taxes",#N/A,FALSE,"Model"}</definedName>
    <definedName name="JE" localSheetId="4" hidden="1">{#N/A,#N/A,FALSE,"A"}</definedName>
    <definedName name="JE" localSheetId="5" hidden="1">{#N/A,#N/A,FALSE,"A"}</definedName>
    <definedName name="JE" localSheetId="3" hidden="1">{#N/A,#N/A,FALSE,"A"}</definedName>
    <definedName name="JE" hidden="1">{#N/A,#N/A,FALSE,"A"}</definedName>
    <definedName name="Jennifer" localSheetId="4" hidden="1">{#N/A,#N/A,FALSE,"ws trial balance sheet";#N/A,#N/A,FALSE,"ws trial bal. p &amp; l";#N/A,#N/A,FALSE,"ws cashflow"}</definedName>
    <definedName name="Jennifer" localSheetId="5" hidden="1">{#N/A,#N/A,FALSE,"ws trial balance sheet";#N/A,#N/A,FALSE,"ws trial bal. p &amp; l";#N/A,#N/A,FALSE,"ws cashflow"}</definedName>
    <definedName name="Jennifer" localSheetId="3" hidden="1">{#N/A,#N/A,FALSE,"ws trial balance sheet";#N/A,#N/A,FALSE,"ws trial bal. p &amp; l";#N/A,#N/A,FALSE,"ws cashflow"}</definedName>
    <definedName name="Jennifer" hidden="1">{#N/A,#N/A,FALSE,"ws trial balance sheet";#N/A,#N/A,FALSE,"ws trial bal. p &amp; l";#N/A,#N/A,FALSE,"ws cashflow"}</definedName>
    <definedName name="jg" localSheetId="4" hidden="1">{#N/A,#N/A,FALSE,"A";#N/A,#N/A,FALSE,"C"}</definedName>
    <definedName name="jg" localSheetId="5" hidden="1">{#N/A,#N/A,FALSE,"A";#N/A,#N/A,FALSE,"C"}</definedName>
    <definedName name="jg" localSheetId="3" hidden="1">{#N/A,#N/A,FALSE,"A";#N/A,#N/A,FALSE,"C"}</definedName>
    <definedName name="jg" hidden="1">{#N/A,#N/A,FALSE,"A";#N/A,#N/A,FALSE,"C"}</definedName>
    <definedName name="jh" localSheetId="4" hidden="1">{#N/A,#N/A,FALSE,"SIM95"}</definedName>
    <definedName name="jh" localSheetId="5" hidden="1">{#N/A,#N/A,FALSE,"SIM95"}</definedName>
    <definedName name="jh" localSheetId="3" hidden="1">{#N/A,#N/A,FALSE,"SIM95"}</definedName>
    <definedName name="jh" hidden="1">{#N/A,#N/A,FALSE,"SIM95"}</definedName>
    <definedName name="jhdsjhf" localSheetId="4" hidden="1">{#N/A,#N/A,FALSE,"Inspection Form";#N/A,#N/A,FALSE,"Underwriting Summary";#N/A,#N/A,FALSE,"MHP Financial Summary";#N/A,#N/A,FALSE,"Historical CF's";#N/A,#N/A,FALSE,"Cash Flow Projections";#N/A,#N/A,FALSE,"Operating Statements";#N/A,#N/A,FALSE,"Property Rent Roll";#N/A,#N/A,FALSE,"Appraisal Summary";#N/A,#N/A,FALSE,"Rental &amp; Sales Comps";#N/A,#N/A,FALSE,"Property Condition";#N/A,#N/A,FALSE,"Environmental Assessment"}</definedName>
    <definedName name="jhdsjhf" localSheetId="5" hidden="1">{#N/A,#N/A,FALSE,"Inspection Form";#N/A,#N/A,FALSE,"Underwriting Summary";#N/A,#N/A,FALSE,"MHP Financial Summary";#N/A,#N/A,FALSE,"Historical CF's";#N/A,#N/A,FALSE,"Cash Flow Projections";#N/A,#N/A,FALSE,"Operating Statements";#N/A,#N/A,FALSE,"Property Rent Roll";#N/A,#N/A,FALSE,"Appraisal Summary";#N/A,#N/A,FALSE,"Rental &amp; Sales Comps";#N/A,#N/A,FALSE,"Property Condition";#N/A,#N/A,FALSE,"Environmental Assessment"}</definedName>
    <definedName name="jhdsjhf" localSheetId="3" hidden="1">{#N/A,#N/A,FALSE,"Inspection Form";#N/A,#N/A,FALSE,"Underwriting Summary";#N/A,#N/A,FALSE,"MHP Financial Summary";#N/A,#N/A,FALSE,"Historical CF's";#N/A,#N/A,FALSE,"Cash Flow Projections";#N/A,#N/A,FALSE,"Operating Statements";#N/A,#N/A,FALSE,"Property Rent Roll";#N/A,#N/A,FALSE,"Appraisal Summary";#N/A,#N/A,FALSE,"Rental &amp; Sales Comps";#N/A,#N/A,FALSE,"Property Condition";#N/A,#N/A,FALSE,"Environmental Assessment"}</definedName>
    <definedName name="jhdsjhf" hidden="1">{#N/A,#N/A,FALSE,"Inspection Form";#N/A,#N/A,FALSE,"Underwriting Summary";#N/A,#N/A,FALSE,"MHP Financial Summary";#N/A,#N/A,FALSE,"Historical CF's";#N/A,#N/A,FALSE,"Cash Flow Projections";#N/A,#N/A,FALSE,"Operating Statements";#N/A,#N/A,FALSE,"Property Rent Roll";#N/A,#N/A,FALSE,"Appraisal Summary";#N/A,#N/A,FALSE,"Rental &amp; Sales Comps";#N/A,#N/A,FALSE,"Property Condition";#N/A,#N/A,FALSE,"Environmental Assessment"}</definedName>
    <definedName name="jhg" localSheetId="4"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jhg" localSheetId="5"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jhg" localSheetId="3"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jhg"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jhjh" localSheetId="4"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jhjh" localSheetId="5"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jhjh" localSheetId="3"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jhjh"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jhnhgg" localSheetId="4" hidden="1">{#N/A,#N/A,FALSE,"Aging Summary";#N/A,#N/A,FALSE,"Ratio Analysis";#N/A,#N/A,FALSE,"Test 120 Day Accts";#N/A,#N/A,FALSE,"Tickmarks"}</definedName>
    <definedName name="jhnhgg" localSheetId="5" hidden="1">{#N/A,#N/A,FALSE,"Aging Summary";#N/A,#N/A,FALSE,"Ratio Analysis";#N/A,#N/A,FALSE,"Test 120 Day Accts";#N/A,#N/A,FALSE,"Tickmarks"}</definedName>
    <definedName name="jhnhgg" localSheetId="3" hidden="1">{#N/A,#N/A,FALSE,"Aging Summary";#N/A,#N/A,FALSE,"Ratio Analysis";#N/A,#N/A,FALSE,"Test 120 Day Accts";#N/A,#N/A,FALSE,"Tickmarks"}</definedName>
    <definedName name="jhnhgg" hidden="1">{#N/A,#N/A,FALSE,"Aging Summary";#N/A,#N/A,FALSE,"Ratio Analysis";#N/A,#N/A,FALSE,"Test 120 Day Accts";#N/A,#N/A,FALSE,"Tickmarks"}</definedName>
    <definedName name="ji" localSheetId="4" hidden="1">{"'Highlights'!$A$1:$M$123"}</definedName>
    <definedName name="ji" localSheetId="5" hidden="1">{"'Highlights'!$A$1:$M$123"}</definedName>
    <definedName name="ji" localSheetId="3" hidden="1">{"'Highlights'!$A$1:$M$123"}</definedName>
    <definedName name="ji" hidden="1">{"'Highlights'!$A$1:$M$123"}</definedName>
    <definedName name="jiijij" localSheetId="4" hidden="1">{#N/A,#N/A,FALSE,"CREDIT"}</definedName>
    <definedName name="jiijij" localSheetId="5" hidden="1">{#N/A,#N/A,FALSE,"CREDIT"}</definedName>
    <definedName name="jiijij" localSheetId="3" hidden="1">{#N/A,#N/A,FALSE,"CREDIT"}</definedName>
    <definedName name="jiijij" hidden="1">{#N/A,#N/A,FALSE,"CREDIT"}</definedName>
    <definedName name="jjjj" localSheetId="4" hidden="1">{"Assumptions",#N/A,FALSE,"Sheet1";"Main Report",#N/A,FALSE,"Sheet1";"Results",#N/A,FALSE,"Sheet1";"Advances",#N/A,FALSE,"Sheet1"}</definedName>
    <definedName name="jjjj" localSheetId="5" hidden="1">{"Assumptions",#N/A,FALSE,"Sheet1";"Main Report",#N/A,FALSE,"Sheet1";"Results",#N/A,FALSE,"Sheet1";"Advances",#N/A,FALSE,"Sheet1"}</definedName>
    <definedName name="jjjj" localSheetId="3" hidden="1">{"Assumptions",#N/A,FALSE,"Sheet1";"Main Report",#N/A,FALSE,"Sheet1";"Results",#N/A,FALSE,"Sheet1";"Advances",#N/A,FALSE,"Sheet1"}</definedName>
    <definedName name="jjjj" hidden="1">{"Assumptions",#N/A,FALSE,"Sheet1";"Main Report",#N/A,FALSE,"Sheet1";"Results",#N/A,FALSE,"Sheet1";"Advances",#N/A,FALSE,"Sheet1"}</definedName>
    <definedName name="jjjjj" localSheetId="4" hidden="1">{#N/A,#N/A,FALSE,"Common Area Accrual";#N/A,#N/A,FALSE,"Unit One LaSalle";#N/A,#N/A,FALSE,"Unit One CW";#N/A,#N/A,FALSE,"Unit One LaSallle + C &amp; W";#N/A,#N/A,FALSE,"Consolidated Accrual"}</definedName>
    <definedName name="jjjjj" localSheetId="5" hidden="1">{#N/A,#N/A,FALSE,"Common Area Accrual";#N/A,#N/A,FALSE,"Unit One LaSalle";#N/A,#N/A,FALSE,"Unit One CW";#N/A,#N/A,FALSE,"Unit One LaSallle + C &amp; W";#N/A,#N/A,FALSE,"Consolidated Accrual"}</definedName>
    <definedName name="jjjjj" localSheetId="3" hidden="1">{#N/A,#N/A,FALSE,"Common Area Accrual";#N/A,#N/A,FALSE,"Unit One LaSalle";#N/A,#N/A,FALSE,"Unit One CW";#N/A,#N/A,FALSE,"Unit One LaSallle + C &amp; W";#N/A,#N/A,FALSE,"Consolidated Accrual"}</definedName>
    <definedName name="jjjjj" hidden="1">{#N/A,#N/A,FALSE,"Common Area Accrual";#N/A,#N/A,FALSE,"Unit One LaSalle";#N/A,#N/A,FALSE,"Unit One CW";#N/A,#N/A,FALSE,"Unit One LaSallle + C &amp; W";#N/A,#N/A,FALSE,"Consolidated Accrual"}</definedName>
    <definedName name="jjlj" localSheetId="4" hidden="1">{"scheduleB",#N/A,FALSE,"CTT_CLO"}</definedName>
    <definedName name="jjlj" localSheetId="5" hidden="1">{"scheduleB",#N/A,FALSE,"CTT_CLO"}</definedName>
    <definedName name="jjlj" localSheetId="3" hidden="1">{"scheduleB",#N/A,FALSE,"CTT_CLO"}</definedName>
    <definedName name="jjlj" hidden="1">{"scheduleB",#N/A,FALSE,"CTT_CLO"}</definedName>
    <definedName name="jk"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djfdkjfd" localSheetId="4"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jkdjfdkjfd" localSheetId="5"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jkdjfdkjfd" localSheetId="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jkdjfdkjfd"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JKK" localSheetId="4" hidden="1">{#N/A,#N/A,FALSE,"96 RENT SUM";#N/A,#N/A,FALSE,"LSGACTSCHED";#N/A,#N/A,FALSE,"Conc. Sched"}</definedName>
    <definedName name="JKK" localSheetId="5" hidden="1">{#N/A,#N/A,FALSE,"96 RENT SUM";#N/A,#N/A,FALSE,"LSGACTSCHED";#N/A,#N/A,FALSE,"Conc. Sched"}</definedName>
    <definedName name="JKK" localSheetId="3" hidden="1">{#N/A,#N/A,FALSE,"96 RENT SUM";#N/A,#N/A,FALSE,"LSGACTSCHED";#N/A,#N/A,FALSE,"Conc. Sched"}</definedName>
    <definedName name="JKK" hidden="1">{#N/A,#N/A,FALSE,"96 RENT SUM";#N/A,#N/A,FALSE,"LSGACTSCHED";#N/A,#N/A,FALSE,"Conc. Sched"}</definedName>
    <definedName name="jkl" localSheetId="4" hidden="1">{#N/A,#N/A,FALSE,"Chart 2 by Prop Type"}</definedName>
    <definedName name="jkl" localSheetId="5" hidden="1">{#N/A,#N/A,FALSE,"Chart 2 by Prop Type"}</definedName>
    <definedName name="jkl" localSheetId="3" hidden="1">{#N/A,#N/A,FALSE,"Chart 2 by Prop Type"}</definedName>
    <definedName name="jkl" hidden="1">{#N/A,#N/A,FALSE,"Chart 2 by Prop Type"}</definedName>
    <definedName name="jkljkl" localSheetId="4" hidden="1">binary</definedName>
    <definedName name="jkljkl" localSheetId="5" hidden="1">binary</definedName>
    <definedName name="jkljkl" localSheetId="3" hidden="1">binary</definedName>
    <definedName name="jkljkl" hidden="1">binary</definedName>
    <definedName name="jklkljkl"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jklkljkl"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jklkljkl"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jklkljkl"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jkwefweuf14if43" localSheetId="4" hidden="1">{#N/A,#N/A,FALSE,"Skjema 6.5"}</definedName>
    <definedName name="jkwefweuf14if43" localSheetId="5" hidden="1">{#N/A,#N/A,FALSE,"Skjema 6.5"}</definedName>
    <definedName name="jkwefweuf14if43" localSheetId="3" hidden="1">{#N/A,#N/A,FALSE,"Skjema 6.5"}</definedName>
    <definedName name="jkwefweuf14if43" hidden="1">{#N/A,#N/A,FALSE,"Skjema 6.5"}</definedName>
    <definedName name="jlkj" localSheetId="4" hidden="1">{#N/A,#N/A,TRUE,"XL Cash Flow";#N/A,#N/A,TRUE,"Prop Valuation";#N/A,#N/A,TRUE,"Equity";#N/A,#N/A,TRUE,"Modeling assumptions";#N/A,#N/A,TRUE,"NER Model";#N/A,#N/A,TRUE,"Lease Exp";#N/A,#N/A,TRUE,"Inc &amp; Exp";#N/A,#N/A,TRUE,"Formatted - roll";#N/A,#N/A,TRUE,"Debt Model";#N/A,#N/A,TRUE,"Debt-Moody";#N/A,#N/A,TRUE,"Debt"}</definedName>
    <definedName name="jlkj" localSheetId="5" hidden="1">{#N/A,#N/A,TRUE,"XL Cash Flow";#N/A,#N/A,TRUE,"Prop Valuation";#N/A,#N/A,TRUE,"Equity";#N/A,#N/A,TRUE,"Modeling assumptions";#N/A,#N/A,TRUE,"NER Model";#N/A,#N/A,TRUE,"Lease Exp";#N/A,#N/A,TRUE,"Inc &amp; Exp";#N/A,#N/A,TRUE,"Formatted - roll";#N/A,#N/A,TRUE,"Debt Model";#N/A,#N/A,TRUE,"Debt-Moody";#N/A,#N/A,TRUE,"Debt"}</definedName>
    <definedName name="jlkj" localSheetId="3" hidden="1">{#N/A,#N/A,TRUE,"XL Cash Flow";#N/A,#N/A,TRUE,"Prop Valuation";#N/A,#N/A,TRUE,"Equity";#N/A,#N/A,TRUE,"Modeling assumptions";#N/A,#N/A,TRUE,"NER Model";#N/A,#N/A,TRUE,"Lease Exp";#N/A,#N/A,TRUE,"Inc &amp; Exp";#N/A,#N/A,TRUE,"Formatted - roll";#N/A,#N/A,TRUE,"Debt Model";#N/A,#N/A,TRUE,"Debt-Moody";#N/A,#N/A,TRUE,"Debt"}</definedName>
    <definedName name="jlkj" hidden="1">{#N/A,#N/A,TRUE,"XL Cash Flow";#N/A,#N/A,TRUE,"Prop Valuation";#N/A,#N/A,TRUE,"Equity";#N/A,#N/A,TRUE,"Modeling assumptions";#N/A,#N/A,TRUE,"NER Model";#N/A,#N/A,TRUE,"Lease Exp";#N/A,#N/A,TRUE,"Inc &amp; Exp";#N/A,#N/A,TRUE,"Formatted - roll";#N/A,#N/A,TRUE,"Debt Model";#N/A,#N/A,TRUE,"Debt-Moody";#N/A,#N/A,TRUE,"Debt"}</definedName>
    <definedName name="jo" localSheetId="4" hidden="1">{#N/A,#N/A,FALSE,"Calculator"}</definedName>
    <definedName name="jo" localSheetId="5" hidden="1">{#N/A,#N/A,FALSE,"Calculator"}</definedName>
    <definedName name="jo" localSheetId="3" hidden="1">{#N/A,#N/A,FALSE,"Calculator"}</definedName>
    <definedName name="jo" hidden="1">{#N/A,#N/A,FALSE,"Calculator"}</definedName>
    <definedName name="jo1a" localSheetId="4" hidden="1">{#N/A,#N/A,FALSE,"Calculator"}</definedName>
    <definedName name="jo1a" localSheetId="5" hidden="1">{#N/A,#N/A,FALSE,"Calculator"}</definedName>
    <definedName name="jo1a" localSheetId="3" hidden="1">{#N/A,#N/A,FALSE,"Calculator"}</definedName>
    <definedName name="jo1a" hidden="1">{#N/A,#N/A,FALSE,"Calculator"}</definedName>
    <definedName name="joa" localSheetId="4" hidden="1">{#N/A,#N/A,FALSE,"Calculator"}</definedName>
    <definedName name="joa" localSheetId="5" hidden="1">{#N/A,#N/A,FALSE,"Calculator"}</definedName>
    <definedName name="joa" localSheetId="3" hidden="1">{#N/A,#N/A,FALSE,"Calculator"}</definedName>
    <definedName name="joa" hidden="1">{#N/A,#N/A,FALSE,"Calculator"}</definedName>
    <definedName name="joann"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joann"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joann"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joann"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joao" localSheetId="4" hidden="1">{"SCH49",#N/A,FALSE,"eva"}</definedName>
    <definedName name="joao" localSheetId="5" hidden="1">{"SCH49",#N/A,FALSE,"eva"}</definedName>
    <definedName name="joao" localSheetId="3" hidden="1">{"SCH49",#N/A,FALSE,"eva"}</definedName>
    <definedName name="joao" hidden="1">{"SCH49",#N/A,FALSE,"eva"}</definedName>
    <definedName name="jop" localSheetId="4" hidden="1">{#N/A,#N/A,FALSE,"Calculator"}</definedName>
    <definedName name="jop" localSheetId="5" hidden="1">{#N/A,#N/A,FALSE,"Calculator"}</definedName>
    <definedName name="jop" localSheetId="3" hidden="1">{#N/A,#N/A,FALSE,"Calculator"}</definedName>
    <definedName name="jop" hidden="1">{#N/A,#N/A,FALSE,"Calculator"}</definedName>
    <definedName name="jopa" localSheetId="4" hidden="1">{#N/A,#N/A,FALSE,"Calculator"}</definedName>
    <definedName name="jopa" localSheetId="5" hidden="1">{#N/A,#N/A,FALSE,"Calculator"}</definedName>
    <definedName name="jopa" localSheetId="3" hidden="1">{#N/A,#N/A,FALSE,"Calculator"}</definedName>
    <definedName name="jopa" hidden="1">{#N/A,#N/A,FALSE,"Calculator"}</definedName>
    <definedName name="jpeg" localSheetId="4" hidden="1">{"'Assump'!$F$6:$J$6"}</definedName>
    <definedName name="jpeg" localSheetId="5" hidden="1">{"'Assump'!$F$6:$J$6"}</definedName>
    <definedName name="jpeg" localSheetId="3" hidden="1">{"'Assump'!$F$6:$J$6"}</definedName>
    <definedName name="jpeg" hidden="1">{"'Assump'!$F$6:$J$6"}</definedName>
    <definedName name="jrtyhdf" localSheetId="4" hidden="1">{"Investor",#N/A,FALSE,"Model";"Property",#N/A,FALSE,"Model";"Incentive Taxes",#N/A,FALSE,"Model"}</definedName>
    <definedName name="jrtyhdf" localSheetId="5" hidden="1">{"Investor",#N/A,FALSE,"Model";"Property",#N/A,FALSE,"Model";"Incentive Taxes",#N/A,FALSE,"Model"}</definedName>
    <definedName name="jrtyhdf" localSheetId="3" hidden="1">{"Investor",#N/A,FALSE,"Model";"Property",#N/A,FALSE,"Model";"Incentive Taxes",#N/A,FALSE,"Model"}</definedName>
    <definedName name="jrtyhdf" hidden="1">{"Investor",#N/A,FALSE,"Model";"Property",#N/A,FALSE,"Model";"Incentive Taxes",#N/A,FALSE,"Model"}</definedName>
    <definedName name="Js" localSheetId="4"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 localSheetId="5"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 localSheetId="3"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fda" localSheetId="4" hidden="1">{"incomemth",#N/A,TRUE,"forecast00";"incomepercentmth",#N/A,TRUE,"forecast00";"balancemth",#N/A,TRUE,"forecast00";"cashmth",#N/A,TRUE,"forecast00";"covenantmth",#N/A,TRUE,"forecast00"}</definedName>
    <definedName name="jsfda" localSheetId="5" hidden="1">{"incomemth",#N/A,TRUE,"forecast00";"incomepercentmth",#N/A,TRUE,"forecast00";"balancemth",#N/A,TRUE,"forecast00";"cashmth",#N/A,TRUE,"forecast00";"covenantmth",#N/A,TRUE,"forecast00"}</definedName>
    <definedName name="jsfda" localSheetId="3" hidden="1">{"incomemth",#N/A,TRUE,"forecast00";"incomepercentmth",#N/A,TRUE,"forecast00";"balancemth",#N/A,TRUE,"forecast00";"cashmth",#N/A,TRUE,"forecast00";"covenantmth",#N/A,TRUE,"forecast00"}</definedName>
    <definedName name="jsfda" hidden="1">{"incomemth",#N/A,TRUE,"forecast00";"incomepercentmth",#N/A,TRUE,"forecast00";"balancemth",#N/A,TRUE,"forecast00";"cashmth",#N/A,TRUE,"forecast00";"covenantmth",#N/A,TRUE,"forecast00"}</definedName>
    <definedName name="jso" localSheetId="4" hidden="1">{"sch56",#N/A,FALSE,"savings";"sch64",#N/A,FALSE,"savings"}</definedName>
    <definedName name="jso" localSheetId="5" hidden="1">{"sch56",#N/A,FALSE,"savings";"sch64",#N/A,FALSE,"savings"}</definedName>
    <definedName name="jso" localSheetId="3" hidden="1">{"sch56",#N/A,FALSE,"savings";"sch64",#N/A,FALSE,"savings"}</definedName>
    <definedName name="jso" hidden="1">{"sch56",#N/A,FALSE,"savings";"sch64",#N/A,FALSE,"savings"}</definedName>
    <definedName name="jsrj" localSheetId="4" hidden="1">{"Investor",#N/A,FALSE,"Model";"Property",#N/A,FALSE,"Model";"Incentive Taxes",#N/A,FALSE,"Model"}</definedName>
    <definedName name="jsrj" localSheetId="5" hidden="1">{"Investor",#N/A,FALSE,"Model";"Property",#N/A,FALSE,"Model";"Incentive Taxes",#N/A,FALSE,"Model"}</definedName>
    <definedName name="jsrj" localSheetId="3" hidden="1">{"Investor",#N/A,FALSE,"Model";"Property",#N/A,FALSE,"Model";"Incentive Taxes",#N/A,FALSE,"Model"}</definedName>
    <definedName name="jsrj" hidden="1">{"Investor",#N/A,FALSE,"Model";"Property",#N/A,FALSE,"Model";"Incentive Taxes",#N/A,FALSE,"Model"}</definedName>
    <definedName name="jtyt" localSheetId="4" hidden="1">{"Investor",#N/A,FALSE,"Model";"Property",#N/A,FALSE,"Model";"Incentive Taxes",#N/A,FALSE,"Model"}</definedName>
    <definedName name="jtyt" localSheetId="5" hidden="1">{"Investor",#N/A,FALSE,"Model";"Property",#N/A,FALSE,"Model";"Incentive Taxes",#N/A,FALSE,"Model"}</definedName>
    <definedName name="jtyt" localSheetId="3" hidden="1">{"Investor",#N/A,FALSE,"Model";"Property",#N/A,FALSE,"Model";"Incentive Taxes",#N/A,FALSE,"Model"}</definedName>
    <definedName name="jtyt" hidden="1">{"Investor",#N/A,FALSE,"Model";"Property",#N/A,FALSE,"Model";"Incentive Taxes",#N/A,FALSE,"Model"}</definedName>
    <definedName name="June" localSheetId="4" hidden="1">{"three",#N/A,FALSE,"Capital";"four",#N/A,FALSE,"Capital"}</definedName>
    <definedName name="June" localSheetId="5" hidden="1">{"three",#N/A,FALSE,"Capital";"four",#N/A,FALSE,"Capital"}</definedName>
    <definedName name="June" localSheetId="3" hidden="1">{"three",#N/A,FALSE,"Capital";"four",#N/A,FALSE,"Capital"}</definedName>
    <definedName name="June" hidden="1">{"three",#N/A,FALSE,"Capital";"four",#N/A,FALSE,"Capital"}</definedName>
    <definedName name="June_2" localSheetId="4" hidden="1">{"three",#N/A,FALSE,"Capital";"four",#N/A,FALSE,"Capital"}</definedName>
    <definedName name="June_2" localSheetId="5" hidden="1">{"three",#N/A,FALSE,"Capital";"four",#N/A,FALSE,"Capital"}</definedName>
    <definedName name="June_2" localSheetId="3" hidden="1">{"three",#N/A,FALSE,"Capital";"four",#N/A,FALSE,"Capital"}</definedName>
    <definedName name="June_2" hidden="1">{"three",#N/A,FALSE,"Capital";"four",#N/A,FALSE,"Capital"}</definedName>
    <definedName name="JUNK" localSheetId="4" hidden="1">{"'Table of Contents'!$A$1"}</definedName>
    <definedName name="JUNK" localSheetId="5" hidden="1">{"'Table of Contents'!$A$1"}</definedName>
    <definedName name="JUNK" localSheetId="3" hidden="1">{"'Table of Contents'!$A$1"}</definedName>
    <definedName name="JUNK" hidden="1">{"'Table of Contents'!$A$1"}</definedName>
    <definedName name="JUNK_1" localSheetId="4" hidden="1">{"'Table of Contents'!$A$1"}</definedName>
    <definedName name="JUNK_1" localSheetId="5" hidden="1">{"'Table of Contents'!$A$1"}</definedName>
    <definedName name="JUNK_1" localSheetId="3" hidden="1">{"'Table of Contents'!$A$1"}</definedName>
    <definedName name="JUNK_1" hidden="1">{"'Table of Contents'!$A$1"}</definedName>
    <definedName name="Junk_condo" localSheetId="4" hidden="1">{"SCHEDULE",#N/A,FALSE,"Fin_sched"}</definedName>
    <definedName name="Junk_condo" localSheetId="5" hidden="1">{"SCHEDULE",#N/A,FALSE,"Fin_sched"}</definedName>
    <definedName name="Junk_condo" localSheetId="3" hidden="1">{"SCHEDULE",#N/A,FALSE,"Fin_sched"}</definedName>
    <definedName name="Junk_condo" hidden="1">{"SCHEDULE",#N/A,FALSE,"Fin_sched"}</definedName>
    <definedName name="Junk_condo_1" localSheetId="4" hidden="1">{"SCHEDULE",#N/A,FALSE,"Fin_sched"}</definedName>
    <definedName name="Junk_condo_1" localSheetId="5" hidden="1">{"SCHEDULE",#N/A,FALSE,"Fin_sched"}</definedName>
    <definedName name="Junk_condo_1" localSheetId="3" hidden="1">{"SCHEDULE",#N/A,FALSE,"Fin_sched"}</definedName>
    <definedName name="Junk_condo_1" hidden="1">{"SCHEDULE",#N/A,FALSE,"Fin_sched"}</definedName>
    <definedName name="junk10" localSheetId="4" hidden="1">{"Penetration Analysis",#N/A,FALSE,"Comp.&amp; Market Penet.";"ADR Analysis",#N/A,FALSE,"Comp.&amp; Market Penet.";"New Supply",#N/A,FALSE,"Comp.&amp; Market Penet.";"MArket Occupancy",#N/A,FALSE,"Comp.&amp; Market Penet.";"Primarily Competition",#N/A,FALSE,"Comp.&amp; Market Penet."}</definedName>
    <definedName name="junk10" localSheetId="5" hidden="1">{"Penetration Analysis",#N/A,FALSE,"Comp.&amp; Market Penet.";"ADR Analysis",#N/A,FALSE,"Comp.&amp; Market Penet.";"New Supply",#N/A,FALSE,"Comp.&amp; Market Penet.";"MArket Occupancy",#N/A,FALSE,"Comp.&amp; Market Penet.";"Primarily Competition",#N/A,FALSE,"Comp.&amp; Market Penet."}</definedName>
    <definedName name="junk10" localSheetId="3" hidden="1">{"Penetration Analysis",#N/A,FALSE,"Comp.&amp; Market Penet.";"ADR Analysis",#N/A,FALSE,"Comp.&amp; Market Penet.";"New Supply",#N/A,FALSE,"Comp.&amp; Market Penet.";"MArket Occupancy",#N/A,FALSE,"Comp.&amp; Market Penet.";"Primarily Competition",#N/A,FALSE,"Comp.&amp; Market Penet."}</definedName>
    <definedName name="junk10" hidden="1">{"Penetration Analysis",#N/A,FALSE,"Comp.&amp; Market Penet.";"ADR Analysis",#N/A,FALSE,"Comp.&amp; Market Penet.";"New Supply",#N/A,FALSE,"Comp.&amp; Market Penet.";"MArket Occupancy",#N/A,FALSE,"Comp.&amp; Market Penet.";"Primarily Competition",#N/A,FALSE,"Comp.&amp; Market Penet."}</definedName>
    <definedName name="junk11" localSheetId="4" hidden="1">{"ADR Analysis",#N/A,FALSE,"Comp.&amp; Market Penet.";"Penetration Analysis",#N/A,FALSE,"Comp.&amp; Market Penet."}</definedName>
    <definedName name="junk11" localSheetId="5" hidden="1">{"ADR Analysis",#N/A,FALSE,"Comp.&amp; Market Penet.";"Penetration Analysis",#N/A,FALSE,"Comp.&amp; Market Penet."}</definedName>
    <definedName name="junk11" localSheetId="3" hidden="1">{"ADR Analysis",#N/A,FALSE,"Comp.&amp; Market Penet.";"Penetration Analysis",#N/A,FALSE,"Comp.&amp; Market Penet."}</definedName>
    <definedName name="junk11" hidden="1">{"ADR Analysis",#N/A,FALSE,"Comp.&amp; Market Penet.";"Penetration Analysis",#N/A,FALSE,"Comp.&amp; Market Penet."}</definedName>
    <definedName name="JUNK2" localSheetId="4" hidden="1">{"SUMMARY",#N/A,FALSE,"Fin_sched"}</definedName>
    <definedName name="JUNK2" localSheetId="5" hidden="1">{"SUMMARY",#N/A,FALSE,"Fin_sched"}</definedName>
    <definedName name="JUNK2" localSheetId="3" hidden="1">{"SUMMARY",#N/A,FALSE,"Fin_sched"}</definedName>
    <definedName name="JUNK2" hidden="1">{"SUMMARY",#N/A,FALSE,"Fin_sched"}</definedName>
    <definedName name="JUNK2_1" localSheetId="4" hidden="1">{"SUMMARY",#N/A,FALSE,"Fin_sched"}</definedName>
    <definedName name="JUNK2_1" localSheetId="5" hidden="1">{"SUMMARY",#N/A,FALSE,"Fin_sched"}</definedName>
    <definedName name="JUNK2_1" localSheetId="3" hidden="1">{"SUMMARY",#N/A,FALSE,"Fin_sched"}</definedName>
    <definedName name="JUNK2_1" hidden="1">{"SUMMARY",#N/A,FALSE,"Fin_sched"}</definedName>
    <definedName name="junk9" localSheetId="4" hidden="1">{"Primarily Competition",#N/A,FALSE,"Comp.&amp; Market Penet."}</definedName>
    <definedName name="junk9" localSheetId="5" hidden="1">{"Primarily Competition",#N/A,FALSE,"Comp.&amp; Market Penet."}</definedName>
    <definedName name="junk9" localSheetId="3" hidden="1">{"Primarily Competition",#N/A,FALSE,"Comp.&amp; Market Penet."}</definedName>
    <definedName name="junk9" hidden="1">{"Primarily Competition",#N/A,FALSE,"Comp.&amp; Market Penet."}</definedName>
    <definedName name="JV" localSheetId="4" hidden="1">{"CONSOLIDATED",#N/A,FALSE,"sheet1";"SUMMARY",#N/A,FALSE,"sheet1";"WILDWOOD",#N/A,FALSE,"sheet1"}</definedName>
    <definedName name="JV" localSheetId="5" hidden="1">{"CONSOLIDATED",#N/A,FALSE,"sheet1";"SUMMARY",#N/A,FALSE,"sheet1";"WILDWOOD",#N/A,FALSE,"sheet1"}</definedName>
    <definedName name="JV" localSheetId="3" hidden="1">{"CONSOLIDATED",#N/A,FALSE,"sheet1";"SUMMARY",#N/A,FALSE,"sheet1";"WILDWOOD",#N/A,FALSE,"sheet1"}</definedName>
    <definedName name="JV" hidden="1">{"CONSOLIDATED",#N/A,FALSE,"sheet1";"SUMMARY",#N/A,FALSE,"sheet1";"WILDWOOD",#N/A,FALSE,"sheet1"}</definedName>
    <definedName name="k" localSheetId="4" hidden="1">{"sheet a",#N/A,FALSE,"A";"sheet b 1",#N/A,FALSE,"B";"sheet b 2",#N/A,FALSE,"B"}</definedName>
    <definedName name="k" localSheetId="5" hidden="1">{"sheet a",#N/A,FALSE,"A";"sheet b 1",#N/A,FALSE,"B";"sheet b 2",#N/A,FALSE,"B"}</definedName>
    <definedName name="k" localSheetId="3" hidden="1">{"sheet a",#N/A,FALSE,"A";"sheet b 1",#N/A,FALSE,"B";"sheet b 2",#N/A,FALSE,"B"}</definedName>
    <definedName name="k" hidden="1">{"sheet a",#N/A,FALSE,"A";"sheet b 1",#N/A,FALSE,"B";"sheet b 2",#N/A,FALSE,"B"}</definedName>
    <definedName name="k_1" localSheetId="4" hidden="1">{#N/A,#N/A,FALSE,"Assumptions";#N/A,#N/A,FALSE,"Consol CF";#N/A,#N/A,FALSE,"matx B4 DS";#N/A,#N/A,FALSE,"Hacienda CF";#N/A,#N/A,FALSE,"matx B4 DS Hac";#N/A,#N/A,FALSE,"Chabot CF";#N/A,#N/A,FALSE,"matx B4 DS Chabot";#N/A,#N/A,FALSE,"Diablo CF";#N/A,#N/A,FALSE,"matx B4 DS Diablo"}</definedName>
    <definedName name="k_1" localSheetId="5" hidden="1">{#N/A,#N/A,FALSE,"Assumptions";#N/A,#N/A,FALSE,"Consol CF";#N/A,#N/A,FALSE,"matx B4 DS";#N/A,#N/A,FALSE,"Hacienda CF";#N/A,#N/A,FALSE,"matx B4 DS Hac";#N/A,#N/A,FALSE,"Chabot CF";#N/A,#N/A,FALSE,"matx B4 DS Chabot";#N/A,#N/A,FALSE,"Diablo CF";#N/A,#N/A,FALSE,"matx B4 DS Diablo"}</definedName>
    <definedName name="k_1" localSheetId="3" hidden="1">{#N/A,#N/A,FALSE,"Assumptions";#N/A,#N/A,FALSE,"Consol CF";#N/A,#N/A,FALSE,"matx B4 DS";#N/A,#N/A,FALSE,"Hacienda CF";#N/A,#N/A,FALSE,"matx B4 DS Hac";#N/A,#N/A,FALSE,"Chabot CF";#N/A,#N/A,FALSE,"matx B4 DS Chabot";#N/A,#N/A,FALSE,"Diablo CF";#N/A,#N/A,FALSE,"matx B4 DS Diablo"}</definedName>
    <definedName name="k_1" hidden="1">{#N/A,#N/A,FALSE,"Assumptions";#N/A,#N/A,FALSE,"Consol CF";#N/A,#N/A,FALSE,"matx B4 DS";#N/A,#N/A,FALSE,"Hacienda CF";#N/A,#N/A,FALSE,"matx B4 DS Hac";#N/A,#N/A,FALSE,"Chabot CF";#N/A,#N/A,FALSE,"matx B4 DS Chabot";#N/A,#N/A,FALSE,"Diablo CF";#N/A,#N/A,FALSE,"matx B4 DS Diablo"}</definedName>
    <definedName name="K_CashFlow" localSheetId="4" hidden="1">R_CF_Key</definedName>
    <definedName name="K_CashFlow" localSheetId="5" hidden="1">R_CF_Key</definedName>
    <definedName name="K_CashFlow" localSheetId="3" hidden="1">R_CF_Key</definedName>
    <definedName name="K_CashFlow" hidden="1">R_CF_Key</definedName>
    <definedName name="K_MktProp" localSheetId="4" hidden="1">'Capital Stack'!M_Lookup_PropNum</definedName>
    <definedName name="K_MktProp" localSheetId="5" hidden="1">'Loan Data'!M_Lookup_PropNum</definedName>
    <definedName name="K_MktProp" localSheetId="3" hidden="1">'Property UW'!M_Lookup_PropNum</definedName>
    <definedName name="K_MktProp" hidden="1">M_Lookup_PropNum</definedName>
    <definedName name="K_Month" localSheetId="4" hidden="1">T_CALC_BeginOffset</definedName>
    <definedName name="K_Month" localSheetId="5" hidden="1">T_CALC_BeginOffset</definedName>
    <definedName name="K_Month" localSheetId="3" hidden="1">T_CALC_BeginOffset</definedName>
    <definedName name="K_Month" hidden="1">T_CALC_BeginOffset</definedName>
    <definedName name="K_MonthInpYear" hidden="1">#N/A</definedName>
    <definedName name="K_MonthYear" localSheetId="4" hidden="1">INT(('Capital Stack'!K_Month-1)/12)+1</definedName>
    <definedName name="K_MonthYear" localSheetId="5" hidden="1">INT(('Loan Data'!K_Month-1)/12)+1</definedName>
    <definedName name="K_MonthYear" localSheetId="3" hidden="1">INT(('Property UW'!K_Month-1)/12)+1</definedName>
    <definedName name="K_MonthYear" hidden="1">INT((K_Month-1)/12)+1</definedName>
    <definedName name="K_Property" localSheetId="4" hidden="1">'Capital Stack'!K_MktProp</definedName>
    <definedName name="K_Property" localSheetId="5" hidden="1">'Loan Data'!K_MktProp</definedName>
    <definedName name="K_Property" localSheetId="3" hidden="1">'Property UW'!K_MktProp</definedName>
    <definedName name="K_Property" hidden="1">K_MktProp</definedName>
    <definedName name="K_PropertyDesc" hidden="1">0</definedName>
    <definedName name="K_Step" localSheetId="4" hidden="1">1+INT((COLUMN()-COLUMN(R_MLADET_Year1Col))/COLUMNS(R_MLADET_Year1Col))</definedName>
    <definedName name="K_Step" localSheetId="5" hidden="1">1+INT((COLUMN()-COLUMN(R_MLADET_Year1Col))/COLUMNS(R_MLADET_Year1Col))</definedName>
    <definedName name="K_Step" localSheetId="3" hidden="1">1+INT((COLUMN()-COLUMN(R_MLADET_Year1Col))/COLUMNS(R_MLADET_Year1Col))</definedName>
    <definedName name="K_Step" hidden="1">1+INT((COLUMN()-COLUMN(R_MLADET_Year1Col))/COLUMNS(R_MLADET_Year1Col))</definedName>
    <definedName name="K_Tenant" localSheetId="4" hidden="1">'Capital Stack'!F_TrueFalseKey</definedName>
    <definedName name="K_Tenant" localSheetId="5" hidden="1">'Loan Data'!F_TrueFalseKey</definedName>
    <definedName name="K_Tenant" localSheetId="3" hidden="1">'Property UW'!F_TrueFalseKey</definedName>
    <definedName name="K_Tenant" hidden="1">F_TrueFalseKey</definedName>
    <definedName name="K_TenantGroupsMem" hidden="1">0</definedName>
    <definedName name="K_TenantMkt" localSheetId="4" hidden="1">'Capital Stack'!T_Lookup_MktNum</definedName>
    <definedName name="K_TenantMkt" localSheetId="5" hidden="1">'Loan Data'!T_Lookup_MktNum</definedName>
    <definedName name="K_TenantMkt" localSheetId="3" hidden="1">'Property UW'!T_Lookup_MktNum</definedName>
    <definedName name="K_TenantMkt" hidden="1">T_Lookup_MktNum</definedName>
    <definedName name="K_TenantProp" localSheetId="4" hidden="1">'Capital Stack'!T_Lookup_PropNum</definedName>
    <definedName name="K_TenantProp" localSheetId="5" hidden="1">'Loan Data'!T_Lookup_PropNum</definedName>
    <definedName name="K_TenantProp" localSheetId="3" hidden="1">'Property UW'!T_Lookup_PropNum</definedName>
    <definedName name="K_TenantProp" hidden="1">T_Lookup_PropNum</definedName>
    <definedName name="K_TextMetricCol" localSheetId="4" hidden="1">MATCH(K_TextMetric,T_MTC_MetricRange,0)-COLUMN(T_MTC_cMetric)</definedName>
    <definedName name="K_TextMetricCol" localSheetId="5" hidden="1">MATCH(K_TextMetric,T_MTC_MetricRange,0)-COLUMN(T_MTC_cMetric)</definedName>
    <definedName name="K_TextMetricCol" localSheetId="3" hidden="1">MATCH(K_TextMetric,T_MTC_MetricRange,0)-COLUMN(T_MTC_cMetric)</definedName>
    <definedName name="K_TextMetricCol" hidden="1">MATCH(K_TextMetric,T_MTC_MetricRange,0)-COLUMN(T_MTC_cMetric)</definedName>
    <definedName name="K_Year" hidden="1">1</definedName>
    <definedName name="K2_WBEVMODE" hidden="1">-1</definedName>
    <definedName name="kayla"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ayla"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ayla"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ayla"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djfjsdf982" localSheetId="4" hidden="1">{0,0,0,0;0,0,0,0;0,0,0,0;0,0,0,0;0,0,0,0}</definedName>
    <definedName name="kdjfjsdf982" localSheetId="5" hidden="1">{0,0,0,0;0,0,0,0;0,0,0,0;0,0,0,0;0,0,0,0}</definedName>
    <definedName name="kdjfjsdf982" localSheetId="3" hidden="1">{0,0,0,0;0,0,0,0;0,0,0,0;0,0,0,0;0,0,0,0}</definedName>
    <definedName name="kdjfjsdf982" hidden="1">{0,0,0,0;0,0,0,0;0,0,0,0;0,0,0,0;0,0,0,0}</definedName>
    <definedName name="KeyAssump" localSheetId="4" hidden="1">{#N/A,#N/A,FALSE,"Input";#N/A,#N/A,FALSE,"Assumptions";#N/A,#N/A,FALSE,"Valuation";#N/A,#N/A,FALSE,"Financial Alternatives";#N/A,#N/A,FALSE,"Cash Flow"}</definedName>
    <definedName name="KeyAssump" localSheetId="5" hidden="1">{#N/A,#N/A,FALSE,"Input";#N/A,#N/A,FALSE,"Assumptions";#N/A,#N/A,FALSE,"Valuation";#N/A,#N/A,FALSE,"Financial Alternatives";#N/A,#N/A,FALSE,"Cash Flow"}</definedName>
    <definedName name="KeyAssump" localSheetId="3" hidden="1">{#N/A,#N/A,FALSE,"Input";#N/A,#N/A,FALSE,"Assumptions";#N/A,#N/A,FALSE,"Valuation";#N/A,#N/A,FALSE,"Financial Alternatives";#N/A,#N/A,FALSE,"Cash Flow"}</definedName>
    <definedName name="KeyAssump" hidden="1">{#N/A,#N/A,FALSE,"Input";#N/A,#N/A,FALSE,"Assumptions";#N/A,#N/A,FALSE,"Valuation";#N/A,#N/A,FALSE,"Financial Alternatives";#N/A,#N/A,FALSE,"Cash Flow"}</definedName>
    <definedName name="KeyAssump2" localSheetId="4" hidden="1">{#N/A,#N/A,FALSE,"Input";#N/A,#N/A,FALSE,"Assumptions";#N/A,#N/A,FALSE,"Valuation";#N/A,#N/A,FALSE,"Financial Alternatives";#N/A,#N/A,FALSE,"Cash Flow"}</definedName>
    <definedName name="KeyAssump2" localSheetId="5" hidden="1">{#N/A,#N/A,FALSE,"Input";#N/A,#N/A,FALSE,"Assumptions";#N/A,#N/A,FALSE,"Valuation";#N/A,#N/A,FALSE,"Financial Alternatives";#N/A,#N/A,FALSE,"Cash Flow"}</definedName>
    <definedName name="KeyAssump2" localSheetId="3" hidden="1">{#N/A,#N/A,FALSE,"Input";#N/A,#N/A,FALSE,"Assumptions";#N/A,#N/A,FALSE,"Valuation";#N/A,#N/A,FALSE,"Financial Alternatives";#N/A,#N/A,FALSE,"Cash Flow"}</definedName>
    <definedName name="KeyAssump2" hidden="1">{#N/A,#N/A,FALSE,"Input";#N/A,#N/A,FALSE,"Assumptions";#N/A,#N/A,FALSE,"Valuation";#N/A,#N/A,FALSE,"Financial Alternatives";#N/A,#N/A,FALSE,"Cash Flow"}</definedName>
    <definedName name="KGKHJ"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hgkjh"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hgkjh"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hgkjh"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hgkjh"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iju" localSheetId="4" hidden="1">{#N/A,#N/A,FALSE,"Chart 2 by Prop Type"}</definedName>
    <definedName name="kiju" localSheetId="5" hidden="1">{#N/A,#N/A,FALSE,"Chart 2 by Prop Type"}</definedName>
    <definedName name="kiju" localSheetId="3" hidden="1">{#N/A,#N/A,FALSE,"Chart 2 by Prop Type"}</definedName>
    <definedName name="kiju" hidden="1">{#N/A,#N/A,FALSE,"Chart 2 by Prop Type"}</definedName>
    <definedName name="kill" localSheetId="4"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 localSheetId="5"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2" localSheetId="4"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2" localSheetId="5"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2" localSheetId="3"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3" localSheetId="4"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3" localSheetId="5"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3" localSheetId="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4" localSheetId="4"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ll4" localSheetId="5"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ll4" localSheetId="3"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ll4"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T" localSheetId="4" hidden="1">{"equity comps",#N/A,FALSE,"CS Comps";"equity comps",#N/A,FALSE,"PS Comps";"equity comps",#N/A,FALSE,"GIC_Comps";"equity comps",#N/A,FALSE,"GIC2_Comps"}</definedName>
    <definedName name="KIT" localSheetId="5" hidden="1">{"equity comps",#N/A,FALSE,"CS Comps";"equity comps",#N/A,FALSE,"PS Comps";"equity comps",#N/A,FALSE,"GIC_Comps";"equity comps",#N/A,FALSE,"GIC2_Comps"}</definedName>
    <definedName name="KIT" localSheetId="3" hidden="1">{"equity comps",#N/A,FALSE,"CS Comps";"equity comps",#N/A,FALSE,"PS Comps";"equity comps",#N/A,FALSE,"GIC_Comps";"equity comps",#N/A,FALSE,"GIC2_Comps"}</definedName>
    <definedName name="KIT" hidden="1">{"equity comps",#N/A,FALSE,"CS Comps";"equity comps",#N/A,FALSE,"PS Comps";"equity comps",#N/A,FALSE,"GIC_Comps";"equity comps",#N/A,FALSE,"GIC2_Comps"}</definedName>
    <definedName name="kite" localSheetId="4" hidden="1">{"FCB_ALL",#N/A,FALSE,"FCB";"GREY_ALL",#N/A,FALSE,"GREY"}</definedName>
    <definedName name="kite" localSheetId="5" hidden="1">{"FCB_ALL",#N/A,FALSE,"FCB";"GREY_ALL",#N/A,FALSE,"GREY"}</definedName>
    <definedName name="kite" localSheetId="3" hidden="1">{"FCB_ALL",#N/A,FALSE,"FCB";"GREY_ALL",#N/A,FALSE,"GREY"}</definedName>
    <definedName name="kite" hidden="1">{"FCB_ALL",#N/A,FALSE,"FCB";"GREY_ALL",#N/A,FALSE,"GREY"}</definedName>
    <definedName name="kiu" localSheetId="4" hidden="1">{#N/A,#N/A,FALSE,"Chart 2 by Prop Type"}</definedName>
    <definedName name="kiu" localSheetId="5" hidden="1">{#N/A,#N/A,FALSE,"Chart 2 by Prop Type"}</definedName>
    <definedName name="kiu" localSheetId="3" hidden="1">{#N/A,#N/A,FALSE,"Chart 2 by Prop Type"}</definedName>
    <definedName name="kiu" hidden="1">{#N/A,#N/A,FALSE,"Chart 2 by Prop Type"}</definedName>
    <definedName name="kj" localSheetId="4" hidden="1">{#N/A,#N/A,FALSE,"Admin";#N/A,#N/A,FALSE,"Other"}</definedName>
    <definedName name="kj" localSheetId="5" hidden="1">{#N/A,#N/A,FALSE,"Admin";#N/A,#N/A,FALSE,"Other"}</definedName>
    <definedName name="kj" localSheetId="3" hidden="1">{#N/A,#N/A,FALSE,"Admin";#N/A,#N/A,FALSE,"Other"}</definedName>
    <definedName name="kj" hidden="1">{#N/A,#N/A,FALSE,"Admin";#N/A,#N/A,FALSE,"Other"}</definedName>
    <definedName name="kjghjg" localSheetId="4" hidden="1">{"page1",#N/A,FALSE,"The Sheet!!";"page2",#N/A,FALSE,"The Sheet!!"}</definedName>
    <definedName name="kjghjg" localSheetId="5" hidden="1">{"page1",#N/A,FALSE,"The Sheet!!";"page2",#N/A,FALSE,"The Sheet!!"}</definedName>
    <definedName name="kjghjg" localSheetId="3" hidden="1">{"page1",#N/A,FALSE,"The Sheet!!";"page2",#N/A,FALSE,"The Sheet!!"}</definedName>
    <definedName name="kjghjg" hidden="1">{"page1",#N/A,FALSE,"The Sheet!!";"page2",#N/A,FALSE,"The Sheet!!"}</definedName>
    <definedName name="kjj" localSheetId="4" hidden="1">binary</definedName>
    <definedName name="kjj" localSheetId="5" hidden="1">binary</definedName>
    <definedName name="kjj" localSheetId="3" hidden="1">binary</definedName>
    <definedName name="kjj" hidden="1">binary</definedName>
    <definedName name="kjjjjkjhk" localSheetId="4" hidden="1">{"sheet a",#N/A,FALSE,"A";"sheet b 1",#N/A,FALSE,"B";"sheet b 2",#N/A,FALSE,"B"}</definedName>
    <definedName name="kjjjjkjhk" localSheetId="5" hidden="1">{"sheet a",#N/A,FALSE,"A";"sheet b 1",#N/A,FALSE,"B";"sheet b 2",#N/A,FALSE,"B"}</definedName>
    <definedName name="kjjjjkjhk" localSheetId="3" hidden="1">{"sheet a",#N/A,FALSE,"A";"sheet b 1",#N/A,FALSE,"B";"sheet b 2",#N/A,FALSE,"B"}</definedName>
    <definedName name="kjjjjkjhk" hidden="1">{"sheet a",#N/A,FALSE,"A";"sheet b 1",#N/A,FALSE,"B";"sheet b 2",#N/A,FALSE,"B"}</definedName>
    <definedName name="kjkl" localSheetId="4" hidden="1">{"CF Cons",#N/A,FALSE,"CASHFLOW"}</definedName>
    <definedName name="kjkl" localSheetId="5" hidden="1">{"CF Cons",#N/A,FALSE,"CASHFLOW"}</definedName>
    <definedName name="kjkl" localSheetId="3" hidden="1">{"CF Cons",#N/A,FALSE,"CASHFLOW"}</definedName>
    <definedName name="kjkl" hidden="1">{"CF Cons",#N/A,FALSE,"CASHFLOW"}</definedName>
    <definedName name="kjlhjkl" localSheetId="4" hidden="1">{"CF",#N/A,FALSE,"Cash Flow";"RET",#N/A,FALSE,"Returns";"NPV",#N/A,FALSE,"Values";"ASMPT",#N/A,FALSE,"Assumptions"}</definedName>
    <definedName name="kjlhjkl" localSheetId="5" hidden="1">{"CF",#N/A,FALSE,"Cash Flow";"RET",#N/A,FALSE,"Returns";"NPV",#N/A,FALSE,"Values";"ASMPT",#N/A,FALSE,"Assumptions"}</definedName>
    <definedName name="kjlhjkl" localSheetId="3" hidden="1">{"CF",#N/A,FALSE,"Cash Flow";"RET",#N/A,FALSE,"Returns";"NPV",#N/A,FALSE,"Values";"ASMPT",#N/A,FALSE,"Assumptions"}</definedName>
    <definedName name="kjlhjkl" hidden="1">{"CF",#N/A,FALSE,"Cash Flow";"RET",#N/A,FALSE,"Returns";"NPV",#N/A,FALSE,"Values";"ASMPT",#N/A,FALSE,"Assumptions"}</definedName>
    <definedName name="kjljl" localSheetId="4" hidden="1">{"sheet a",#N/A,FALSE,"A";"2 9 casflow",#N/A,FALSE,"B"}</definedName>
    <definedName name="kjljl" localSheetId="5" hidden="1">{"sheet a",#N/A,FALSE,"A";"2 9 casflow",#N/A,FALSE,"B"}</definedName>
    <definedName name="kjljl" localSheetId="3" hidden="1">{"sheet a",#N/A,FALSE,"A";"2 9 casflow",#N/A,FALSE,"B"}</definedName>
    <definedName name="kjljl" hidden="1">{"sheet a",#N/A,FALSE,"A";"2 9 casflow",#N/A,FALSE,"B"}</definedName>
    <definedName name="kjsldkfj98" localSheetId="4" hidden="1">{0,0,0,0;0,0,0,0;0,0,0,0;0,0,0,0}</definedName>
    <definedName name="kjsldkfj98" localSheetId="5" hidden="1">{0,0,0,0;0,0,0,0;0,0,0,0;0,0,0,0}</definedName>
    <definedName name="kjsldkfj98" localSheetId="3" hidden="1">{0,0,0,0;0,0,0,0;0,0,0,0;0,0,0,0}</definedName>
    <definedName name="kjsldkfj98" hidden="1">{0,0,0,0;0,0,0,0;0,0,0,0;0,0,0,0}</definedName>
    <definedName name="kkfg"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fg"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fg"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fg"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hgd"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hgd"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hgd"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hg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jj" localSheetId="4" hidden="1">{#N/A,#N/A,FALSE,"Common Area Accrual";#N/A,#N/A,FALSE,"Unit One LaSalle";#N/A,#N/A,FALSE,"Unit One CW";#N/A,#N/A,FALSE,"Unit One LaSallle + C &amp; W";#N/A,#N/A,FALSE,"Consolidated Accrual"}</definedName>
    <definedName name="kkjjj" localSheetId="5" hidden="1">{#N/A,#N/A,FALSE,"Common Area Accrual";#N/A,#N/A,FALSE,"Unit One LaSalle";#N/A,#N/A,FALSE,"Unit One CW";#N/A,#N/A,FALSE,"Unit One LaSallle + C &amp; W";#N/A,#N/A,FALSE,"Consolidated Accrual"}</definedName>
    <definedName name="kkjjj" localSheetId="3" hidden="1">{#N/A,#N/A,FALSE,"Common Area Accrual";#N/A,#N/A,FALSE,"Unit One LaSalle";#N/A,#N/A,FALSE,"Unit One CW";#N/A,#N/A,FALSE,"Unit One LaSallle + C &amp; W";#N/A,#N/A,FALSE,"Consolidated Accrual"}</definedName>
    <definedName name="kkjjj" hidden="1">{#N/A,#N/A,FALSE,"Common Area Accrual";#N/A,#N/A,FALSE,"Unit One LaSalle";#N/A,#N/A,FALSE,"Unit One CW";#N/A,#N/A,FALSE,"Unit One LaSallle + C &amp; W";#N/A,#N/A,FALSE,"Consolidated Accrual"}</definedName>
    <definedName name="kkk" localSheetId="4" hidden="1">{#N/A,#N/A,FALSE,"B_Spread"}</definedName>
    <definedName name="kkk" localSheetId="5" hidden="1">{#N/A,#N/A,FALSE,"B_Spread"}</definedName>
    <definedName name="kkk" localSheetId="3" hidden="1">{#N/A,#N/A,FALSE,"B_Spread"}</definedName>
    <definedName name="kkk" hidden="1">{#N/A,#N/A,FALSE,"B_Spread"}</definedName>
    <definedName name="kl" localSheetId="4" hidden="1">{"CF",#N/A,FALSE,"Cash Flow";"RET",#N/A,FALSE,"Returns";"NPV",#N/A,FALSE,"Values";"ASMPT",#N/A,FALSE,"Assumptions"}</definedName>
    <definedName name="kl" localSheetId="5" hidden="1">{"CF",#N/A,FALSE,"Cash Flow";"RET",#N/A,FALSE,"Returns";"NPV",#N/A,FALSE,"Values";"ASMPT",#N/A,FALSE,"Assumptions"}</definedName>
    <definedName name="kl" localSheetId="3" hidden="1">{"CF",#N/A,FALSE,"Cash Flow";"RET",#N/A,FALSE,"Returns";"NPV",#N/A,FALSE,"Values";"ASMPT",#N/A,FALSE,"Assumptions"}</definedName>
    <definedName name="kl" hidden="1">{"CF",#N/A,FALSE,"Cash Flow";"RET",#N/A,FALSE,"Returns";"NPV",#N/A,FALSE,"Values";"ASMPT",#N/A,FALSE,"Assumptions"}</definedName>
    <definedName name="kljflksjk" localSheetId="4" hidden="1">{#N/A,#N/A,FALSE,"SIM95"}</definedName>
    <definedName name="kljflksjk" localSheetId="5" hidden="1">{#N/A,#N/A,FALSE,"SIM95"}</definedName>
    <definedName name="kljflksjk" localSheetId="3" hidden="1">{#N/A,#N/A,FALSE,"SIM95"}</definedName>
    <definedName name="kljflksjk" hidden="1">{#N/A,#N/A,FALSE,"SIM95"}</definedName>
    <definedName name="klmno" localSheetId="4" hidden="1">{#N/A,#N/A,FALSE,"Chart 2 by Prop Type"}</definedName>
    <definedName name="klmno" localSheetId="5" hidden="1">{#N/A,#N/A,FALSE,"Chart 2 by Prop Type"}</definedName>
    <definedName name="klmno" localSheetId="3" hidden="1">{#N/A,#N/A,FALSE,"Chart 2 by Prop Type"}</definedName>
    <definedName name="klmno" hidden="1">{#N/A,#N/A,FALSE,"Chart 2 by Prop Type"}</definedName>
    <definedName name="klsdjfk98" localSheetId="4" hidden="1">{0,0,0,0;0,0,0,0;0,0,0,0;0,0,0,0}</definedName>
    <definedName name="klsdjfk98" localSheetId="5" hidden="1">{0,0,0,0;0,0,0,0;0,0,0,0;0,0,0,0}</definedName>
    <definedName name="klsdjfk98" localSheetId="3" hidden="1">{0,0,0,0;0,0,0,0;0,0,0,0;0,0,0,0}</definedName>
    <definedName name="klsdjfk98" hidden="1">{0,0,0,0;0,0,0,0;0,0,0,0;0,0,0,0}</definedName>
    <definedName name="km" localSheetId="4" hidden="1">{#N/A,#N/A,FALSE,"P&amp;L";#N/A,#N/A,FALSE,"Var_Fixed_cost"}</definedName>
    <definedName name="km" localSheetId="5" hidden="1">{#N/A,#N/A,FALSE,"P&amp;L";#N/A,#N/A,FALSE,"Var_Fixed_cost"}</definedName>
    <definedName name="km" localSheetId="3" hidden="1">{#N/A,#N/A,FALSE,"P&amp;L";#N/A,#N/A,FALSE,"Var_Fixed_cost"}</definedName>
    <definedName name="km" hidden="1">{#N/A,#N/A,FALSE,"P&amp;L";#N/A,#N/A,FALSE,"Var_Fixed_cost"}</definedName>
    <definedName name="kol" localSheetId="4" hidden="1">{"away stand alones",#N/A,FALSE,"Target"}</definedName>
    <definedName name="kol" localSheetId="5" hidden="1">{"away stand alones",#N/A,FALSE,"Target"}</definedName>
    <definedName name="kol" localSheetId="3" hidden="1">{"away stand alones",#N/A,FALSE,"Target"}</definedName>
    <definedName name="kol" hidden="1">{"away stand alones",#N/A,FALSE,"Target"}</definedName>
    <definedName name="Konzern1" localSheetId="4" hidden="1">{#N/A,#N/A,FALSE,"Actual";#N/A,#N/A,FALSE,"Management Report 2";#N/A,#N/A,FALSE,"Management Report 3";#N/A,#N/A,FALSE,"Ergebnis";#N/A,#N/A,FALSE,"Summary";#N/A,#N/A,FALSE,"Konrzern";#N/A,#N/A,FALSE,"Abweichung Budget-Actuell"}</definedName>
    <definedName name="Konzern1" localSheetId="5" hidden="1">{#N/A,#N/A,FALSE,"Actual";#N/A,#N/A,FALSE,"Management Report 2";#N/A,#N/A,FALSE,"Management Report 3";#N/A,#N/A,FALSE,"Ergebnis";#N/A,#N/A,FALSE,"Summary";#N/A,#N/A,FALSE,"Konrzern";#N/A,#N/A,FALSE,"Abweichung Budget-Actuell"}</definedName>
    <definedName name="Konzern1" localSheetId="3" hidden="1">{#N/A,#N/A,FALSE,"Actual";#N/A,#N/A,FALSE,"Management Report 2";#N/A,#N/A,FALSE,"Management Report 3";#N/A,#N/A,FALSE,"Ergebnis";#N/A,#N/A,FALSE,"Summary";#N/A,#N/A,FALSE,"Konrzern";#N/A,#N/A,FALSE,"Abweichung Budget-Actuell"}</definedName>
    <definedName name="Konzern1" hidden="1">{#N/A,#N/A,FALSE,"Actual";#N/A,#N/A,FALSE,"Management Report 2";#N/A,#N/A,FALSE,"Management Report 3";#N/A,#N/A,FALSE,"Ergebnis";#N/A,#N/A,FALSE,"Summary";#N/A,#N/A,FALSE,"Konrzern";#N/A,#N/A,FALSE,"Abweichung Budget-Actuell"}</definedName>
    <definedName name="ktyk" localSheetId="4" hidden="1">{"Investor",#N/A,FALSE,"Model";"Property",#N/A,FALSE,"Model";"Incentive Taxes",#N/A,FALSE,"Model"}</definedName>
    <definedName name="ktyk" localSheetId="5" hidden="1">{"Investor",#N/A,FALSE,"Model";"Property",#N/A,FALSE,"Model";"Incentive Taxes",#N/A,FALSE,"Model"}</definedName>
    <definedName name="ktyk" localSheetId="3" hidden="1">{"Investor",#N/A,FALSE,"Model";"Property",#N/A,FALSE,"Model";"Incentive Taxes",#N/A,FALSE,"Model"}</definedName>
    <definedName name="ktyk" hidden="1">{"Investor",#N/A,FALSE,"Model";"Property",#N/A,FALSE,"Model";"Incentive Taxes",#N/A,FALSE,"Model"}</definedName>
    <definedName name="kyd.CounterLimitCell.01." hidden="1">"x"</definedName>
    <definedName name="kyd.Dim.01." hidden="1">"tm1serv:company"</definedName>
    <definedName name="kyd.ElementType.01." hidden="1">1</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NumLevels.01." hidden="1">999</definedName>
    <definedName name="kyd.PanicStop." hidden="1">FALSE</definedName>
    <definedName name="kyd.ParentName.01." hidden="1">""</definedName>
    <definedName name="kyd.PreScreenData." hidden="1">FALSE</definedName>
    <definedName name="kyd.PrintActionOptn." hidden="1">1</definedName>
    <definedName name="kyd.PrintParent.01." hidden="1">TRUE</definedName>
    <definedName name="kyd.PrintStdWhen." hidden="1">1</definedName>
    <definedName name="kyd.PrintToWbk." hidden="1">FALSE</definedName>
    <definedName name="kyd.SaveAsFile." hidden="1">FALSE</definedName>
    <definedName name="kyd.SelectString.01." hidden="1">"*"</definedName>
    <definedName name="kyd.Shortcut." hidden="1">FALSE</definedName>
    <definedName name="kyd.StdSortHide." hidden="1">FALSE</definedName>
    <definedName name="kyd.UsePrintCtrlRange." hidden="1">TRUE</definedName>
    <definedName name="kyle" localSheetId="4" hidden="1">{"CASHFLOW",#N/A,FALSE,"Northpointe"}</definedName>
    <definedName name="kyle" localSheetId="5" hidden="1">{"CASHFLOW",#N/A,FALSE,"Northpointe"}</definedName>
    <definedName name="kyle" localSheetId="3" hidden="1">{"CASHFLOW",#N/A,FALSE,"Northpointe"}</definedName>
    <definedName name="kyle" hidden="1">{"CASHFLOW",#N/A,FALSE,"Northpointe"}</definedName>
    <definedName name="l" localSheetId="4" hidden="1">{#N/A,#N/A,FALSE,"Chart 2 by Prop Type"}</definedName>
    <definedName name="l" localSheetId="5" hidden="1">{#N/A,#N/A,FALSE,"Chart 2 by Prop Type"}</definedName>
    <definedName name="l" localSheetId="3" hidden="1">{#N/A,#N/A,FALSE,"Chart 2 by Prop Type"}</definedName>
    <definedName name="l" hidden="1">{#N/A,#N/A,FALSE,"Chart 2 by Prop Type"}</definedName>
    <definedName name="l_1" localSheetId="4" hidden="1">{#N/A,#N/A,FALSE,"Matrix";#N/A,#N/A,FALSE,"Cash Flow";#N/A,#N/A,FALSE,"10 Year Cost Analysis"}</definedName>
    <definedName name="l_1" localSheetId="5" hidden="1">{#N/A,#N/A,FALSE,"Matrix";#N/A,#N/A,FALSE,"Cash Flow";#N/A,#N/A,FALSE,"10 Year Cost Analysis"}</definedName>
    <definedName name="l_1" localSheetId="3" hidden="1">{#N/A,#N/A,FALSE,"Matrix";#N/A,#N/A,FALSE,"Cash Flow";#N/A,#N/A,FALSE,"10 Year Cost Analysis"}</definedName>
    <definedName name="l_1" hidden="1">{#N/A,#N/A,FALSE,"Matrix";#N/A,#N/A,FALSE,"Cash Flow";#N/A,#N/A,FALSE,"10 Year Cost Analysis"}</definedName>
    <definedName name="Lanier" localSheetId="4" hidden="1">{#N/A,#N/A,FALSE,"COMPLIANCE"}</definedName>
    <definedName name="Lanier" localSheetId="5" hidden="1">{#N/A,#N/A,FALSE,"COMPLIANCE"}</definedName>
    <definedName name="Lanier" localSheetId="3" hidden="1">{#N/A,#N/A,FALSE,"COMPLIANCE"}</definedName>
    <definedName name="Lanier" hidden="1">{#N/A,#N/A,FALSE,"COMPLIANCE"}</definedName>
    <definedName name="last" localSheetId="4"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ast" localSheetId="5"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ast" localSheetId="3"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ast"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AST_EBIT_MARGIN" hidden="1">"LAST_EBIT_MARGIN"</definedName>
    <definedName name="LAST_EBITDA_MARGIN" hidden="1">"LAST_EBITDA_MARGIN"</definedName>
    <definedName name="LAST_GROSS_MARGIN" hidden="1">"LAST_GROSS_MARGIN"</definedName>
    <definedName name="LAST_NET_INC_MARGIN" hidden="1">"LAST_NET_INC_MARGIN"</definedName>
    <definedName name="LASTSALEPRICE" hidden="1">"LASTSALEPRICE"</definedName>
    <definedName name="LATESTK" hidden="1">1000</definedName>
    <definedName name="LATESTKNONPRESS" hidden="1">50</definedName>
    <definedName name="LATESTQ" hidden="1">500</definedName>
    <definedName name="LATESTQNONPRESS" hidden="1">100</definedName>
    <definedName name="leas" localSheetId="4" hidden="1">{#N/A,#N/A,TRUE,"PROJ SUMMARY";#N/A,#N/A,TRUE,"EXTENSION SHOPS";#N/A,#N/A,TRUE,"LOST SHOPS";#N/A,#N/A,TRUE,"NOT AFFECTED SHOPS";#N/A,#N/A,TRUE,"SPEC SUM"}</definedName>
    <definedName name="leas" localSheetId="5" hidden="1">{#N/A,#N/A,TRUE,"PROJ SUMMARY";#N/A,#N/A,TRUE,"EXTENSION SHOPS";#N/A,#N/A,TRUE,"LOST SHOPS";#N/A,#N/A,TRUE,"NOT AFFECTED SHOPS";#N/A,#N/A,TRUE,"SPEC SUM"}</definedName>
    <definedName name="leas" localSheetId="3" hidden="1">{#N/A,#N/A,TRUE,"PROJ SUMMARY";#N/A,#N/A,TRUE,"EXTENSION SHOPS";#N/A,#N/A,TRUE,"LOST SHOPS";#N/A,#N/A,TRUE,"NOT AFFECTED SHOPS";#N/A,#N/A,TRUE,"SPEC SUM"}</definedName>
    <definedName name="leas" hidden="1">{#N/A,#N/A,TRUE,"PROJ SUMMARY";#N/A,#N/A,TRUE,"EXTENSION SHOPS";#N/A,#N/A,TRUE,"LOST SHOPS";#N/A,#N/A,TRUE,"NOT AFFECTED SHOPS";#N/A,#N/A,TRUE,"SPEC SUM"}</definedName>
    <definedName name="leasetermmt2"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a"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a"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a"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a"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gal_Form_Asset_Type">#REF!</definedName>
    <definedName name="LEIVLAJA" localSheetId="4" hidden="1">{#N/A,#N/A,TRUE,"DIVIDER PAGE";#N/A,#N/A,TRUE,"Exist + Reg A IS";#N/A,#N/A,TRUE,"Summary IS exc. B";#N/A,#N/A,TRUE,"New Stores";#N/A,#N/A,TRUE,"Existing DCF";#N/A,#N/A,TRUE,"Region A DCF";#N/A,#N/A,TRUE,"Existing + Reg. A DCF"}</definedName>
    <definedName name="LEIVLAJA" localSheetId="5" hidden="1">{#N/A,#N/A,TRUE,"DIVIDER PAGE";#N/A,#N/A,TRUE,"Exist + Reg A IS";#N/A,#N/A,TRUE,"Summary IS exc. B";#N/A,#N/A,TRUE,"New Stores";#N/A,#N/A,TRUE,"Existing DCF";#N/A,#N/A,TRUE,"Region A DCF";#N/A,#N/A,TRUE,"Existing + Reg. A DCF"}</definedName>
    <definedName name="LEIVLAJA" localSheetId="3" hidden="1">{#N/A,#N/A,TRUE,"DIVIDER PAGE";#N/A,#N/A,TRUE,"Exist + Reg A IS";#N/A,#N/A,TRUE,"Summary IS exc. B";#N/A,#N/A,TRUE,"New Stores";#N/A,#N/A,TRUE,"Existing DCF";#N/A,#N/A,TRUE,"Region A DCF";#N/A,#N/A,TRUE,"Existing + Reg. A DCF"}</definedName>
    <definedName name="LEIVLAJA" hidden="1">{#N/A,#N/A,TRUE,"DIVIDER PAGE";#N/A,#N/A,TRUE,"Exist + Reg A IS";#N/A,#N/A,TRUE,"Summary IS exc. B";#N/A,#N/A,TRUE,"New Stores";#N/A,#N/A,TRUE,"Existing DCF";#N/A,#N/A,TRUE,"Region A DCF";#N/A,#N/A,TRUE,"Existing + Reg. A DCF"}</definedName>
    <definedName name="LEMON" localSheetId="4"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EMON" localSheetId="5"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EMON" localSheetId="3"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EMON"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fyu" localSheetId="4" hidden="1">{"Investor",#N/A,FALSE,"Model";"Property",#N/A,FALSE,"Model";"Incentive Taxes",#N/A,FALSE,"Model"}</definedName>
    <definedName name="lfyu" localSheetId="5" hidden="1">{"Investor",#N/A,FALSE,"Model";"Property",#N/A,FALSE,"Model";"Incentive Taxes",#N/A,FALSE,"Model"}</definedName>
    <definedName name="lfyu" localSheetId="3" hidden="1">{"Investor",#N/A,FALSE,"Model";"Property",#N/A,FALSE,"Model";"Incentive Taxes",#N/A,FALSE,"Model"}</definedName>
    <definedName name="lfyu" hidden="1">{"Investor",#N/A,FALSE,"Model";"Property",#N/A,FALSE,"Model";"Incentive Taxes",#N/A,FALSE,"Model"}</definedName>
    <definedName name="lhg" localSheetId="4" hidden="1">{#N/A,#N/A,FALSE,"OperatingAssumptions"}</definedName>
    <definedName name="lhg" localSheetId="5" hidden="1">{#N/A,#N/A,FALSE,"OperatingAssumptions"}</definedName>
    <definedName name="lhg" localSheetId="3" hidden="1">{#N/A,#N/A,FALSE,"OperatingAssumptions"}</definedName>
    <definedName name="lhg" hidden="1">{#N/A,#N/A,FALSE,"OperatingAssumptions"}</definedName>
    <definedName name="lhjk" localSheetId="4" hidden="1">{"Investor",#N/A,FALSE,"Model";"Property",#N/A,FALSE,"Model";"Incentive Taxes",#N/A,FALSE,"Model"}</definedName>
    <definedName name="lhjk" localSheetId="5" hidden="1">{"Investor",#N/A,FALSE,"Model";"Property",#N/A,FALSE,"Model";"Incentive Taxes",#N/A,FALSE,"Model"}</definedName>
    <definedName name="lhjk" localSheetId="3" hidden="1">{"Investor",#N/A,FALSE,"Model";"Property",#N/A,FALSE,"Model";"Incentive Taxes",#N/A,FALSE,"Model"}</definedName>
    <definedName name="lhjk" hidden="1">{"Investor",#N/A,FALSE,"Model";"Property",#N/A,FALSE,"Model";"Incentive Taxes",#N/A,FALSE,"Model"}</definedName>
    <definedName name="lhjk_1" localSheetId="4" hidden="1">{"Investor",#N/A,FALSE,"Model";"Property",#N/A,FALSE,"Model";"Incentive Taxes",#N/A,FALSE,"Model"}</definedName>
    <definedName name="lhjk_1" localSheetId="5" hidden="1">{"Investor",#N/A,FALSE,"Model";"Property",#N/A,FALSE,"Model";"Incentive Taxes",#N/A,FALSE,"Model"}</definedName>
    <definedName name="lhjk_1" localSheetId="3" hidden="1">{"Investor",#N/A,FALSE,"Model";"Property",#N/A,FALSE,"Model";"Incentive Taxes",#N/A,FALSE,"Model"}</definedName>
    <definedName name="lhjk_1" hidden="1">{"Investor",#N/A,FALSE,"Model";"Property",#N/A,FALSE,"Model";"Incentive Taxes",#N/A,FALSE,"Model"}</definedName>
    <definedName name="Lih" localSheetId="4" hidden="1">{#N/A,#N/A,FALSE,"ws trial balance sheet";#N/A,#N/A,FALSE,"ws trial bal. p &amp; l";#N/A,#N/A,FALSE,"ws cashflow"}</definedName>
    <definedName name="Lih" localSheetId="5" hidden="1">{#N/A,#N/A,FALSE,"ws trial balance sheet";#N/A,#N/A,FALSE,"ws trial bal. p &amp; l";#N/A,#N/A,FALSE,"ws cashflow"}</definedName>
    <definedName name="Lih" localSheetId="3" hidden="1">{#N/A,#N/A,FALSE,"ws trial balance sheet";#N/A,#N/A,FALSE,"ws trial bal. p &amp; l";#N/A,#N/A,FALSE,"ws cashflow"}</definedName>
    <definedName name="Lih" hidden="1">{#N/A,#N/A,FALSE,"ws trial balance sheet";#N/A,#N/A,FALSE,"ws trial bal. p &amp; l";#N/A,#N/A,FALSE,"ws cashflow"}</definedName>
    <definedName name="Lihcalc" localSheetId="4" hidden="1">{#N/A,#N/A,FALSE,"ws trial balance sheet";#N/A,#N/A,FALSE,"ws trial bal. p &amp; l";#N/A,#N/A,FALSE,"ws cashflow"}</definedName>
    <definedName name="Lihcalc" localSheetId="5" hidden="1">{#N/A,#N/A,FALSE,"ws trial balance sheet";#N/A,#N/A,FALSE,"ws trial bal. p &amp; l";#N/A,#N/A,FALSE,"ws cashflow"}</definedName>
    <definedName name="Lihcalc" localSheetId="3" hidden="1">{#N/A,#N/A,FALSE,"ws trial balance sheet";#N/A,#N/A,FALSE,"ws trial bal. p &amp; l";#N/A,#N/A,FALSE,"ws cashflow"}</definedName>
    <definedName name="Lihcalc" hidden="1">{#N/A,#N/A,FALSE,"ws trial balance sheet";#N/A,#N/A,FALSE,"ws trial bal. p &amp; l";#N/A,#N/A,FALSE,"ws cashflow"}</definedName>
    <definedName name="lima"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count" hidden="1">1</definedName>
    <definedName name="lisa" localSheetId="4" hidden="1">{"Main",#N/A,FALSE,"Wacker";"Main2",#N/A,FALSE,"Wacker";"Value",#N/A,FALSE,"Wacker";"Sensitivity",#N/A,FALSE,"Wacker";"Paine",#N/A,FALSE,"Wacker";"Quaker",#N/A,FALSE,"Wacker";"Wacker",#N/A,FALSE,"Wacker";"1900",#N/A,FALSE,"Wacker";"1901",#N/A,FALSE,"Wacker"}</definedName>
    <definedName name="lisa" localSheetId="5" hidden="1">{"Main",#N/A,FALSE,"Wacker";"Main2",#N/A,FALSE,"Wacker";"Value",#N/A,FALSE,"Wacker";"Sensitivity",#N/A,FALSE,"Wacker";"Paine",#N/A,FALSE,"Wacker";"Quaker",#N/A,FALSE,"Wacker";"Wacker",#N/A,FALSE,"Wacker";"1900",#N/A,FALSE,"Wacker";"1901",#N/A,FALSE,"Wacker"}</definedName>
    <definedName name="lisa" localSheetId="3" hidden="1">{"Main",#N/A,FALSE,"Wacker";"Main2",#N/A,FALSE,"Wacker";"Value",#N/A,FALSE,"Wacker";"Sensitivity",#N/A,FALSE,"Wacker";"Paine",#N/A,FALSE,"Wacker";"Quaker",#N/A,FALSE,"Wacker";"Wacker",#N/A,FALSE,"Wacker";"1900",#N/A,FALSE,"Wacker";"1901",#N/A,FALSE,"Wacker"}</definedName>
    <definedName name="lisa" hidden="1">{"Main",#N/A,FALSE,"Wacker";"Main2",#N/A,FALSE,"Wacker";"Value",#N/A,FALSE,"Wacker";"Sensitivity",#N/A,FALSE,"Wacker";"Paine",#N/A,FALSE,"Wacker";"Quaker",#N/A,FALSE,"Wacker";"Wacker",#N/A,FALSE,"Wacker";"1900",#N/A,FALSE,"Wacker";"1901",#N/A,FALSE,"Wacker"}</definedName>
    <definedName name="lisa2" localSheetId="4" hidden="1">{"View1",#N/A,FALSE,"Sheet1";"View2",#N/A,FALSE,"Sheet1"}</definedName>
    <definedName name="lisa2" localSheetId="5" hidden="1">{"View1",#N/A,FALSE,"Sheet1";"View2",#N/A,FALSE,"Sheet1"}</definedName>
    <definedName name="lisa2" localSheetId="3" hidden="1">{"View1",#N/A,FALSE,"Sheet1";"View2",#N/A,FALSE,"Sheet1"}</definedName>
    <definedName name="lisa2" hidden="1">{"View1",#N/A,FALSE,"Sheet1";"View2",#N/A,FALSE,"Sheet1"}</definedName>
    <definedName name="lisa3" localSheetId="4" hidden="1">{"View1",#N/A,FALSE,"Sheet1";"View2",#N/A,FALSE,"Sheet1"}</definedName>
    <definedName name="lisa3" localSheetId="5" hidden="1">{"View1",#N/A,FALSE,"Sheet1";"View2",#N/A,FALSE,"Sheet1"}</definedName>
    <definedName name="lisa3" localSheetId="3" hidden="1">{"View1",#N/A,FALSE,"Sheet1";"View2",#N/A,FALSE,"Sheet1"}</definedName>
    <definedName name="lisa3" hidden="1">{"View1",#N/A,FALSE,"Sheet1";"View2",#N/A,FALSE,"Sheet1"}</definedName>
    <definedName name="ListOffset" hidden="1">1</definedName>
    <definedName name="ljklk" localSheetId="4" hidden="1">{"CF",#N/A,FALSE,"Cash Flow";"RET",#N/A,FALSE,"Returns";"NPV",#N/A,FALSE,"Values";"ASMPT",#N/A,FALSE,"Assumptions"}</definedName>
    <definedName name="ljklk" localSheetId="5" hidden="1">{"CF",#N/A,FALSE,"Cash Flow";"RET",#N/A,FALSE,"Returns";"NPV",#N/A,FALSE,"Values";"ASMPT",#N/A,FALSE,"Assumptions"}</definedName>
    <definedName name="ljklk" localSheetId="3" hidden="1">{"CF",#N/A,FALSE,"Cash Flow";"RET",#N/A,FALSE,"Returns";"NPV",#N/A,FALSE,"Values";"ASMPT",#N/A,FALSE,"Assumptions"}</definedName>
    <definedName name="ljklk" hidden="1">{"CF",#N/A,FALSE,"Cash Flow";"RET",#N/A,FALSE,"Returns";"NPV",#N/A,FALSE,"Values";"ASMPT",#N/A,FALSE,"Assumptions"}</definedName>
    <definedName name="ljknonoin" localSheetId="4" hidden="1">{#N/A,#N/A,FALSE,"SIM95"}</definedName>
    <definedName name="ljknonoin" localSheetId="5" hidden="1">{#N/A,#N/A,FALSE,"SIM95"}</definedName>
    <definedName name="ljknonoin" localSheetId="3" hidden="1">{#N/A,#N/A,FALSE,"SIM95"}</definedName>
    <definedName name="ljknonoin" hidden="1">{#N/A,#N/A,FALSE,"SIM95"}</definedName>
    <definedName name="ljl" localSheetId="4" hidden="1">{#N/A,#N/A,FALSE,"Expense Detail ";#N/A,#N/A,FALSE,"Worksheet";#N/A,#N/A,FALSE,"Audit";#N/A,#N/A,FALSE,"Exclusions";#N/A,#N/A,FALSE,"Variance";#N/A,#N/A,FALSE,"Reconciliation"}</definedName>
    <definedName name="ljl" localSheetId="5" hidden="1">{#N/A,#N/A,FALSE,"Expense Detail ";#N/A,#N/A,FALSE,"Worksheet";#N/A,#N/A,FALSE,"Audit";#N/A,#N/A,FALSE,"Exclusions";#N/A,#N/A,FALSE,"Variance";#N/A,#N/A,FALSE,"Reconciliation"}</definedName>
    <definedName name="ljl" localSheetId="3" hidden="1">{#N/A,#N/A,FALSE,"Expense Detail ";#N/A,#N/A,FALSE,"Worksheet";#N/A,#N/A,FALSE,"Audit";#N/A,#N/A,FALSE,"Exclusions";#N/A,#N/A,FALSE,"Variance";#N/A,#N/A,FALSE,"Reconciliation"}</definedName>
    <definedName name="ljl" hidden="1">{#N/A,#N/A,FALSE,"Expense Detail ";#N/A,#N/A,FALSE,"Worksheet";#N/A,#N/A,FALSE,"Audit";#N/A,#N/A,FALSE,"Exclusions";#N/A,#N/A,FALSE,"Variance";#N/A,#N/A,FALSE,"Reconciliation"}</definedName>
    <definedName name="lk" localSheetId="4" hidden="1">{#N/A,#N/A,FALSE,"CAPREIT"}</definedName>
    <definedName name="lk" localSheetId="5" hidden="1">{#N/A,#N/A,FALSE,"CAPREIT"}</definedName>
    <definedName name="lk" localSheetId="3" hidden="1">{#N/A,#N/A,FALSE,"CAPREIT"}</definedName>
    <definedName name="lk" hidden="1">{#N/A,#N/A,FALSE,"CAPREIT"}</definedName>
    <definedName name="lkdsaflkdsjf" localSheetId="4" hidden="1">{#N/A,#N/A,FALSE,"RENT ROLL"}</definedName>
    <definedName name="lkdsaflkdsjf" localSheetId="5" hidden="1">{#N/A,#N/A,FALSE,"RENT ROLL"}</definedName>
    <definedName name="lkdsaflkdsjf" localSheetId="3" hidden="1">{#N/A,#N/A,FALSE,"RENT ROLL"}</definedName>
    <definedName name="lkdsaflkdsjf" hidden="1">{#N/A,#N/A,FALSE,"RENT ROLL"}</definedName>
    <definedName name="lkhlkihjlkij" localSheetId="4" hidden="1">{#N/A,#N/A,FALSE,"Assumptions";#N/A,#N/A,FALSE,"Consol CF";#N/A,#N/A,FALSE,"matx B4 DS";#N/A,#N/A,FALSE,"Hacienda CF";#N/A,#N/A,FALSE,"matx B4 DS Hac";#N/A,#N/A,FALSE,"Chabot CF";#N/A,#N/A,FALSE,"matx B4 DS Chabot";#N/A,#N/A,FALSE,"Diablo CF";#N/A,#N/A,FALSE,"matx B4 DS Diablo"}</definedName>
    <definedName name="lkhlkihjlkij" localSheetId="5" hidden="1">{#N/A,#N/A,FALSE,"Assumptions";#N/A,#N/A,FALSE,"Consol CF";#N/A,#N/A,FALSE,"matx B4 DS";#N/A,#N/A,FALSE,"Hacienda CF";#N/A,#N/A,FALSE,"matx B4 DS Hac";#N/A,#N/A,FALSE,"Chabot CF";#N/A,#N/A,FALSE,"matx B4 DS Chabot";#N/A,#N/A,FALSE,"Diablo CF";#N/A,#N/A,FALSE,"matx B4 DS Diablo"}</definedName>
    <definedName name="lkhlkihjlkij" localSheetId="3" hidden="1">{#N/A,#N/A,FALSE,"Assumptions";#N/A,#N/A,FALSE,"Consol CF";#N/A,#N/A,FALSE,"matx B4 DS";#N/A,#N/A,FALSE,"Hacienda CF";#N/A,#N/A,FALSE,"matx B4 DS Hac";#N/A,#N/A,FALSE,"Chabot CF";#N/A,#N/A,FALSE,"matx B4 DS Chabot";#N/A,#N/A,FALSE,"Diablo CF";#N/A,#N/A,FALSE,"matx B4 DS Diablo"}</definedName>
    <definedName name="lkhlkihjlkij" hidden="1">{#N/A,#N/A,FALSE,"Assumptions";#N/A,#N/A,FALSE,"Consol CF";#N/A,#N/A,FALSE,"matx B4 DS";#N/A,#N/A,FALSE,"Hacienda CF";#N/A,#N/A,FALSE,"matx B4 DS Hac";#N/A,#N/A,FALSE,"Chabot CF";#N/A,#N/A,FALSE,"matx B4 DS Chabot";#N/A,#N/A,FALSE,"Diablo CF";#N/A,#N/A,FALSE,"matx B4 DS Diablo"}</definedName>
    <definedName name="lkj" localSheetId="4"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lkj" localSheetId="5"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lkj" localSheetId="3"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lkj"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lkjds" localSheetId="4" hidden="1">{#N/A,#N/A,FALSE,"Inspection Form";#N/A,#N/A,FALSE,"Underwriting Summary";#N/A,#N/A,FALSE,"Multi Family Financial Summary";#N/A,#N/A,FALSE,"Historical CF's";#N/A,#N/A,FALSE,"Cash Flow Projections";#N/A,#N/A,FALSE,"Operating Statements";#N/A,#N/A,FALSE,"Property Rent Roll";#N/A,#N/A,FALSE,"Appraisal Summary";#N/A,#N/A,FALSE,"Rental &amp; Sales Comps";#N/A,#N/A,FALSE,"Property Condition";#N/A,#N/A,FALSE,"Environmental Assessment"}</definedName>
    <definedName name="lkjds" localSheetId="5" hidden="1">{#N/A,#N/A,FALSE,"Inspection Form";#N/A,#N/A,FALSE,"Underwriting Summary";#N/A,#N/A,FALSE,"Multi Family Financial Summary";#N/A,#N/A,FALSE,"Historical CF's";#N/A,#N/A,FALSE,"Cash Flow Projections";#N/A,#N/A,FALSE,"Operating Statements";#N/A,#N/A,FALSE,"Property Rent Roll";#N/A,#N/A,FALSE,"Appraisal Summary";#N/A,#N/A,FALSE,"Rental &amp; Sales Comps";#N/A,#N/A,FALSE,"Property Condition";#N/A,#N/A,FALSE,"Environmental Assessment"}</definedName>
    <definedName name="lkjds" localSheetId="3" hidden="1">{#N/A,#N/A,FALSE,"Inspection Form";#N/A,#N/A,FALSE,"Underwriting Summary";#N/A,#N/A,FALSE,"Multi Family Financial Summary";#N/A,#N/A,FALSE,"Historical CF's";#N/A,#N/A,FALSE,"Cash Flow Projections";#N/A,#N/A,FALSE,"Operating Statements";#N/A,#N/A,FALSE,"Property Rent Roll";#N/A,#N/A,FALSE,"Appraisal Summary";#N/A,#N/A,FALSE,"Rental &amp; Sales Comps";#N/A,#N/A,FALSE,"Property Condition";#N/A,#N/A,FALSE,"Environmental Assessment"}</definedName>
    <definedName name="lkjds" hidden="1">{#N/A,#N/A,FALSE,"Inspection Form";#N/A,#N/A,FALSE,"Underwriting Summary";#N/A,#N/A,FALSE,"Multi Family Financial Summary";#N/A,#N/A,FALSE,"Historical CF's";#N/A,#N/A,FALSE,"Cash Flow Projections";#N/A,#N/A,FALSE,"Operating Statements";#N/A,#N/A,FALSE,"Property Rent Roll";#N/A,#N/A,FALSE,"Appraisal Summary";#N/A,#N/A,FALSE,"Rental &amp; Sales Comps";#N/A,#N/A,FALSE,"Property Condition";#N/A,#N/A,FALSE,"Environmental Assessment"}</definedName>
    <definedName name="lkjhgklj" localSheetId="4"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kjhgklj" localSheetId="5"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kjhgklj" localSheetId="3"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kjhgklj"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krj" localSheetId="4" hidden="1">{"AnnualRentRoll",#N/A,FALSE,"RentRoll"}</definedName>
    <definedName name="lkrj" localSheetId="5" hidden="1">{"AnnualRentRoll",#N/A,FALSE,"RentRoll"}</definedName>
    <definedName name="lkrj" localSheetId="3" hidden="1">{"AnnualRentRoll",#N/A,FALSE,"RentRoll"}</definedName>
    <definedName name="lkrj" hidden="1">{"AnnualRentRoll",#N/A,FALSE,"RentRoll"}</definedName>
    <definedName name="lkuh" localSheetId="4"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kuh" localSheetId="5"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kuh" localSheetId="3"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kuh"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ll" localSheetId="4" hidden="1">{#N/A,#N/A,TRUE,"XL Cash Flow";#N/A,#N/A,TRUE,"Prop Valuation";#N/A,#N/A,TRUE,"Equity";#N/A,#N/A,TRUE,"Modeling assumptions";#N/A,#N/A,TRUE,"NER Model";#N/A,#N/A,TRUE,"Lease Exp";#N/A,#N/A,TRUE,"Inc &amp; Exp";#N/A,#N/A,TRUE,"Formatted - roll";#N/A,#N/A,TRUE,"Debt Model";#N/A,#N/A,TRUE,"Debt-Moody";#N/A,#N/A,TRUE,"Debt"}</definedName>
    <definedName name="ll" localSheetId="5" hidden="1">{#N/A,#N/A,TRUE,"XL Cash Flow";#N/A,#N/A,TRUE,"Prop Valuation";#N/A,#N/A,TRUE,"Equity";#N/A,#N/A,TRUE,"Modeling assumptions";#N/A,#N/A,TRUE,"NER Model";#N/A,#N/A,TRUE,"Lease Exp";#N/A,#N/A,TRUE,"Inc &amp; Exp";#N/A,#N/A,TRUE,"Formatted - roll";#N/A,#N/A,TRUE,"Debt Model";#N/A,#N/A,TRUE,"Debt-Moody";#N/A,#N/A,TRUE,"Debt"}</definedName>
    <definedName name="ll" localSheetId="3" hidden="1">{#N/A,#N/A,TRUE,"XL Cash Flow";#N/A,#N/A,TRUE,"Prop Valuation";#N/A,#N/A,TRUE,"Equity";#N/A,#N/A,TRUE,"Modeling assumptions";#N/A,#N/A,TRUE,"NER Model";#N/A,#N/A,TRUE,"Lease Exp";#N/A,#N/A,TRUE,"Inc &amp; Exp";#N/A,#N/A,TRUE,"Formatted - roll";#N/A,#N/A,TRUE,"Debt Model";#N/A,#N/A,TRUE,"Debt-Moody";#N/A,#N/A,TRUE,"Debt"}</definedName>
    <definedName name="ll" hidden="1">{#N/A,#N/A,TRUE,"XL Cash Flow";#N/A,#N/A,TRUE,"Prop Valuation";#N/A,#N/A,TRUE,"Equity";#N/A,#N/A,TRUE,"Modeling assumptions";#N/A,#N/A,TRUE,"NER Model";#N/A,#N/A,TRUE,"Lease Exp";#N/A,#N/A,TRUE,"Inc &amp; Exp";#N/A,#N/A,TRUE,"Formatted - roll";#N/A,#N/A,TRUE,"Debt Model";#N/A,#N/A,TRUE,"Debt-Moody";#N/A,#N/A,TRUE,"Debt"}</definedName>
    <definedName name="ll_1" localSheetId="4" hidden="1">{#N/A,#N/A,TRUE,"Maritime Park Arena PCD";#N/A,#N/A,TRUE,"Maritime Park Arena IOR"}</definedName>
    <definedName name="ll_1" localSheetId="5" hidden="1">{#N/A,#N/A,TRUE,"Maritime Park Arena PCD";#N/A,#N/A,TRUE,"Maritime Park Arena IOR"}</definedName>
    <definedName name="ll_1" localSheetId="3" hidden="1">{#N/A,#N/A,TRUE,"Maritime Park Arena PCD";#N/A,#N/A,TRUE,"Maritime Park Arena IOR"}</definedName>
    <definedName name="ll_1" hidden="1">{#N/A,#N/A,TRUE,"Maritime Park Arena PCD";#N/A,#N/A,TRUE,"Maritime Park Arena IOR"}</definedName>
    <definedName name="lll" localSheetId="4" hidden="1">{#N/A,#N/A,FALSE,"P&amp;L";#N/A,#N/A,FALSE,"Var_Fixed_cost"}</definedName>
    <definedName name="lll" localSheetId="5" hidden="1">{#N/A,#N/A,FALSE,"P&amp;L";#N/A,#N/A,FALSE,"Var_Fixed_cost"}</definedName>
    <definedName name="lll" localSheetId="3" hidden="1">{#N/A,#N/A,FALSE,"P&amp;L";#N/A,#N/A,FALSE,"Var_Fixed_cost"}</definedName>
    <definedName name="lll" hidden="1">{#N/A,#N/A,FALSE,"P&amp;L";#N/A,#N/A,FALSE,"Var_Fixed_cost"}</definedName>
    <definedName name="lll_1" localSheetId="4" hidden="1">{"Outflow 1",#N/A,FALSE,"Outflows-Inflows";"Outflow 2",#N/A,FALSE,"Outflows-Inflows";"Inflow 1",#N/A,FALSE,"Outflows-Inflows";"Inflow 2",#N/A,FALSE,"Outflows-Inflows"}</definedName>
    <definedName name="lll_1" localSheetId="5" hidden="1">{"Outflow 1",#N/A,FALSE,"Outflows-Inflows";"Outflow 2",#N/A,FALSE,"Outflows-Inflows";"Inflow 1",#N/A,FALSE,"Outflows-Inflows";"Inflow 2",#N/A,FALSE,"Outflows-Inflows"}</definedName>
    <definedName name="lll_1" localSheetId="3" hidden="1">{"Outflow 1",#N/A,FALSE,"Outflows-Inflows";"Outflow 2",#N/A,FALSE,"Outflows-Inflows";"Inflow 1",#N/A,FALSE,"Outflows-Inflows";"Inflow 2",#N/A,FALSE,"Outflows-Inflows"}</definedName>
    <definedName name="lll_1" hidden="1">{"Outflow 1",#N/A,FALSE,"Outflows-Inflows";"Outflow 2",#N/A,FALSE,"Outflows-Inflows";"Inflow 1",#N/A,FALSE,"Outflows-Inflows";"Inflow 2",#N/A,FALSE,"Outflows-Inflows"}</definedName>
    <definedName name="llll" localSheetId="4" hidden="1">{#N/A,#N/A,FALSE,"LOAN ANALYSIS"}</definedName>
    <definedName name="llll" localSheetId="5" hidden="1">{#N/A,#N/A,FALSE,"LOAN ANALYSIS"}</definedName>
    <definedName name="llll" localSheetId="3" hidden="1">{#N/A,#N/A,FALSE,"LOAN ANALYSIS"}</definedName>
    <definedName name="llll" hidden="1">{#N/A,#N/A,FALSE,"LOAN ANALYSIS"}</definedName>
    <definedName name="lllll" localSheetId="4" hidden="1">{"sheet a",#N/A,FALSE,"A";"sheet b 1",#N/A,FALSE,"B";"sheet b 2",#N/A,FALSE,"B"}</definedName>
    <definedName name="lllll" localSheetId="5" hidden="1">{"sheet a",#N/A,FALSE,"A";"sheet b 1",#N/A,FALSE,"B";"sheet b 2",#N/A,FALSE,"B"}</definedName>
    <definedName name="lllll" localSheetId="3" hidden="1">{"sheet a",#N/A,FALSE,"A";"sheet b 1",#N/A,FALSE,"B";"sheet b 2",#N/A,FALSE,"B"}</definedName>
    <definedName name="lllll" hidden="1">{"sheet a",#N/A,FALSE,"A";"sheet b 1",#N/A,FALSE,"B";"sheet b 2",#N/A,FALSE,"B"}</definedName>
    <definedName name="lllllll" localSheetId="4" hidden="1">{#N/A,#N/A,FALSE,"CAPREIT"}</definedName>
    <definedName name="lllllll" localSheetId="5" hidden="1">{#N/A,#N/A,FALSE,"CAPREIT"}</definedName>
    <definedName name="lllllll" localSheetId="3" hidden="1">{#N/A,#N/A,FALSE,"CAPREIT"}</definedName>
    <definedName name="lllllll" hidden="1">{#N/A,#N/A,FALSE,"CAPREIT"}</definedName>
    <definedName name="llllllllllllllllllllllllllllll" localSheetId="4" hidden="1">{#N/A,#N/A,FALSE,"LP Exp";#N/A,#N/A,FALSE,"Salary";#N/A,#N/A,FALSE,"Admin Exp";#N/A,#N/A,FALSE,"QTS Bud";#N/A,#N/A,FALSE,"Marketing"}</definedName>
    <definedName name="llllllllllllllllllllllllllllll" localSheetId="5" hidden="1">{#N/A,#N/A,FALSE,"LP Exp";#N/A,#N/A,FALSE,"Salary";#N/A,#N/A,FALSE,"Admin Exp";#N/A,#N/A,FALSE,"QTS Bud";#N/A,#N/A,FALSE,"Marketing"}</definedName>
    <definedName name="llllllllllllllllllllllllllllll" localSheetId="3" hidden="1">{#N/A,#N/A,FALSE,"LP Exp";#N/A,#N/A,FALSE,"Salary";#N/A,#N/A,FALSE,"Admin Exp";#N/A,#N/A,FALSE,"QTS Bud";#N/A,#N/A,FALSE,"Marketing"}</definedName>
    <definedName name="llllllllllllllllllllllllllllll" hidden="1">{#N/A,#N/A,FALSE,"LP Exp";#N/A,#N/A,FALSE,"Salary";#N/A,#N/A,FALSE,"Admin Exp";#N/A,#N/A,FALSE,"QTS Bud";#N/A,#N/A,FALSE,"Marketing"}</definedName>
    <definedName name="lo" localSheetId="4" hidden="1">{#N/A,#N/A,FALSE,"LoanAssumptions"}</definedName>
    <definedName name="lo" localSheetId="5" hidden="1">{#N/A,#N/A,FALSE,"LoanAssumptions"}</definedName>
    <definedName name="lo" localSheetId="3" hidden="1">{#N/A,#N/A,FALSE,"LoanAssumptions"}</definedName>
    <definedName name="lo" hidden="1">{#N/A,#N/A,FALSE,"LoanAssumptions"}</definedName>
    <definedName name="LOAN_LOSS" hidden="1">"LOAN_LOSS"</definedName>
    <definedName name="loan3b"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3b"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3b"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3b"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8"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8"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8"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8"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summary" localSheetId="4" hidden="1">{#N/A,#N/A,FALSE,"loananalysis";#N/A,#N/A,FALSE,"proforma";#N/A,#N/A,FALSE,"unitmix"}</definedName>
    <definedName name="loansummary" localSheetId="5" hidden="1">{#N/A,#N/A,FALSE,"loananalysis";#N/A,#N/A,FALSE,"proforma";#N/A,#N/A,FALSE,"unitmix"}</definedName>
    <definedName name="loansummary" localSheetId="3" hidden="1">{#N/A,#N/A,FALSE,"loananalysis";#N/A,#N/A,FALSE,"proforma";#N/A,#N/A,FALSE,"unitmix"}</definedName>
    <definedName name="loansummary" hidden="1">{#N/A,#N/A,FALSE,"loananalysis";#N/A,#N/A,FALSE,"proforma";#N/A,#N/A,FALSE,"unitmix"}</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2"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2"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2"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kard" localSheetId="4"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ckard" localSheetId="5"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ckard"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ckard"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NG_TERM_DEBT" hidden="1">"LONG_TERM_DEBT"</definedName>
    <definedName name="LONG_TERM_GROWTH" hidden="1">"LONG_TERM_GROWTH"</definedName>
    <definedName name="LONG_TERM_INV" hidden="1">"LONG_TERM_INV"</definedName>
    <definedName name="lopez" localSheetId="4" hidden="1">{#N/A,#N/A,FALSE,"RENT ROLL"}</definedName>
    <definedName name="lopez" localSheetId="5" hidden="1">{#N/A,#N/A,FALSE,"RENT ROLL"}</definedName>
    <definedName name="lopez" localSheetId="3" hidden="1">{#N/A,#N/A,FALSE,"RENT ROLL"}</definedName>
    <definedName name="lopez" hidden="1">{#N/A,#N/A,FALSE,"RENT ROLL"}</definedName>
    <definedName name="Losses" localSheetId="4" hidden="1">{"TAB 1",#N/A,FALSE,"1";"tab 2",#N/A,FALSE,"2";"TAB 3",#N/A,FALSE,"3";"tab 4",#N/A,FALSE,"4";"tab 5",#N/A,FALSE,"5";"tab 6",#N/A,FALSE,"6";"tab 7",#N/A,FALSE,"7";"TAB 8",#N/A,FALSE,"8"}</definedName>
    <definedName name="Losses" localSheetId="5" hidden="1">{"TAB 1",#N/A,FALSE,"1";"tab 2",#N/A,FALSE,"2";"TAB 3",#N/A,FALSE,"3";"tab 4",#N/A,FALSE,"4";"tab 5",#N/A,FALSE,"5";"tab 6",#N/A,FALSE,"6";"tab 7",#N/A,FALSE,"7";"TAB 8",#N/A,FALSE,"8"}</definedName>
    <definedName name="Losses" localSheetId="3" hidden="1">{"TAB 1",#N/A,FALSE,"1";"tab 2",#N/A,FALSE,"2";"TAB 3",#N/A,FALSE,"3";"tab 4",#N/A,FALSE,"4";"tab 5",#N/A,FALSE,"5";"tab 6",#N/A,FALSE,"6";"tab 7",#N/A,FALSE,"7";"TAB 8",#N/A,FALSE,"8"}</definedName>
    <definedName name="Losses" hidden="1">{"TAB 1",#N/A,FALSE,"1";"tab 2",#N/A,FALSE,"2";"TAB 3",#N/A,FALSE,"3";"tab 4",#N/A,FALSE,"4";"tab 5",#N/A,FALSE,"5";"tab 6",#N/A,FALSE,"6";"tab 7",#N/A,FALSE,"7";"TAB 8",#N/A,FALSE,"8"}</definedName>
    <definedName name="Louvers" localSheetId="4" hidden="1">{#N/A,#N/A,TRUE,"Ericsson Stadium PCD ";#N/A,#N/A,TRUE,"Ericsson Stadium IOR"}</definedName>
    <definedName name="Louvers" localSheetId="5" hidden="1">{#N/A,#N/A,TRUE,"Ericsson Stadium PCD ";#N/A,#N/A,TRUE,"Ericsson Stadium IOR"}</definedName>
    <definedName name="Louvers" localSheetId="3" hidden="1">{#N/A,#N/A,TRUE,"Ericsson Stadium PCD ";#N/A,#N/A,TRUE,"Ericsson Stadium IOR"}</definedName>
    <definedName name="Louvers" hidden="1">{#N/A,#N/A,TRUE,"Ericsson Stadium PCD ";#N/A,#N/A,TRUE,"Ericsson Stadium IOR"}</definedName>
    <definedName name="Louvers_1" localSheetId="4" hidden="1">{#N/A,#N/A,TRUE,"Ericsson Stadium PCD ";#N/A,#N/A,TRUE,"Ericsson Stadium IOR"}</definedName>
    <definedName name="Louvers_1" localSheetId="5" hidden="1">{#N/A,#N/A,TRUE,"Ericsson Stadium PCD ";#N/A,#N/A,TRUE,"Ericsson Stadium IOR"}</definedName>
    <definedName name="Louvers_1" localSheetId="3" hidden="1">{#N/A,#N/A,TRUE,"Ericsson Stadium PCD ";#N/A,#N/A,TRUE,"Ericsson Stadium IOR"}</definedName>
    <definedName name="Louvers_1" hidden="1">{#N/A,#N/A,TRUE,"Ericsson Stadium PCD ";#N/A,#N/A,TRUE,"Ericsson Stadium IOR"}</definedName>
    <definedName name="Louversa" localSheetId="4" hidden="1">{#N/A,#N/A,TRUE,"Ericsson Stadium PCD ";#N/A,#N/A,TRUE,"Ericsson Stadium IOR"}</definedName>
    <definedName name="Louversa" localSheetId="5" hidden="1">{#N/A,#N/A,TRUE,"Ericsson Stadium PCD ";#N/A,#N/A,TRUE,"Ericsson Stadium IOR"}</definedName>
    <definedName name="Louversa" localSheetId="3" hidden="1">{#N/A,#N/A,TRUE,"Ericsson Stadium PCD ";#N/A,#N/A,TRUE,"Ericsson Stadium IOR"}</definedName>
    <definedName name="Louversa" hidden="1">{#N/A,#N/A,TRUE,"Ericsson Stadium PCD ";#N/A,#N/A,TRUE,"Ericsson Stadium IOR"}</definedName>
    <definedName name="Louversa_1" localSheetId="4" hidden="1">{#N/A,#N/A,TRUE,"Ericsson Stadium PCD ";#N/A,#N/A,TRUE,"Ericsson Stadium IOR"}</definedName>
    <definedName name="Louversa_1" localSheetId="5" hidden="1">{#N/A,#N/A,TRUE,"Ericsson Stadium PCD ";#N/A,#N/A,TRUE,"Ericsson Stadium IOR"}</definedName>
    <definedName name="Louversa_1" localSheetId="3" hidden="1">{#N/A,#N/A,TRUE,"Ericsson Stadium PCD ";#N/A,#N/A,TRUE,"Ericsson Stadium IOR"}</definedName>
    <definedName name="Louversa_1" hidden="1">{#N/A,#N/A,TRUE,"Ericsson Stadium PCD ";#N/A,#N/A,TRUE,"Ericsson Stadium IOR"}</definedName>
    <definedName name="LOWPRICE" hidden="1">"LOWPRICE"</definedName>
    <definedName name="ls" localSheetId="4" hidden="1">{"res_value_proposed",#N/A,FALSE,"Proposed";"assumptions_proposed",#N/A,FALSE,"Proposed";"fees_proposed",#N/A,FALSE,"Proposed";"back_inf_prop",#N/A,FALSE,"Proposed"}</definedName>
    <definedName name="ls" localSheetId="5" hidden="1">{"res_value_proposed",#N/A,FALSE,"Proposed";"assumptions_proposed",#N/A,FALSE,"Proposed";"fees_proposed",#N/A,FALSE,"Proposed";"back_inf_prop",#N/A,FALSE,"Proposed"}</definedName>
    <definedName name="ls" localSheetId="3" hidden="1">{"res_value_proposed",#N/A,FALSE,"Proposed";"assumptions_proposed",#N/A,FALSE,"Proposed";"fees_proposed",#N/A,FALSE,"Proposed";"back_inf_prop",#N/A,FALSE,"Proposed"}</definedName>
    <definedName name="ls" hidden="1">{"res_value_proposed",#N/A,FALSE,"Proposed";"assumptions_proposed",#N/A,FALSE,"Proposed";"fees_proposed",#N/A,FALSE,"Proposed";"back_inf_prop",#N/A,FALSE,"Proposed"}</definedName>
    <definedName name="ls_1" localSheetId="4" hidden="1">{"res_value_proposed",#N/A,FALSE,"Proposed";"assumptions_proposed",#N/A,FALSE,"Proposed";"fees_proposed",#N/A,FALSE,"Proposed";"back_inf_prop",#N/A,FALSE,"Proposed"}</definedName>
    <definedName name="ls_1" localSheetId="5" hidden="1">{"res_value_proposed",#N/A,FALSE,"Proposed";"assumptions_proposed",#N/A,FALSE,"Proposed";"fees_proposed",#N/A,FALSE,"Proposed";"back_inf_prop",#N/A,FALSE,"Proposed"}</definedName>
    <definedName name="ls_1" localSheetId="3" hidden="1">{"res_value_proposed",#N/A,FALSE,"Proposed";"assumptions_proposed",#N/A,FALSE,"Proposed";"fees_proposed",#N/A,FALSE,"Proposed";"back_inf_prop",#N/A,FALSE,"Proposed"}</definedName>
    <definedName name="ls_1" hidden="1">{"res_value_proposed",#N/A,FALSE,"Proposed";"assumptions_proposed",#N/A,FALSE,"Proposed";"fees_proposed",#N/A,FALSE,"Proposed";"back_inf_prop",#N/A,FALSE,"Proposed"}</definedName>
    <definedName name="ls_2" localSheetId="4" hidden="1">{"res_value_proposed",#N/A,FALSE,"Proposed";"assumptions_proposed",#N/A,FALSE,"Proposed";"fees_proposed",#N/A,FALSE,"Proposed";"back_inf_prop",#N/A,FALSE,"Proposed"}</definedName>
    <definedName name="ls_2" localSheetId="5" hidden="1">{"res_value_proposed",#N/A,FALSE,"Proposed";"assumptions_proposed",#N/A,FALSE,"Proposed";"fees_proposed",#N/A,FALSE,"Proposed";"back_inf_prop",#N/A,FALSE,"Proposed"}</definedName>
    <definedName name="ls_2" localSheetId="3" hidden="1">{"res_value_proposed",#N/A,FALSE,"Proposed";"assumptions_proposed",#N/A,FALSE,"Proposed";"fees_proposed",#N/A,FALSE,"Proposed";"back_inf_prop",#N/A,FALSE,"Proposed"}</definedName>
    <definedName name="ls_2" hidden="1">{"res_value_proposed",#N/A,FALSE,"Proposed";"assumptions_proposed",#N/A,FALSE,"Proposed";"fees_proposed",#N/A,FALSE,"Proposed";"back_inf_prop",#N/A,FALSE,"Proposed"}</definedName>
    <definedName name="lsldfkj" localSheetId="4" hidden="1">{#N/A,#N/A,FALSE,"RENT ROLL"}</definedName>
    <definedName name="lsldfkj" localSheetId="5" hidden="1">{#N/A,#N/A,FALSE,"RENT ROLL"}</definedName>
    <definedName name="lsldfkj" localSheetId="3" hidden="1">{#N/A,#N/A,FALSE,"RENT ROLL"}</definedName>
    <definedName name="lsldfkj" hidden="1">{#N/A,#N/A,FALSE,"RENT ROLL"}</definedName>
    <definedName name="LTM_DATE" hidden="1">"LTM_DATE"</definedName>
    <definedName name="LTM_REVENUE_OVER_EMPLOYEES" hidden="1">"LTM_REVENUE_OVER_EMPLOYEES"</definedName>
    <definedName name="m" localSheetId="4" hidden="1">{#N/A,#N/A,FALSE,"matx B4 DS";#N/A,#N/A,FALSE,"matx B4 DS Hac";#N/A,#N/A,FALSE,"matx B4 DS Chabot";#N/A,#N/A,FALSE,"matx B4 DS Diablo"}</definedName>
    <definedName name="m" localSheetId="5" hidden="1">{#N/A,#N/A,FALSE,"matx B4 DS";#N/A,#N/A,FALSE,"matx B4 DS Hac";#N/A,#N/A,FALSE,"matx B4 DS Chabot";#N/A,#N/A,FALSE,"matx B4 DS Diablo"}</definedName>
    <definedName name="m" localSheetId="3" hidden="1">{#N/A,#N/A,FALSE,"matx B4 DS";#N/A,#N/A,FALSE,"matx B4 DS Hac";#N/A,#N/A,FALSE,"matx B4 DS Chabot";#N/A,#N/A,FALSE,"matx B4 DS Diablo"}</definedName>
    <definedName name="m" hidden="1">{#N/A,#N/A,FALSE,"matx B4 DS";#N/A,#N/A,FALSE,"matx B4 DS Hac";#N/A,#N/A,FALSE,"matx B4 DS Chabot";#N/A,#N/A,FALSE,"matx B4 DS Diablo"}</definedName>
    <definedName name="M_CALC_FinalSF" localSheetId="4" hidden="1">SUM(IF(T_Lookup_rngMktNum=K_Market,1,0)*IF(T_RNG_Expire&lt;&gt;"Option",1,0)*IF(T_RNG_Expire&lt;&gt;"Reabsorb",1,0)*T_RNG_FinalSF)</definedName>
    <definedName name="M_CALC_FinalSF" localSheetId="5" hidden="1">SUM(IF(T_Lookup_rngMktNum=K_Market,1,0)*IF(T_RNG_Expire&lt;&gt;"Option",1,0)*IF(T_RNG_Expire&lt;&gt;"Reabsorb",1,0)*T_RNG_FinalSF)</definedName>
    <definedName name="M_CALC_FinalSF" localSheetId="3" hidden="1">SUM(IF(T_Lookup_rngMktNum=K_Market,1,0)*IF(T_RNG_Expire&lt;&gt;"Option",1,0)*IF(T_RNG_Expire&lt;&gt;"Reabsorb",1,0)*T_RNG_FinalSF)</definedName>
    <definedName name="M_CALC_FinalSF" hidden="1">SUM(IF(T_Lookup_rngMktNum=K_Market,1,0)*IF(T_RNG_Expire&lt;&gt;"Option",1,0)*IF(T_RNG_Expire&lt;&gt;"Reabsorb",1,0)*T_RNG_FinalSF)</definedName>
    <definedName name="M_CALC_FRStepAmt" localSheetId="4" hidden="1">TEXT('Capital Stack'!M_FRDET_AMTA,"0.0#")&amp;" ("&amp;TEXT('Capital Stack'!M_FRDET_AMT,"#%")&amp;")"</definedName>
    <definedName name="M_CALC_FRStepAmt" localSheetId="5" hidden="1">TEXT('Loan Data'!M_FRDET_AMTA,"0.0#")&amp;" ("&amp;TEXT('Loan Data'!M_FRDET_AMT,"#%")&amp;")"</definedName>
    <definedName name="M_CALC_FRStepAmt" localSheetId="3" hidden="1">TEXT('Property UW'!M_FRDET_AMTA,"0.0#")&amp;" ("&amp;TEXT('Property UW'!M_FRDET_AMT,"#%")&amp;")"</definedName>
    <definedName name="M_CALC_FRStepAmt" hidden="1">TEXT(M_FRDET_AMTA,"0.0#")&amp;" ("&amp;TEXT(M_FRDET_AMT,"#%")&amp;")"</definedName>
    <definedName name="M_CALC_FRStepDate" localSheetId="4" hidden="1">IF(ISBLANK('Capital Stack'!M_FRDET_D),IF(ISBLANK('Capital Stack'!M_FRDET_RD),"","Mo "&amp;'Capital Stack'!M_FRDET_RD),'Capital Stack'!M_FRDET_D)</definedName>
    <definedName name="M_CALC_FRStepDate" localSheetId="5" hidden="1">IF(ISBLANK('Loan Data'!M_FRDET_D),IF(ISBLANK('Loan Data'!M_FRDET_RD),"","Mo "&amp;'Loan Data'!M_FRDET_RD),'Loan Data'!M_FRDET_D)</definedName>
    <definedName name="M_CALC_FRStepDate" localSheetId="3" hidden="1">IF(ISBLANK('Property UW'!M_FRDET_D),IF(ISBLANK('Property UW'!M_FRDET_RD),"","Mo "&amp;'Property UW'!M_FRDET_RD),'Property UW'!M_FRDET_D)</definedName>
    <definedName name="M_CALC_FRStepDate" hidden="1">IF(ISBLANK(M_FRDET_D),IF(ISBLANK(M_FRDET_RD),"","Mo "&amp;M_FRDET_RD),M_FRDET_D)</definedName>
    <definedName name="M_CALC_InitialSF" localSheetId="4" hidden="1">SUM(IF(T_Lookup_rngMktNum=K_Market,1,0)*IF(T_RNG_Expire&lt;&gt;"Option",1,0)*IF(T_RNG_Expire&lt;&gt;"Reabsorb",1,0)*T_RNG_InitialSF)</definedName>
    <definedName name="M_CALC_InitialSF" localSheetId="5" hidden="1">SUM(IF(T_Lookup_rngMktNum=K_Market,1,0)*IF(T_RNG_Expire&lt;&gt;"Option",1,0)*IF(T_RNG_Expire&lt;&gt;"Reabsorb",1,0)*T_RNG_InitialSF)</definedName>
    <definedName name="M_CALC_InitialSF" localSheetId="3" hidden="1">SUM(IF(T_Lookup_rngMktNum=K_Market,1,0)*IF(T_RNG_Expire&lt;&gt;"Option",1,0)*IF(T_RNG_Expire&lt;&gt;"Reabsorb",1,0)*T_RNG_InitialSF)</definedName>
    <definedName name="M_CALC_InitialSF" hidden="1">SUM(IF(T_Lookup_rngMktNum=K_Market,1,0)*IF(T_RNG_Expire&lt;&gt;"Option",1,0)*IF(T_RNG_Expire&lt;&gt;"Reabsorb",1,0)*T_RNG_InitialSF)</definedName>
    <definedName name="M_CALC_LCClearFormat" localSheetId="4" hidden="1">SUBSTITUTE('Capital Stack'!M_SUPPORT_LCFormat,"$","")</definedName>
    <definedName name="M_CALC_LCClearFormat" localSheetId="5" hidden="1">SUBSTITUTE('Loan Data'!M_SUPPORT_LCFormat,"$","")</definedName>
    <definedName name="M_CALC_LCClearFormat" localSheetId="3" hidden="1">SUBSTITUTE('Property UW'!M_SUPPORT_LCFormat,"$","")</definedName>
    <definedName name="M_CALC_LCClearFormat" hidden="1">SUBSTITUTE(M_SUPPORT_LCFormat,"$","")</definedName>
    <definedName name="M_CALC_MktBumps" localSheetId="4" hidden="1">IF(ISBLANK('Capital Stack'!M_CHGBASE_Name),IF(ISBLANK('Capital Stack'!M_STEP_Name),IF(ISBLANK('Capital Stack'!M_GENERAL_CPIName),"None","CPI:"&amp;'Capital Stack'!M_GENERAL_CPIName),"Step:"&amp;'Capital Stack'!M_STEP_Name),'Capital Stack'!M_CHGBASE_Name)</definedName>
    <definedName name="M_CALC_MktBumps" localSheetId="5" hidden="1">IF(ISBLANK('Loan Data'!M_CHGBASE_Name),IF(ISBLANK('Loan Data'!M_STEP_Name),IF(ISBLANK('Loan Data'!M_GENERAL_CPIName),"None","CPI:"&amp;'Loan Data'!M_GENERAL_CPIName),"Step:"&amp;'Loan Data'!M_STEP_Name),'Loan Data'!M_CHGBASE_Name)</definedName>
    <definedName name="M_CALC_MktBumps" localSheetId="3" hidden="1">IF(ISBLANK('Property UW'!M_CHGBASE_Name),IF(ISBLANK('Property UW'!M_STEP_Name),IF(ISBLANK('Property UW'!M_GENERAL_CPIName),"None","CPI:"&amp;'Property UW'!M_GENERAL_CPIName),"Step:"&amp;'Property UW'!M_STEP_Name),'Property UW'!M_CHGBASE_Name)</definedName>
    <definedName name="M_CALC_MktBumps" hidden="1">IF(ISBLANK(M_CHGBASE_Name),IF(ISBLANK(M_STEP_Name),IF(ISBLANK(M_GENERAL_CPIName),"None","CPI:"&amp;M_GENERAL_CPIName),"Step:"&amp;M_STEP_Name),M_CHGBASE_Name)</definedName>
    <definedName name="M_CALC_MultiStep" localSheetId="4" hidden="1">SUM(IF(ISBLANK('Capital Stack'!M_GENERAL_CPIName),0,1),IF(ISBLANK('Capital Stack'!M_CHGBASE_Name),0,1),IF(ISBLANK('Capital Stack'!M_STEP_Name),0,1))&gt;1</definedName>
    <definedName name="M_CALC_MultiStep" localSheetId="5" hidden="1">SUM(IF(ISBLANK('Loan Data'!M_GENERAL_CPIName),0,1),IF(ISBLANK('Loan Data'!M_CHGBASE_Name),0,1),IF(ISBLANK('Loan Data'!M_STEP_Name),0,1))&gt;1</definedName>
    <definedName name="M_CALC_MultiStep" localSheetId="3" hidden="1">SUM(IF(ISBLANK('Property UW'!M_GENERAL_CPIName),0,1),IF(ISBLANK('Property UW'!M_CHGBASE_Name),0,1),IF(ISBLANK('Property UW'!M_STEP_Name),0,1))&gt;1</definedName>
    <definedName name="M_CALC_MultiStep" hidden="1">SUM(IF(ISBLANK(M_GENERAL_CPIName),0,1),IF(ISBLANK(M_CHGBASE_Name),0,1),IF(ISBLANK(M_STEP_Name),0,1))&gt;1</definedName>
    <definedName name="M_CALC_OtherSF" localSheetId="4" hidden="1">SUM(IF(T_Lookup_rngMktNum=K_Market,1,0)*(IF(T_RNG_Expire="Option",1,0)+IF(T_RNG_Expire="Reabsorb",1,0))*T_RNG_InitialSF)</definedName>
    <definedName name="M_CALC_OtherSF" localSheetId="5" hidden="1">SUM(IF(T_Lookup_rngMktNum=K_Market,1,0)*(IF(T_RNG_Expire="Option",1,0)+IF(T_RNG_Expire="Reabsorb",1,0))*T_RNG_InitialSF)</definedName>
    <definedName name="M_CALC_OtherSF" localSheetId="3" hidden="1">SUM(IF(T_Lookup_rngMktNum=K_Market,1,0)*(IF(T_RNG_Expire="Option",1,0)+IF(T_RNG_Expire="Reabsorb",1,0))*T_RNG_InitialSF)</definedName>
    <definedName name="M_CALC_OtherSF" hidden="1">SUM(IF(T_Lookup_rngMktNum=K_Market,1,0)*(IF(T_RNG_Expire="Option",1,0)+IF(T_RNG_Expire="Reabsorb",1,0))*T_RNG_InitialSF)</definedName>
    <definedName name="M_CALC_Override" hidden="1">TRUE</definedName>
    <definedName name="M_CALC_TIClearFormat" localSheetId="4" hidden="1">SUBSTITUTE('Capital Stack'!M_SUPPORT_TIFormat,"$","")</definedName>
    <definedName name="M_CALC_TIClearFormat" localSheetId="5" hidden="1">SUBSTITUTE('Loan Data'!M_SUPPORT_TIFormat,"$","")</definedName>
    <definedName name="M_CALC_TIClearFormat" localSheetId="3" hidden="1">SUBSTITUTE('Property UW'!M_SUPPORT_TIFormat,"$","")</definedName>
    <definedName name="M_CALC_TIClearFormat" hidden="1">SUBSTITUTE(M_SUPPORT_TIFormat,"$","")</definedName>
    <definedName name="M_CHGBASE_AMT" localSheetId="4" hidden="1">OFFSET(M_CHGBASE_cAMT1,K_Market,4*('Capital Stack'!K_Step-1))</definedName>
    <definedName name="M_CHGBASE_AMT" localSheetId="5" hidden="1">OFFSET(M_CHGBASE_cAMT1,K_Market,4*('Loan Data'!K_Step-1))</definedName>
    <definedName name="M_CHGBASE_AMT" localSheetId="3" hidden="1">OFFSET(M_CHGBASE_cAMT1,K_Market,4*('Property UW'!K_Step-1))</definedName>
    <definedName name="M_CHGBASE_AMT" hidden="1">OFFSET(M_CHGBASE_cAMT1,K_Market,4*(K_Step-1))</definedName>
    <definedName name="M_CHGBASE_AMTA" localSheetId="4" hidden="1">OFFSET(M_CHGBASE_cAMT1A,K_Market,4*('Capital Stack'!K_Step-1))</definedName>
    <definedName name="M_CHGBASE_AMTA" localSheetId="5" hidden="1">OFFSET(M_CHGBASE_cAMT1A,K_Market,4*('Loan Data'!K_Step-1))</definedName>
    <definedName name="M_CHGBASE_AMTA" localSheetId="3" hidden="1">OFFSET(M_CHGBASE_cAMT1A,K_Market,4*('Property UW'!K_Step-1))</definedName>
    <definedName name="M_CHGBASE_AMTA" hidden="1">OFFSET(M_CHGBASE_cAMT1A,K_Market,4*(K_Step-1))</definedName>
    <definedName name="M_CHGBASE_D" localSheetId="4" hidden="1">OFFSET(M_CHGBASE_cD1,K_Market,4*('Capital Stack'!K_Step-1))</definedName>
    <definedName name="M_CHGBASE_D" localSheetId="5" hidden="1">OFFSET(M_CHGBASE_cD1,K_Market,4*('Loan Data'!K_Step-1))</definedName>
    <definedName name="M_CHGBASE_D" localSheetId="3" hidden="1">OFFSET(M_CHGBASE_cD1,K_Market,4*('Property UW'!K_Step-1))</definedName>
    <definedName name="M_CHGBASE_D" hidden="1">OFFSET(M_CHGBASE_cD1,K_Market,4*(K_Step-1))</definedName>
    <definedName name="M_CHGBASE_Name" localSheetId="4" hidden="1">OFFSET(M_CHGBASE_cName,K_Market,0)</definedName>
    <definedName name="M_CHGBASE_Name" localSheetId="5" hidden="1">OFFSET(M_CHGBASE_cName,K_Market,0)</definedName>
    <definedName name="M_CHGBASE_Name" localSheetId="3" hidden="1">OFFSET(M_CHGBASE_cName,K_Market,0)</definedName>
    <definedName name="M_CHGBASE_Name" hidden="1">OFFSET(M_CHGBASE_cName,K_Market,0)</definedName>
    <definedName name="M_CHGBASE_RD" localSheetId="4" hidden="1">OFFSET(M_CHGBASE_cRD1,K_Market,4*('Capital Stack'!K_Step-1))</definedName>
    <definedName name="M_CHGBASE_RD" localSheetId="5" hidden="1">OFFSET(M_CHGBASE_cRD1,K_Market,4*('Loan Data'!K_Step-1))</definedName>
    <definedName name="M_CHGBASE_RD" localSheetId="3" hidden="1">OFFSET(M_CHGBASE_cRD1,K_Market,4*('Property UW'!K_Step-1))</definedName>
    <definedName name="M_CHGBASE_RD" hidden="1">OFFSET(M_CHGBASE_cRD1,K_Market,4*(K_Step-1))</definedName>
    <definedName name="M_DT_Entry1" localSheetId="4" hidden="1">OFFSET(M_DT_cEntry1,K_Market,0)</definedName>
    <definedName name="M_DT_Entry1" localSheetId="5" hidden="1">OFFSET(M_DT_cEntry1,K_Market,0)</definedName>
    <definedName name="M_DT_Entry1" localSheetId="3" hidden="1">OFFSET(M_DT_cEntry1,K_Market,0)</definedName>
    <definedName name="M_DT_Entry1" hidden="1">OFFSET(M_DT_cEntry1,K_Market,0)</definedName>
    <definedName name="M_DT_Name" localSheetId="4" hidden="1">OFFSET(M_DT_cName,K_Market,0)</definedName>
    <definedName name="M_DT_Name" localSheetId="5" hidden="1">OFFSET(M_DT_cName,K_Market,0)</definedName>
    <definedName name="M_DT_Name" localSheetId="3" hidden="1">OFFSET(M_DT_cName,K_Market,0)</definedName>
    <definedName name="M_DT_Name" hidden="1">OFFSET(M_DT_cName,K_Market,0)</definedName>
    <definedName name="M_DT_New" localSheetId="4" hidden="1">OFFSET(M_DT_cNew,K_Market,K_Year-1)</definedName>
    <definedName name="M_DT_New" localSheetId="5" hidden="1">OFFSET(M_DT_cNew,K_Market,K_Year-1)</definedName>
    <definedName name="M_DT_New" localSheetId="3" hidden="1">OFFSET(M_DT_cNew,K_Market,K_Year-1)</definedName>
    <definedName name="M_DT_New" hidden="1">OFFSET(M_DT_cNew,K_Market,K_Year-1)</definedName>
    <definedName name="M_DT_Style1" localSheetId="4" hidden="1">OFFSET(M_DT_cStyle1,K_Market,0)</definedName>
    <definedName name="M_DT_Style1" localSheetId="5" hidden="1">OFFSET(M_DT_cStyle1,K_Market,0)</definedName>
    <definedName name="M_DT_Style1" localSheetId="3" hidden="1">OFFSET(M_DT_cStyle1,K_Market,0)</definedName>
    <definedName name="M_DT_Style1" hidden="1">OFFSET(M_DT_cStyle1,K_Market,0)</definedName>
    <definedName name="M_DT_Style2" localSheetId="4" hidden="1">OFFSET(M_DT_cStyle2,K_Market,0)</definedName>
    <definedName name="M_DT_Style2" localSheetId="5" hidden="1">OFFSET(M_DT_cStyle2,K_Market,0)</definedName>
    <definedName name="M_DT_Style2" localSheetId="3" hidden="1">OFFSET(M_DT_cStyle2,K_Market,0)</definedName>
    <definedName name="M_DT_Style2" hidden="1">OFFSET(M_DT_cStyle2,K_Market,0)</definedName>
    <definedName name="M_DT_Style3" localSheetId="4" hidden="1">OFFSET(M_DT_cStyle3,K_Market,0)</definedName>
    <definedName name="M_DT_Style3" localSheetId="5" hidden="1">OFFSET(M_DT_cStyle3,K_Market,0)</definedName>
    <definedName name="M_DT_Style3" localSheetId="3" hidden="1">OFFSET(M_DT_cStyle3,K_Market,0)</definedName>
    <definedName name="M_DT_Style3" hidden="1">OFFSET(M_DT_cStyle3,K_Market,0)</definedName>
    <definedName name="M_FRCAT_Entry1" localSheetId="4" hidden="1">OFFSET(M_FRCAT_cEntry,K_Market,0)</definedName>
    <definedName name="M_FRCAT_Entry1" localSheetId="5" hidden="1">OFFSET(M_FRCAT_cEntry,K_Market,0)</definedName>
    <definedName name="M_FRCAT_Entry1" localSheetId="3" hidden="1">OFFSET(M_FRCAT_cEntry,K_Market,0)</definedName>
    <definedName name="M_FRCAT_Entry1" hidden="1">OFFSET(M_FRCAT_cEntry,K_Market,0)</definedName>
    <definedName name="M_FRCAT_Name" localSheetId="4" hidden="1">OFFSET(M_FRCAT_cName,K_Market,0)</definedName>
    <definedName name="M_FRCAT_Name" localSheetId="5" hidden="1">OFFSET(M_FRCAT_cName,K_Market,0)</definedName>
    <definedName name="M_FRCAT_Name" localSheetId="3" hidden="1">OFFSET(M_FRCAT_cName,K_Market,0)</definedName>
    <definedName name="M_FRCAT_Name" hidden="1">OFFSET(M_FRCAT_cName,K_Market,0)</definedName>
    <definedName name="M_FRCAT_New" localSheetId="4" hidden="1">OFFSET(M_FRCAT_cNew,K_Market,K_Year-1)</definedName>
    <definedName name="M_FRCAT_New" localSheetId="5" hidden="1">OFFSET(M_FRCAT_cNew,K_Market,K_Year-1)</definedName>
    <definedName name="M_FRCAT_New" localSheetId="3" hidden="1">OFFSET(M_FRCAT_cNew,K_Market,K_Year-1)</definedName>
    <definedName name="M_FRCAT_New" hidden="1">OFFSET(M_FRCAT_cNew,K_Market,K_Year-1)</definedName>
    <definedName name="M_FRCAT_Renew" localSheetId="4" hidden="1">OFFSET(M_FRCAT_cRenew,K_Market,K_Year-1)</definedName>
    <definedName name="M_FRCAT_Renew" localSheetId="5" hidden="1">OFFSET(M_FRCAT_cRenew,K_Market,K_Year-1)</definedName>
    <definedName name="M_FRCAT_Renew" localSheetId="3" hidden="1">OFFSET(M_FRCAT_cRenew,K_Market,K_Year-1)</definedName>
    <definedName name="M_FRCAT_Renew" hidden="1">OFFSET(M_FRCAT_cRenew,K_Market,K_Year-1)</definedName>
    <definedName name="M_FRCAT_Style1" localSheetId="4" hidden="1">OFFSET(M_FRCAT_cStyle1,K_Market,0)</definedName>
    <definedName name="M_FRCAT_Style1" localSheetId="5" hidden="1">OFFSET(M_FRCAT_cStyle1,K_Market,0)</definedName>
    <definedName name="M_FRCAT_Style1" localSheetId="3" hidden="1">OFFSET(M_FRCAT_cStyle1,K_Market,0)</definedName>
    <definedName name="M_FRCAT_Style1" hidden="1">OFFSET(M_FRCAT_cStyle1,K_Market,0)</definedName>
    <definedName name="M_FRCAT_Style2" localSheetId="4" hidden="1">OFFSET(M_FRCAT_cStyle2,K_Market,0)</definedName>
    <definedName name="M_FRCAT_Style2" localSheetId="5" hidden="1">OFFSET(M_FRCAT_cStyle2,K_Market,0)</definedName>
    <definedName name="M_FRCAT_Style2" localSheetId="3" hidden="1">OFFSET(M_FRCAT_cStyle2,K_Market,0)</definedName>
    <definedName name="M_FRCAT_Style2" hidden="1">OFFSET(M_FRCAT_cStyle2,K_Market,0)</definedName>
    <definedName name="M_FRCAT_Style3" localSheetId="4" hidden="1">OFFSET(M_FRCAT_cStyle3,K_Market,0)</definedName>
    <definedName name="M_FRCAT_Style3" localSheetId="5" hidden="1">OFFSET(M_FRCAT_cStyle3,K_Market,0)</definedName>
    <definedName name="M_FRCAT_Style3" localSheetId="3" hidden="1">OFFSET(M_FRCAT_cStyle3,K_Market,0)</definedName>
    <definedName name="M_FRCAT_Style3" hidden="1">OFFSET(M_FRCAT_cStyle3,K_Market,0)</definedName>
    <definedName name="M_FRDET_AMT" localSheetId="4" hidden="1">OFFSET(M_FRDET_cAMT1,K_Market,4*('Capital Stack'!K_Step-1))</definedName>
    <definedName name="M_FRDET_AMT" localSheetId="5" hidden="1">OFFSET(M_FRDET_cAMT1,K_Market,4*('Loan Data'!K_Step-1))</definedName>
    <definedName name="M_FRDET_AMT" localSheetId="3" hidden="1">OFFSET(M_FRDET_cAMT1,K_Market,4*('Property UW'!K_Step-1))</definedName>
    <definedName name="M_FRDET_AMT" hidden="1">OFFSET(M_FRDET_cAMT1,K_Market,4*(K_Step-1))</definedName>
    <definedName name="M_FRDET_AMTA" localSheetId="4" hidden="1">OFFSET(M_FRDET_cAMT1A,K_Market,4*('Capital Stack'!K_Step-1))</definedName>
    <definedName name="M_FRDET_AMTA" localSheetId="5" hidden="1">OFFSET(M_FRDET_cAMT1A,K_Market,4*('Loan Data'!K_Step-1))</definedName>
    <definedName name="M_FRDET_AMTA" localSheetId="3" hidden="1">OFFSET(M_FRDET_cAMT1A,K_Market,4*('Property UW'!K_Step-1))</definedName>
    <definedName name="M_FRDET_AMTA" hidden="1">OFFSET(M_FRDET_cAMT1A,K_Market,4*(K_Step-1))</definedName>
    <definedName name="M_FRDET_D" localSheetId="4" hidden="1">OFFSET(M_FRDET_cD1,K_Market,4*('Capital Stack'!K_Step-1))</definedName>
    <definedName name="M_FRDET_D" localSheetId="5" hidden="1">OFFSET(M_FRDET_cD1,K_Market,4*('Loan Data'!K_Step-1))</definedName>
    <definedName name="M_FRDET_D" localSheetId="3" hidden="1">OFFSET(M_FRDET_cD1,K_Market,4*('Property UW'!K_Step-1))</definedName>
    <definedName name="M_FRDET_D" hidden="1">OFFSET(M_FRDET_cD1,K_Market,4*(K_Step-1))</definedName>
    <definedName name="M_FRDET_Name" localSheetId="4" hidden="1">OFFSET(M_FRDET_cName,K_Market,0)</definedName>
    <definedName name="M_FRDET_Name" localSheetId="5" hidden="1">OFFSET(M_FRDET_cName,K_Market,0)</definedName>
    <definedName name="M_FRDET_Name" localSheetId="3" hidden="1">OFFSET(M_FRDET_cName,K_Market,0)</definedName>
    <definedName name="M_FRDET_Name" hidden="1">OFFSET(M_FRDET_cName,K_Market,0)</definedName>
    <definedName name="M_FRDET_RD" localSheetId="4" hidden="1">OFFSET(M_FRDET_cRD1,K_Market,4*('Capital Stack'!K_Step-1))</definedName>
    <definedName name="M_FRDET_RD" localSheetId="5" hidden="1">OFFSET(M_FRDET_cRD1,K_Market,4*('Loan Data'!K_Step-1))</definedName>
    <definedName name="M_FRDET_RD" localSheetId="3" hidden="1">OFFSET(M_FRDET_cRD1,K_Market,4*('Property UW'!K_Step-1))</definedName>
    <definedName name="M_FRDET_RD" hidden="1">OFFSET(M_FRDET_cRD1,K_Market,4*(K_Step-1))</definedName>
    <definedName name="M_GENERAL_Building" localSheetId="4" hidden="1">OFFSET(M_GENERAL_cBuilding,K_Market,0)</definedName>
    <definedName name="M_GENERAL_Building" localSheetId="5" hidden="1">OFFSET(M_GENERAL_cBuilding,K_Market,0)</definedName>
    <definedName name="M_GENERAL_Building" localSheetId="3" hidden="1">OFFSET(M_GENERAL_cBuilding,K_Market,0)</definedName>
    <definedName name="M_GENERAL_Building" hidden="1">OFFSET(M_GENERAL_cBuilding,K_Market,0)</definedName>
    <definedName name="M_GENERAL_CPIName" localSheetId="4" hidden="1">OFFSET(M_GENERAL_cCPIName,K_Market,0)</definedName>
    <definedName name="M_GENERAL_CPIName" localSheetId="5" hidden="1">OFFSET(M_GENERAL_cCPIName,K_Market,0)</definedName>
    <definedName name="M_GENERAL_CPIName" localSheetId="3" hidden="1">OFFSET(M_GENERAL_cCPIName,K_Market,0)</definedName>
    <definedName name="M_GENERAL_CPIName" hidden="1">OFFSET(M_GENERAL_cCPIName,K_Market,0)</definedName>
    <definedName name="M_GENERAL_LCUnit" localSheetId="4" hidden="1">OFFSET(M_GENERAL_cLCUnit,K_Market,0)</definedName>
    <definedName name="M_GENERAL_LCUnit" localSheetId="5" hidden="1">OFFSET(M_GENERAL_cLCUnit,K_Market,0)</definedName>
    <definedName name="M_GENERAL_LCUnit" localSheetId="3" hidden="1">OFFSET(M_GENERAL_cLCUnit,K_Market,0)</definedName>
    <definedName name="M_GENERAL_LCUnit" hidden="1">OFFSET(M_GENERAL_cLCUnit,K_Market,0)</definedName>
    <definedName name="M_GENERAL_MarketID" localSheetId="4" hidden="1">OFFSET(M_GENERAL_cMarketID,K_Market,0)</definedName>
    <definedName name="M_GENERAL_MarketID" localSheetId="5" hidden="1">OFFSET(M_GENERAL_cMarketID,K_Market,0)</definedName>
    <definedName name="M_GENERAL_MarketID" localSheetId="3" hidden="1">OFFSET(M_GENERAL_cMarketID,K_Market,0)</definedName>
    <definedName name="M_GENERAL_MarketID" hidden="1">OFFSET(M_GENERAL_cMarketID,K_Market,0)</definedName>
    <definedName name="M_GENERAL_MktRec" localSheetId="4" hidden="1">OFFSET(M_GENERAL_cMktRec,K_Market,0)</definedName>
    <definedName name="M_GENERAL_MktRec" localSheetId="5" hidden="1">OFFSET(M_GENERAL_cMktRec,K_Market,0)</definedName>
    <definedName name="M_GENERAL_MktRec" localSheetId="3" hidden="1">OFFSET(M_GENERAL_cMktRec,K_Market,0)</definedName>
    <definedName name="M_GENERAL_MktRec" hidden="1">OFFSET(M_GENERAL_cMktRec,K_Market,0)</definedName>
    <definedName name="M_GENERAL_MLAName" localSheetId="4" hidden="1">OFFSET(M_GENERAL_cMLAName,K_Market,0)</definedName>
    <definedName name="M_GENERAL_MLAName" localSheetId="5" hidden="1">OFFSET(M_GENERAL_cMLAName,K_Market,0)</definedName>
    <definedName name="M_GENERAL_MLAName" localSheetId="3" hidden="1">OFFSET(M_GENERAL_cMLAName,K_Market,0)</definedName>
    <definedName name="M_GENERAL_MLAName" hidden="1">OFFSET(M_GENERAL_cMLAName,K_Market,0)</definedName>
    <definedName name="M_GENERAL_Override2" localSheetId="4" hidden="1">OFFSET(M_GENERAL_cOverride2,K_Market,0)</definedName>
    <definedName name="M_GENERAL_Override2" localSheetId="5" hidden="1">OFFSET(M_GENERAL_cOverride2,K_Market,0)</definedName>
    <definedName name="M_GENERAL_Override2" localSheetId="3" hidden="1">OFFSET(M_GENERAL_cOverride2,K_Market,0)</definedName>
    <definedName name="M_GENERAL_Override2" hidden="1">OFFSET(M_GENERAL_cOverride2,K_Market,0)</definedName>
    <definedName name="M_GENERAL_Override3" localSheetId="4" hidden="1">OFFSET(M_GENERAL_cOverride3,K_Market,0)</definedName>
    <definedName name="M_GENERAL_Override3" localSheetId="5" hidden="1">OFFSET(M_GENERAL_cOverride3,K_Market,0)</definedName>
    <definedName name="M_GENERAL_Override3" localSheetId="3" hidden="1">OFFSET(M_GENERAL_cOverride3,K_Market,0)</definedName>
    <definedName name="M_GENERAL_Override3" hidden="1">OFFSET(M_GENERAL_cOverride3,K_Market,0)</definedName>
    <definedName name="M_GENERAL_Override4" localSheetId="4" hidden="1">OFFSET(M_GENERAL_cOverride4,K_Market,0)</definedName>
    <definedName name="M_GENERAL_Override4" localSheetId="5" hidden="1">OFFSET(M_GENERAL_cOverride4,K_Market,0)</definedName>
    <definedName name="M_GENERAL_Override4" localSheetId="3" hidden="1">OFFSET(M_GENERAL_cOverride4,K_Market,0)</definedName>
    <definedName name="M_GENERAL_Override4" hidden="1">OFFSET(M_GENERAL_cOverride4,K_Market,0)</definedName>
    <definedName name="M_GENERAL_RentChange" localSheetId="4" hidden="1">OFFSET(M_GENERAL_cRentChange,K_Market,0)</definedName>
    <definedName name="M_GENERAL_RentChange" localSheetId="5" hidden="1">OFFSET(M_GENERAL_cRentChange,K_Market,0)</definedName>
    <definedName name="M_GENERAL_RentChange" localSheetId="3" hidden="1">OFFSET(M_GENERAL_cRentChange,K_Market,0)</definedName>
    <definedName name="M_GENERAL_RentChange" hidden="1">OFFSET(M_GENERAL_cRentChange,K_Market,0)</definedName>
    <definedName name="M_GENERAL_Term" localSheetId="4" hidden="1">OFFSET(M_GENERAL_cTerm,K_Market,0)</definedName>
    <definedName name="M_GENERAL_Term" localSheetId="5" hidden="1">OFFSET(M_GENERAL_cTerm,K_Market,0)</definedName>
    <definedName name="M_GENERAL_Term" localSheetId="3" hidden="1">OFFSET(M_GENERAL_cTerm,K_Market,0)</definedName>
    <definedName name="M_GENERAL_Term" hidden="1">OFFSET(M_GENERAL_cTerm,K_Market,0)</definedName>
    <definedName name="M_GENERAL_TIUnit" localSheetId="4" hidden="1">OFFSET(M_GENERAL_cTIUnit,K_Market,0)</definedName>
    <definedName name="M_GENERAL_TIUnit" localSheetId="5" hidden="1">OFFSET(M_GENERAL_cTIUnit,K_Market,0)</definedName>
    <definedName name="M_GENERAL_TIUnit" localSheetId="3" hidden="1">OFFSET(M_GENERAL_cTIUnit,K_Market,0)</definedName>
    <definedName name="M_GENERAL_TIUnit" hidden="1">OFFSET(M_GENERAL_cTIUnit,K_Market,0)</definedName>
    <definedName name="M_LC_Entry1" localSheetId="4" hidden="1">OFFSET(M_LC_cEntry,K_Market,0)</definedName>
    <definedName name="M_LC_Entry1" localSheetId="5" hidden="1">OFFSET(M_LC_cEntry,K_Market,0)</definedName>
    <definedName name="M_LC_Entry1" localSheetId="3" hidden="1">OFFSET(M_LC_cEntry,K_Market,0)</definedName>
    <definedName name="M_LC_Entry1" hidden="1">OFFSET(M_LC_cEntry,K_Market,0)</definedName>
    <definedName name="M_LC_Inflation" localSheetId="4" hidden="1">OFFSET(M_LC_cInflation,K_Market,K_Year-1)</definedName>
    <definedName name="M_LC_Inflation" localSheetId="5" hidden="1">OFFSET(M_LC_cInflation,K_Market,K_Year-1)</definedName>
    <definedName name="M_LC_Inflation" localSheetId="3" hidden="1">OFFSET(M_LC_cInflation,K_Market,K_Year-1)</definedName>
    <definedName name="M_LC_Inflation" hidden="1">OFFSET(M_LC_cInflation,K_Market,K_Year-1)</definedName>
    <definedName name="M_LC_Name" localSheetId="4" hidden="1">OFFSET(M_LC_cName,K_Market,0)</definedName>
    <definedName name="M_LC_Name" localSheetId="5" hidden="1">OFFSET(M_LC_cName,K_Market,0)</definedName>
    <definedName name="M_LC_Name" localSheetId="3" hidden="1">OFFSET(M_LC_cName,K_Market,0)</definedName>
    <definedName name="M_LC_Name" hidden="1">OFFSET(M_LC_cName,K_Market,0)</definedName>
    <definedName name="M_LC_New" localSheetId="4" hidden="1">OFFSET(M_LC_cNew,K_Market,K_Year-1)</definedName>
    <definedName name="M_LC_New" localSheetId="5" hidden="1">OFFSET(M_LC_cNew,K_Market,K_Year-1)</definedName>
    <definedName name="M_LC_New" localSheetId="3" hidden="1">OFFSET(M_LC_cNew,K_Market,K_Year-1)</definedName>
    <definedName name="M_LC_New" hidden="1">OFFSET(M_LC_cNew,K_Market,K_Year-1)</definedName>
    <definedName name="M_LC_Renew" localSheetId="4" hidden="1">OFFSET(M_LC_cRenew,K_Market,K_Year-1)</definedName>
    <definedName name="M_LC_Renew" localSheetId="5" hidden="1">OFFSET(M_LC_cRenew,K_Market,K_Year-1)</definedName>
    <definedName name="M_LC_Renew" localSheetId="3" hidden="1">OFFSET(M_LC_cRenew,K_Market,K_Year-1)</definedName>
    <definedName name="M_LC_Renew" hidden="1">OFFSET(M_LC_cRenew,K_Market,K_Year-1)</definedName>
    <definedName name="M_LC_Style1" localSheetId="4" hidden="1">OFFSET(M_LC_cStyle1,K_Market,0)</definedName>
    <definedName name="M_LC_Style1" localSheetId="5" hidden="1">OFFSET(M_LC_cStyle1,K_Market,0)</definedName>
    <definedName name="M_LC_Style1" localSheetId="3" hidden="1">OFFSET(M_LC_cStyle1,K_Market,0)</definedName>
    <definedName name="M_LC_Style1" hidden="1">OFFSET(M_LC_cStyle1,K_Market,0)</definedName>
    <definedName name="M_LC_Style2" localSheetId="4" hidden="1">OFFSET(M_LC_cStyle2,K_Market,0)</definedName>
    <definedName name="M_LC_Style2" localSheetId="5" hidden="1">OFFSET(M_LC_cStyle2,K_Market,0)</definedName>
    <definedName name="M_LC_Style2" localSheetId="3" hidden="1">OFFSET(M_LC_cStyle2,K_Market,0)</definedName>
    <definedName name="M_LC_Style2" hidden="1">OFFSET(M_LC_cStyle2,K_Market,0)</definedName>
    <definedName name="M_LC_Style3" localSheetId="4" hidden="1">OFFSET(M_LC_cStyle3,K_Market,0)</definedName>
    <definedName name="M_LC_Style3" localSheetId="5" hidden="1">OFFSET(M_LC_cStyle3,K_Market,0)</definedName>
    <definedName name="M_LC_Style3" localSheetId="3" hidden="1">OFFSET(M_LC_cStyle3,K_Market,0)</definedName>
    <definedName name="M_LC_Style3" hidden="1">OFFSET(M_LC_cStyle3,K_Market,0)</definedName>
    <definedName name="M_Lookup_PropNum" localSheetId="4" hidden="1">OFFSET(M_Lookup_cPropNum,K_Market,0)</definedName>
    <definedName name="M_Lookup_PropNum" localSheetId="5" hidden="1">OFFSET(M_Lookup_cPropNum,K_Market,0)</definedName>
    <definedName name="M_Lookup_PropNum" localSheetId="3" hidden="1">OFFSET(M_Lookup_cPropNum,K_Market,0)</definedName>
    <definedName name="M_Lookup_PropNum" hidden="1">OFFSET(M_Lookup_cPropNum,K_Market,0)</definedName>
    <definedName name="M_RENT_Entry1" localSheetId="4" hidden="1">OFFSET(M_RENT_cEntry1,K_Market,0)</definedName>
    <definedName name="M_RENT_Entry1" localSheetId="5" hidden="1">OFFSET(M_RENT_cEntry1,K_Market,0)</definedName>
    <definedName name="M_RENT_Entry1" localSheetId="3" hidden="1">OFFSET(M_RENT_cEntry1,K_Market,0)</definedName>
    <definedName name="M_RENT_Entry1" hidden="1">OFFSET(M_RENT_cEntry1,K_Market,0)</definedName>
    <definedName name="M_RENT_Inflation" localSheetId="4" hidden="1">OFFSET(M_RENT_cInflation,K_Market,K_Year-1)</definedName>
    <definedName name="M_RENT_Inflation" localSheetId="5" hidden="1">OFFSET(M_RENT_cInflation,K_Market,K_Year-1)</definedName>
    <definedName name="M_RENT_Inflation" localSheetId="3" hidden="1">OFFSET(M_RENT_cInflation,K_Market,K_Year-1)</definedName>
    <definedName name="M_RENT_Inflation" hidden="1">OFFSET(M_RENT_cInflation,K_Market,K_Year-1)</definedName>
    <definedName name="M_RENT_Name" localSheetId="4" hidden="1">OFFSET(M_RENT_cName,K_Market,0)</definedName>
    <definedName name="M_RENT_Name" localSheetId="5" hidden="1">OFFSET(M_RENT_cName,K_Market,0)</definedName>
    <definedName name="M_RENT_Name" localSheetId="3" hidden="1">OFFSET(M_RENT_cName,K_Market,0)</definedName>
    <definedName name="M_RENT_Name" hidden="1">OFFSET(M_RENT_cName,K_Market,0)</definedName>
    <definedName name="M_RENT_New" localSheetId="4" hidden="1">OFFSET(M_RENT_cNew,K_Market,K_Year-1)</definedName>
    <definedName name="M_RENT_New" localSheetId="5" hidden="1">OFFSET(M_RENT_cNew,K_Market,K_Year-1)</definedName>
    <definedName name="M_RENT_New" localSheetId="3" hidden="1">OFFSET(M_RENT_cNew,K_Market,K_Year-1)</definedName>
    <definedName name="M_RENT_New" hidden="1">OFFSET(M_RENT_cNew,K_Market,K_Year-1)</definedName>
    <definedName name="M_RENT_Renew" localSheetId="4" hidden="1">OFFSET(M_RENT_cRenew,K_Market,K_Year-1)</definedName>
    <definedName name="M_RENT_Renew" localSheetId="5" hidden="1">OFFSET(M_RENT_cRenew,K_Market,K_Year-1)</definedName>
    <definedName name="M_RENT_Renew" localSheetId="3" hidden="1">OFFSET(M_RENT_cRenew,K_Market,K_Year-1)</definedName>
    <definedName name="M_RENT_Renew" hidden="1">OFFSET(M_RENT_cRenew,K_Market,K_Year-1)</definedName>
    <definedName name="M_RENT_Style1" localSheetId="4" hidden="1">OFFSET(M_RENT_cStyle1,K_Market,0)</definedName>
    <definedName name="M_RENT_Style1" localSheetId="5" hidden="1">OFFSET(M_RENT_cStyle1,K_Market,0)</definedName>
    <definedName name="M_RENT_Style1" localSheetId="3" hidden="1">OFFSET(M_RENT_cStyle1,K_Market,0)</definedName>
    <definedName name="M_RENT_Style1" hidden="1">OFFSET(M_RENT_cStyle1,K_Market,0)</definedName>
    <definedName name="M_RENT_Style2" localSheetId="4" hidden="1">OFFSET(M_RENT_cStyle2,K_Market,0)</definedName>
    <definedName name="M_RENT_Style2" localSheetId="5" hidden="1">OFFSET(M_RENT_cStyle2,K_Market,0)</definedName>
    <definedName name="M_RENT_Style2" localSheetId="3" hidden="1">OFFSET(M_RENT_cStyle2,K_Market,0)</definedName>
    <definedName name="M_RENT_Style2" hidden="1">OFFSET(M_RENT_cStyle2,K_Market,0)</definedName>
    <definedName name="M_RENT_Style3" localSheetId="4" hidden="1">OFFSET(M_RENT_cStyle3,K_Market,0)</definedName>
    <definedName name="M_RENT_Style3" localSheetId="5" hidden="1">OFFSET(M_RENT_cStyle3,K_Market,0)</definedName>
    <definedName name="M_RENT_Style3" localSheetId="3" hidden="1">OFFSET(M_RENT_cStyle3,K_Market,0)</definedName>
    <definedName name="M_RENT_Style3" hidden="1">OFFSET(M_RENT_cStyle3,K_Market,0)</definedName>
    <definedName name="M_RP_Entry1" localSheetId="4" hidden="1">OFFSET(M_RP_cEntry,K_Market,0)</definedName>
    <definedName name="M_RP_Entry1" localSheetId="5" hidden="1">OFFSET(M_RP_cEntry,K_Market,0)</definedName>
    <definedName name="M_RP_Entry1" localSheetId="3" hidden="1">OFFSET(M_RP_cEntry,K_Market,0)</definedName>
    <definedName name="M_RP_Entry1" hidden="1">OFFSET(M_RP_cEntry,K_Market,0)</definedName>
    <definedName name="M_RP_Name" localSheetId="4" hidden="1">OFFSET(M_RP_cName,K_Market,0)</definedName>
    <definedName name="M_RP_Name" localSheetId="5" hidden="1">OFFSET(M_RP_cName,K_Market,0)</definedName>
    <definedName name="M_RP_Name" localSheetId="3" hidden="1">OFFSET(M_RP_cName,K_Market,0)</definedName>
    <definedName name="M_RP_Name" hidden="1">OFFSET(M_RP_cName,K_Market,0)</definedName>
    <definedName name="M_RP_Renew" localSheetId="4" hidden="1">OFFSET(M_RP_cRenew,K_Market,K_Year-1)</definedName>
    <definedName name="M_RP_Renew" localSheetId="5" hidden="1">OFFSET(M_RP_cRenew,K_Market,K_Year-1)</definedName>
    <definedName name="M_RP_Renew" localSheetId="3" hidden="1">OFFSET(M_RP_cRenew,K_Market,K_Year-1)</definedName>
    <definedName name="M_RP_Renew" hidden="1">OFFSET(M_RP_cRenew,K_Market,K_Year-1)</definedName>
    <definedName name="M_RP_Style1" localSheetId="4" hidden="1">OFFSET(M_RP_cStyle1,K_Market,0)</definedName>
    <definedName name="M_RP_Style1" localSheetId="5" hidden="1">OFFSET(M_RP_cStyle1,K_Market,0)</definedName>
    <definedName name="M_RP_Style1" localSheetId="3" hidden="1">OFFSET(M_RP_cStyle1,K_Market,0)</definedName>
    <definedName name="M_RP_Style1" hidden="1">OFFSET(M_RP_cStyle1,K_Market,0)</definedName>
    <definedName name="M_RP_Style2" localSheetId="4" hidden="1">OFFSET(M_RP_cStyle2,K_Market,0)</definedName>
    <definedName name="M_RP_Style2" localSheetId="5" hidden="1">OFFSET(M_RP_cStyle2,K_Market,0)</definedName>
    <definedName name="M_RP_Style2" localSheetId="3" hidden="1">OFFSET(M_RP_cStyle2,K_Market,0)</definedName>
    <definedName name="M_RP_Style2" hidden="1">OFFSET(M_RP_cStyle2,K_Market,0)</definedName>
    <definedName name="M_RP_Style3" localSheetId="4" hidden="1">OFFSET(M_RP_cStyle3,K_Market,0)</definedName>
    <definedName name="M_RP_Style3" localSheetId="5" hidden="1">OFFSET(M_RP_cStyle3,K_Market,0)</definedName>
    <definedName name="M_RP_Style3" localSheetId="3" hidden="1">OFFSET(M_RP_cStyle3,K_Market,0)</definedName>
    <definedName name="M_RP_Style3" hidden="1">OFFSET(M_RP_cStyle3,K_Market,0)</definedName>
    <definedName name="M_STEP_AMT" localSheetId="4" hidden="1">OFFSET(M_STEP_cAMT1,K_Market,4*('Capital Stack'!K_Step-1))</definedName>
    <definedName name="M_STEP_AMT" localSheetId="5" hidden="1">OFFSET(M_STEP_cAMT1,K_Market,4*('Loan Data'!K_Step-1))</definedName>
    <definedName name="M_STEP_AMT" localSheetId="3" hidden="1">OFFSET(M_STEP_cAMT1,K_Market,4*('Property UW'!K_Step-1))</definedName>
    <definedName name="M_STEP_AMT" hidden="1">OFFSET(M_STEP_cAMT1,K_Market,4*(K_Step-1))</definedName>
    <definedName name="M_STEP_AMTA" localSheetId="4" hidden="1">OFFSET(M_STEP_cAMT1A,K_Market,4*('Capital Stack'!K_Step-1))</definedName>
    <definedName name="M_STEP_AMTA" localSheetId="5" hidden="1">OFFSET(M_STEP_cAMT1A,K_Market,4*('Loan Data'!K_Step-1))</definedName>
    <definedName name="M_STEP_AMTA" localSheetId="3" hidden="1">OFFSET(M_STEP_cAMT1A,K_Market,4*('Property UW'!K_Step-1))</definedName>
    <definedName name="M_STEP_AMTA" hidden="1">OFFSET(M_STEP_cAMT1A,K_Market,4*(K_Step-1))</definedName>
    <definedName name="M_STEP_D" localSheetId="4" hidden="1">OFFSET(M_STEP_cD1,K_Market,4*('Capital Stack'!K_Step-1))</definedName>
    <definedName name="M_STEP_D" localSheetId="5" hidden="1">OFFSET(M_STEP_cD1,K_Market,4*('Loan Data'!K_Step-1))</definedName>
    <definedName name="M_STEP_D" localSheetId="3" hidden="1">OFFSET(M_STEP_cD1,K_Market,4*('Property UW'!K_Step-1))</definedName>
    <definedName name="M_STEP_D" hidden="1">OFFSET(M_STEP_cD1,K_Market,4*(K_Step-1))</definedName>
    <definedName name="M_STEP_Name" localSheetId="4" hidden="1">OFFSET(M_STEP_cName,K_Market,0)</definedName>
    <definedName name="M_STEP_Name" localSheetId="5" hidden="1">OFFSET(M_STEP_cName,K_Market,0)</definedName>
    <definedName name="M_STEP_Name" localSheetId="3" hidden="1">OFFSET(M_STEP_cName,K_Market,0)</definedName>
    <definedName name="M_STEP_Name" hidden="1">OFFSET(M_STEP_cName,K_Market,0)</definedName>
    <definedName name="M_STEP_RD" localSheetId="4" hidden="1">OFFSET(M_STEP_cRD1,K_Market,4*('Capital Stack'!K_Step-1))</definedName>
    <definedName name="M_STEP_RD" localSheetId="5" hidden="1">OFFSET(M_STEP_cRD1,K_Market,4*('Loan Data'!K_Step-1))</definedName>
    <definedName name="M_STEP_RD" localSheetId="3" hidden="1">OFFSET(M_STEP_cRD1,K_Market,4*('Property UW'!K_Step-1))</definedName>
    <definedName name="M_STEP_RD" hidden="1">OFFSET(M_STEP_cRD1,K_Market,4*(K_Step-1))</definedName>
    <definedName name="M_SUPPORT_LCFormat" localSheetId="4" hidden="1">OFFSET(M_SUPPORT_cLCFormat,K_Market,0)</definedName>
    <definedName name="M_SUPPORT_LCFormat" localSheetId="5" hidden="1">OFFSET(M_SUPPORT_cLCFormat,K_Market,0)</definedName>
    <definedName name="M_SUPPORT_LCFormat" localSheetId="3" hidden="1">OFFSET(M_SUPPORT_cLCFormat,K_Market,0)</definedName>
    <definedName name="M_SUPPORT_LCFormat" hidden="1">OFFSET(M_SUPPORT_cLCFormat,K_Market,0)</definedName>
    <definedName name="M_SUPPORT_LCUnit" localSheetId="4" hidden="1">OFFSET(M_SUPPORT_cLCUnit,K_Market,0)</definedName>
    <definedName name="M_SUPPORT_LCUnit" localSheetId="5" hidden="1">OFFSET(M_SUPPORT_cLCUnit,K_Market,0)</definedName>
    <definedName name="M_SUPPORT_LCUnit" localSheetId="3" hidden="1">OFFSET(M_SUPPORT_cLCUnit,K_Market,0)</definedName>
    <definedName name="M_SUPPORT_LCUnit" hidden="1">OFFSET(M_SUPPORT_cLCUnit,K_Market,0)</definedName>
    <definedName name="M_SUPPORT_TIFormat" localSheetId="4" hidden="1">OFFSET(M_SUPPORT_cTIFormat,K_Market,0)</definedName>
    <definedName name="M_SUPPORT_TIFormat" localSheetId="5" hidden="1">OFFSET(M_SUPPORT_cTIFormat,K_Market,0)</definedName>
    <definedName name="M_SUPPORT_TIFormat" localSheetId="3" hidden="1">OFFSET(M_SUPPORT_cTIFormat,K_Market,0)</definedName>
    <definedName name="M_SUPPORT_TIFormat" hidden="1">OFFSET(M_SUPPORT_cTIFormat,K_Market,0)</definedName>
    <definedName name="M_SUPPORT_TIUnit" localSheetId="4" hidden="1">OFFSET(M_SUPPORT_cTIUnit,K_Market,0)</definedName>
    <definedName name="M_SUPPORT_TIUnit" localSheetId="5" hidden="1">OFFSET(M_SUPPORT_cTIUnit,K_Market,0)</definedName>
    <definedName name="M_SUPPORT_TIUnit" localSheetId="3" hidden="1">OFFSET(M_SUPPORT_cTIUnit,K_Market,0)</definedName>
    <definedName name="M_SUPPORT_TIUnit" hidden="1">OFFSET(M_SUPPORT_cTIUnit,K_Market,0)</definedName>
    <definedName name="M_TI_Entry1" localSheetId="4" hidden="1">OFFSET(M_TI_cEntry,K_Market,0)</definedName>
    <definedName name="M_TI_Entry1" localSheetId="5" hidden="1">OFFSET(M_TI_cEntry,K_Market,0)</definedName>
    <definedName name="M_TI_Entry1" localSheetId="3" hidden="1">OFFSET(M_TI_cEntry,K_Market,0)</definedName>
    <definedName name="M_TI_Entry1" hidden="1">OFFSET(M_TI_cEntry,K_Market,0)</definedName>
    <definedName name="M_TI_Inflation" localSheetId="4" hidden="1">OFFSET(M_TI_cInflation,K_Market,K_Year-1)</definedName>
    <definedName name="M_TI_Inflation" localSheetId="5" hidden="1">OFFSET(M_TI_cInflation,K_Market,K_Year-1)</definedName>
    <definedName name="M_TI_Inflation" localSheetId="3" hidden="1">OFFSET(M_TI_cInflation,K_Market,K_Year-1)</definedName>
    <definedName name="M_TI_Inflation" hidden="1">OFFSET(M_TI_cInflation,K_Market,K_Year-1)</definedName>
    <definedName name="M_TI_Name" localSheetId="4" hidden="1">OFFSET(M_TI_cName,K_Market,0)</definedName>
    <definedName name="M_TI_Name" localSheetId="5" hidden="1">OFFSET(M_TI_cName,K_Market,0)</definedName>
    <definedName name="M_TI_Name" localSheetId="3" hidden="1">OFFSET(M_TI_cName,K_Market,0)</definedName>
    <definedName name="M_TI_Name" hidden="1">OFFSET(M_TI_cName,K_Market,0)</definedName>
    <definedName name="M_TI_New" localSheetId="4" hidden="1">OFFSET(M_TI_cNew,K_Market,K_Year-1)</definedName>
    <definedName name="M_TI_New" localSheetId="5" hidden="1">OFFSET(M_TI_cNew,K_Market,K_Year-1)</definedName>
    <definedName name="M_TI_New" localSheetId="3" hidden="1">OFFSET(M_TI_cNew,K_Market,K_Year-1)</definedName>
    <definedName name="M_TI_New" hidden="1">OFFSET(M_TI_cNew,K_Market,K_Year-1)</definedName>
    <definedName name="M_TI_Renew" localSheetId="4" hidden="1">OFFSET(M_TI_cRenew,K_Market,K_Year-1)</definedName>
    <definedName name="M_TI_Renew" localSheetId="5" hidden="1">OFFSET(M_TI_cRenew,K_Market,K_Year-1)</definedName>
    <definedName name="M_TI_Renew" localSheetId="3" hidden="1">OFFSET(M_TI_cRenew,K_Market,K_Year-1)</definedName>
    <definedName name="M_TI_Renew" hidden="1">OFFSET(M_TI_cRenew,K_Market,K_Year-1)</definedName>
    <definedName name="M_TI_Style1" localSheetId="4" hidden="1">OFFSET(M_TI_cStyle1,K_Market,0)</definedName>
    <definedName name="M_TI_Style1" localSheetId="5" hidden="1">OFFSET(M_TI_cStyle1,K_Market,0)</definedName>
    <definedName name="M_TI_Style1" localSheetId="3" hidden="1">OFFSET(M_TI_cStyle1,K_Market,0)</definedName>
    <definedName name="M_TI_Style1" hidden="1">OFFSET(M_TI_cStyle1,K_Market,0)</definedName>
    <definedName name="M_TI_Style2" localSheetId="4" hidden="1">OFFSET(M_TI_cStyle2,K_Market,0)</definedName>
    <definedName name="M_TI_Style2" localSheetId="5" hidden="1">OFFSET(M_TI_cStyle2,K_Market,0)</definedName>
    <definedName name="M_TI_Style2" localSheetId="3" hidden="1">OFFSET(M_TI_cStyle2,K_Market,0)</definedName>
    <definedName name="M_TI_Style2" hidden="1">OFFSET(M_TI_cStyle2,K_Market,0)</definedName>
    <definedName name="M_TI_Style3" localSheetId="4" hidden="1">OFFSET(M_TI_cStyle3,K_Market,0)</definedName>
    <definedName name="M_TI_Style3" localSheetId="5" hidden="1">OFFSET(M_TI_cStyle3,K_Market,0)</definedName>
    <definedName name="M_TI_Style3" localSheetId="3" hidden="1">OFFSET(M_TI_cStyle3,K_Market,0)</definedName>
    <definedName name="M_TI_Style3" hidden="1">OFFSET(M_TI_cStyle3,K_Market,0)</definedName>
    <definedName name="maon" localSheetId="4" hidden="1">{#N/A,#N/A,FALSE,"8"}</definedName>
    <definedName name="maon" localSheetId="5" hidden="1">{#N/A,#N/A,FALSE,"8"}</definedName>
    <definedName name="maon" localSheetId="3" hidden="1">{#N/A,#N/A,FALSE,"8"}</definedName>
    <definedName name="maon" hidden="1">{#N/A,#N/A,FALSE,"8"}</definedName>
    <definedName name="marcelo" localSheetId="4" hidden="1">{#N/A,#N/A,FALSE,"QUADRO GERAL";#N/A,#N/A,FALSE,"RECEITA OPERACIONAL";#N/A,#N/A,FALSE,"DESP.OPERACIONAIS";#N/A,#N/A,FALSE,"INVESTIMENTOS";#N/A,#N/A,FALSE,"NÃO OPERACIONAL";#N/A,#N/A,FALSE,"PROJEÇÃO INDICADORES"}</definedName>
    <definedName name="marcelo" localSheetId="5" hidden="1">{#N/A,#N/A,FALSE,"QUADRO GERAL";#N/A,#N/A,FALSE,"RECEITA OPERACIONAL";#N/A,#N/A,FALSE,"DESP.OPERACIONAIS";#N/A,#N/A,FALSE,"INVESTIMENTOS";#N/A,#N/A,FALSE,"NÃO OPERACIONAL";#N/A,#N/A,FALSE,"PROJEÇÃO INDICADORES"}</definedName>
    <definedName name="marcelo" localSheetId="3" hidden="1">{#N/A,#N/A,FALSE,"QUADRO GERAL";#N/A,#N/A,FALSE,"RECEITA OPERACIONAL";#N/A,#N/A,FALSE,"DESP.OPERACIONAIS";#N/A,#N/A,FALSE,"INVESTIMENTOS";#N/A,#N/A,FALSE,"NÃO OPERACIONAL";#N/A,#N/A,FALSE,"PROJEÇÃO INDICADORES"}</definedName>
    <definedName name="marcelo" hidden="1">{#N/A,#N/A,FALSE,"QUADRO GERAL";#N/A,#N/A,FALSE,"RECEITA OPERACIONAL";#N/A,#N/A,FALSE,"DESP.OPERACIONAIS";#N/A,#N/A,FALSE,"INVESTIMENTOS";#N/A,#N/A,FALSE,"NÃO OPERACIONAL";#N/A,#N/A,FALSE,"PROJEÇÃO INDICADORES"}</definedName>
    <definedName name="marcelo1" localSheetId="4" hidden="1">{#N/A,#N/A,FALSE,"QUADRO GERAL";#N/A,#N/A,FALSE,"RECEITA OPERACIONAL";#N/A,#N/A,FALSE,"DESP.OPERACIONAIS";#N/A,#N/A,FALSE,"INVESTIMENTOS";#N/A,#N/A,FALSE,"NÃO OPERACIONAL";#N/A,#N/A,FALSE,"PROJEÇÃO INDICADORES"}</definedName>
    <definedName name="marcelo1" localSheetId="5" hidden="1">{#N/A,#N/A,FALSE,"QUADRO GERAL";#N/A,#N/A,FALSE,"RECEITA OPERACIONAL";#N/A,#N/A,FALSE,"DESP.OPERACIONAIS";#N/A,#N/A,FALSE,"INVESTIMENTOS";#N/A,#N/A,FALSE,"NÃO OPERACIONAL";#N/A,#N/A,FALSE,"PROJEÇÃO INDICADORES"}</definedName>
    <definedName name="marcelo1" localSheetId="3" hidden="1">{#N/A,#N/A,FALSE,"QUADRO GERAL";#N/A,#N/A,FALSE,"RECEITA OPERACIONAL";#N/A,#N/A,FALSE,"DESP.OPERACIONAIS";#N/A,#N/A,FALSE,"INVESTIMENTOS";#N/A,#N/A,FALSE,"NÃO OPERACIONAL";#N/A,#N/A,FALSE,"PROJEÇÃO INDICADORES"}</definedName>
    <definedName name="marcelo1" hidden="1">{#N/A,#N/A,FALSE,"QUADRO GERAL";#N/A,#N/A,FALSE,"RECEITA OPERACIONAL";#N/A,#N/A,FALSE,"DESP.OPERACIONAIS";#N/A,#N/A,FALSE,"INVESTIMENTOS";#N/A,#N/A,FALSE,"NÃO OPERACIONAL";#N/A,#N/A,FALSE,"PROJEÇÃO INDICADORES"}</definedName>
    <definedName name="Maria" localSheetId="4" hidden="1">{"SCH73",#N/A,FALSE,"eva";"SCH74",#N/A,FALSE,"eva";"SCH75",#N/A,FALSE,"eva"}</definedName>
    <definedName name="Maria" localSheetId="5" hidden="1">{"SCH73",#N/A,FALSE,"eva";"SCH74",#N/A,FALSE,"eva";"SCH75",#N/A,FALSE,"eva"}</definedName>
    <definedName name="Maria" localSheetId="3" hidden="1">{"SCH73",#N/A,FALSE,"eva";"SCH74",#N/A,FALSE,"eva";"SCH75",#N/A,FALSE,"eva"}</definedName>
    <definedName name="Maria" hidden="1">{"SCH73",#N/A,FALSE,"eva";"SCH74",#N/A,FALSE,"eva";"SCH75",#N/A,FALSE,"eva"}</definedName>
    <definedName name="mariaa" localSheetId="4" hidden="1">{"SCH73",#N/A,FALSE,"eva";"SCH74",#N/A,FALSE,"eva";"SCH75",#N/A,FALSE,"eva"}</definedName>
    <definedName name="mariaa" localSheetId="5" hidden="1">{"SCH73",#N/A,FALSE,"eva";"SCH74",#N/A,FALSE,"eva";"SCH75",#N/A,FALSE,"eva"}</definedName>
    <definedName name="mariaa" localSheetId="3" hidden="1">{"SCH73",#N/A,FALSE,"eva";"SCH74",#N/A,FALSE,"eva";"SCH75",#N/A,FALSE,"eva"}</definedName>
    <definedName name="mariaa" hidden="1">{"SCH73",#N/A,FALSE,"eva";"SCH74",#N/A,FALSE,"eva";"SCH75",#N/A,FALSE,"eva"}</definedName>
    <definedName name="Marine" localSheetId="4"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Marine" localSheetId="5"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Marine" localSheetId="3"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Marine"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mark" localSheetId="4" hidden="1">{#N/A,#N/A,FALSE,"RENT ROLL"}</definedName>
    <definedName name="mark" localSheetId="5" hidden="1">{#N/A,#N/A,FALSE,"RENT ROLL"}</definedName>
    <definedName name="mark" localSheetId="3" hidden="1">{#N/A,#N/A,FALSE,"RENT ROLL"}</definedName>
    <definedName name="mark" hidden="1">{#N/A,#N/A,FALSE,"RENT ROLL"}</definedName>
    <definedName name="market1" localSheetId="4" hidden="1">{"Zone1",#N/A,FALSE,"Parameters";"Zone2",#N/A,FALSE,"Parameters"}</definedName>
    <definedName name="market1" localSheetId="5" hidden="1">{"Zone1",#N/A,FALSE,"Parameters";"Zone2",#N/A,FALSE,"Parameters"}</definedName>
    <definedName name="market1" localSheetId="3" hidden="1">{"Zone1",#N/A,FALSE,"Parameters";"Zone2",#N/A,FALSE,"Parameters"}</definedName>
    <definedName name="market1" hidden="1">{"Zone1",#N/A,FALSE,"Parameters";"Zone2",#N/A,FALSE,"Parameters"}</definedName>
    <definedName name="MARKETCAP" hidden="1">"MARKETCAP"</definedName>
    <definedName name="Marty" localSheetId="4" hidden="1">{"'Whitman'!$A$1:$N$37"}</definedName>
    <definedName name="Marty" localSheetId="5" hidden="1">{"'Whitman'!$A$1:$N$37"}</definedName>
    <definedName name="Marty" localSheetId="3" hidden="1">{"'Whitman'!$A$1:$N$37"}</definedName>
    <definedName name="Marty" hidden="1">{"'Whitman'!$A$1:$N$37"}</definedName>
    <definedName name="maryann" localSheetId="4" hidden="1">{#N/A,#N/A,FALSE,"RENT ROLL"}</definedName>
    <definedName name="maryann" localSheetId="5" hidden="1">{#N/A,#N/A,FALSE,"RENT ROLL"}</definedName>
    <definedName name="maryann" localSheetId="3" hidden="1">{#N/A,#N/A,FALSE,"RENT ROLL"}</definedName>
    <definedName name="maryann" hidden="1">{#N/A,#N/A,FALSE,"RENT ROLL"}</definedName>
    <definedName name="Mat" localSheetId="4" hidden="1">{#N/A,#N/A,FALSE,"Aging Summary";#N/A,#N/A,FALSE,"Ratio Analysis";#N/A,#N/A,FALSE,"Test 120 Day Accts";#N/A,#N/A,FALSE,"Tickmarks"}</definedName>
    <definedName name="Mat" localSheetId="5" hidden="1">{#N/A,#N/A,FALSE,"Aging Summary";#N/A,#N/A,FALSE,"Ratio Analysis";#N/A,#N/A,FALSE,"Test 120 Day Accts";#N/A,#N/A,FALSE,"Tickmarks"}</definedName>
    <definedName name="Mat" localSheetId="3" hidden="1">{#N/A,#N/A,FALSE,"Aging Summary";#N/A,#N/A,FALSE,"Ratio Analysis";#N/A,#N/A,FALSE,"Test 120 Day Accts";#N/A,#N/A,FALSE,"Tickmarks"}</definedName>
    <definedName name="Mat" hidden="1">{#N/A,#N/A,FALSE,"Aging Summary";#N/A,#N/A,FALSE,"Ratio Analysis";#N/A,#N/A,FALSE,"Test 120 Day Accts";#N/A,#N/A,FALSE,"Tickmarks"}</definedName>
    <definedName name="matrices" localSheetId="4" hidden="1">{#N/A,#N/A,FALSE,"Assumptions";#N/A,#N/A,FALSE,"Consol CF";#N/A,#N/A,FALSE,"matx B4 DS";#N/A,#N/A,FALSE,"Hacienda CF";#N/A,#N/A,FALSE,"matx B4 DS Hac";#N/A,#N/A,FALSE,"Chabot CF";#N/A,#N/A,FALSE,"matx B4 DS Chabot";#N/A,#N/A,FALSE,"Diablo CF";#N/A,#N/A,FALSE,"matx B4 DS Diablo"}</definedName>
    <definedName name="matrices" localSheetId="5" hidden="1">{#N/A,#N/A,FALSE,"Assumptions";#N/A,#N/A,FALSE,"Consol CF";#N/A,#N/A,FALSE,"matx B4 DS";#N/A,#N/A,FALSE,"Hacienda CF";#N/A,#N/A,FALSE,"matx B4 DS Hac";#N/A,#N/A,FALSE,"Chabot CF";#N/A,#N/A,FALSE,"matx B4 DS Chabot";#N/A,#N/A,FALSE,"Diablo CF";#N/A,#N/A,FALSE,"matx B4 DS Diablo"}</definedName>
    <definedName name="matrices" localSheetId="3" hidden="1">{#N/A,#N/A,FALSE,"Assumptions";#N/A,#N/A,FALSE,"Consol CF";#N/A,#N/A,FALSE,"matx B4 DS";#N/A,#N/A,FALSE,"Hacienda CF";#N/A,#N/A,FALSE,"matx B4 DS Hac";#N/A,#N/A,FALSE,"Chabot CF";#N/A,#N/A,FALSE,"matx B4 DS Chabot";#N/A,#N/A,FALSE,"Diablo CF";#N/A,#N/A,FALSE,"matx B4 DS Diablo"}</definedName>
    <definedName name="matrices" hidden="1">{#N/A,#N/A,FALSE,"Assumptions";#N/A,#N/A,FALSE,"Consol CF";#N/A,#N/A,FALSE,"matx B4 DS";#N/A,#N/A,FALSE,"Hacienda CF";#N/A,#N/A,FALSE,"matx B4 DS Hac";#N/A,#N/A,FALSE,"Chabot CF";#N/A,#N/A,FALSE,"matx B4 DS Chabot";#N/A,#N/A,FALSE,"Diablo CF";#N/A,#N/A,FALSE,"matx B4 DS Diablo"}</definedName>
    <definedName name="matricies" localSheetId="4" hidden="1">{#N/A,#N/A,FALSE,"matx B4 DS";#N/A,#N/A,FALSE,"matx B4 DS Hac";#N/A,#N/A,FALSE,"matx B4 DS Chabot";#N/A,#N/A,FALSE,"matx B4 DS Diablo"}</definedName>
    <definedName name="matricies" localSheetId="5" hidden="1">{#N/A,#N/A,FALSE,"matx B4 DS";#N/A,#N/A,FALSE,"matx B4 DS Hac";#N/A,#N/A,FALSE,"matx B4 DS Chabot";#N/A,#N/A,FALSE,"matx B4 DS Diablo"}</definedName>
    <definedName name="matricies" localSheetId="3" hidden="1">{#N/A,#N/A,FALSE,"matx B4 DS";#N/A,#N/A,FALSE,"matx B4 DS Hac";#N/A,#N/A,FALSE,"matx B4 DS Chabot";#N/A,#N/A,FALSE,"matx B4 DS Diablo"}</definedName>
    <definedName name="matricies" hidden="1">{#N/A,#N/A,FALSE,"matx B4 DS";#N/A,#N/A,FALSE,"matx B4 DS Hac";#N/A,#N/A,FALSE,"matx B4 DS Chabot";#N/A,#N/A,FALSE,"matx B4 DS Diablo"}</definedName>
    <definedName name="matrix" localSheetId="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localSheetId="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1" localSheetId="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1" localSheetId="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1"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1"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u" localSheetId="4" hidden="1">{#N/A,#N/A,FALSE,"QUADRO GERAL";#N/A,#N/A,FALSE,"RECEITA OPERACIONAL";#N/A,#N/A,FALSE,"DESP.OPERACIONAIS";#N/A,#N/A,FALSE,"INVESTIMENTOS";#N/A,#N/A,FALSE,"NÃO OPERACIONAL";#N/A,#N/A,FALSE,"PROJEÇÃO INDICADORES"}</definedName>
    <definedName name="Mau" localSheetId="5" hidden="1">{#N/A,#N/A,FALSE,"QUADRO GERAL";#N/A,#N/A,FALSE,"RECEITA OPERACIONAL";#N/A,#N/A,FALSE,"DESP.OPERACIONAIS";#N/A,#N/A,FALSE,"INVESTIMENTOS";#N/A,#N/A,FALSE,"NÃO OPERACIONAL";#N/A,#N/A,FALSE,"PROJEÇÃO INDICADORES"}</definedName>
    <definedName name="Mau" localSheetId="3" hidden="1">{#N/A,#N/A,FALSE,"QUADRO GERAL";#N/A,#N/A,FALSE,"RECEITA OPERACIONAL";#N/A,#N/A,FALSE,"DESP.OPERACIONAIS";#N/A,#N/A,FALSE,"INVESTIMENTOS";#N/A,#N/A,FALSE,"NÃO OPERACIONAL";#N/A,#N/A,FALSE,"PROJEÇÃO INDICADORES"}</definedName>
    <definedName name="Mau" hidden="1">{#N/A,#N/A,FALSE,"QUADRO GERAL";#N/A,#N/A,FALSE,"RECEITA OPERACIONAL";#N/A,#N/A,FALSE,"DESP.OPERACIONAIS";#N/A,#N/A,FALSE,"INVESTIMENTOS";#N/A,#N/A,FALSE,"NÃO OPERACIONAL";#N/A,#N/A,FALSE,"PROJEÇÃO INDICADORES"}</definedName>
    <definedName name="mauro"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y" localSheetId="4"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may" localSheetId="5"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may" localSheetId="3"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may"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MCUwork1" localSheetId="4" hidden="1">{#N/A,#N/A,TRUE,"Summary";#N/A,#N/A,TRUE,"Program Scheme";#N/A,#N/A,TRUE,"Assumptions";#N/A,#N/A,TRUE,"Development Budget &amp; Timing";#N/A,#N/A,TRUE,"Cash Flow";#N/A,#N/A,TRUE,"Cash Flow to Debt &amp; Equity"}</definedName>
    <definedName name="MCUwork1" localSheetId="5" hidden="1">{#N/A,#N/A,TRUE,"Summary";#N/A,#N/A,TRUE,"Program Scheme";#N/A,#N/A,TRUE,"Assumptions";#N/A,#N/A,TRUE,"Development Budget &amp; Timing";#N/A,#N/A,TRUE,"Cash Flow";#N/A,#N/A,TRUE,"Cash Flow to Debt &amp; Equity"}</definedName>
    <definedName name="MCUwork1" localSheetId="3" hidden="1">{#N/A,#N/A,TRUE,"Summary";#N/A,#N/A,TRUE,"Program Scheme";#N/A,#N/A,TRUE,"Assumptions";#N/A,#N/A,TRUE,"Development Budget &amp; Timing";#N/A,#N/A,TRUE,"Cash Flow";#N/A,#N/A,TRUE,"Cash Flow to Debt &amp; Equity"}</definedName>
    <definedName name="MCUwork1" hidden="1">{#N/A,#N/A,TRUE,"Summary";#N/A,#N/A,TRUE,"Program Scheme";#N/A,#N/A,TRUE,"Assumptions";#N/A,#N/A,TRUE,"Development Budget &amp; Timing";#N/A,#N/A,TRUE,"Cash Flow";#N/A,#N/A,TRUE,"Cash Flow to Debt &amp; Equity"}</definedName>
    <definedName name="me" localSheetId="4" hidden="1">{#N/A,#N/A,FALSE,"Input";#N/A,#N/A,FALSE,"Assumptions";#N/A,#N/A,FALSE,"Valuation";#N/A,#N/A,FALSE,"Financial Alternatives";#N/A,#N/A,FALSE,"Cash Flow"}</definedName>
    <definedName name="me" localSheetId="5" hidden="1">{#N/A,#N/A,FALSE,"Input";#N/A,#N/A,FALSE,"Assumptions";#N/A,#N/A,FALSE,"Valuation";#N/A,#N/A,FALSE,"Financial Alternatives";#N/A,#N/A,FALSE,"Cash Flow"}</definedName>
    <definedName name="me" localSheetId="3" hidden="1">{#N/A,#N/A,FALSE,"Input";#N/A,#N/A,FALSE,"Assumptions";#N/A,#N/A,FALSE,"Valuation";#N/A,#N/A,FALSE,"Financial Alternatives";#N/A,#N/A,FALSE,"Cash Flow"}</definedName>
    <definedName name="me" hidden="1">{#N/A,#N/A,FALSE,"Input";#N/A,#N/A,FALSE,"Assumptions";#N/A,#N/A,FALSE,"Valuation";#N/A,#N/A,FALSE,"Financial Alternatives";#N/A,#N/A,FALSE,"Cash Flow"}</definedName>
    <definedName name="melo" localSheetId="4" hidden="1">{"AnnualRentRoll",#N/A,FALSE,"RentRoll"}</definedName>
    <definedName name="melo" localSheetId="5" hidden="1">{"AnnualRentRoll",#N/A,FALSE,"RentRoll"}</definedName>
    <definedName name="melo" localSheetId="3" hidden="1">{"AnnualRentRoll",#N/A,FALSE,"RentRoll"}</definedName>
    <definedName name="melo" hidden="1">{"AnnualRentRoll",#N/A,FALSE,"RentRoll"}</definedName>
    <definedName name="meow" localSheetId="4" hidden="1">{#N/A,#N/A,FALSE,"Pricing Matrix";#N/A,#N/A,FALSE,"Assumptions";#N/A,#N/A,FALSE,"Year One Pro Forma";#N/A,#N/A,FALSE,"Operating Stmts";#N/A,#N/A,FALSE,"Cash Flow Projections";#N/A,#N/A,FALSE,"Rent Roll Summary";#N/A,#N/A,FALSE,"Market Rent Detail";#N/A,#N/A,FALSE,"Effective Rental Income Detail"}</definedName>
    <definedName name="meow" localSheetId="5" hidden="1">{#N/A,#N/A,FALSE,"Pricing Matrix";#N/A,#N/A,FALSE,"Assumptions";#N/A,#N/A,FALSE,"Year One Pro Forma";#N/A,#N/A,FALSE,"Operating Stmts";#N/A,#N/A,FALSE,"Cash Flow Projections";#N/A,#N/A,FALSE,"Rent Roll Summary";#N/A,#N/A,FALSE,"Market Rent Detail";#N/A,#N/A,FALSE,"Effective Rental Income Detail"}</definedName>
    <definedName name="meow" localSheetId="3" hidden="1">{#N/A,#N/A,FALSE,"Pricing Matrix";#N/A,#N/A,FALSE,"Assumptions";#N/A,#N/A,FALSE,"Year One Pro Forma";#N/A,#N/A,FALSE,"Operating Stmts";#N/A,#N/A,FALSE,"Cash Flow Projections";#N/A,#N/A,FALSE,"Rent Roll Summary";#N/A,#N/A,FALSE,"Market Rent Detail";#N/A,#N/A,FALSE,"Effective Rental Income Detail"}</definedName>
    <definedName name="meow" hidden="1">{#N/A,#N/A,FALSE,"Pricing Matrix";#N/A,#N/A,FALSE,"Assumptions";#N/A,#N/A,FALSE,"Year One Pro Forma";#N/A,#N/A,FALSE,"Operating Stmts";#N/A,#N/A,FALSE,"Cash Flow Projections";#N/A,#N/A,FALSE,"Rent Roll Summary";#N/A,#N/A,FALSE,"Market Rent Detail";#N/A,#N/A,FALSE,"Effective Rental Income Detail"}</definedName>
    <definedName name="MerrillPrintIt" localSheetId="4" hidden="1">[3]!MerrillPrintIt</definedName>
    <definedName name="MerrillPrintIt" hidden="1">#REF!</definedName>
    <definedName name="MEWarning" hidden="1">1</definedName>
    <definedName name="MGDV_IRR" localSheetId="4" hidden="1">{"Zone1",#N/A,FALSE,"Parameters";"Zone2",#N/A,FALSE,"Parameters"}</definedName>
    <definedName name="MGDV_IRR" localSheetId="5" hidden="1">{"Zone1",#N/A,FALSE,"Parameters";"Zone2",#N/A,FALSE,"Parameters"}</definedName>
    <definedName name="MGDV_IRR" localSheetId="3" hidden="1">{"Zone1",#N/A,FALSE,"Parameters";"Zone2",#N/A,FALSE,"Parameters"}</definedName>
    <definedName name="MGDV_IRR" hidden="1">{"Zone1",#N/A,FALSE,"Parameters";"Zone2",#N/A,FALSE,"Parameters"}</definedName>
    <definedName name="MGHM"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_1"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_1"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_1"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_1"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kl" localSheetId="4" hidden="1">{"CF",#N/A,FALSE,"Cash Flow";"RET",#N/A,FALSE,"Returns";"NPV",#N/A,FALSE,"Values";"ASMPT",#N/A,FALSE,"Assumptions"}</definedName>
    <definedName name="mhjkl" localSheetId="5" hidden="1">{"CF",#N/A,FALSE,"Cash Flow";"RET",#N/A,FALSE,"Returns";"NPV",#N/A,FALSE,"Values";"ASMPT",#N/A,FALSE,"Assumptions"}</definedName>
    <definedName name="mhjkl" localSheetId="3" hidden="1">{"CF",#N/A,FALSE,"Cash Flow";"RET",#N/A,FALSE,"Returns";"NPV",#N/A,FALSE,"Values";"ASMPT",#N/A,FALSE,"Assumptions"}</definedName>
    <definedName name="mhjkl" hidden="1">{"CF",#N/A,FALSE,"Cash Flow";"RET",#N/A,FALSE,"Returns";"NPV",#N/A,FALSE,"Values";"ASMPT",#N/A,FALSE,"Assumptions"}</definedName>
    <definedName name="mhy" localSheetId="4" hidden="1">{"AnnualRentRoll",#N/A,FALSE,"RentRoll"}</definedName>
    <definedName name="mhy" localSheetId="5" hidden="1">{"AnnualRentRoll",#N/A,FALSE,"RentRoll"}</definedName>
    <definedName name="mhy" localSheetId="3" hidden="1">{"AnnualRentRoll",#N/A,FALSE,"RentRoll"}</definedName>
    <definedName name="mhy" hidden="1">{"AnnualRentRoll",#N/A,FALSE,"RentRoll"}</definedName>
    <definedName name="mickey" localSheetId="4" hidden="1">{#N/A,#N/A,FALSE,"RENT ROLL"}</definedName>
    <definedName name="mickey" localSheetId="5" hidden="1">{#N/A,#N/A,FALSE,"RENT ROLL"}</definedName>
    <definedName name="mickey" localSheetId="3" hidden="1">{#N/A,#N/A,FALSE,"RENT ROLL"}</definedName>
    <definedName name="mickey" hidden="1">{#N/A,#N/A,FALSE,"RENT ROLL"}</definedName>
    <definedName name="midpointvalue" localSheetId="4" hidden="1">{#N/A,#N/A,FALSE,"Cashflow Analysis";#N/A,#N/A,FALSE,"Sensitivity Analysis";#N/A,#N/A,FALSE,"PV";#N/A,#N/A,FALSE,"Pro Forma"}</definedName>
    <definedName name="midpointvalue" localSheetId="5" hidden="1">{#N/A,#N/A,FALSE,"Cashflow Analysis";#N/A,#N/A,FALSE,"Sensitivity Analysis";#N/A,#N/A,FALSE,"PV";#N/A,#N/A,FALSE,"Pro Forma"}</definedName>
    <definedName name="midpointvalue" localSheetId="3" hidden="1">{#N/A,#N/A,FALSE,"Cashflow Analysis";#N/A,#N/A,FALSE,"Sensitivity Analysis";#N/A,#N/A,FALSE,"PV";#N/A,#N/A,FALSE,"Pro Forma"}</definedName>
    <definedName name="midpointvalue" hidden="1">{#N/A,#N/A,FALSE,"Cashflow Analysis";#N/A,#N/A,FALSE,"Sensitivity Analysis";#N/A,#N/A,FALSE,"PV";#N/A,#N/A,FALSE,"Pro Forma"}</definedName>
    <definedName name="mil" localSheetId="4" hidden="1">{#N/A,#N/A,FALSE,"Inadimplencia Absoluta"}</definedName>
    <definedName name="mil" localSheetId="5" hidden="1">{#N/A,#N/A,FALSE,"Inadimplencia Absoluta"}</definedName>
    <definedName name="mil" localSheetId="3" hidden="1">{#N/A,#N/A,FALSE,"Inadimplencia Absoluta"}</definedName>
    <definedName name="mil" hidden="1">{#N/A,#N/A,FALSE,"Inadimplencia Absoluta"}</definedName>
    <definedName name="mil00" localSheetId="4" hidden="1">{#N/A,#N/A,FALSE,"RamosLj"}</definedName>
    <definedName name="mil00" localSheetId="5" hidden="1">{#N/A,#N/A,FALSE,"RamosLj"}</definedName>
    <definedName name="mil00" localSheetId="3" hidden="1">{#N/A,#N/A,FALSE,"RamosLj"}</definedName>
    <definedName name="mil00" hidden="1">{#N/A,#N/A,FALSE,"RamosLj"}</definedName>
    <definedName name="mine" localSheetId="4" hidden="1">{#N/A,#N/A,FALSE,"ws trial balance sheet";#N/A,#N/A,FALSE,"ws trial bal. p &amp; l";#N/A,#N/A,FALSE,"ws cashflow"}</definedName>
    <definedName name="mine" localSheetId="5" hidden="1">{#N/A,#N/A,FALSE,"ws trial balance sheet";#N/A,#N/A,FALSE,"ws trial bal. p &amp; l";#N/A,#N/A,FALSE,"ws cashflow"}</definedName>
    <definedName name="mine" localSheetId="3" hidden="1">{#N/A,#N/A,FALSE,"ws trial balance sheet";#N/A,#N/A,FALSE,"ws trial bal. p &amp; l";#N/A,#N/A,FALSE,"ws cashflow"}</definedName>
    <definedName name="mine" hidden="1">{#N/A,#N/A,FALSE,"ws trial balance sheet";#N/A,#N/A,FALSE,"ws trial bal. p &amp; l";#N/A,#N/A,FALSE,"ws cashflow"}</definedName>
    <definedName name="MINORITY_INTEREST" hidden="1">"MINORITY_INTEREST"</definedName>
    <definedName name="MISC_EARN_ADJ" hidden="1">"MISC_EARN_ADJ"</definedName>
    <definedName name="mix" localSheetId="4" hidden="1">{#N/A,#N/A,FALSE,"el.det";#N/A,#N/A,FALSE,"mu.det";#N/A,#N/A,FALSE,"ug.det";#N/A,#N/A,FALSE,"ex.det";#N/A,#N/A,FALSE,"lux.det";#N/A,#N/A,FALSE,"custom.lot";#N/A,#N/A,FALSE,"condo.att";#N/A,#N/A,FALSE,"el.att";#N/A,#N/A,FALSE,"mu.att";#N/A,#N/A,FALSE,"ex.att";#N/A,#N/A,FALSE,"lux.att";#N/A,#N/A,FALSE,"all.by.village"}</definedName>
    <definedName name="mix" localSheetId="5" hidden="1">{#N/A,#N/A,FALSE,"el.det";#N/A,#N/A,FALSE,"mu.det";#N/A,#N/A,FALSE,"ug.det";#N/A,#N/A,FALSE,"ex.det";#N/A,#N/A,FALSE,"lux.det";#N/A,#N/A,FALSE,"custom.lot";#N/A,#N/A,FALSE,"condo.att";#N/A,#N/A,FALSE,"el.att";#N/A,#N/A,FALSE,"mu.att";#N/A,#N/A,FALSE,"ex.att";#N/A,#N/A,FALSE,"lux.att";#N/A,#N/A,FALSE,"all.by.village"}</definedName>
    <definedName name="mix" localSheetId="3" hidden="1">{#N/A,#N/A,FALSE,"el.det";#N/A,#N/A,FALSE,"mu.det";#N/A,#N/A,FALSE,"ug.det";#N/A,#N/A,FALSE,"ex.det";#N/A,#N/A,FALSE,"lux.det";#N/A,#N/A,FALSE,"custom.lot";#N/A,#N/A,FALSE,"condo.att";#N/A,#N/A,FALSE,"el.att";#N/A,#N/A,FALSE,"mu.att";#N/A,#N/A,FALSE,"ex.att";#N/A,#N/A,FALSE,"lux.att";#N/A,#N/A,FALSE,"all.by.village"}</definedName>
    <definedName name="mix" hidden="1">{#N/A,#N/A,FALSE,"el.det";#N/A,#N/A,FALSE,"mu.det";#N/A,#N/A,FALSE,"ug.det";#N/A,#N/A,FALSE,"ex.det";#N/A,#N/A,FALSE,"lux.det";#N/A,#N/A,FALSE,"custom.lot";#N/A,#N/A,FALSE,"condo.att";#N/A,#N/A,FALSE,"el.att";#N/A,#N/A,FALSE,"mu.att";#N/A,#N/A,FALSE,"ex.att";#N/A,#N/A,FALSE,"lux.att";#N/A,#N/A,FALSE,"all.by.village"}</definedName>
    <definedName name="mki" localSheetId="4" hidden="1">{#N/A,#N/A,FALSE,"OperatingAssumptions"}</definedName>
    <definedName name="mki" localSheetId="5" hidden="1">{#N/A,#N/A,FALSE,"OperatingAssumptions"}</definedName>
    <definedName name="mki" localSheetId="3" hidden="1">{#N/A,#N/A,FALSE,"OperatingAssumptions"}</definedName>
    <definedName name="mki" hidden="1">{#N/A,#N/A,FALSE,"OperatingAssumptions"}</definedName>
    <definedName name="MKK" localSheetId="4" hidden="1">{"'下期集計（10.27迄・速報値）'!$Q$16"}</definedName>
    <definedName name="MKK" localSheetId="5" hidden="1">{"'下期集計（10.27迄・速報値）'!$Q$16"}</definedName>
    <definedName name="MKK" localSheetId="3" hidden="1">{"'下期集計（10.27迄・速報値）'!$Q$16"}</definedName>
    <definedName name="MKK" hidden="1">{"'下期集計（10.27迄・速報値）'!$Q$16"}</definedName>
    <definedName name="mm" localSheetId="4"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mm" localSheetId="5"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mm" localSheetId="3"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mm"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mm_1" localSheetId="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_1" localSheetId="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_1"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_1"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mm" localSheetId="4" hidden="1">{#N/A,#N/A,FALSE,"P&amp;L";#N/A,#N/A,FALSE,"Var_Fixed_cost"}</definedName>
    <definedName name="mmmm" localSheetId="5" hidden="1">{#N/A,#N/A,FALSE,"P&amp;L";#N/A,#N/A,FALSE,"Var_Fixed_cost"}</definedName>
    <definedName name="mmmm" localSheetId="3" hidden="1">{#N/A,#N/A,FALSE,"P&amp;L";#N/A,#N/A,FALSE,"Var_Fixed_cost"}</definedName>
    <definedName name="mmmm" hidden="1">{#N/A,#N/A,FALSE,"P&amp;L";#N/A,#N/A,FALSE,"Var_Fixed_cost"}</definedName>
    <definedName name="monday" localSheetId="4" hidden="1">{"Main",#N/A,FALSE,"Wacker";"Main2",#N/A,FALSE,"Wacker";"Value",#N/A,FALSE,"Wacker";"Sensitivity",#N/A,FALSE,"Wacker";"Paine",#N/A,FALSE,"Wacker";"Quaker",#N/A,FALSE,"Wacker";"Wacker",#N/A,FALSE,"Wacker";"1900",#N/A,FALSE,"Wacker";"1901",#N/A,FALSE,"Wacker"}</definedName>
    <definedName name="monday" localSheetId="5" hidden="1">{"Main",#N/A,FALSE,"Wacker";"Main2",#N/A,FALSE,"Wacker";"Value",#N/A,FALSE,"Wacker";"Sensitivity",#N/A,FALSE,"Wacker";"Paine",#N/A,FALSE,"Wacker";"Quaker",#N/A,FALSE,"Wacker";"Wacker",#N/A,FALSE,"Wacker";"1900",#N/A,FALSE,"Wacker";"1901",#N/A,FALSE,"Wacker"}</definedName>
    <definedName name="monday" localSheetId="3" hidden="1">{"Main",#N/A,FALSE,"Wacker";"Main2",#N/A,FALSE,"Wacker";"Value",#N/A,FALSE,"Wacker";"Sensitivity",#N/A,FALSE,"Wacker";"Paine",#N/A,FALSE,"Wacker";"Quaker",#N/A,FALSE,"Wacker";"Wacker",#N/A,FALSE,"Wacker";"1900",#N/A,FALSE,"Wacker";"1901",#N/A,FALSE,"Wacker"}</definedName>
    <definedName name="monday" hidden="1">{"Main",#N/A,FALSE,"Wacker";"Main2",#N/A,FALSE,"Wacker";"Value",#N/A,FALSE,"Wacker";"Sensitivity",#N/A,FALSE,"Wacker";"Paine",#N/A,FALSE,"Wacker";"Quaker",#N/A,FALSE,"Wacker";"Wacker",#N/A,FALSE,"Wacker";"1900",#N/A,FALSE,"Wacker";"1901",#N/A,FALSE,"Wacker"}</definedName>
    <definedName name="mondayjvcopy" localSheetId="4" hidden="1">{"View1",#N/A,FALSE,"Sheet1";"View2",#N/A,FALSE,"Sheet1"}</definedName>
    <definedName name="mondayjvcopy" localSheetId="5" hidden="1">{"View1",#N/A,FALSE,"Sheet1";"View2",#N/A,FALSE,"Sheet1"}</definedName>
    <definedName name="mondayjvcopy" localSheetId="3" hidden="1">{"View1",#N/A,FALSE,"Sheet1";"View2",#N/A,FALSE,"Sheet1"}</definedName>
    <definedName name="mondayjvcopy" hidden="1">{"View1",#N/A,FALSE,"Sheet1";"View2",#N/A,FALSE,"Sheet1"}</definedName>
    <definedName name="mondaypark" localSheetId="4" hidden="1">{"View1",#N/A,FALSE,"Sheet1";"View2",#N/A,FALSE,"Sheet1"}</definedName>
    <definedName name="mondaypark" localSheetId="5" hidden="1">{"View1",#N/A,FALSE,"Sheet1";"View2",#N/A,FALSE,"Sheet1"}</definedName>
    <definedName name="mondaypark" localSheetId="3" hidden="1">{"View1",#N/A,FALSE,"Sheet1";"View2",#N/A,FALSE,"Sheet1"}</definedName>
    <definedName name="mondaypark" hidden="1">{"View1",#N/A,FALSE,"Sheet1";"View2",#N/A,FALSE,"Sheet1"}</definedName>
    <definedName name="mondaytest" localSheetId="4" hidden="1">{"Main",#N/A,FALSE,"Wacker";"Main2",#N/A,FALSE,"Wacker";"Value",#N/A,FALSE,"Wacker";"Sensitivity",#N/A,FALSE,"Wacker";"Paine",#N/A,FALSE,"Wacker";"Quaker",#N/A,FALSE,"Wacker";"Wacker",#N/A,FALSE,"Wacker";"1900",#N/A,FALSE,"Wacker";"1901",#N/A,FALSE,"Wacker"}</definedName>
    <definedName name="mondaytest" localSheetId="5" hidden="1">{"Main",#N/A,FALSE,"Wacker";"Main2",#N/A,FALSE,"Wacker";"Value",#N/A,FALSE,"Wacker";"Sensitivity",#N/A,FALSE,"Wacker";"Paine",#N/A,FALSE,"Wacker";"Quaker",#N/A,FALSE,"Wacker";"Wacker",#N/A,FALSE,"Wacker";"1900",#N/A,FALSE,"Wacker";"1901",#N/A,FALSE,"Wacker"}</definedName>
    <definedName name="mondaytest" localSheetId="3" hidden="1">{"Main",#N/A,FALSE,"Wacker";"Main2",#N/A,FALSE,"Wacker";"Value",#N/A,FALSE,"Wacker";"Sensitivity",#N/A,FALSE,"Wacker";"Paine",#N/A,FALSE,"Wacker";"Quaker",#N/A,FALSE,"Wacker";"Wacker",#N/A,FALSE,"Wacker";"1900",#N/A,FALSE,"Wacker";"1901",#N/A,FALSE,"Wacker"}</definedName>
    <definedName name="mondaytest" hidden="1">{"Main",#N/A,FALSE,"Wacker";"Main2",#N/A,FALSE,"Wacker";"Value",#N/A,FALSE,"Wacker";"Sensitivity",#N/A,FALSE,"Wacker";"Paine",#N/A,FALSE,"Wacker";"Quaker",#N/A,FALSE,"Wacker";"Wacker",#N/A,FALSE,"Wacker";"1900",#N/A,FALSE,"Wacker";"1901",#N/A,FALSE,"Wacker"}</definedName>
    <definedName name="mozy" localSheetId="4" hidden="1">{#N/A,#N/A,FALSE,"IPCOVER";#N/A,#N/A,FALSE,"STATEMENT";#N/A,#N/A,FALSE,"MARGIN";#N/A,#N/A,FALSE,"GNS &amp; LSS";#N/A,#N/A,FALSE,"IPREALGL";#N/A,#N/A,FALSE,"SHRTACCT"}</definedName>
    <definedName name="mozy" localSheetId="5" hidden="1">{#N/A,#N/A,FALSE,"IPCOVER";#N/A,#N/A,FALSE,"STATEMENT";#N/A,#N/A,FALSE,"MARGIN";#N/A,#N/A,FALSE,"GNS &amp; LSS";#N/A,#N/A,FALSE,"IPREALGL";#N/A,#N/A,FALSE,"SHRTACCT"}</definedName>
    <definedName name="mozy" localSheetId="3" hidden="1">{#N/A,#N/A,FALSE,"IPCOVER";#N/A,#N/A,FALSE,"STATEMENT";#N/A,#N/A,FALSE,"MARGIN";#N/A,#N/A,FALSE,"GNS &amp; LSS";#N/A,#N/A,FALSE,"IPREALGL";#N/A,#N/A,FALSE,"SHRTACCT"}</definedName>
    <definedName name="mozy" hidden="1">{#N/A,#N/A,FALSE,"IPCOVER";#N/A,#N/A,FALSE,"STATEMENT";#N/A,#N/A,FALSE,"MARGIN";#N/A,#N/A,FALSE,"GNS &amp; LSS";#N/A,#N/A,FALSE,"IPREALGL";#N/A,#N/A,FALSE,"SHRTACCT"}</definedName>
    <definedName name="mps" localSheetId="4"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mps" localSheetId="5"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mps" localSheetId="3"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mps"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MRG" localSheetId="4" hidden="1">{"INCOME",#N/A,FALSE,"ProNet";"VALUE",#N/A,FALSE,"ProNet"}</definedName>
    <definedName name="MRG" localSheetId="5" hidden="1">{"INCOME",#N/A,FALSE,"ProNet";"VALUE",#N/A,FALSE,"ProNet"}</definedName>
    <definedName name="MRG" localSheetId="3" hidden="1">{"INCOME",#N/A,FALSE,"ProNet";"VALUE",#N/A,FALSE,"ProNet"}</definedName>
    <definedName name="MRG" hidden="1">{"INCOME",#N/A,FALSE,"ProNet";"VALUE",#N/A,FALSE,"ProNet"}</definedName>
    <definedName name="MSforecast" localSheetId="4" hidden="1">{"'Sheet1'!$A$1:$I$10","'Sheet1'!$A$1:$I$11"}</definedName>
    <definedName name="MSforecast" localSheetId="5" hidden="1">{"'Sheet1'!$A$1:$I$10","'Sheet1'!$A$1:$I$11"}</definedName>
    <definedName name="MSforecast" localSheetId="3" hidden="1">{"'Sheet1'!$A$1:$I$10","'Sheet1'!$A$1:$I$11"}</definedName>
    <definedName name="MSforecast" hidden="1">{"'Sheet1'!$A$1:$I$10","'Sheet1'!$A$1:$I$11"}</definedName>
    <definedName name="mtb" localSheetId="4" hidden="1">{"Actual",#N/A,FALSE,"(価格)";"Market",#N/A,FALSE,"(価格)";"Plan",#N/A,FALSE,"(価格)"}</definedName>
    <definedName name="mtb" localSheetId="5" hidden="1">{"Actual",#N/A,FALSE,"(価格)";"Market",#N/A,FALSE,"(価格)";"Plan",#N/A,FALSE,"(価格)"}</definedName>
    <definedName name="mtb" localSheetId="3" hidden="1">{"Actual",#N/A,FALSE,"(価格)";"Market",#N/A,FALSE,"(価格)";"Plan",#N/A,FALSE,"(価格)"}</definedName>
    <definedName name="mtb" hidden="1">{"Actual",#N/A,FALSE,"(価格)";"Market",#N/A,FALSE,"(価格)";"Plan",#N/A,FALSE,"(価格)"}</definedName>
    <definedName name="ｍｔｂ2" localSheetId="4" hidden="1">{"ｹﾝﾄ（M)",#N/A,FALSE,"収支・日割";"ｹﾝﾄ（RD)",#N/A,FALSE,"収支・日割";"ｹﾝﾄ（PMC)",#N/A,FALSE,"収支・日割"}</definedName>
    <definedName name="ｍｔｂ2" localSheetId="5" hidden="1">{"ｹﾝﾄ（M)",#N/A,FALSE,"収支・日割";"ｹﾝﾄ（RD)",#N/A,FALSE,"収支・日割";"ｹﾝﾄ（PMC)",#N/A,FALSE,"収支・日割"}</definedName>
    <definedName name="ｍｔｂ2" localSheetId="3" hidden="1">{"ｹﾝﾄ（M)",#N/A,FALSE,"収支・日割";"ｹﾝﾄ（RD)",#N/A,FALSE,"収支・日割";"ｹﾝﾄ（PMC)",#N/A,FALSE,"収支・日割"}</definedName>
    <definedName name="ｍｔｂ2" hidden="1">{"ｹﾝﾄ（M)",#N/A,FALSE,"収支・日割";"ｹﾝﾄ（RD)",#N/A,FALSE,"収支・日割";"ｹﾝﾄ（PMC)",#N/A,FALSE,"収支・日割"}</definedName>
    <definedName name="mtii"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mtii"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mtii"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mtii"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mw" localSheetId="4" hidden="1">{#N/A,#N/A,FALSE,"Calc";#N/A,#N/A,FALSE,"Sensitivity";#N/A,#N/A,FALSE,"LT Earn.Dil.";#N/A,#N/A,FALSE,"Dil. AVP"}</definedName>
    <definedName name="mw" localSheetId="5" hidden="1">{#N/A,#N/A,FALSE,"Calc";#N/A,#N/A,FALSE,"Sensitivity";#N/A,#N/A,FALSE,"LT Earn.Dil.";#N/A,#N/A,FALSE,"Dil. AVP"}</definedName>
    <definedName name="mw" localSheetId="3" hidden="1">{#N/A,#N/A,FALSE,"Calc";#N/A,#N/A,FALSE,"Sensitivity";#N/A,#N/A,FALSE,"LT Earn.Dil.";#N/A,#N/A,FALSE,"Dil. AVP"}</definedName>
    <definedName name="mw" hidden="1">{#N/A,#N/A,FALSE,"Calc";#N/A,#N/A,FALSE,"Sensitivity";#N/A,#N/A,FALSE,"LT Earn.Dil.";#N/A,#N/A,FALSE,"Dil. AVP"}</definedName>
    <definedName name="mwmw" localSheetId="4" hidden="1">{#N/A,#N/A,TRUE,"Pro Forma";#N/A,#N/A,TRUE,"PF_Bal";#N/A,#N/A,TRUE,"PF_INC";#N/A,#N/A,TRUE,"CBE";#N/A,#N/A,TRUE,"SWK"}</definedName>
    <definedName name="mwmw" localSheetId="5" hidden="1">{#N/A,#N/A,TRUE,"Pro Forma";#N/A,#N/A,TRUE,"PF_Bal";#N/A,#N/A,TRUE,"PF_INC";#N/A,#N/A,TRUE,"CBE";#N/A,#N/A,TRUE,"SWK"}</definedName>
    <definedName name="mwmw" localSheetId="3" hidden="1">{#N/A,#N/A,TRUE,"Pro Forma";#N/A,#N/A,TRUE,"PF_Bal";#N/A,#N/A,TRUE,"PF_INC";#N/A,#N/A,TRUE,"CBE";#N/A,#N/A,TRUE,"SWK"}</definedName>
    <definedName name="mwmw" hidden="1">{#N/A,#N/A,TRUE,"Pro Forma";#N/A,#N/A,TRUE,"PF_Bal";#N/A,#N/A,TRUE,"PF_INC";#N/A,#N/A,TRUE,"CBE";#N/A,#N/A,TRUE,"SWK"}</definedName>
    <definedName name="mwmw2" localSheetId="4" hidden="1">{"comp1",#N/A,FALSE,"COMPS";"footnotes",#N/A,FALSE,"COMPS"}</definedName>
    <definedName name="mwmw2" localSheetId="5" hidden="1">{"comp1",#N/A,FALSE,"COMPS";"footnotes",#N/A,FALSE,"COMPS"}</definedName>
    <definedName name="mwmw2" localSheetId="3" hidden="1">{"comp1",#N/A,FALSE,"COMPS";"footnotes",#N/A,FALSE,"COMPS"}</definedName>
    <definedName name="mwmw2" hidden="1">{"comp1",#N/A,FALSE,"COMPS";"footnotes",#N/A,FALSE,"COMPS"}</definedName>
    <definedName name="mwmw3" localSheetId="4" hidden="1">{"comp1",#N/A,FALSE,"COMPS";"footnotes",#N/A,FALSE,"COMPS"}</definedName>
    <definedName name="mwmw3" localSheetId="5" hidden="1">{"comp1",#N/A,FALSE,"COMPS";"footnotes",#N/A,FALSE,"COMPS"}</definedName>
    <definedName name="mwmw3" localSheetId="3" hidden="1">{"comp1",#N/A,FALSE,"COMPS";"footnotes",#N/A,FALSE,"COMPS"}</definedName>
    <definedName name="mwmw3" hidden="1">{"comp1",#N/A,FALSE,"COMPS";"footnotes",#N/A,FALSE,"COMPS"}</definedName>
    <definedName name="mwmw4" localSheetId="4" hidden="1">{"hiden",#N/A,FALSE,"14";"hidden",#N/A,FALSE,"16";"hidden",#N/A,FALSE,"18";"hidden",#N/A,FALSE,"20"}</definedName>
    <definedName name="mwmw4" localSheetId="5" hidden="1">{"hiden",#N/A,FALSE,"14";"hidden",#N/A,FALSE,"16";"hidden",#N/A,FALSE,"18";"hidden",#N/A,FALSE,"20"}</definedName>
    <definedName name="mwmw4" localSheetId="3" hidden="1">{"hiden",#N/A,FALSE,"14";"hidden",#N/A,FALSE,"16";"hidden",#N/A,FALSE,"18";"hidden",#N/A,FALSE,"20"}</definedName>
    <definedName name="mwmw4" hidden="1">{"hiden",#N/A,FALSE,"14";"hidden",#N/A,FALSE,"16";"hidden",#N/A,FALSE,"18";"hidden",#N/A,FALSE,"20"}</definedName>
    <definedName name="N.1.2" localSheetId="4" hidden="1">{"SCH73",#N/A,FALSE,"eva";"SCH74",#N/A,FALSE,"eva";"SCH75",#N/A,FALSE,"eva"}</definedName>
    <definedName name="N.1.2" localSheetId="5" hidden="1">{"SCH73",#N/A,FALSE,"eva";"SCH74",#N/A,FALSE,"eva";"SCH75",#N/A,FALSE,"eva"}</definedName>
    <definedName name="N.1.2" localSheetId="3" hidden="1">{"SCH73",#N/A,FALSE,"eva";"SCH74",#N/A,FALSE,"eva";"SCH75",#N/A,FALSE,"eva"}</definedName>
    <definedName name="N.1.2" hidden="1">{"SCH73",#N/A,FALSE,"eva";"SCH74",#N/A,FALSE,"eva";"SCH75",#N/A,FALSE,"eva"}</definedName>
    <definedName name="N.1.3" localSheetId="4" hidden="1">{"SCH27",#N/A,FALSE,"summary";"SCH39",#N/A,FALSE,"summary";"SCH41",#N/A,FALSE,"summary"}</definedName>
    <definedName name="N.1.3" localSheetId="5" hidden="1">{"SCH27",#N/A,FALSE,"summary";"SCH39",#N/A,FALSE,"summary";"SCH41",#N/A,FALSE,"summary"}</definedName>
    <definedName name="N.1.3" localSheetId="3" hidden="1">{"SCH27",#N/A,FALSE,"summary";"SCH39",#N/A,FALSE,"summary";"SCH41",#N/A,FALSE,"summary"}</definedName>
    <definedName name="N.1.3" hidden="1">{"SCH27",#N/A,FALSE,"summary";"SCH39",#N/A,FALSE,"summary";"SCH41",#N/A,FALSE,"summary"}</definedName>
    <definedName name="NAIRB"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me1" localSheetId="4" hidden="1">{"SIMPLIFD_P1",#N/A,FALSE,"SIMPLIFD"}</definedName>
    <definedName name="name1" localSheetId="5" hidden="1">{"SIMPLIFD_P1",#N/A,FALSE,"SIMPLIFD"}</definedName>
    <definedName name="name1" localSheetId="3" hidden="1">{"SIMPLIFD_P1",#N/A,FALSE,"SIMPLIFD"}</definedName>
    <definedName name="name1" hidden="1">{"SIMPLIFD_P1",#N/A,FALSE,"SIMPLIFD"}</definedName>
    <definedName name="Name1_1" localSheetId="4" hidden="1">{"cot1",#N/A,FALSE,"Cottages";"cot2",#N/A,FALSE,"Cottages";"cot3",#N/A,FALSE,"Cottages"}</definedName>
    <definedName name="Name1_1" localSheetId="5" hidden="1">{"cot1",#N/A,FALSE,"Cottages";"cot2",#N/A,FALSE,"Cottages";"cot3",#N/A,FALSE,"Cottages"}</definedName>
    <definedName name="Name1_1" localSheetId="3" hidden="1">{"cot1",#N/A,FALSE,"Cottages";"cot2",#N/A,FALSE,"Cottages";"cot3",#N/A,FALSE,"Cottages"}</definedName>
    <definedName name="Name1_1" hidden="1">{"cot1",#N/A,FALSE,"Cottages";"cot2",#N/A,FALSE,"Cottages";"cot3",#N/A,FALSE,"Cottages"}</definedName>
    <definedName name="name2" localSheetId="4" hidden="1">{#N/A,#N/A,FALSE,"Assumptions";#N/A,#N/A,FALSE,"Promote Assumptions";#N/A,#N/A,FALSE,"Residual Analysis";#N/A,#N/A,FALSE,"ROC";#N/A,#N/A,FALSE,"Project Costs";#N/A,#N/A,FALSE,"Annual CF";#N/A,#N/A,FALSE,"Stab Proforma"}</definedName>
    <definedName name="name2" localSheetId="5" hidden="1">{#N/A,#N/A,FALSE,"Assumptions";#N/A,#N/A,FALSE,"Promote Assumptions";#N/A,#N/A,FALSE,"Residual Analysis";#N/A,#N/A,FALSE,"ROC";#N/A,#N/A,FALSE,"Project Costs";#N/A,#N/A,FALSE,"Annual CF";#N/A,#N/A,FALSE,"Stab Proforma"}</definedName>
    <definedName name="name2" localSheetId="3" hidden="1">{#N/A,#N/A,FALSE,"Assumptions";#N/A,#N/A,FALSE,"Promote Assumptions";#N/A,#N/A,FALSE,"Residual Analysis";#N/A,#N/A,FALSE,"ROC";#N/A,#N/A,FALSE,"Project Costs";#N/A,#N/A,FALSE,"Annual CF";#N/A,#N/A,FALSE,"Stab Proforma"}</definedName>
    <definedName name="name2" hidden="1">{#N/A,#N/A,FALSE,"Assumptions";#N/A,#N/A,FALSE,"Promote Assumptions";#N/A,#N/A,FALSE,"Residual Analysis";#N/A,#N/A,FALSE,"ROC";#N/A,#N/A,FALSE,"Project Costs";#N/A,#N/A,FALSE,"Annual CF";#N/A,#N/A,FALSE,"Stab Proforma"}</definedName>
    <definedName name="name3"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3"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3"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4"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4"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4"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5"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5"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5"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6"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6"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6"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6"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7"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7"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7"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7"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ne2" localSheetId="4" hidden="1">{"TEST1",#N/A,FALSE,"SIMPLIFD"}</definedName>
    <definedName name="Nane2" localSheetId="5" hidden="1">{"TEST1",#N/A,FALSE,"SIMPLIFD"}</definedName>
    <definedName name="Nane2" localSheetId="3" hidden="1">{"TEST1",#N/A,FALSE,"SIMPLIFD"}</definedName>
    <definedName name="Nane2" hidden="1">{"TEST1",#N/A,FALSE,"SIMPLIFD"}</definedName>
    <definedName name="nbmvcmnb" localSheetId="4" hidden="1">{#N/A,#N/A,TRUE,"10 Yr Hold";#N/A,#N/A,TRUE,"7 Yr Hold";#N/A,#N/A,TRUE,"5 Yr Hold";#N/A,#N/A,TRUE,"3 Yr Hold"}</definedName>
    <definedName name="nbmvcmnb" localSheetId="5" hidden="1">{#N/A,#N/A,TRUE,"10 Yr Hold";#N/A,#N/A,TRUE,"7 Yr Hold";#N/A,#N/A,TRUE,"5 Yr Hold";#N/A,#N/A,TRUE,"3 Yr Hold"}</definedName>
    <definedName name="nbmvcmnb" localSheetId="3" hidden="1">{#N/A,#N/A,TRUE,"10 Yr Hold";#N/A,#N/A,TRUE,"7 Yr Hold";#N/A,#N/A,TRUE,"5 Yr Hold";#N/A,#N/A,TRUE,"3 Yr Hold"}</definedName>
    <definedName name="nbmvcmnb" hidden="1">{#N/A,#N/A,TRUE,"10 Yr Hold";#N/A,#N/A,TRUE,"7 Yr Hold";#N/A,#N/A,TRUE,"5 Yr Hold";#N/A,#N/A,TRUE,"3 Yr Hold"}</definedName>
    <definedName name="nbrwetgfbtrtbgggbvf"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nbrwetgfbtrtbgggbvf"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nbrwetgfbtrtbgggbvf"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nbrwetgfbtrtbgggbvf"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nbvn" localSheetId="4" hidden="1">{#N/A,#N/A,TRUE,"CostSumm";#N/A,#N/A,TRUE,"Land";#N/A,#N/A,TRUE,"Construction";#N/A,#N/A,TRUE,"A&amp;E";#N/A,#N/A,TRUE,"Indirect";#N/A,#N/A,TRUE,"Marketing";#N/A,#N/A,TRUE,"Finance";#N/A,#N/A,TRUE,"Gen and Admin"}</definedName>
    <definedName name="nbvn" localSheetId="5" hidden="1">{#N/A,#N/A,TRUE,"CostSumm";#N/A,#N/A,TRUE,"Land";#N/A,#N/A,TRUE,"Construction";#N/A,#N/A,TRUE,"A&amp;E";#N/A,#N/A,TRUE,"Indirect";#N/A,#N/A,TRUE,"Marketing";#N/A,#N/A,TRUE,"Finance";#N/A,#N/A,TRUE,"Gen and Admin"}</definedName>
    <definedName name="nbvn" localSheetId="3" hidden="1">{#N/A,#N/A,TRUE,"CostSumm";#N/A,#N/A,TRUE,"Land";#N/A,#N/A,TRUE,"Construction";#N/A,#N/A,TRUE,"A&amp;E";#N/A,#N/A,TRUE,"Indirect";#N/A,#N/A,TRUE,"Marketing";#N/A,#N/A,TRUE,"Finance";#N/A,#N/A,TRUE,"Gen and Admin"}</definedName>
    <definedName name="nbvn" hidden="1">{#N/A,#N/A,TRUE,"CostSumm";#N/A,#N/A,TRUE,"Land";#N/A,#N/A,TRUE,"Construction";#N/A,#N/A,TRUE,"A&amp;E";#N/A,#N/A,TRUE,"Indirect";#N/A,#N/A,TRUE,"Marketing";#N/A,#N/A,TRUE,"Finance";#N/A,#N/A,TRUE,"Gen and Admin"}</definedName>
    <definedName name="NET_CHANGE" hidden="1">"NET_CHANGE"</definedName>
    <definedName name="NET_DEBT" hidden="1">"NET_DEBT"</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TEREST_INC" hidden="1">"NET_INTEREST_INC"</definedName>
    <definedName name="NET_INTEREST_INC_AFTER_LL" hidden="1">"NET_INTEREST_INC_AFTER_LL"</definedName>
    <definedName name="NET_LOANS" hidden="1">"NET_LOANS"</definedName>
    <definedName name="new_1" localSheetId="4" hidden="1">{#N/A,#N/A,FALSE,"CF Consolidated 2";#N/A,#N/A,FALSE,"Retail Assump";#N/A,#N/A,FALSE,"CF Retail";#N/A,#N/A,FALSE,"Garage Assumpt 1";#N/A,#N/A,FALSE,"Garage Op Proj";#N/A,#N/A,FALSE,"Hist I&amp;E";#N/A,#N/A,FALSE,"Rent Roll";#N/A,#N/A,FALSE,"RE Taxes";#N/A,#N/A,FALSE,"CAM - BH";#N/A,#N/A,FALSE,"Comm.Condo CAM"}</definedName>
    <definedName name="new_1" localSheetId="5" hidden="1">{#N/A,#N/A,FALSE,"CF Consolidated 2";#N/A,#N/A,FALSE,"Retail Assump";#N/A,#N/A,FALSE,"CF Retail";#N/A,#N/A,FALSE,"Garage Assumpt 1";#N/A,#N/A,FALSE,"Garage Op Proj";#N/A,#N/A,FALSE,"Hist I&amp;E";#N/A,#N/A,FALSE,"Rent Roll";#N/A,#N/A,FALSE,"RE Taxes";#N/A,#N/A,FALSE,"CAM - BH";#N/A,#N/A,FALSE,"Comm.Condo CAM"}</definedName>
    <definedName name="new_1" localSheetId="3" hidden="1">{#N/A,#N/A,FALSE,"CF Consolidated 2";#N/A,#N/A,FALSE,"Retail Assump";#N/A,#N/A,FALSE,"CF Retail";#N/A,#N/A,FALSE,"Garage Assumpt 1";#N/A,#N/A,FALSE,"Garage Op Proj";#N/A,#N/A,FALSE,"Hist I&amp;E";#N/A,#N/A,FALSE,"Rent Roll";#N/A,#N/A,FALSE,"RE Taxes";#N/A,#N/A,FALSE,"CAM - BH";#N/A,#N/A,FALSE,"Comm.Condo CAM"}</definedName>
    <definedName name="new_1" hidden="1">{#N/A,#N/A,FALSE,"CF Consolidated 2";#N/A,#N/A,FALSE,"Retail Assump";#N/A,#N/A,FALSE,"CF Retail";#N/A,#N/A,FALSE,"Garage Assumpt 1";#N/A,#N/A,FALSE,"Garage Op Proj";#N/A,#N/A,FALSE,"Hist I&amp;E";#N/A,#N/A,FALSE,"Rent Roll";#N/A,#N/A,FALSE,"RE Taxes";#N/A,#N/A,FALSE,"CAM - BH";#N/A,#N/A,FALSE,"Comm.Condo CAM"}</definedName>
    <definedName name="new_2" localSheetId="4" hidden="1">{"CF",#N/A,FALSE,"Cash Flow";"RET",#N/A,FALSE,"Returns";"NPV",#N/A,FALSE,"Values";"ASMPT",#N/A,FALSE,"Assumptions"}</definedName>
    <definedName name="new_2" localSheetId="5" hidden="1">{"CF",#N/A,FALSE,"Cash Flow";"RET",#N/A,FALSE,"Returns";"NPV",#N/A,FALSE,"Values";"ASMPT",#N/A,FALSE,"Assumptions"}</definedName>
    <definedName name="new_2" localSheetId="3" hidden="1">{"CF",#N/A,FALSE,"Cash Flow";"RET",#N/A,FALSE,"Returns";"NPV",#N/A,FALSE,"Values";"ASMPT",#N/A,FALSE,"Assumptions"}</definedName>
    <definedName name="new_2" hidden="1">{"CF",#N/A,FALSE,"Cash Flow";"RET",#N/A,FALSE,"Returns";"NPV",#N/A,FALSE,"Values";"ASMPT",#N/A,FALSE,"Assumptions"}</definedName>
    <definedName name="new_name" localSheetId="4" hidden="1">{#N/A,#N/A,TRUE,"Pro Forma";#N/A,#N/A,TRUE,"PF_Bal";#N/A,#N/A,TRUE,"PF_INC";#N/A,#N/A,TRUE,"CBE";#N/A,#N/A,TRUE,"SWK"}</definedName>
    <definedName name="new_name" localSheetId="5" hidden="1">{#N/A,#N/A,TRUE,"Pro Forma";#N/A,#N/A,TRUE,"PF_Bal";#N/A,#N/A,TRUE,"PF_INC";#N/A,#N/A,TRUE,"CBE";#N/A,#N/A,TRUE,"SWK"}</definedName>
    <definedName name="new_name" localSheetId="3" hidden="1">{#N/A,#N/A,TRUE,"Pro Forma";#N/A,#N/A,TRUE,"PF_Bal";#N/A,#N/A,TRUE,"PF_INC";#N/A,#N/A,TRUE,"CBE";#N/A,#N/A,TRUE,"SWK"}</definedName>
    <definedName name="new_name" hidden="1">{#N/A,#N/A,TRUE,"Pro Forma";#N/A,#N/A,TRUE,"PF_Bal";#N/A,#N/A,TRUE,"PF_INC";#N/A,#N/A,TRUE,"CBE";#N/A,#N/A,TRUE,"SWK"}</definedName>
    <definedName name="new_order1" hidden="1">255</definedName>
    <definedName name="new_place" localSheetId="4" hidden="1">{#N/A,#N/A,FALSE,"CF Consolidated 2";#N/A,#N/A,FALSE,"Retail Assump";#N/A,#N/A,FALSE,"CF Retail";#N/A,#N/A,FALSE,"Garage Assumpt 1";#N/A,#N/A,FALSE,"Garage Op Proj";#N/A,#N/A,FALSE,"Hist I&amp;E";#N/A,#N/A,FALSE,"Rent Roll";#N/A,#N/A,FALSE,"RE Taxes";#N/A,#N/A,FALSE,"CAM - BH";#N/A,#N/A,FALSE,"Comm.Condo CAM"}</definedName>
    <definedName name="new_place" localSheetId="5" hidden="1">{#N/A,#N/A,FALSE,"CF Consolidated 2";#N/A,#N/A,FALSE,"Retail Assump";#N/A,#N/A,FALSE,"CF Retail";#N/A,#N/A,FALSE,"Garage Assumpt 1";#N/A,#N/A,FALSE,"Garage Op Proj";#N/A,#N/A,FALSE,"Hist I&amp;E";#N/A,#N/A,FALSE,"Rent Roll";#N/A,#N/A,FALSE,"RE Taxes";#N/A,#N/A,FALSE,"CAM - BH";#N/A,#N/A,FALSE,"Comm.Condo CAM"}</definedName>
    <definedName name="new_place" localSheetId="3" hidden="1">{#N/A,#N/A,FALSE,"CF Consolidated 2";#N/A,#N/A,FALSE,"Retail Assump";#N/A,#N/A,FALSE,"CF Retail";#N/A,#N/A,FALSE,"Garage Assumpt 1";#N/A,#N/A,FALSE,"Garage Op Proj";#N/A,#N/A,FALSE,"Hist I&amp;E";#N/A,#N/A,FALSE,"Rent Roll";#N/A,#N/A,FALSE,"RE Taxes";#N/A,#N/A,FALSE,"CAM - BH";#N/A,#N/A,FALSE,"Comm.Condo CAM"}</definedName>
    <definedName name="new_place" hidden="1">{#N/A,#N/A,FALSE,"CF Consolidated 2";#N/A,#N/A,FALSE,"Retail Assump";#N/A,#N/A,FALSE,"CF Retail";#N/A,#N/A,FALSE,"Garage Assumpt 1";#N/A,#N/A,FALSE,"Garage Op Proj";#N/A,#N/A,FALSE,"Hist I&amp;E";#N/A,#N/A,FALSE,"Rent Roll";#N/A,#N/A,FALSE,"RE Taxes";#N/A,#N/A,FALSE,"CAM - BH";#N/A,#N/A,FALSE,"Comm.Condo CAM"}</definedName>
    <definedName name="new_w" localSheetId="4" hidden="1">{"comps1_1",#N/A,FALSE,"Comps1";"comps1_2",#N/A,FALSE,"Comps1";"comps1_3",#N/A,FALSE,"Comps1";"comps1_4",#N/A,FALSE,"Comps1";"comps1_5",#N/A,FALSE,"Comps1"}</definedName>
    <definedName name="new_w" localSheetId="5" hidden="1">{"comps1_1",#N/A,FALSE,"Comps1";"comps1_2",#N/A,FALSE,"Comps1";"comps1_3",#N/A,FALSE,"Comps1";"comps1_4",#N/A,FALSE,"Comps1";"comps1_5",#N/A,FALSE,"Comps1"}</definedName>
    <definedName name="new_w" localSheetId="3" hidden="1">{"comps1_1",#N/A,FALSE,"Comps1";"comps1_2",#N/A,FALSE,"Comps1";"comps1_3",#N/A,FALSE,"Comps1";"comps1_4",#N/A,FALSE,"Comps1";"comps1_5",#N/A,FALSE,"Comps1"}</definedName>
    <definedName name="new_w" hidden="1">{"comps1_1",#N/A,FALSE,"Comps1";"comps1_2",#N/A,FALSE,"Comps1";"comps1_3",#N/A,FALSE,"Comps1";"comps1_4",#N/A,FALSE,"Comps1";"comps1_5",#N/A,FALSE,"Comps1"}</definedName>
    <definedName name="NEWFIN" localSheetId="4" hidden="1">{#N/A,#N/A,FALSE,"assets";#N/A,#N/A,FALSE,"cashflow";#N/A,#N/A,FALSE,"capital";#N/A,#N/A,FALSE,"revenues"}</definedName>
    <definedName name="NEWFIN" localSheetId="5" hidden="1">{#N/A,#N/A,FALSE,"assets";#N/A,#N/A,FALSE,"cashflow";#N/A,#N/A,FALSE,"capital";#N/A,#N/A,FALSE,"revenues"}</definedName>
    <definedName name="NEWFIN" localSheetId="3" hidden="1">{#N/A,#N/A,FALSE,"assets";#N/A,#N/A,FALSE,"cashflow";#N/A,#N/A,FALSE,"capital";#N/A,#N/A,FALSE,"revenues"}</definedName>
    <definedName name="NEWFIN" hidden="1">{#N/A,#N/A,FALSE,"assets";#N/A,#N/A,FALSE,"cashflow";#N/A,#N/A,FALSE,"capital";#N/A,#N/A,FALSE,"revenues"}</definedName>
    <definedName name="newhtml" localSheetId="4" hidden="1">{"'Assump'!$F$6:$J$6"}</definedName>
    <definedName name="newhtml" localSheetId="5" hidden="1">{"'Assump'!$F$6:$J$6"}</definedName>
    <definedName name="newhtml" localSheetId="3" hidden="1">{"'Assump'!$F$6:$J$6"}</definedName>
    <definedName name="newhtml" hidden="1">{"'Assump'!$F$6:$J$6"}</definedName>
    <definedName name="newhtml_1" localSheetId="4" hidden="1">{"'Assump'!$F$6:$J$6"}</definedName>
    <definedName name="newhtml_1" localSheetId="5" hidden="1">{"'Assump'!$F$6:$J$6"}</definedName>
    <definedName name="newhtml_1" localSheetId="3" hidden="1">{"'Assump'!$F$6:$J$6"}</definedName>
    <definedName name="newhtml_1" hidden="1">{"'Assump'!$F$6:$J$6"}</definedName>
    <definedName name="newname" localSheetId="4" hidden="1">{"Financials",#N/A,FALSE,"Financials";"AVP",#N/A,FALSE,"AVP";"DCF",#N/A,FALSE,"DCF";"CSC",#N/A,FALSE,"CSC";"Deal_Comp",#N/A,FALSE,"DealComp"}</definedName>
    <definedName name="newname" localSheetId="5" hidden="1">{"Financials",#N/A,FALSE,"Financials";"AVP",#N/A,FALSE,"AVP";"DCF",#N/A,FALSE,"DCF";"CSC",#N/A,FALSE,"CSC";"Deal_Comp",#N/A,FALSE,"DealComp"}</definedName>
    <definedName name="newname" localSheetId="3" hidden="1">{"Financials",#N/A,FALSE,"Financials";"AVP",#N/A,FALSE,"AVP";"DCF",#N/A,FALSE,"DCF";"CSC",#N/A,FALSE,"CSC";"Deal_Comp",#N/A,FALSE,"DealComp"}</definedName>
    <definedName name="newname" hidden="1">{"Financials",#N/A,FALSE,"Financials";"AVP",#N/A,FALSE,"AVP";"DCF",#N/A,FALSE,"DCF";"CSC",#N/A,FALSE,"CSC";"Deal_Comp",#N/A,FALSE,"DealComp"}</definedName>
    <definedName name="newname2" localSheetId="4"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newname2" localSheetId="5"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newname2" localSheetId="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newname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newplace" localSheetId="4" hidden="1">{#N/A,#N/A,FALSE,"CF Consolidated 2";#N/A,#N/A,FALSE,"Retail Assump";#N/A,#N/A,FALSE,"CF Retail";#N/A,#N/A,FALSE,"Garage Assumpt 1";#N/A,#N/A,FALSE,"Garage Op Proj";#N/A,#N/A,FALSE,"Hist I&amp;E";#N/A,#N/A,FALSE,"Rent Roll";#N/A,#N/A,FALSE,"RE Taxes";#N/A,#N/A,FALSE,"CAM - BH";#N/A,#N/A,FALSE,"Comm.Condo CAM"}</definedName>
    <definedName name="newplace" localSheetId="5" hidden="1">{#N/A,#N/A,FALSE,"CF Consolidated 2";#N/A,#N/A,FALSE,"Retail Assump";#N/A,#N/A,FALSE,"CF Retail";#N/A,#N/A,FALSE,"Garage Assumpt 1";#N/A,#N/A,FALSE,"Garage Op Proj";#N/A,#N/A,FALSE,"Hist I&amp;E";#N/A,#N/A,FALSE,"Rent Roll";#N/A,#N/A,FALSE,"RE Taxes";#N/A,#N/A,FALSE,"CAM - BH";#N/A,#N/A,FALSE,"Comm.Condo CAM"}</definedName>
    <definedName name="newplace" localSheetId="3" hidden="1">{#N/A,#N/A,FALSE,"CF Consolidated 2";#N/A,#N/A,FALSE,"Retail Assump";#N/A,#N/A,FALSE,"CF Retail";#N/A,#N/A,FALSE,"Garage Assumpt 1";#N/A,#N/A,FALSE,"Garage Op Proj";#N/A,#N/A,FALSE,"Hist I&amp;E";#N/A,#N/A,FALSE,"Rent Roll";#N/A,#N/A,FALSE,"RE Taxes";#N/A,#N/A,FALSE,"CAM - BH";#N/A,#N/A,FALSE,"Comm.Condo CAM"}</definedName>
    <definedName name="newplace" hidden="1">{#N/A,#N/A,FALSE,"CF Consolidated 2";#N/A,#N/A,FALSE,"Retail Assump";#N/A,#N/A,FALSE,"CF Retail";#N/A,#N/A,FALSE,"Garage Assumpt 1";#N/A,#N/A,FALSE,"Garage Op Proj";#N/A,#N/A,FALSE,"Hist I&amp;E";#N/A,#N/A,FALSE,"Rent Roll";#N/A,#N/A,FALSE,"RE Taxes";#N/A,#N/A,FALSE,"CAM - BH";#N/A,#N/A,FALSE,"Comm.Condo CAM"}</definedName>
    <definedName name="newrange" localSheetId="4" hidden="1">{"Annual Cash Flows",#N/A,FALSE,"Annual Summary"}</definedName>
    <definedName name="newrange" localSheetId="5" hidden="1">{"Annual Cash Flows",#N/A,FALSE,"Annual Summary"}</definedName>
    <definedName name="newrange" localSheetId="3" hidden="1">{"Annual Cash Flows",#N/A,FALSE,"Annual Summary"}</definedName>
    <definedName name="newrange" hidden="1">{"Annual Cash Flows",#N/A,FALSE,"Annual Summary"}</definedName>
    <definedName name="newrange_1" localSheetId="4" hidden="1">{"Annual Cash Flows",#N/A,FALSE,"Annual Summary"}</definedName>
    <definedName name="newrange_1" localSheetId="5" hidden="1">{"Annual Cash Flows",#N/A,FALSE,"Annual Summary"}</definedName>
    <definedName name="newrange_1" localSheetId="3" hidden="1">{"Annual Cash Flows",#N/A,FALSE,"Annual Summary"}</definedName>
    <definedName name="newrange_1" hidden="1">{"Annual Cash Flows",#N/A,FALSE,"Annual Summary"}</definedName>
    <definedName name="nh" localSheetId="4" hidden="1">{#N/A,#N/A,FALSE,"TITLE";#N/A,#N/A,FALSE,"Budget 00";#N/A,#N/A,FALSE,"HR 99";#N/A,#N/A,FALSE,"B 99"}</definedName>
    <definedName name="nh" localSheetId="5" hidden="1">{#N/A,#N/A,FALSE,"TITLE";#N/A,#N/A,FALSE,"Budget 00";#N/A,#N/A,FALSE,"HR 99";#N/A,#N/A,FALSE,"B 99"}</definedName>
    <definedName name="nh" localSheetId="3" hidden="1">{#N/A,#N/A,FALSE,"TITLE";#N/A,#N/A,FALSE,"Budget 00";#N/A,#N/A,FALSE,"HR 99";#N/A,#N/A,FALSE,"B 99"}</definedName>
    <definedName name="nh" hidden="1">{#N/A,#N/A,FALSE,"TITLE";#N/A,#N/A,FALSE,"Budget 00";#N/A,#N/A,FALSE,"HR 99";#N/A,#N/A,FALSE,"B 99"}</definedName>
    <definedName name="nico"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n" localSheetId="4" hidden="1">{#N/A,#N/A,FALSE,"letter";#N/A,#N/A,FALSE,"PP_0895";#N/A,#N/A,FALSE,"PP_0995"}</definedName>
    <definedName name="nn" localSheetId="5" hidden="1">{#N/A,#N/A,FALSE,"letter";#N/A,#N/A,FALSE,"PP_0895";#N/A,#N/A,FALSE,"PP_0995"}</definedName>
    <definedName name="nn" localSheetId="3" hidden="1">{#N/A,#N/A,FALSE,"letter";#N/A,#N/A,FALSE,"PP_0895";#N/A,#N/A,FALSE,"PP_0995"}</definedName>
    <definedName name="nn" hidden="1">{#N/A,#N/A,FALSE,"letter";#N/A,#N/A,FALSE,"PP_0895";#N/A,#N/A,FALSE,"PP_0995"}</definedName>
    <definedName name="nn_2" localSheetId="4"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_2" localSheetId="5"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_2" localSheetId="3"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_2"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n" localSheetId="4" hidden="1">{"Reader",#N/A,FALSE,"Summary";"Reader",#N/A,FALSE,"Buildup";"Reader",#N/A,FALSE,"Financials";"Reader",#N/A,FALSE,"Debt &amp; Other"}</definedName>
    <definedName name="nnn" localSheetId="5" hidden="1">{"Reader",#N/A,FALSE,"Summary";"Reader",#N/A,FALSE,"Buildup";"Reader",#N/A,FALSE,"Financials";"Reader",#N/A,FALSE,"Debt &amp; Other"}</definedName>
    <definedName name="nnn" localSheetId="3" hidden="1">{"Reader",#N/A,FALSE,"Summary";"Reader",#N/A,FALSE,"Buildup";"Reader",#N/A,FALSE,"Financials";"Reader",#N/A,FALSE,"Debt &amp; Other"}</definedName>
    <definedName name="nnn" hidden="1">{"Reader",#N/A,FALSE,"Summary";"Reader",#N/A,FALSE,"Buildup";"Reader",#N/A,FALSE,"Financials";"Reader",#N/A,FALSE,"Debt &amp; Other"}</definedName>
    <definedName name="nnnn" localSheetId="4" hidden="1">{#N/A,#N/A,FALSE,"A";#N/A,#N/A,FALSE,"C"}</definedName>
    <definedName name="nnnn" localSheetId="5" hidden="1">{#N/A,#N/A,FALSE,"A";#N/A,#N/A,FALSE,"C"}</definedName>
    <definedName name="nnnn" localSheetId="3" hidden="1">{#N/A,#N/A,FALSE,"A";#N/A,#N/A,FALSE,"C"}</definedName>
    <definedName name="nnnn" hidden="1">{#N/A,#N/A,FALSE,"A";#N/A,#N/A,FALSE,"C"}</definedName>
    <definedName name="nnnnnnn" localSheetId="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nnnnnn" localSheetId="5"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nnnnnn"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nnnnnn"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nnnnnnnnnnnnnnnnnn" localSheetId="4"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localSheetId="3"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 localSheetId="4" hidden="1">{#N/A,#N/A,FALSE,"CAPREIT"}</definedName>
    <definedName name="No" localSheetId="5" hidden="1">{#N/A,#N/A,FALSE,"CAPREIT"}</definedName>
    <definedName name="No" localSheetId="3" hidden="1">{#N/A,#N/A,FALSE,"CAPREIT"}</definedName>
    <definedName name="No" hidden="1">{#N/A,#N/A,FALSE,"CAPREIT"}</definedName>
    <definedName name="noidea" localSheetId="4" hidden="1">{#N/A,#N/A,FALSE,"Calc";#N/A,#N/A,FALSE,"Sensitivity";#N/A,#N/A,FALSE,"LT Earn.Dil.";#N/A,#N/A,FALSE,"Dil. AVP"}</definedName>
    <definedName name="noidea" localSheetId="5" hidden="1">{#N/A,#N/A,FALSE,"Calc";#N/A,#N/A,FALSE,"Sensitivity";#N/A,#N/A,FALSE,"LT Earn.Dil.";#N/A,#N/A,FALSE,"Dil. AVP"}</definedName>
    <definedName name="noidea" localSheetId="3" hidden="1">{#N/A,#N/A,FALSE,"Calc";#N/A,#N/A,FALSE,"Sensitivity";#N/A,#N/A,FALSE,"LT Earn.Dil.";#N/A,#N/A,FALSE,"Dil. AVP"}</definedName>
    <definedName name="noidea" hidden="1">{#N/A,#N/A,FALSE,"Calc";#N/A,#N/A,FALSE,"Sensitivity";#N/A,#N/A,FALSE,"LT Earn.Dil.";#N/A,#N/A,FALSE,"Dil. AVP"}</definedName>
    <definedName name="noidea1" localSheetId="4" hidden="1">{#N/A,#N/A,FALSE,"Calc";#N/A,#N/A,FALSE,"Sensitivity";#N/A,#N/A,FALSE,"LT Earn.Dil.";#N/A,#N/A,FALSE,"Dil. AVP"}</definedName>
    <definedName name="noidea1" localSheetId="5" hidden="1">{#N/A,#N/A,FALSE,"Calc";#N/A,#N/A,FALSE,"Sensitivity";#N/A,#N/A,FALSE,"LT Earn.Dil.";#N/A,#N/A,FALSE,"Dil. AVP"}</definedName>
    <definedName name="noidea1" localSheetId="3" hidden="1">{#N/A,#N/A,FALSE,"Calc";#N/A,#N/A,FALSE,"Sensitivity";#N/A,#N/A,FALSE,"LT Earn.Dil.";#N/A,#N/A,FALSE,"Dil. AVP"}</definedName>
    <definedName name="noidea1" hidden="1">{#N/A,#N/A,FALSE,"Calc";#N/A,#N/A,FALSE,"Sensitivity";#N/A,#N/A,FALSE,"LT Earn.Dil.";#N/A,#N/A,FALSE,"Dil. AVP"}</definedName>
    <definedName name="noidea10" localSheetId="4" hidden="1">{#N/A,#N/A,FALSE,"Calc";#N/A,#N/A,FALSE,"Sensitivity";#N/A,#N/A,FALSE,"LT Earn.Dil.";#N/A,#N/A,FALSE,"Dil. AVP"}</definedName>
    <definedName name="noidea10" localSheetId="5" hidden="1">{#N/A,#N/A,FALSE,"Calc";#N/A,#N/A,FALSE,"Sensitivity";#N/A,#N/A,FALSE,"LT Earn.Dil.";#N/A,#N/A,FALSE,"Dil. AVP"}</definedName>
    <definedName name="noidea10" localSheetId="3" hidden="1">{#N/A,#N/A,FALSE,"Calc";#N/A,#N/A,FALSE,"Sensitivity";#N/A,#N/A,FALSE,"LT Earn.Dil.";#N/A,#N/A,FALSE,"Dil. AVP"}</definedName>
    <definedName name="noidea10" hidden="1">{#N/A,#N/A,FALSE,"Calc";#N/A,#N/A,FALSE,"Sensitivity";#N/A,#N/A,FALSE,"LT Earn.Dil.";#N/A,#N/A,FALSE,"Dil. AVP"}</definedName>
    <definedName name="NOIDEA2" localSheetId="4" hidden="1">{#N/A,#N/A,FALSE,"Calc";#N/A,#N/A,FALSE,"Sensitivity";#N/A,#N/A,FALSE,"LT Earn.Dil.";#N/A,#N/A,FALSE,"Dil. AVP"}</definedName>
    <definedName name="NOIDEA2" localSheetId="5" hidden="1">{#N/A,#N/A,FALSE,"Calc";#N/A,#N/A,FALSE,"Sensitivity";#N/A,#N/A,FALSE,"LT Earn.Dil.";#N/A,#N/A,FALSE,"Dil. AVP"}</definedName>
    <definedName name="NOIDEA2" localSheetId="3" hidden="1">{#N/A,#N/A,FALSE,"Calc";#N/A,#N/A,FALSE,"Sensitivity";#N/A,#N/A,FALSE,"LT Earn.Dil.";#N/A,#N/A,FALSE,"Dil. AVP"}</definedName>
    <definedName name="NOIDEA2" hidden="1">{#N/A,#N/A,FALSE,"Calc";#N/A,#N/A,FALSE,"Sensitivity";#N/A,#N/A,FALSE,"LT Earn.Dil.";#N/A,#N/A,FALSE,"Dil. AVP"}</definedName>
    <definedName name="noidea20" localSheetId="4" hidden="1">{#N/A,#N/A,FALSE,"Calc";#N/A,#N/A,FALSE,"Sensitivity";#N/A,#N/A,FALSE,"LT Earn.Dil.";#N/A,#N/A,FALSE,"Dil. AVP"}</definedName>
    <definedName name="noidea20" localSheetId="5" hidden="1">{#N/A,#N/A,FALSE,"Calc";#N/A,#N/A,FALSE,"Sensitivity";#N/A,#N/A,FALSE,"LT Earn.Dil.";#N/A,#N/A,FALSE,"Dil. AVP"}</definedName>
    <definedName name="noidea20" localSheetId="3" hidden="1">{#N/A,#N/A,FALSE,"Calc";#N/A,#N/A,FALSE,"Sensitivity";#N/A,#N/A,FALSE,"LT Earn.Dil.";#N/A,#N/A,FALSE,"Dil. AVP"}</definedName>
    <definedName name="noidea20" hidden="1">{#N/A,#N/A,FALSE,"Calc";#N/A,#N/A,FALSE,"Sensitivity";#N/A,#N/A,FALSE,"LT Earn.Dil.";#N/A,#N/A,FALSE,"Dil. AVP"}</definedName>
    <definedName name="noidea2a" localSheetId="4" hidden="1">{#N/A,#N/A,FALSE,"Calc";#N/A,#N/A,FALSE,"Sensitivity";#N/A,#N/A,FALSE,"LT Earn.Dil.";#N/A,#N/A,FALSE,"Dil. AVP"}</definedName>
    <definedName name="noidea2a" localSheetId="5" hidden="1">{#N/A,#N/A,FALSE,"Calc";#N/A,#N/A,FALSE,"Sensitivity";#N/A,#N/A,FALSE,"LT Earn.Dil.";#N/A,#N/A,FALSE,"Dil. AVP"}</definedName>
    <definedName name="noidea2a" localSheetId="3" hidden="1">{#N/A,#N/A,FALSE,"Calc";#N/A,#N/A,FALSE,"Sensitivity";#N/A,#N/A,FALSE,"LT Earn.Dil.";#N/A,#N/A,FALSE,"Dil. AVP"}</definedName>
    <definedName name="noidea2a" hidden="1">{#N/A,#N/A,FALSE,"Calc";#N/A,#N/A,FALSE,"Sensitivity";#N/A,#N/A,FALSE,"LT Earn.Dil.";#N/A,#N/A,FALSE,"Dil. AVP"}</definedName>
    <definedName name="noidea3" localSheetId="4" hidden="1">{#N/A,#N/A,FALSE,"Calc";#N/A,#N/A,FALSE,"Sensitivity";#N/A,#N/A,FALSE,"LT Earn.Dil.";#N/A,#N/A,FALSE,"Dil. AVP"}</definedName>
    <definedName name="noidea3" localSheetId="5" hidden="1">{#N/A,#N/A,FALSE,"Calc";#N/A,#N/A,FALSE,"Sensitivity";#N/A,#N/A,FALSE,"LT Earn.Dil.";#N/A,#N/A,FALSE,"Dil. AVP"}</definedName>
    <definedName name="noidea3" localSheetId="3" hidden="1">{#N/A,#N/A,FALSE,"Calc";#N/A,#N/A,FALSE,"Sensitivity";#N/A,#N/A,FALSE,"LT Earn.Dil.";#N/A,#N/A,FALSE,"Dil. AVP"}</definedName>
    <definedName name="noidea3" hidden="1">{#N/A,#N/A,FALSE,"Calc";#N/A,#N/A,FALSE,"Sensitivity";#N/A,#N/A,FALSE,"LT Earn.Dil.";#N/A,#N/A,FALSE,"Dil. AVP"}</definedName>
    <definedName name="noidea4" localSheetId="4" hidden="1">{#N/A,#N/A,FALSE,"Calc";#N/A,#N/A,FALSE,"Sensitivity";#N/A,#N/A,FALSE,"LT Earn.Dil.";#N/A,#N/A,FALSE,"Dil. AVP"}</definedName>
    <definedName name="noidea4" localSheetId="5" hidden="1">{#N/A,#N/A,FALSE,"Calc";#N/A,#N/A,FALSE,"Sensitivity";#N/A,#N/A,FALSE,"LT Earn.Dil.";#N/A,#N/A,FALSE,"Dil. AVP"}</definedName>
    <definedName name="noidea4" localSheetId="3" hidden="1">{#N/A,#N/A,FALSE,"Calc";#N/A,#N/A,FALSE,"Sensitivity";#N/A,#N/A,FALSE,"LT Earn.Dil.";#N/A,#N/A,FALSE,"Dil. AVP"}</definedName>
    <definedName name="noidea4" hidden="1">{#N/A,#N/A,FALSE,"Calc";#N/A,#N/A,FALSE,"Sensitivity";#N/A,#N/A,FALSE,"LT Earn.Dil.";#N/A,#N/A,FALSE,"Dil. AVP"}</definedName>
    <definedName name="noidea5" localSheetId="4" hidden="1">{#N/A,#N/A,FALSE,"Calc";#N/A,#N/A,FALSE,"Sensitivity";#N/A,#N/A,FALSE,"LT Earn.Dil.";#N/A,#N/A,FALSE,"Dil. AVP"}</definedName>
    <definedName name="noidea5" localSheetId="5" hidden="1">{#N/A,#N/A,FALSE,"Calc";#N/A,#N/A,FALSE,"Sensitivity";#N/A,#N/A,FALSE,"LT Earn.Dil.";#N/A,#N/A,FALSE,"Dil. AVP"}</definedName>
    <definedName name="noidea5" localSheetId="3" hidden="1">{#N/A,#N/A,FALSE,"Calc";#N/A,#N/A,FALSE,"Sensitivity";#N/A,#N/A,FALSE,"LT Earn.Dil.";#N/A,#N/A,FALSE,"Dil. AVP"}</definedName>
    <definedName name="noidea5" hidden="1">{#N/A,#N/A,FALSE,"Calc";#N/A,#N/A,FALSE,"Sensitivity";#N/A,#N/A,FALSE,"LT Earn.Dil.";#N/A,#N/A,FALSE,"Dil. AVP"}</definedName>
    <definedName name="noidea6" localSheetId="4" hidden="1">{#N/A,#N/A,FALSE,"Calc";#N/A,#N/A,FALSE,"Sensitivity";#N/A,#N/A,FALSE,"LT Earn.Dil.";#N/A,#N/A,FALSE,"Dil. AVP"}</definedName>
    <definedName name="noidea6" localSheetId="5" hidden="1">{#N/A,#N/A,FALSE,"Calc";#N/A,#N/A,FALSE,"Sensitivity";#N/A,#N/A,FALSE,"LT Earn.Dil.";#N/A,#N/A,FALSE,"Dil. AVP"}</definedName>
    <definedName name="noidea6" localSheetId="3" hidden="1">{#N/A,#N/A,FALSE,"Calc";#N/A,#N/A,FALSE,"Sensitivity";#N/A,#N/A,FALSE,"LT Earn.Dil.";#N/A,#N/A,FALSE,"Dil. AVP"}</definedName>
    <definedName name="noidea6" hidden="1">{#N/A,#N/A,FALSE,"Calc";#N/A,#N/A,FALSE,"Sensitivity";#N/A,#N/A,FALSE,"LT Earn.Dil.";#N/A,#N/A,FALSE,"Dil. AVP"}</definedName>
    <definedName name="noidea7" localSheetId="4" hidden="1">{#N/A,#N/A,FALSE,"Calc";#N/A,#N/A,FALSE,"Sensitivity";#N/A,#N/A,FALSE,"LT Earn.Dil.";#N/A,#N/A,FALSE,"Dil. AVP"}</definedName>
    <definedName name="noidea7" localSheetId="5" hidden="1">{#N/A,#N/A,FALSE,"Calc";#N/A,#N/A,FALSE,"Sensitivity";#N/A,#N/A,FALSE,"LT Earn.Dil.";#N/A,#N/A,FALSE,"Dil. AVP"}</definedName>
    <definedName name="noidea7" localSheetId="3" hidden="1">{#N/A,#N/A,FALSE,"Calc";#N/A,#N/A,FALSE,"Sensitivity";#N/A,#N/A,FALSE,"LT Earn.Dil.";#N/A,#N/A,FALSE,"Dil. AVP"}</definedName>
    <definedName name="noidea7" hidden="1">{#N/A,#N/A,FALSE,"Calc";#N/A,#N/A,FALSE,"Sensitivity";#N/A,#N/A,FALSE,"LT Earn.Dil.";#N/A,#N/A,FALSE,"Dil. AVP"}</definedName>
    <definedName name="noideaa" localSheetId="4" hidden="1">{#N/A,#N/A,FALSE,"Calc";#N/A,#N/A,FALSE,"Sensitivity";#N/A,#N/A,FALSE,"LT Earn.Dil.";#N/A,#N/A,FALSE,"Dil. AVP"}</definedName>
    <definedName name="noideaa" localSheetId="5" hidden="1">{#N/A,#N/A,FALSE,"Calc";#N/A,#N/A,FALSE,"Sensitivity";#N/A,#N/A,FALSE,"LT Earn.Dil.";#N/A,#N/A,FALSE,"Dil. AVP"}</definedName>
    <definedName name="noideaa" localSheetId="3" hidden="1">{#N/A,#N/A,FALSE,"Calc";#N/A,#N/A,FALSE,"Sensitivity";#N/A,#N/A,FALSE,"LT Earn.Dil.";#N/A,#N/A,FALSE,"Dil. AVP"}</definedName>
    <definedName name="noideaa" hidden="1">{#N/A,#N/A,FALSE,"Calc";#N/A,#N/A,FALSE,"Sensitivity";#N/A,#N/A,FALSE,"LT Earn.Dil.";#N/A,#N/A,FALSE,"Dil. AVP"}</definedName>
    <definedName name="noijnio"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ijnio"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ijnio"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ijnio"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N_CASH" hidden="1">"NON_CASH"</definedName>
    <definedName name="NON_INTEREST_EXP" hidden="1">"NON_INTEREST_EXP"</definedName>
    <definedName name="NON_INTEREST_INC" hidden="1">"NON_INTEREST_INC"</definedName>
    <definedName name="NORMAL_INC_AFTER" hidden="1">"NORMAL_INC_AFTER"</definedName>
    <definedName name="NORMAL_INC_AVAIL" hidden="1">"NORMAL_INC_AVAIL"</definedName>
    <definedName name="NORMAL_INC_BEFORE" hidden="1">"NORMAL_INC_BEFORE"</definedName>
    <definedName name="NOTES_PAY" hidden="1">"NOTES_PAY"</definedName>
    <definedName name="Now" localSheetId="4" hidden="1">{"Assumptions",#N/A,TRUE,"Returns";"Tables",#N/A,TRUE,"Returns"}</definedName>
    <definedName name="Now" localSheetId="5" hidden="1">{"Assumptions",#N/A,TRUE,"Returns";"Tables",#N/A,TRUE,"Returns"}</definedName>
    <definedName name="Now" localSheetId="3" hidden="1">{"Assumptions",#N/A,TRUE,"Returns";"Tables",#N/A,TRUE,"Returns"}</definedName>
    <definedName name="Now" hidden="1">{"Assumptions",#N/A,TRUE,"Returns";"Tables",#N/A,TRUE,"Returns"}</definedName>
    <definedName name="nswhew"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swhew"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swhew"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swhew"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umber_of_Payments" localSheetId="4" hidden="1">MATCH(0.01,EQ.REQ,-1)+1</definedName>
    <definedName name="Number_of_Payments" localSheetId="5" hidden="1">MATCH(0.01,EQ.REQ,-1)+1</definedName>
    <definedName name="Number_of_Payments" localSheetId="3" hidden="1">MATCH(0.01,EQ.REQ,-1)+1</definedName>
    <definedName name="Number_of_Payments" hidden="1">MATCH(0.01,EQ.REQ,-1)+1</definedName>
    <definedName name="o" localSheetId="4" hidden="1">{"cashcons",#N/A,FALSE,"CASHCONS";"cash7000",#N/A,FALSE,"CASH7000";"cash9000",#N/A,FALSE,"CASH9000";"assu7000",#N/A,FALSE,"ASSU7000";"assu9000",#N/A,FALSE,"ASSU9000";"rentroll",#N/A,FALSE,"RENTROLL";"expr7000",#N/A,FALSE,"EXPR7000";"expr9000",#N/A,FALSE,"EXPR9000"}</definedName>
    <definedName name="o" localSheetId="5" hidden="1">{"cashcons",#N/A,FALSE,"CASHCONS";"cash7000",#N/A,FALSE,"CASH7000";"cash9000",#N/A,FALSE,"CASH9000";"assu7000",#N/A,FALSE,"ASSU7000";"assu9000",#N/A,FALSE,"ASSU9000";"rentroll",#N/A,FALSE,"RENTROLL";"expr7000",#N/A,FALSE,"EXPR7000";"expr9000",#N/A,FALSE,"EXPR9000"}</definedName>
    <definedName name="o" localSheetId="3" hidden="1">{"cashcons",#N/A,FALSE,"CASHCONS";"cash7000",#N/A,FALSE,"CASH7000";"cash9000",#N/A,FALSE,"CASH9000";"assu7000",#N/A,FALSE,"ASSU7000";"assu9000",#N/A,FALSE,"ASSU9000";"rentroll",#N/A,FALSE,"RENTROLL";"expr7000",#N/A,FALSE,"EXPR7000";"expr9000",#N/A,FALSE,"EXPR9000"}</definedName>
    <definedName name="o" hidden="1">{"cashcons",#N/A,FALSE,"CASHCONS";"cash7000",#N/A,FALSE,"CASH7000";"cash9000",#N/A,FALSE,"CASH9000";"assu7000",#N/A,FALSE,"ASSU7000";"assu9000",#N/A,FALSE,"ASSU9000";"rentroll",#N/A,FALSE,"RENTROLL";"expr7000",#N/A,FALSE,"EXPR7000";"expr9000",#N/A,FALSE,"EXPR9000"}</definedName>
    <definedName name="Objekt2" localSheetId="4" hidden="1">{"PRICING",#N/A,FALSE,"MODEL_ST";"ASSUMPTIONS",#N/A,FALSE,"MODEL_ST";"RENTS",#N/A,FALSE,"MODEL_ST";"RESIDUAL",#N/A,FALSE,"MODEL_ST";"DISCOUNT RATES",#N/A,FALSE,"MODEL_ST"}</definedName>
    <definedName name="Objekt2" localSheetId="5" hidden="1">{"PRICING",#N/A,FALSE,"MODEL_ST";"ASSUMPTIONS",#N/A,FALSE,"MODEL_ST";"RENTS",#N/A,FALSE,"MODEL_ST";"RESIDUAL",#N/A,FALSE,"MODEL_ST";"DISCOUNT RATES",#N/A,FALSE,"MODEL_ST"}</definedName>
    <definedName name="Objekt2" localSheetId="3" hidden="1">{"PRICING",#N/A,FALSE,"MODEL_ST";"ASSUMPTIONS",#N/A,FALSE,"MODEL_ST";"RENTS",#N/A,FALSE,"MODEL_ST";"RESIDUAL",#N/A,FALSE,"MODEL_ST";"DISCOUNT RATES",#N/A,FALSE,"MODEL_ST"}</definedName>
    <definedName name="Objekt2" hidden="1">{"PRICING",#N/A,FALSE,"MODEL_ST";"ASSUMPTIONS",#N/A,FALSE,"MODEL_ST";"RENTS",#N/A,FALSE,"MODEL_ST";"RESIDUAL",#N/A,FALSE,"MODEL_ST";"DISCOUNT RATES",#N/A,FALSE,"MODEL_ST"}</definedName>
    <definedName name="OCL" localSheetId="4" hidden="1">{#N/A,#N/A,FALSE,"Schedule A";#N/A,#N/A,FALSE,"Schedule B";#N/A,#N/A,FALSE,"Schedule C";#N/A,#N/A,FALSE,"Schedule D";#N/A,#N/A,FALSE,"Schedule E";#N/A,#N/A,FALSE,"Schedule F";#N/A,#N/A,FALSE,"Schedule G";#N/A,#N/A,FALSE,"Schedule H";#N/A,#N/A,FALSE,"Schedule I";#N/A,#N/A,FALSE,"Schedule J"}</definedName>
    <definedName name="OCL" localSheetId="5" hidden="1">{#N/A,#N/A,FALSE,"Schedule A";#N/A,#N/A,FALSE,"Schedule B";#N/A,#N/A,FALSE,"Schedule C";#N/A,#N/A,FALSE,"Schedule D";#N/A,#N/A,FALSE,"Schedule E";#N/A,#N/A,FALSE,"Schedule F";#N/A,#N/A,FALSE,"Schedule G";#N/A,#N/A,FALSE,"Schedule H";#N/A,#N/A,FALSE,"Schedule I";#N/A,#N/A,FALSE,"Schedule J"}</definedName>
    <definedName name="OCL" localSheetId="3" hidden="1">{#N/A,#N/A,FALSE,"Schedule A";#N/A,#N/A,FALSE,"Schedule B";#N/A,#N/A,FALSE,"Schedule C";#N/A,#N/A,FALSE,"Schedule D";#N/A,#N/A,FALSE,"Schedule E";#N/A,#N/A,FALSE,"Schedule F";#N/A,#N/A,FALSE,"Schedule G";#N/A,#N/A,FALSE,"Schedule H";#N/A,#N/A,FALSE,"Schedule I";#N/A,#N/A,FALSE,"Schedule J"}</definedName>
    <definedName name="OCL" hidden="1">{#N/A,#N/A,FALSE,"Schedule A";#N/A,#N/A,FALSE,"Schedule B";#N/A,#N/A,FALSE,"Schedule C";#N/A,#N/A,FALSE,"Schedule D";#N/A,#N/A,FALSE,"Schedule E";#N/A,#N/A,FALSE,"Schedule F";#N/A,#N/A,FALSE,"Schedule G";#N/A,#N/A,FALSE,"Schedule H";#N/A,#N/A,FALSE,"Schedule I";#N/A,#N/A,FALSE,"Schedule J"}</definedName>
    <definedName name="office1" localSheetId="4" hidden="1">{#N/A,#N/A,FALSE,"Cashflow Analysis";#N/A,#N/A,FALSE,"Sensitivity Analysis";#N/A,#N/A,FALSE,"PV";#N/A,#N/A,FALSE,"Pro Forma"}</definedName>
    <definedName name="office1" localSheetId="5" hidden="1">{#N/A,#N/A,FALSE,"Cashflow Analysis";#N/A,#N/A,FALSE,"Sensitivity Analysis";#N/A,#N/A,FALSE,"PV";#N/A,#N/A,FALSE,"Pro Forma"}</definedName>
    <definedName name="office1" localSheetId="3" hidden="1">{#N/A,#N/A,FALSE,"Cashflow Analysis";#N/A,#N/A,FALSE,"Sensitivity Analysis";#N/A,#N/A,FALSE,"PV";#N/A,#N/A,FALSE,"Pro Forma"}</definedName>
    <definedName name="office1" hidden="1">{#N/A,#N/A,FALSE,"Cashflow Analysis";#N/A,#N/A,FALSE,"Sensitivity Analysis";#N/A,#N/A,FALSE,"PV";#N/A,#N/A,FALSE,"Pro Forma"}</definedName>
    <definedName name="office1_1" localSheetId="4" hidden="1">{#N/A,#N/A,FALSE,"Cashflow Analysis";#N/A,#N/A,FALSE,"Sensitivity Analysis";#N/A,#N/A,FALSE,"PV";#N/A,#N/A,FALSE,"Pro Forma"}</definedName>
    <definedName name="office1_1" localSheetId="5" hidden="1">{#N/A,#N/A,FALSE,"Cashflow Analysis";#N/A,#N/A,FALSE,"Sensitivity Analysis";#N/A,#N/A,FALSE,"PV";#N/A,#N/A,FALSE,"Pro Forma"}</definedName>
    <definedName name="office1_1" localSheetId="3" hidden="1">{#N/A,#N/A,FALSE,"Cashflow Analysis";#N/A,#N/A,FALSE,"Sensitivity Analysis";#N/A,#N/A,FALSE,"PV";#N/A,#N/A,FALSE,"Pro Forma"}</definedName>
    <definedName name="office1_1" hidden="1">{#N/A,#N/A,FALSE,"Cashflow Analysis";#N/A,#N/A,FALSE,"Sensitivity Analysis";#N/A,#N/A,FALSE,"PV";#N/A,#N/A,FALSE,"Pro Forma"}</definedName>
    <definedName name="ogmkcjr" localSheetId="4" hidden="1">{#N/A,#N/A,FALSE,"Chart 2 by Prop Type"}</definedName>
    <definedName name="ogmkcjr" localSheetId="5" hidden="1">{#N/A,#N/A,FALSE,"Chart 2 by Prop Type"}</definedName>
    <definedName name="ogmkcjr" localSheetId="3" hidden="1">{#N/A,#N/A,FALSE,"Chart 2 by Prop Type"}</definedName>
    <definedName name="ogmkcjr" hidden="1">{#N/A,#N/A,FALSE,"Chart 2 by Prop Type"}</definedName>
    <definedName name="oh" localSheetId="4" hidden="1">{#N/A,#N/A,FALSE,"Taxes (A)"}</definedName>
    <definedName name="oh" localSheetId="5" hidden="1">{#N/A,#N/A,FALSE,"Taxes (A)"}</definedName>
    <definedName name="oh" localSheetId="3" hidden="1">{#N/A,#N/A,FALSE,"Taxes (A)"}</definedName>
    <definedName name="oh" hidden="1">{#N/A,#N/A,FALSE,"Taxes (A)"}</definedName>
    <definedName name="ohh" localSheetId="4" hidden="1">{#N/A,#N/A,FALSE,"Taxes (A)"}</definedName>
    <definedName name="ohh" localSheetId="5" hidden="1">{#N/A,#N/A,FALSE,"Taxes (A)"}</definedName>
    <definedName name="ohh" localSheetId="3" hidden="1">{#N/A,#N/A,FALSE,"Taxes (A)"}</definedName>
    <definedName name="ohh" hidden="1">{#N/A,#N/A,FALSE,"Taxes (A)"}</definedName>
    <definedName name="oipp" localSheetId="4" hidden="1">{#N/A,#N/A,FALSE,"Chart 2 by Prop Type"}</definedName>
    <definedName name="oipp" localSheetId="5" hidden="1">{#N/A,#N/A,FALSE,"Chart 2 by Prop Type"}</definedName>
    <definedName name="oipp" localSheetId="3" hidden="1">{#N/A,#N/A,FALSE,"Chart 2 by Prop Type"}</definedName>
    <definedName name="oipp" hidden="1">{#N/A,#N/A,FALSE,"Chart 2 by Prop Type"}</definedName>
    <definedName name="ok" localSheetId="4" hidden="1">{#N/A,#N/A,FALSE,"Calc";#N/A,#N/A,FALSE,"Sensitivity";#N/A,#N/A,FALSE,"LT Earn.Dil.";#N/A,#N/A,FALSE,"Dil. AVP"}</definedName>
    <definedName name="ok" localSheetId="5" hidden="1">{#N/A,#N/A,FALSE,"Calc";#N/A,#N/A,FALSE,"Sensitivity";#N/A,#N/A,FALSE,"LT Earn.Dil.";#N/A,#N/A,FALSE,"Dil. AVP"}</definedName>
    <definedName name="ok" localSheetId="3" hidden="1">{#N/A,#N/A,FALSE,"Calc";#N/A,#N/A,FALSE,"Sensitivity";#N/A,#N/A,FALSE,"LT Earn.Dil.";#N/A,#N/A,FALSE,"Dil. AVP"}</definedName>
    <definedName name="ok" hidden="1">{#N/A,#N/A,FALSE,"Calc";#N/A,#N/A,FALSE,"Sensitivity";#N/A,#N/A,FALSE,"LT Earn.Dil.";#N/A,#N/A,FALSE,"Dil. AVP"}</definedName>
    <definedName name="okp" localSheetId="4" hidden="1">{#N/A,#N/A,FALSE,"Chart 2 by Prop Type"}</definedName>
    <definedName name="okp" localSheetId="5" hidden="1">{#N/A,#N/A,FALSE,"Chart 2 by Prop Type"}</definedName>
    <definedName name="okp" localSheetId="3" hidden="1">{#N/A,#N/A,FALSE,"Chart 2 by Prop Type"}</definedName>
    <definedName name="okp" hidden="1">{#N/A,#N/A,FALSE,"Chart 2 by Prop Type"}</definedName>
    <definedName name="oku" localSheetId="4" hidden="1">{"equity comps",#N/A,FALSE,"CS Comps";"equity comps",#N/A,FALSE,"PS Comps";"equity comps",#N/A,FALSE,"GIC_Comps";"equity comps",#N/A,FALSE,"GIC2_Comps";"debt comps",#N/A,FALSE,"CS Comps";"debt comps",#N/A,FALSE,"PS Comps";"debt comps",#N/A,FALSE,"GIC_Comps";"debt comps",#N/A,FALSE,"GIC2_Comps"}</definedName>
    <definedName name="oku" localSheetId="5" hidden="1">{"equity comps",#N/A,FALSE,"CS Comps";"equity comps",#N/A,FALSE,"PS Comps";"equity comps",#N/A,FALSE,"GIC_Comps";"equity comps",#N/A,FALSE,"GIC2_Comps";"debt comps",#N/A,FALSE,"CS Comps";"debt comps",#N/A,FALSE,"PS Comps";"debt comps",#N/A,FALSE,"GIC_Comps";"debt comps",#N/A,FALSE,"GIC2_Comps"}</definedName>
    <definedName name="oku" localSheetId="3" hidden="1">{"equity comps",#N/A,FALSE,"CS Comps";"equity comps",#N/A,FALSE,"PS Comps";"equity comps",#N/A,FALSE,"GIC_Comps";"equity comps",#N/A,FALSE,"GIC2_Comps";"debt comps",#N/A,FALSE,"CS Comps";"debt comps",#N/A,FALSE,"PS Comps";"debt comps",#N/A,FALSE,"GIC_Comps";"debt comps",#N/A,FALSE,"GIC2_Comps"}</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l" localSheetId="4" hidden="1">{#N/A,#N/A,FALSE,"Chart 2 by Prop Type"}</definedName>
    <definedName name="ol" localSheetId="5" hidden="1">{#N/A,#N/A,FALSE,"Chart 2 by Prop Type"}</definedName>
    <definedName name="ol" localSheetId="3" hidden="1">{#N/A,#N/A,FALSE,"Chart 2 by Prop Type"}</definedName>
    <definedName name="ol" hidden="1">{#N/A,#N/A,FALSE,"Chart 2 by Prop Type"}</definedName>
    <definedName name="oldfile2" localSheetId="4" hidden="1">{#N/A,#N/A,FALSE,"Summary";#N/A,#N/A,FALSE,"Buckets";#N/A,#N/A,FALSE,"Northstar";#N/A,#N/A,FALSE,"Comp"}</definedName>
    <definedName name="oldfile2" localSheetId="5" hidden="1">{#N/A,#N/A,FALSE,"Summary";#N/A,#N/A,FALSE,"Buckets";#N/A,#N/A,FALSE,"Northstar";#N/A,#N/A,FALSE,"Comp"}</definedName>
    <definedName name="oldfile2" localSheetId="3" hidden="1">{#N/A,#N/A,FALSE,"Summary";#N/A,#N/A,FALSE,"Buckets";#N/A,#N/A,FALSE,"Northstar";#N/A,#N/A,FALSE,"Comp"}</definedName>
    <definedName name="oldfile2" hidden="1">{#N/A,#N/A,FALSE,"Summary";#N/A,#N/A,FALSE,"Buckets";#N/A,#N/A,FALSE,"Northstar";#N/A,#N/A,FALSE,"Comp"}</definedName>
    <definedName name="oldhtl" localSheetId="4" hidden="1">{"'Assump'!$F$6:$J$6"}</definedName>
    <definedName name="oldhtl" localSheetId="5" hidden="1">{"'Assump'!$F$6:$J$6"}</definedName>
    <definedName name="oldhtl" localSheetId="3" hidden="1">{"'Assump'!$F$6:$J$6"}</definedName>
    <definedName name="oldhtl" hidden="1">{"'Assump'!$F$6:$J$6"}</definedName>
    <definedName name="oldhtl_1" localSheetId="4" hidden="1">{"'Assump'!$F$6:$J$6"}</definedName>
    <definedName name="oldhtl_1" localSheetId="5" hidden="1">{"'Assump'!$F$6:$J$6"}</definedName>
    <definedName name="oldhtl_1" localSheetId="3" hidden="1">{"'Assump'!$F$6:$J$6"}</definedName>
    <definedName name="oldhtl_1" hidden="1">{"'Assump'!$F$6:$J$6"}</definedName>
    <definedName name="oldkill" localSheetId="4"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 localSheetId="5"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2" localSheetId="4"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2" localSheetId="5"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2" localSheetId="3"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3" localSheetId="4"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ldkill3" localSheetId="5"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ldkill3" localSheetId="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ldkill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m" localSheetId="4" hidden="1">{#N/A,#N/A,FALSE,"Matrix";#N/A,#N/A,FALSE,"Cash Flow";#N/A,#N/A,FALSE,"10 Year Cost Analysis"}</definedName>
    <definedName name="om" localSheetId="5" hidden="1">{#N/A,#N/A,FALSE,"Matrix";#N/A,#N/A,FALSE,"Cash Flow";#N/A,#N/A,FALSE,"10 Year Cost Analysis"}</definedName>
    <definedName name="om" localSheetId="3" hidden="1">{#N/A,#N/A,FALSE,"Matrix";#N/A,#N/A,FALSE,"Cash Flow";#N/A,#N/A,FALSE,"10 Year Cost Analysis"}</definedName>
    <definedName name="om" hidden="1">{#N/A,#N/A,FALSE,"Matrix";#N/A,#N/A,FALSE,"Cash Flow";#N/A,#N/A,FALSE,"10 Year Cost Analysis"}</definedName>
    <definedName name="omm" localSheetId="4" hidden="1">{#N/A,#N/A,FALSE,"matx B4 DS";#N/A,#N/A,FALSE,"matx B4 DS Hac";#N/A,#N/A,FALSE,"matx B4 DS Chabot";#N/A,#N/A,FALSE,"matx B4 DS Diablo"}</definedName>
    <definedName name="omm" localSheetId="5" hidden="1">{#N/A,#N/A,FALSE,"matx B4 DS";#N/A,#N/A,FALSE,"matx B4 DS Hac";#N/A,#N/A,FALSE,"matx B4 DS Chabot";#N/A,#N/A,FALSE,"matx B4 DS Diablo"}</definedName>
    <definedName name="omm" localSheetId="3" hidden="1">{#N/A,#N/A,FALSE,"matx B4 DS";#N/A,#N/A,FALSE,"matx B4 DS Hac";#N/A,#N/A,FALSE,"matx B4 DS Chabot";#N/A,#N/A,FALSE,"matx B4 DS Diablo"}</definedName>
    <definedName name="omm" hidden="1">{#N/A,#N/A,FALSE,"matx B4 DS";#N/A,#N/A,FALSE,"matx B4 DS Hac";#N/A,#N/A,FALSE,"matx B4 DS Chabot";#N/A,#N/A,FALSE,"matx B4 DS Diablo"}</definedName>
    <definedName name="One_1"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_1" localSheetId="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_1"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_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_place"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_place" localSheetId="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_place"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_place"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A" localSheetId="4" hidden="1">{#N/A,#N/A,FALSE,"Prelim S&amp;U";#N/A,#N/A,FALSE,"Prelim Assumptions";#N/A,#N/A,FALSE,"Prelim LIBOR Curve";#N/A,#N/A,FALSE,"Prelim Returns"}</definedName>
    <definedName name="oneA" localSheetId="5" hidden="1">{#N/A,#N/A,FALSE,"Prelim S&amp;U";#N/A,#N/A,FALSE,"Prelim Assumptions";#N/A,#N/A,FALSE,"Prelim LIBOR Curve";#N/A,#N/A,FALSE,"Prelim Returns"}</definedName>
    <definedName name="oneA" localSheetId="3" hidden="1">{#N/A,#N/A,FALSE,"Prelim S&amp;U";#N/A,#N/A,FALSE,"Prelim Assumptions";#N/A,#N/A,FALSE,"Prelim LIBOR Curve";#N/A,#N/A,FALSE,"Prelim Returns"}</definedName>
    <definedName name="oneA" hidden="1">{#N/A,#N/A,FALSE,"Prelim S&amp;U";#N/A,#N/A,FALSE,"Prelim Assumptions";#N/A,#N/A,FALSE,"Prelim LIBOR Curve";#N/A,#N/A,FALSE,"Prelim Returns"}</definedName>
    <definedName name="OnePager_Mobile" localSheetId="4" hidden="1">{#N/A,#N/A,FALSE,"Loan Summary";#N/A,#N/A,FALSE,"NOI";"RR and Expir",#N/A,FALSE,"Rental";"Sales History",#N/A,FALSE,"Rental";#N/A,#N/A,FALSE,"Reserves"}</definedName>
    <definedName name="OnePager_Mobile" localSheetId="5" hidden="1">{#N/A,#N/A,FALSE,"Loan Summary";#N/A,#N/A,FALSE,"NOI";"RR and Expir",#N/A,FALSE,"Rental";"Sales History",#N/A,FALSE,"Rental";#N/A,#N/A,FALSE,"Reserves"}</definedName>
    <definedName name="OnePager_Mobile" localSheetId="3" hidden="1">{#N/A,#N/A,FALSE,"Loan Summary";#N/A,#N/A,FALSE,"NOI";"RR and Expir",#N/A,FALSE,"Rental";"Sales History",#N/A,FALSE,"Rental";#N/A,#N/A,FALSE,"Reserves"}</definedName>
    <definedName name="OnePager_Mobile" hidden="1">{#N/A,#N/A,FALSE,"Loan Summary";#N/A,#N/A,FALSE,"NOI";"RR and Expir",#N/A,FALSE,"Rental";"Sales History",#N/A,FALSE,"Rental";#N/A,#N/A,FALSE,"Reserves"}</definedName>
    <definedName name="Oneplace"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place" localSheetId="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place"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place"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Sheet" localSheetId="4" hidden="1">{#N/A,#N/A,FALSE,"CF Consolidated 2";#N/A,#N/A,FALSE,"Retail Assump";#N/A,#N/A,FALSE,"CF Retail";#N/A,#N/A,FALSE,"Garage Assumpt 1";#N/A,#N/A,FALSE,"Garage Op Proj";#N/A,#N/A,FALSE,"Hist I&amp;E";#N/A,#N/A,FALSE,"Rent Roll";#N/A,#N/A,FALSE,"RE Taxes";#N/A,#N/A,FALSE,"CAM - BH";#N/A,#N/A,FALSE,"Comm.Condo CAM"}</definedName>
    <definedName name="OneSheet" localSheetId="5" hidden="1">{#N/A,#N/A,FALSE,"CF Consolidated 2";#N/A,#N/A,FALSE,"Retail Assump";#N/A,#N/A,FALSE,"CF Retail";#N/A,#N/A,FALSE,"Garage Assumpt 1";#N/A,#N/A,FALSE,"Garage Op Proj";#N/A,#N/A,FALSE,"Hist I&amp;E";#N/A,#N/A,FALSE,"Rent Roll";#N/A,#N/A,FALSE,"RE Taxes";#N/A,#N/A,FALSE,"CAM - BH";#N/A,#N/A,FALSE,"Comm.Condo CAM"}</definedName>
    <definedName name="OneSheet" localSheetId="3" hidden="1">{#N/A,#N/A,FALSE,"CF Consolidated 2";#N/A,#N/A,FALSE,"Retail Assump";#N/A,#N/A,FALSE,"CF Retail";#N/A,#N/A,FALSE,"Garage Assumpt 1";#N/A,#N/A,FALSE,"Garage Op Proj";#N/A,#N/A,FALSE,"Hist I&amp;E";#N/A,#N/A,FALSE,"Rent Roll";#N/A,#N/A,FALSE,"RE Taxes";#N/A,#N/A,FALSE,"CAM - BH";#N/A,#N/A,FALSE,"Comm.Condo CAM"}</definedName>
    <definedName name="OneSheet" hidden="1">{#N/A,#N/A,FALSE,"CF Consolidated 2";#N/A,#N/A,FALSE,"Retail Assump";#N/A,#N/A,FALSE,"CF Retail";#N/A,#N/A,FALSE,"Garage Assumpt 1";#N/A,#N/A,FALSE,"Garage Op Proj";#N/A,#N/A,FALSE,"Hist I&amp;E";#N/A,#N/A,FALSE,"Rent Roll";#N/A,#N/A,FALSE,"RE Taxes";#N/A,#N/A,FALSE,"CAM - BH";#N/A,#N/A,FALSE,"Comm.Condo CAM"}</definedName>
    <definedName name="OneSheet_1" localSheetId="4" hidden="1">{#N/A,#N/A,FALSE,"CF Consolidated 2";#N/A,#N/A,FALSE,"Retail Assump";#N/A,#N/A,FALSE,"CF Retail";#N/A,#N/A,FALSE,"Garage Assumpt 1";#N/A,#N/A,FALSE,"Garage Op Proj";#N/A,#N/A,FALSE,"Hist I&amp;E";#N/A,#N/A,FALSE,"Rent Roll";#N/A,#N/A,FALSE,"RE Taxes";#N/A,#N/A,FALSE,"CAM - BH";#N/A,#N/A,FALSE,"Comm.Condo CAM"}</definedName>
    <definedName name="OneSheet_1" localSheetId="5" hidden="1">{#N/A,#N/A,FALSE,"CF Consolidated 2";#N/A,#N/A,FALSE,"Retail Assump";#N/A,#N/A,FALSE,"CF Retail";#N/A,#N/A,FALSE,"Garage Assumpt 1";#N/A,#N/A,FALSE,"Garage Op Proj";#N/A,#N/A,FALSE,"Hist I&amp;E";#N/A,#N/A,FALSE,"Rent Roll";#N/A,#N/A,FALSE,"RE Taxes";#N/A,#N/A,FALSE,"CAM - BH";#N/A,#N/A,FALSE,"Comm.Condo CAM"}</definedName>
    <definedName name="OneSheet_1" localSheetId="3" hidden="1">{#N/A,#N/A,FALSE,"CF Consolidated 2";#N/A,#N/A,FALSE,"Retail Assump";#N/A,#N/A,FALSE,"CF Retail";#N/A,#N/A,FALSE,"Garage Assumpt 1";#N/A,#N/A,FALSE,"Garage Op Proj";#N/A,#N/A,FALSE,"Hist I&amp;E";#N/A,#N/A,FALSE,"Rent Roll";#N/A,#N/A,FALSE,"RE Taxes";#N/A,#N/A,FALSE,"CAM - BH";#N/A,#N/A,FALSE,"Comm.Condo CAM"}</definedName>
    <definedName name="OneSheet_1" hidden="1">{#N/A,#N/A,FALSE,"CF Consolidated 2";#N/A,#N/A,FALSE,"Retail Assump";#N/A,#N/A,FALSE,"CF Retail";#N/A,#N/A,FALSE,"Garage Assumpt 1";#N/A,#N/A,FALSE,"Garage Op Proj";#N/A,#N/A,FALSE,"Hist I&amp;E";#N/A,#N/A,FALSE,"Rent Roll";#N/A,#N/A,FALSE,"RE Taxes";#N/A,#N/A,FALSE,"CAM - BH";#N/A,#N/A,FALSE,"Comm.Condo CAM"}</definedName>
    <definedName name="OO_Book_Settings_AllowResize" hidden="1">"0"</definedName>
    <definedName name="OO_Book_Settings_BGColor" hidden="1">""</definedName>
    <definedName name="OO_Book_Settings_CellBGColor" hidden="1">""</definedName>
    <definedName name="OO_Book_Settings_Footer" hidden="1">""</definedName>
    <definedName name="OO_Book_Settings_Header" hidden="1">""</definedName>
    <definedName name="OO_Book_Settings_HorizontalCenter" hidden="1">"0"</definedName>
    <definedName name="OO_Book_Settings_IgnoreNoPublishWarning" hidden="1">"0"</definedName>
    <definedName name="OO_Book_Settings_Menu" hidden="1">""</definedName>
    <definedName name="OO_Book_Settings_MenuType" hidden="1">"XML"</definedName>
    <definedName name="OO_Book_Settings_RecalOnDropDownChange" hidden="1">"1"</definedName>
    <definedName name="OO_Book_Settings_RecalOnInputCellChange" hidden="1">"0"</definedName>
    <definedName name="OO_Book_Settings_SynchDestination" hidden="1">"1"</definedName>
    <definedName name="OO_Book_Settings_TBExport" hidden="1">"1"</definedName>
    <definedName name="OO_Book_Settings_TBPaste" hidden="1">"1"</definedName>
    <definedName name="OO_Book_Settings_TBUpdate" hidden="1">"1"</definedName>
    <definedName name="OO_Book_Settings_TBWorksheets" hidden="1">"0"</definedName>
    <definedName name="OO_Book_Settings_TBZoomIn" hidden="1">"1"</definedName>
    <definedName name="OO_Book_Settings_TBZoomOut" hidden="1">"1"</definedName>
    <definedName name="OO_Book_Settings_Toolbar" hidden="1">"1"</definedName>
    <definedName name="OO_Book_Settings_UpdateButton" hidden="1">""</definedName>
    <definedName name="OO_Book_Settings_UseNamedRanges" hidden="1">"1"</definedName>
    <definedName name="OO_Book_Settings_UseWorkbookSettings" hidden="1">"0"</definedName>
    <definedName name="OO_Book_Settings_WorksheetTabs" hidden="1">"1"</definedName>
    <definedName name="ooo" localSheetId="4" hidden="1">{#N/A,#N/A,FALSE,"96 RENT SUM";#N/A,#N/A,FALSE,"LSGACTSCHED";#N/A,#N/A,FALSE,"Conc. Sched"}</definedName>
    <definedName name="ooo" localSheetId="5" hidden="1">{#N/A,#N/A,FALSE,"96 RENT SUM";#N/A,#N/A,FALSE,"LSGACTSCHED";#N/A,#N/A,FALSE,"Conc. Sched"}</definedName>
    <definedName name="ooo" localSheetId="3" hidden="1">{#N/A,#N/A,FALSE,"96 RENT SUM";#N/A,#N/A,FALSE,"LSGACTSCHED";#N/A,#N/A,FALSE,"Conc. Sched"}</definedName>
    <definedName name="ooo" hidden="1">{#N/A,#N/A,FALSE,"96 RENT SUM";#N/A,#N/A,FALSE,"LSGACTSCHED";#N/A,#N/A,FALSE,"Conc. Sched"}</definedName>
    <definedName name="oooo"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ooo"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ooo"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ooo"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ooo"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P" localSheetId="4" hidden="1">{#N/A,#N/A,FALSE,"Operations";#N/A,#N/A,FALSE,"Financials"}</definedName>
    <definedName name="OP" localSheetId="5" hidden="1">{#N/A,#N/A,FALSE,"Operations";#N/A,#N/A,FALSE,"Financials"}</definedName>
    <definedName name="OP" localSheetId="3" hidden="1">{#N/A,#N/A,FALSE,"Operations";#N/A,#N/A,FALSE,"Financials"}</definedName>
    <definedName name="OP" hidden="1">{#N/A,#N/A,FALSE,"Operations";#N/A,#N/A,FALSE,"Financials"}</definedName>
    <definedName name="OPENPRICE" hidden="1">"OPENPRICE"</definedName>
    <definedName name="OPER_INC" hidden="1">"OPER_INC"</definedName>
    <definedName name="opp"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pp"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pp"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pp"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RDER" hidden="1">0</definedName>
    <definedName name="Order2" hidden="1">255</definedName>
    <definedName name="Orix" localSheetId="4" hidden="1">{#N/A,#N/A,FALSE,"SPacific";#N/A,#N/A,FALSE,"Hanover";#N/A,#N/A,FALSE,"Fairbanks";#N/A,#N/A,FALSE,"Life Savings";#N/A,#N/A,FALSE,"Ocwen";#N/A,#N/A,FALSE,"EMACC";#N/A,#N/A,FALSE,"CREC";#N/A,#N/A,FALSE,"SPTL";#N/A,#N/A,FALSE,"Thornberg";#N/A,#N/A,FALSE,"Conti Res";#N/A,#N/A,FALSE,"Conti Com";#N/A,#N/A,FALSE,"EMAQ";#N/A,#N/A,FALSE,"Fair1"}</definedName>
    <definedName name="Orix" localSheetId="5" hidden="1">{#N/A,#N/A,FALSE,"SPacific";#N/A,#N/A,FALSE,"Hanover";#N/A,#N/A,FALSE,"Fairbanks";#N/A,#N/A,FALSE,"Life Savings";#N/A,#N/A,FALSE,"Ocwen";#N/A,#N/A,FALSE,"EMACC";#N/A,#N/A,FALSE,"CREC";#N/A,#N/A,FALSE,"SPTL";#N/A,#N/A,FALSE,"Thornberg";#N/A,#N/A,FALSE,"Conti Res";#N/A,#N/A,FALSE,"Conti Com";#N/A,#N/A,FALSE,"EMAQ";#N/A,#N/A,FALSE,"Fair1"}</definedName>
    <definedName name="Orix" localSheetId="3" hidden="1">{#N/A,#N/A,FALSE,"SPacific";#N/A,#N/A,FALSE,"Hanover";#N/A,#N/A,FALSE,"Fairbanks";#N/A,#N/A,FALSE,"Life Savings";#N/A,#N/A,FALSE,"Ocwen";#N/A,#N/A,FALSE,"EMACC";#N/A,#N/A,FALSE,"CREC";#N/A,#N/A,FALSE,"SPTL";#N/A,#N/A,FALSE,"Thornberg";#N/A,#N/A,FALSE,"Conti Res";#N/A,#N/A,FALSE,"Conti Com";#N/A,#N/A,FALSE,"EMAQ";#N/A,#N/A,FALSE,"Fair1"}</definedName>
    <definedName name="Orix" hidden="1">{#N/A,#N/A,FALSE,"SPacific";#N/A,#N/A,FALSE,"Hanover";#N/A,#N/A,FALSE,"Fairbanks";#N/A,#N/A,FALSE,"Life Savings";#N/A,#N/A,FALSE,"Ocwen";#N/A,#N/A,FALSE,"EMACC";#N/A,#N/A,FALSE,"CREC";#N/A,#N/A,FALSE,"SPTL";#N/A,#N/A,FALSE,"Thornberg";#N/A,#N/A,FALSE,"Conti Res";#N/A,#N/A,FALSE,"Conti Com";#N/A,#N/A,FALSE,"EMAQ";#N/A,#N/A,FALSE,"Fair1"}</definedName>
    <definedName name="other.income." localSheetId="4" hidden="1">{#N/A,#N/A,FALSE,"Exec Sum 10Yr";#N/A,#N/A,FALSE,"Assumptions";#N/A,#N/A,FALSE,"Operating Stmts";#N/A,#N/A,FALSE,"Year One Pro Forma";#N/A,#N/A,FALSE,"Rent Roll Summary";#N/A,#N/A,FALSE,"Market Rent Detail";#N/A,#N/A,FALSE,"Effective Rental Income Detail";#N/A,#N/A,FALSE,"Cash Flow Projections";#N/A,#N/A,FALSE,"Net Residual Value"}</definedName>
    <definedName name="other.income." localSheetId="5" hidden="1">{#N/A,#N/A,FALSE,"Exec Sum 10Yr";#N/A,#N/A,FALSE,"Assumptions";#N/A,#N/A,FALSE,"Operating Stmts";#N/A,#N/A,FALSE,"Year One Pro Forma";#N/A,#N/A,FALSE,"Rent Roll Summary";#N/A,#N/A,FALSE,"Market Rent Detail";#N/A,#N/A,FALSE,"Effective Rental Income Detail";#N/A,#N/A,FALSE,"Cash Flow Projections";#N/A,#N/A,FALSE,"Net Residual Value"}</definedName>
    <definedName name="other.income."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other.income." hidden="1">{#N/A,#N/A,FALSE,"Exec Sum 10Yr";#N/A,#N/A,FALSE,"Assumptions";#N/A,#N/A,FALSE,"Operating Stmts";#N/A,#N/A,FALSE,"Year One Pro Forma";#N/A,#N/A,FALSE,"Rent Roll Summary";#N/A,#N/A,FALSE,"Market Rent Detail";#N/A,#N/A,FALSE,"Effective Rental Income Detail";#N/A,#N/A,FALSE,"Cash Flow Projections";#N/A,#N/A,FALSE,"Net Residual Value"}</definedName>
    <definedName name="other.whatever." localSheetId="4" hidden="1">{#N/A,#N/A,FALSE,"Pricing Matrix";#N/A,#N/A,FALSE,"Assumptions";#N/A,#N/A,FALSE,"Year One Pro Forma";#N/A,#N/A,FALSE,"Operating Stmts";#N/A,#N/A,FALSE,"Cash Flow Projections";#N/A,#N/A,FALSE,"Rent Roll Summary";#N/A,#N/A,FALSE,"Market Rent Detail";#N/A,#N/A,FALSE,"Effective Rental Income Detail"}</definedName>
    <definedName name="other.whatever." localSheetId="5" hidden="1">{#N/A,#N/A,FALSE,"Pricing Matrix";#N/A,#N/A,FALSE,"Assumptions";#N/A,#N/A,FALSE,"Year One Pro Forma";#N/A,#N/A,FALSE,"Operating Stmts";#N/A,#N/A,FALSE,"Cash Flow Projections";#N/A,#N/A,FALSE,"Rent Roll Summary";#N/A,#N/A,FALSE,"Market Rent Detail";#N/A,#N/A,FALSE,"Effective Rental Income Detail"}</definedName>
    <definedName name="other.whatever." localSheetId="3" hidden="1">{#N/A,#N/A,FALSE,"Pricing Matrix";#N/A,#N/A,FALSE,"Assumptions";#N/A,#N/A,FALSE,"Year One Pro Forma";#N/A,#N/A,FALSE,"Operating Stmts";#N/A,#N/A,FALSE,"Cash Flow Projections";#N/A,#N/A,FALSE,"Rent Roll Summary";#N/A,#N/A,FALSE,"Market Rent Detail";#N/A,#N/A,FALSE,"Effective Rental Income Detail"}</definedName>
    <definedName name="other.whatever." hidden="1">{#N/A,#N/A,FALSE,"Pricing Matrix";#N/A,#N/A,FALSE,"Assumptions";#N/A,#N/A,FALSE,"Year One Pro Forma";#N/A,#N/A,FALSE,"Operating Stmts";#N/A,#N/A,FALSE,"Cash Flow Projections";#N/A,#N/A,FALSE,"Rent Roll Summary";#N/A,#N/A,FALSE,"Market Rent Detail";#N/A,#N/A,FALSE,"Effective Rental Income Detail"}</definedName>
    <definedName name="OTHER_ASSETS" hidden="1">"OTHER_ASSETS"</definedName>
    <definedName name="OTHER_CURRENT_ASSETS" hidden="1">"OTHER_CURRENT_ASSETS"</definedName>
    <definedName name="OTHER_CURRENT_LIAB" hidden="1">"OTHER_CURRENT_LIAB"</definedName>
    <definedName name="OTHER_EARNING" hidden="1">"OTHER_EARNING"</definedName>
    <definedName name="OTHER_EQUITY" hidden="1">"OTHER_EQUITY"</definedName>
    <definedName name="OTHER_INVESTING" hidden="1">"OTHER_INVESTING"</definedName>
    <definedName name="OTHER_LIAB" hidden="1">"OTHER_LIAB"</definedName>
    <definedName name="OTHER_LONG_TERM" hidden="1">"OTHER_LONG_TERM"</definedName>
    <definedName name="OTHER_NET" hidden="1">"OTHER_NET"</definedName>
    <definedName name="OTHER_OPER" hidden="1">"OTHER_OPER"</definedName>
    <definedName name="OTHER_RECEIV" hidden="1">"OTHER_RECEIV"</definedName>
    <definedName name="OTHER_REVENUE" hidden="1">"OTHER_REVENUE"</definedName>
    <definedName name="Otherinvoices" localSheetId="4" hidden="1">{"contributions",#N/A,FALSE,"METHODS";"methods",#N/A,FALSE,"METHODS";"venator group",#N/A,FALSE,"METHODS"}</definedName>
    <definedName name="Otherinvoices" localSheetId="5" hidden="1">{"contributions",#N/A,FALSE,"METHODS";"methods",#N/A,FALSE,"METHODS";"venator group",#N/A,FALSE,"METHODS"}</definedName>
    <definedName name="Otherinvoices" localSheetId="3" hidden="1">{"contributions",#N/A,FALSE,"METHODS";"methods",#N/A,FALSE,"METHODS";"venator group",#N/A,FALSE,"METHODS"}</definedName>
    <definedName name="Otherinvoices" hidden="1">{"contributions",#N/A,FALSE,"METHODS";"methods",#N/A,FALSE,"METHODS";"venator group",#N/A,FALSE,"METHODS"}</definedName>
    <definedName name="othername" localSheetId="4" hidden="1">{#N/A,#N/A,FALSE,"ExecSum";#N/A,#N/A,FALSE,"Budget";#N/A,#N/A,FALSE,"Summary1";#N/A,#N/A,FALSE,"CashFlow"}</definedName>
    <definedName name="othername" localSheetId="5" hidden="1">{#N/A,#N/A,FALSE,"ExecSum";#N/A,#N/A,FALSE,"Budget";#N/A,#N/A,FALSE,"Summary1";#N/A,#N/A,FALSE,"CashFlow"}</definedName>
    <definedName name="othername" localSheetId="3" hidden="1">{#N/A,#N/A,FALSE,"ExecSum";#N/A,#N/A,FALSE,"Budget";#N/A,#N/A,FALSE,"Summary1";#N/A,#N/A,FALSE,"CashFlow"}</definedName>
    <definedName name="othername" hidden="1">{#N/A,#N/A,FALSE,"ExecSum";#N/A,#N/A,FALSE,"Budget";#N/A,#N/A,FALSE,"Summary1";#N/A,#N/A,FALSE,"CashFlow"}</definedName>
    <definedName name="output" localSheetId="4" hidden="1">{#N/A,#N/A,FALSE,"Matrix";#N/A,#N/A,FALSE,"Cash Flow";#N/A,#N/A,FALSE,"10 Year Cost Analysis"}</definedName>
    <definedName name="output" localSheetId="5" hidden="1">{#N/A,#N/A,FALSE,"Matrix";#N/A,#N/A,FALSE,"Cash Flow";#N/A,#N/A,FALSE,"10 Year Cost Analysis"}</definedName>
    <definedName name="output" localSheetId="3" hidden="1">{#N/A,#N/A,FALSE,"Matrix";#N/A,#N/A,FALSE,"Cash Flow";#N/A,#N/A,FALSE,"10 Year Cost Analysis"}</definedName>
    <definedName name="output" hidden="1">{#N/A,#N/A,FALSE,"Matrix";#N/A,#N/A,FALSE,"Cash Flow";#N/A,#N/A,FALSE,"10 Year Cost Analysis"}</definedName>
    <definedName name="ouy" localSheetId="4" hidden="1">{#N/A,#N/A,FALSE,"ExitStratigy"}</definedName>
    <definedName name="ouy" localSheetId="5" hidden="1">{#N/A,#N/A,FALSE,"ExitStratigy"}</definedName>
    <definedName name="ouy" localSheetId="3" hidden="1">{#N/A,#N/A,FALSE,"ExitStratigy"}</definedName>
    <definedName name="ouy" hidden="1">{#N/A,#N/A,FALSE,"ExitStratigy"}</definedName>
    <definedName name="ov" localSheetId="4" hidden="1">{#N/A,#N/A,FALSE,"Common Area Accrual";#N/A,#N/A,FALSE,"Unit One LaSalle";#N/A,#N/A,FALSE,"Unit One CW";#N/A,#N/A,FALSE,"Unit One LaSalle + C &amp; W";#N/A,#N/A,FALSE,"Consolidated Accrual"}</definedName>
    <definedName name="ov" localSheetId="5" hidden="1">{#N/A,#N/A,FALSE,"Common Area Accrual";#N/A,#N/A,FALSE,"Unit One LaSalle";#N/A,#N/A,FALSE,"Unit One CW";#N/A,#N/A,FALSE,"Unit One LaSalle + C &amp; W";#N/A,#N/A,FALSE,"Consolidated Accrual"}</definedName>
    <definedName name="ov" localSheetId="3" hidden="1">{#N/A,#N/A,FALSE,"Common Area Accrual";#N/A,#N/A,FALSE,"Unit One LaSalle";#N/A,#N/A,FALSE,"Unit One CW";#N/A,#N/A,FALSE,"Unit One LaSalle + C &amp; W";#N/A,#N/A,FALSE,"Consolidated Accrual"}</definedName>
    <definedName name="ov" hidden="1">{#N/A,#N/A,FALSE,"Common Area Accrual";#N/A,#N/A,FALSE,"Unit One LaSalle";#N/A,#N/A,FALSE,"Unit One CW";#N/A,#N/A,FALSE,"Unit One LaSalle + C &amp; W";#N/A,#N/A,FALSE,"Consolidated Accrual"}</definedName>
    <definedName name="p" localSheetId="4" hidden="1">{#N/A,#N/A,FALSE,"Lse-ex";#N/A,#N/A,FALSE,"Rollover";#N/A,#N/A,FALSE,"Hist Sales";#N/A,#N/A,FALSE,"97 Occup Cst";#N/A,#N/A,FALSE,"Breakpoint";#N/A,#N/A,FALSE,"Rentroll";#N/A,#N/A,FALSE,"Hst I&amp;E";#N/A,#N/A,FALSE,"Owners";#N/A,#N/A,FALSE,"PROPS96";#N/A,#N/A,FALSE,"Props on mkt";#N/A,#N/A,FALSE,"Portfolios on mkt"}</definedName>
    <definedName name="p" localSheetId="5" hidden="1">{#N/A,#N/A,FALSE,"Lse-ex";#N/A,#N/A,FALSE,"Rollover";#N/A,#N/A,FALSE,"Hist Sales";#N/A,#N/A,FALSE,"97 Occup Cst";#N/A,#N/A,FALSE,"Breakpoint";#N/A,#N/A,FALSE,"Rentroll";#N/A,#N/A,FALSE,"Hst I&amp;E";#N/A,#N/A,FALSE,"Owners";#N/A,#N/A,FALSE,"PROPS96";#N/A,#N/A,FALSE,"Props on mkt";#N/A,#N/A,FALSE,"Portfolios on mkt"}</definedName>
    <definedName name="p" localSheetId="3" hidden="1">{#N/A,#N/A,FALSE,"Lse-ex";#N/A,#N/A,FALSE,"Rollover";#N/A,#N/A,FALSE,"Hist Sales";#N/A,#N/A,FALSE,"97 Occup Cst";#N/A,#N/A,FALSE,"Breakpoint";#N/A,#N/A,FALSE,"Rentroll";#N/A,#N/A,FALSE,"Hst I&amp;E";#N/A,#N/A,FALSE,"Owners";#N/A,#N/A,FALSE,"PROPS96";#N/A,#N/A,FALSE,"Props on mkt";#N/A,#N/A,FALSE,"Portfolios on mkt"}</definedName>
    <definedName name="p" hidden="1">{#N/A,#N/A,FALSE,"Lse-ex";#N/A,#N/A,FALSE,"Rollover";#N/A,#N/A,FALSE,"Hist Sales";#N/A,#N/A,FALSE,"97 Occup Cst";#N/A,#N/A,FALSE,"Breakpoint";#N/A,#N/A,FALSE,"Rentroll";#N/A,#N/A,FALSE,"Hst I&amp;E";#N/A,#N/A,FALSE,"Owners";#N/A,#N/A,FALSE,"PROPS96";#N/A,#N/A,FALSE,"Props on mkt";#N/A,#N/A,FALSE,"Portfolios on mkt"}</definedName>
    <definedName name="P_CALC_Comments" localSheetId="4" hidden="1">"'"&amp;'Capital Stack'!P_DPROPDESC_Comments</definedName>
    <definedName name="P_CALC_Comments" localSheetId="5" hidden="1">"'"&amp;'Loan Data'!P_DPROPDESC_Comments</definedName>
    <definedName name="P_CALC_Comments" localSheetId="3" hidden="1">"'"&amp;'Property UW'!P_DPROPDESC_Comments</definedName>
    <definedName name="P_CALC_Comments" hidden="1">"'"&amp;P_DPROPDESC_Comments</definedName>
    <definedName name="P_CALC_Y1Length" localSheetId="4" hidden="1">1+MOD(11+'Capital Stack'!P_DPROP_InfMo-1,12)</definedName>
    <definedName name="P_CALC_Y1Length" localSheetId="5" hidden="1">1+MOD(11+'Loan Data'!P_DPROP_InfMo-1,12)</definedName>
    <definedName name="P_CALC_Y1Length" localSheetId="3" hidden="1">1+MOD(11+'Property UW'!P_DPROP_InfMo-1,12)</definedName>
    <definedName name="P_CALC_Y1Length" hidden="1">1+MOD(11+P_DPROP_InfMo-1,12)</definedName>
    <definedName name="P_DPROP_AStartDate" localSheetId="4" hidden="1">OFFSET(P_DPROP_cAStartDate,'Capital Stack'!K_Property,0)</definedName>
    <definedName name="P_DPROP_AStartDate" localSheetId="5" hidden="1">OFFSET(P_DPROP_cAStartDate,'Loan Data'!K_Property,0)</definedName>
    <definedName name="P_DPROP_AStartDate" localSheetId="3" hidden="1">OFFSET(P_DPROP_cAStartDate,'Property UW'!K_Property,0)</definedName>
    <definedName name="P_DPROP_AStartDate" hidden="1">OFFSET(P_DPROP_cAStartDate,K_Property,0)</definedName>
    <definedName name="P_DPROP_Building" localSheetId="4" hidden="1">OFFSET(P_DPROP_cBuilding,'Capital Stack'!K_Property,0)</definedName>
    <definedName name="P_DPROP_Building" localSheetId="5" hidden="1">OFFSET(P_DPROP_cBuilding,'Loan Data'!K_Property,0)</definedName>
    <definedName name="P_DPROP_Building" localSheetId="3" hidden="1">OFFSET(P_DPROP_cBuilding,'Property UW'!K_Property,0)</definedName>
    <definedName name="P_DPROP_Building" hidden="1">OFFSET(P_DPROP_cBuilding,K_Property,0)</definedName>
    <definedName name="P_DPROP_CLRate" localSheetId="4" hidden="1">OFFSET(P_DPROP_cCLRate,'Capital Stack'!K_Property,0)</definedName>
    <definedName name="P_DPROP_CLRate" localSheetId="5" hidden="1">OFFSET(P_DPROP_cCLRate,'Loan Data'!K_Property,0)</definedName>
    <definedName name="P_DPROP_CLRate" localSheetId="3" hidden="1">OFFSET(P_DPROP_cCLRate,'Property UW'!K_Property,0)</definedName>
    <definedName name="P_DPROP_CLRate" hidden="1">OFFSET(P_DPROP_cCLRate,K_Property,0)</definedName>
    <definedName name="P_DPROP_CLType" localSheetId="4" hidden="1">OFFSET(P_DPROP_cCLType,'Capital Stack'!K_Property,0)</definedName>
    <definedName name="P_DPROP_CLType" localSheetId="5" hidden="1">OFFSET(P_DPROP_cCLType,'Loan Data'!K_Property,0)</definedName>
    <definedName name="P_DPROP_CLType" localSheetId="3" hidden="1">OFFSET(P_DPROP_cCLType,'Property UW'!K_Property,0)</definedName>
    <definedName name="P_DPROP_CLType" hidden="1">OFFSET(P_DPROP_cCLType,K_Property,0)</definedName>
    <definedName name="P_DPROP_InfMktMo" localSheetId="4" hidden="1">OFFSET(P_DPROP_cInfMktMo,'Capital Stack'!K_Property,0)</definedName>
    <definedName name="P_DPROP_InfMktMo" localSheetId="5" hidden="1">OFFSET(P_DPROP_cInfMktMo,'Loan Data'!K_Property,0)</definedName>
    <definedName name="P_DPROP_InfMktMo" localSheetId="3" hidden="1">OFFSET(P_DPROP_cInfMktMo,'Property UW'!K_Property,0)</definedName>
    <definedName name="P_DPROP_InfMktMo" hidden="1">OFFSET(P_DPROP_cInfMktMo,K_Property,0)</definedName>
    <definedName name="P_DPROP_InfMo" localSheetId="4" hidden="1">OFFSET(P_DPROP_cInfMo,'Capital Stack'!K_Property,0)</definedName>
    <definedName name="P_DPROP_InfMo" localSheetId="5" hidden="1">OFFSET(P_DPROP_cInfMo,'Loan Data'!K_Property,0)</definedName>
    <definedName name="P_DPROP_InfMo" localSheetId="3" hidden="1">OFFSET(P_DPROP_cInfMo,'Property UW'!K_Property,0)</definedName>
    <definedName name="P_DPROP_InfMo" hidden="1">OFFSET(P_DPROP_cInfMo,K_Property,0)</definedName>
    <definedName name="P_DPROP_Name" localSheetId="4" hidden="1">OFFSET(P_DPROP_cName,'Capital Stack'!K_Property,0)</definedName>
    <definedName name="P_DPROP_Name" localSheetId="5" hidden="1">OFFSET(P_DPROP_cName,'Loan Data'!K_Property,0)</definedName>
    <definedName name="P_DPROP_Name" localSheetId="3" hidden="1">OFFSET(P_DPROP_cName,'Property UW'!K_Property,0)</definedName>
    <definedName name="P_DPROP_Name" hidden="1">OFFSET(P_DPROP_cName,K_Property,0)</definedName>
    <definedName name="P_DPROP_PropID" localSheetId="4" hidden="1">OFFSET(P_DPROP_cPropID,'Capital Stack'!K_Property,0)</definedName>
    <definedName name="P_DPROP_PropID" localSheetId="5" hidden="1">OFFSET(P_DPROP_cPropID,'Loan Data'!K_Property,0)</definedName>
    <definedName name="P_DPROP_PropID" localSheetId="3" hidden="1">OFFSET(P_DPROP_cPropID,'Property UW'!K_Property,0)</definedName>
    <definedName name="P_DPROP_PropID" hidden="1">OFFSET(P_DPROP_cPropID,K_Property,0)</definedName>
    <definedName name="P_DPROP_Reference" localSheetId="4" hidden="1">OFFSET(P_DPROP_cReference,'Capital Stack'!K_Property,0)</definedName>
    <definedName name="P_DPROP_Reference" localSheetId="5" hidden="1">OFFSET(P_DPROP_cReference,'Loan Data'!K_Property,0)</definedName>
    <definedName name="P_DPROP_Reference" localSheetId="3" hidden="1">OFFSET(P_DPROP_cReference,'Property UW'!K_Property,0)</definedName>
    <definedName name="P_DPROP_Reference" hidden="1">OFFSET(P_DPROP_cReference,K_Property,0)</definedName>
    <definedName name="P_DPROP_SwitchRACat" localSheetId="4" hidden="1">OFFSET(P_DPROP_cSwitchRACat,'Capital Stack'!K_Property,0)</definedName>
    <definedName name="P_DPROP_SwitchRACat" localSheetId="5" hidden="1">OFFSET(P_DPROP_cSwitchRACat,'Loan Data'!K_Property,0)</definedName>
    <definedName name="P_DPROP_SwitchRACat" localSheetId="3" hidden="1">OFFSET(P_DPROP_cSwitchRACat,'Property UW'!K_Property,0)</definedName>
    <definedName name="P_DPROP_SwitchRACat" hidden="1">OFFSET(P_DPROP_cSwitchRACat,K_Property,0)</definedName>
    <definedName name="P_DPROP_VacQ1" localSheetId="4" hidden="1">OFFSET(P_DPROP_cVacQ1,'Capital Stack'!K_Property,0)</definedName>
    <definedName name="P_DPROP_VacQ1" localSheetId="5" hidden="1">OFFSET(P_DPROP_cVacQ1,'Loan Data'!K_Property,0)</definedName>
    <definedName name="P_DPROP_VacQ1" localSheetId="3" hidden="1">OFFSET(P_DPROP_cVacQ1,'Property UW'!K_Property,0)</definedName>
    <definedName name="P_DPROP_VacQ1" hidden="1">OFFSET(P_DPROP_cVacQ1,K_Property,0)</definedName>
    <definedName name="P_DPROP_VacQ2" localSheetId="4" hidden="1">OFFSET(P_DPROP_cVacQ2,'Capital Stack'!K_Property,0)</definedName>
    <definedName name="P_DPROP_VacQ2" localSheetId="5" hidden="1">OFFSET(P_DPROP_cVacQ2,'Loan Data'!K_Property,0)</definedName>
    <definedName name="P_DPROP_VacQ2" localSheetId="3" hidden="1">OFFSET(P_DPROP_cVacQ2,'Property UW'!K_Property,0)</definedName>
    <definedName name="P_DPROP_VacQ2" hidden="1">OFFSET(P_DPROP_cVacQ2,K_Property,0)</definedName>
    <definedName name="P_DPROP_VacRate" localSheetId="4" hidden="1">OFFSET(P_DPROP_cVacRate,'Capital Stack'!K_Property,0)</definedName>
    <definedName name="P_DPROP_VacRate" localSheetId="5" hidden="1">OFFSET(P_DPROP_cVacRate,'Loan Data'!K_Property,0)</definedName>
    <definedName name="P_DPROP_VacRate" localSheetId="3" hidden="1">OFFSET(P_DPROP_cVacRate,'Property UW'!K_Property,0)</definedName>
    <definedName name="P_DPROP_VacRate" hidden="1">OFFSET(P_DPROP_cVacRate,K_Property,0)</definedName>
    <definedName name="P_DPROP_VacType" localSheetId="4" hidden="1">OFFSET(P_DPROP_cVacType,'Capital Stack'!K_Property,0)</definedName>
    <definedName name="P_DPROP_VacType" localSheetId="5" hidden="1">OFFSET(P_DPROP_cVacType,'Loan Data'!K_Property,0)</definedName>
    <definedName name="P_DPROP_VacType" localSheetId="3" hidden="1">OFFSET(P_DPROP_cVacType,'Property UW'!K_Property,0)</definedName>
    <definedName name="P_DPROP_VacType" hidden="1">OFFSET(P_DPROP_cVacType,K_Property,0)</definedName>
    <definedName name="P_DPROP_VersionID" localSheetId="4" hidden="1">OFFSET(P_DPROP_cVersionID,'Capital Stack'!K_Property,0)</definedName>
    <definedName name="P_DPROP_VersionID" localSheetId="5" hidden="1">OFFSET(P_DPROP_cVersionID,'Loan Data'!K_Property,0)</definedName>
    <definedName name="P_DPROP_VersionID" localSheetId="3" hidden="1">OFFSET(P_DPROP_cVersionID,'Property UW'!K_Property,0)</definedName>
    <definedName name="P_DPROP_VersionID" hidden="1">OFFSET(P_DPROP_cVersionID,K_Property,0)</definedName>
    <definedName name="P_DPROPDESC_Address" localSheetId="4" hidden="1">OFFSET(P_DPROPDESC_cAddress,K_PropertyDesc,0)</definedName>
    <definedName name="P_DPROPDESC_Address" localSheetId="5" hidden="1">OFFSET(P_DPROPDESC_cAddress,K_PropertyDesc,0)</definedName>
    <definedName name="P_DPROPDESC_Address" localSheetId="3" hidden="1">OFFSET(P_DPROPDESC_cAddress,K_PropertyDesc,0)</definedName>
    <definedName name="P_DPROPDESC_Address" hidden="1">OFFSET(P_DPROPDESC_cAddress,K_PropertyDesc,0)</definedName>
    <definedName name="P_DPROPDESC_Address2" localSheetId="4" hidden="1">OFFSET(P_DPROPDESC_cAddress2,K_PropertyDesc,0)</definedName>
    <definedName name="P_DPROPDESC_Address2" localSheetId="5" hidden="1">OFFSET(P_DPROPDESC_cAddress2,K_PropertyDesc,0)</definedName>
    <definedName name="P_DPROPDESC_Address2" localSheetId="3" hidden="1">OFFSET(P_DPROPDESC_cAddress2,K_PropertyDesc,0)</definedName>
    <definedName name="P_DPROPDESC_Address2" hidden="1">OFFSET(P_DPROPDESC_cAddress2,K_PropertyDesc,0)</definedName>
    <definedName name="P_DPROPDESC_AnaylsisStartDate" localSheetId="4" hidden="1">OFFSET(P_DPROPDESC_cAnaylsisStartDate,K_PropertyDesc,0)</definedName>
    <definedName name="P_DPROPDESC_AnaylsisStartDate" localSheetId="5" hidden="1">OFFSET(P_DPROPDESC_cAnaylsisStartDate,K_PropertyDesc,0)</definedName>
    <definedName name="P_DPROPDESC_AnaylsisStartDate" localSheetId="3" hidden="1">OFFSET(P_DPROPDESC_cAnaylsisStartDate,K_PropertyDesc,0)</definedName>
    <definedName name="P_DPROPDESC_AnaylsisStartDate" hidden="1">OFFSET(P_DPROPDESC_cAnaylsisStartDate,K_PropertyDesc,0)</definedName>
    <definedName name="P_DPROPDESC_AssetManager" localSheetId="4" hidden="1">OFFSET(P_DPROPDESC_cAssetManager,K_PropertyDesc,0)</definedName>
    <definedName name="P_DPROPDESC_AssetManager" localSheetId="5" hidden="1">OFFSET(P_DPROPDESC_cAssetManager,K_PropertyDesc,0)</definedName>
    <definedName name="P_DPROPDESC_AssetManager" localSheetId="3" hidden="1">OFFSET(P_DPROPDESC_cAssetManager,K_PropertyDesc,0)</definedName>
    <definedName name="P_DPROPDESC_AssetManager" hidden="1">OFFSET(P_DPROPDESC_cAssetManager,K_PropertyDesc,0)</definedName>
    <definedName name="P_DPROPDESC_Building" localSheetId="4" hidden="1">OFFSET(P_DPROPDESC_cBuilding,K_PropertyDesc,0)</definedName>
    <definedName name="P_DPROPDESC_Building" localSheetId="5" hidden="1">OFFSET(P_DPROPDESC_cBuilding,K_PropertyDesc,0)</definedName>
    <definedName name="P_DPROPDESC_Building" localSheetId="3" hidden="1">OFFSET(P_DPROPDESC_cBuilding,K_PropertyDesc,0)</definedName>
    <definedName name="P_DPROPDESC_Building" hidden="1">OFFSET(P_DPROPDESC_cBuilding,K_PropertyDesc,0)</definedName>
    <definedName name="P_DPROPDESC_BuildingID" localSheetId="4" hidden="1">OFFSET(P_DPROPDESC_cBuildingID,K_PropertyDesc,0)</definedName>
    <definedName name="P_DPROPDESC_BuildingID" localSheetId="5" hidden="1">OFFSET(P_DPROPDESC_cBuildingID,K_PropertyDesc,0)</definedName>
    <definedName name="P_DPROPDESC_BuildingID" localSheetId="3" hidden="1">OFFSET(P_DPROPDESC_cBuildingID,K_PropertyDesc,0)</definedName>
    <definedName name="P_DPROPDESC_BuildingID" hidden="1">OFFSET(P_DPROPDESC_cBuildingID,K_PropertyDesc,0)</definedName>
    <definedName name="P_DPROPDESC_City" localSheetId="4" hidden="1">OFFSET(P_DPROPDESC_cCity,K_PropertyDesc,0)</definedName>
    <definedName name="P_DPROPDESC_City" localSheetId="5" hidden="1">OFFSET(P_DPROPDESC_cCity,K_PropertyDesc,0)</definedName>
    <definedName name="P_DPROPDESC_City" localSheetId="3" hidden="1">OFFSET(P_DPROPDESC_cCity,K_PropertyDesc,0)</definedName>
    <definedName name="P_DPROPDESC_City" hidden="1">OFFSET(P_DPROPDESC_cCity,K_PropertyDesc,0)</definedName>
    <definedName name="P_DPROPDESC_CLCalcType" localSheetId="4" hidden="1">OFFSET(P_DPROPDESC_cCLCalcType,K_PropertyDesc,0)</definedName>
    <definedName name="P_DPROPDESC_CLCalcType" localSheetId="5" hidden="1">OFFSET(P_DPROPDESC_cCLCalcType,K_PropertyDesc,0)</definedName>
    <definedName name="P_DPROPDESC_CLCalcType" localSheetId="3" hidden="1">OFFSET(P_DPROPDESC_cCLCalcType,K_PropertyDesc,0)</definedName>
    <definedName name="P_DPROPDESC_CLCalcType" hidden="1">OFFSET(P_DPROPDESC_cCLCalcType,K_PropertyDesc,0)</definedName>
    <definedName name="P_DPROPDESC_CLTGOverride" localSheetId="4" hidden="1">OFFSET(P_DPROPDESC_cCLTGOverride,K_PropertyDesc,0)</definedName>
    <definedName name="P_DPROPDESC_CLTGOverride" localSheetId="5" hidden="1">OFFSET(P_DPROPDESC_cCLTGOverride,K_PropertyDesc,0)</definedName>
    <definedName name="P_DPROPDESC_CLTGOverride" localSheetId="3" hidden="1">OFFSET(P_DPROPDESC_cCLTGOverride,K_PropertyDesc,0)</definedName>
    <definedName name="P_DPROPDESC_CLTGOverride" hidden="1">OFFSET(P_DPROPDESC_cCLTGOverride,K_PropertyDesc,0)</definedName>
    <definedName name="P_DPROPDESC_CLY1" localSheetId="4" hidden="1">OFFSET(P_DPROPDESC_cCLY1,K_PropertyDesc,0)</definedName>
    <definedName name="P_DPROPDESC_CLY1" localSheetId="5" hidden="1">OFFSET(P_DPROPDESC_cCLY1,K_PropertyDesc,0)</definedName>
    <definedName name="P_DPROPDESC_CLY1" localSheetId="3" hidden="1">OFFSET(P_DPROPDESC_cCLY1,K_PropertyDesc,0)</definedName>
    <definedName name="P_DPROPDESC_CLY1" hidden="1">OFFSET(P_DPROPDESC_cCLY1,K_PropertyDesc,0)</definedName>
    <definedName name="P_DPROPDESC_CLY10" localSheetId="4" hidden="1">OFFSET(P_DPROPDESC_cCLY10,K_PropertyDesc,0)</definedName>
    <definedName name="P_DPROPDESC_CLY10" localSheetId="5" hidden="1">OFFSET(P_DPROPDESC_cCLY10,K_PropertyDesc,0)</definedName>
    <definedName name="P_DPROPDESC_CLY10" localSheetId="3" hidden="1">OFFSET(P_DPROPDESC_cCLY10,K_PropertyDesc,0)</definedName>
    <definedName name="P_DPROPDESC_CLY10" hidden="1">OFFSET(P_DPROPDESC_cCLY10,K_PropertyDesc,0)</definedName>
    <definedName name="P_DPROPDESC_CLY2" localSheetId="4" hidden="1">OFFSET(P_DPROPDESC_cCLY2,K_PropertyDesc,0)</definedName>
    <definedName name="P_DPROPDESC_CLY2" localSheetId="5" hidden="1">OFFSET(P_DPROPDESC_cCLY2,K_PropertyDesc,0)</definedName>
    <definedName name="P_DPROPDESC_CLY2" localSheetId="3" hidden="1">OFFSET(P_DPROPDESC_cCLY2,K_PropertyDesc,0)</definedName>
    <definedName name="P_DPROPDESC_CLY2" hidden="1">OFFSET(P_DPROPDESC_cCLY2,K_PropertyDesc,0)</definedName>
    <definedName name="P_DPROPDESC_CLY3" localSheetId="4" hidden="1">OFFSET(P_DPROPDESC_cCLY3,K_PropertyDesc,0)</definedName>
    <definedName name="P_DPROPDESC_CLY3" localSheetId="5" hidden="1">OFFSET(P_DPROPDESC_cCLY3,K_PropertyDesc,0)</definedName>
    <definedName name="P_DPROPDESC_CLY3" localSheetId="3" hidden="1">OFFSET(P_DPROPDESC_cCLY3,K_PropertyDesc,0)</definedName>
    <definedName name="P_DPROPDESC_CLY3" hidden="1">OFFSET(P_DPROPDESC_cCLY3,K_PropertyDesc,0)</definedName>
    <definedName name="P_DPROPDESC_CLY4" localSheetId="4" hidden="1">OFFSET(P_DPROPDESC_cCLY4,K_PropertyDesc,0)</definedName>
    <definedName name="P_DPROPDESC_CLY4" localSheetId="5" hidden="1">OFFSET(P_DPROPDESC_cCLY4,K_PropertyDesc,0)</definedName>
    <definedName name="P_DPROPDESC_CLY4" localSheetId="3" hidden="1">OFFSET(P_DPROPDESC_cCLY4,K_PropertyDesc,0)</definedName>
    <definedName name="P_DPROPDESC_CLY4" hidden="1">OFFSET(P_DPROPDESC_cCLY4,K_PropertyDesc,0)</definedName>
    <definedName name="P_DPROPDESC_CLY5" localSheetId="4" hidden="1">OFFSET(P_DPROPDESC_cCLY5,K_PropertyDesc,0)</definedName>
    <definedName name="P_DPROPDESC_CLY5" localSheetId="5" hidden="1">OFFSET(P_DPROPDESC_cCLY5,K_PropertyDesc,0)</definedName>
    <definedName name="P_DPROPDESC_CLY5" localSheetId="3" hidden="1">OFFSET(P_DPROPDESC_cCLY5,K_PropertyDesc,0)</definedName>
    <definedName name="P_DPROPDESC_CLY5" hidden="1">OFFSET(P_DPROPDESC_cCLY5,K_PropertyDesc,0)</definedName>
    <definedName name="P_DPROPDESC_CLY6" localSheetId="4" hidden="1">OFFSET(P_DPROPDESC_cCLY6,K_PropertyDesc,0)</definedName>
    <definedName name="P_DPROPDESC_CLY6" localSheetId="5" hidden="1">OFFSET(P_DPROPDESC_cCLY6,K_PropertyDesc,0)</definedName>
    <definedName name="P_DPROPDESC_CLY6" localSheetId="3" hidden="1">OFFSET(P_DPROPDESC_cCLY6,K_PropertyDesc,0)</definedName>
    <definedName name="P_DPROPDESC_CLY6" hidden="1">OFFSET(P_DPROPDESC_cCLY6,K_PropertyDesc,0)</definedName>
    <definedName name="P_DPROPDESC_CLY7" localSheetId="4" hidden="1">OFFSET(P_DPROPDESC_cCLY7,K_PropertyDesc,0)</definedName>
    <definedName name="P_DPROPDESC_CLY7" localSheetId="5" hidden="1">OFFSET(P_DPROPDESC_cCLY7,K_PropertyDesc,0)</definedName>
    <definedName name="P_DPROPDESC_CLY7" localSheetId="3" hidden="1">OFFSET(P_DPROPDESC_cCLY7,K_PropertyDesc,0)</definedName>
    <definedName name="P_DPROPDESC_CLY7" hidden="1">OFFSET(P_DPROPDESC_cCLY7,K_PropertyDesc,0)</definedName>
    <definedName name="P_DPROPDESC_CLY8" localSheetId="4" hidden="1">OFFSET(P_DPROPDESC_cCLY8,K_PropertyDesc,0)</definedName>
    <definedName name="P_DPROPDESC_CLY8" localSheetId="5" hidden="1">OFFSET(P_DPROPDESC_cCLY8,K_PropertyDesc,0)</definedName>
    <definedName name="P_DPROPDESC_CLY8" localSheetId="3" hidden="1">OFFSET(P_DPROPDESC_cCLY8,K_PropertyDesc,0)</definedName>
    <definedName name="P_DPROPDESC_CLY8" hidden="1">OFFSET(P_DPROPDESC_cCLY8,K_PropertyDesc,0)</definedName>
    <definedName name="P_DPROPDESC_CLY9" localSheetId="4" hidden="1">OFFSET(P_DPROPDESC_cCLY9,K_PropertyDesc,0)</definedName>
    <definedName name="P_DPROPDESC_CLY9" localSheetId="5" hidden="1">OFFSET(P_DPROPDESC_cCLY9,K_PropertyDesc,0)</definedName>
    <definedName name="P_DPROPDESC_CLY9" localSheetId="3" hidden="1">OFFSET(P_DPROPDESC_cCLY9,K_PropertyDesc,0)</definedName>
    <definedName name="P_DPROPDESC_CLY9" hidden="1">OFFSET(P_DPROPDESC_cCLY9,K_PropertyDesc,0)</definedName>
    <definedName name="P_DPROPDESC_Comments" localSheetId="4" hidden="1">OFFSET(P_DPROPDESC_cComments,K_PropertyDesc,0)</definedName>
    <definedName name="P_DPROPDESC_Comments" localSheetId="5" hidden="1">OFFSET(P_DPROPDESC_cComments,K_PropertyDesc,0)</definedName>
    <definedName name="P_DPROPDESC_Comments" localSheetId="3" hidden="1">OFFSET(P_DPROPDESC_cComments,K_PropertyDesc,0)</definedName>
    <definedName name="P_DPROPDESC_Comments" hidden="1">OFFSET(P_DPROPDESC_cComments,K_PropertyDesc,0)</definedName>
    <definedName name="P_DPROPDESC_Development" localSheetId="4" hidden="1">OFFSET(P_DPROPDESC_cDevelopment,K_PropertyDesc,0)</definedName>
    <definedName name="P_DPROPDESC_Development" localSheetId="5" hidden="1">OFFSET(P_DPROPDESC_cDevelopment,K_PropertyDesc,0)</definedName>
    <definedName name="P_DPROPDESC_Development" localSheetId="3" hidden="1">OFFSET(P_DPROPDESC_cDevelopment,K_PropertyDesc,0)</definedName>
    <definedName name="P_DPROPDESC_Development" hidden="1">OFFSET(P_DPROPDESC_cDevelopment,K_PropertyDesc,0)</definedName>
    <definedName name="P_DPROPDESC_FirstYearEndDate" localSheetId="4" hidden="1">OFFSET(P_DPROPDESC_cFirstYearEndDate,K_PropertyDesc,0)</definedName>
    <definedName name="P_DPROPDESC_FirstYearEndDate" localSheetId="5" hidden="1">OFFSET(P_DPROPDESC_cFirstYearEndDate,K_PropertyDesc,0)</definedName>
    <definedName name="P_DPROPDESC_FirstYearEndDate" localSheetId="3" hidden="1">OFFSET(P_DPROPDESC_cFirstYearEndDate,K_PropertyDesc,0)</definedName>
    <definedName name="P_DPROPDESC_FirstYearEndDate" hidden="1">OFFSET(P_DPROPDESC_cFirstYearEndDate,K_PropertyDesc,0)</definedName>
    <definedName name="P_DPROPDESC_Lender" localSheetId="4" hidden="1">OFFSET(P_DPROPDESC_cLender,K_PropertyDesc,0)</definedName>
    <definedName name="P_DPROPDESC_Lender" localSheetId="5" hidden="1">OFFSET(P_DPROPDESC_cLender,K_PropertyDesc,0)</definedName>
    <definedName name="P_DPROPDESC_Lender" localSheetId="3" hidden="1">OFFSET(P_DPROPDESC_cLender,K_PropertyDesc,0)</definedName>
    <definedName name="P_DPROPDESC_Lender" hidden="1">OFFSET(P_DPROPDESC_cLender,K_PropertyDesc,0)</definedName>
    <definedName name="P_DPROPDESC_Name" localSheetId="4" hidden="1">OFFSET(P_DPROPDESC_cName,K_PropertyDesc,0)</definedName>
    <definedName name="P_DPROPDESC_Name" localSheetId="5" hidden="1">OFFSET(P_DPROPDESC_cName,K_PropertyDesc,0)</definedName>
    <definedName name="P_DPROPDESC_Name" localSheetId="3" hidden="1">OFFSET(P_DPROPDESC_cName,K_PropertyDesc,0)</definedName>
    <definedName name="P_DPROPDESC_Name" hidden="1">OFFSET(P_DPROPDESC_cName,K_PropertyDesc,0)</definedName>
    <definedName name="P_DPROPDESC_Owner" localSheetId="4" hidden="1">OFFSET(P_DPROPDESC_cOwner,K_PropertyDesc,0)</definedName>
    <definedName name="P_DPROPDESC_Owner" localSheetId="5" hidden="1">OFFSET(P_DPROPDESC_cOwner,K_PropertyDesc,0)</definedName>
    <definedName name="P_DPROPDESC_Owner" localSheetId="3" hidden="1">OFFSET(P_DPROPDESC_cOwner,K_PropertyDesc,0)</definedName>
    <definedName name="P_DPROPDESC_Owner" hidden="1">OFFSET(P_DPROPDESC_cOwner,K_PropertyDesc,0)</definedName>
    <definedName name="P_DPROPDESC_Portfolio" localSheetId="4" hidden="1">OFFSET(P_DPROPDESC_cPortfolio,K_PropertyDesc,0)</definedName>
    <definedName name="P_DPROPDESC_Portfolio" localSheetId="5" hidden="1">OFFSET(P_DPROPDESC_cPortfolio,K_PropertyDesc,0)</definedName>
    <definedName name="P_DPROPDESC_Portfolio" localSheetId="3" hidden="1">OFFSET(P_DPROPDESC_cPortfolio,K_PropertyDesc,0)</definedName>
    <definedName name="P_DPROPDESC_Portfolio" hidden="1">OFFSET(P_DPROPDESC_cPortfolio,K_PropertyDesc,0)</definedName>
    <definedName name="P_DPROPDESC_PropertyManager" localSheetId="4" hidden="1">OFFSET(P_DPROPDESC_cPropertyManager,K_PropertyDesc,0)</definedName>
    <definedName name="P_DPROPDESC_PropertyManager" localSheetId="5" hidden="1">OFFSET(P_DPROPDESC_cPropertyManager,K_PropertyDesc,0)</definedName>
    <definedName name="P_DPROPDESC_PropertyManager" localSheetId="3" hidden="1">OFFSET(P_DPROPDESC_cPropertyManager,K_PropertyDesc,0)</definedName>
    <definedName name="P_DPROPDESC_PropertyManager" hidden="1">OFFSET(P_DPROPDESC_cPropertyManager,K_PropertyDesc,0)</definedName>
    <definedName name="P_DPROPDESC_PropID" localSheetId="4" hidden="1">OFFSET(P_DPROPDESC_cPropID,K_PropertyDesc,0)</definedName>
    <definedName name="P_DPROPDESC_PropID" localSheetId="5" hidden="1">OFFSET(P_DPROPDESC_cPropID,K_PropertyDesc,0)</definedName>
    <definedName name="P_DPROPDESC_PropID" localSheetId="3" hidden="1">OFFSET(P_DPROPDESC_cPropID,K_PropertyDesc,0)</definedName>
    <definedName name="P_DPROPDESC_PropID" hidden="1">OFFSET(P_DPROPDESC_cPropID,K_PropertyDesc,0)</definedName>
    <definedName name="P_DPROPDESC_PropRef" localSheetId="4" hidden="1">OFFSET(P_DPROPDESC_cPropRef,K_PropertyDesc,0)</definedName>
    <definedName name="P_DPROPDESC_PropRef" localSheetId="5" hidden="1">OFFSET(P_DPROPDESC_cPropRef,K_PropertyDesc,0)</definedName>
    <definedName name="P_DPROPDESC_PropRef" localSheetId="3" hidden="1">OFFSET(P_DPROPDESC_cPropRef,K_PropertyDesc,0)</definedName>
    <definedName name="P_DPROPDESC_PropRef" hidden="1">OFFSET(P_DPROPDESC_cPropRef,K_PropertyDesc,0)</definedName>
    <definedName name="P_DPROPDESC_PropType2" localSheetId="4" hidden="1">OFFSET(P_DPROPDESC_cPropType2,K_PropertyDesc,0)</definedName>
    <definedName name="P_DPROPDESC_PropType2" localSheetId="5" hidden="1">OFFSET(P_DPROPDESC_cPropType2,K_PropertyDesc,0)</definedName>
    <definedName name="P_DPROPDESC_PropType2" localSheetId="3" hidden="1">OFFSET(P_DPROPDESC_cPropType2,K_PropertyDesc,0)</definedName>
    <definedName name="P_DPROPDESC_PropType2" hidden="1">OFFSET(P_DPROPDESC_cPropType2,K_PropertyDesc,0)</definedName>
    <definedName name="P_DPROPDESC_PropVersion" localSheetId="4" hidden="1">OFFSET(P_DPROPDESC_cPropVersion,K_PropertyDesc,0)</definedName>
    <definedName name="P_DPROPDESC_PropVersion" localSheetId="5" hidden="1">OFFSET(P_DPROPDESC_cPropVersion,K_PropertyDesc,0)</definedName>
    <definedName name="P_DPROPDESC_PropVersion" localSheetId="3" hidden="1">OFFSET(P_DPROPDESC_cPropVersion,K_PropertyDesc,0)</definedName>
    <definedName name="P_DPROPDESC_PropVersion" hidden="1">OFFSET(P_DPROPDESC_cPropVersion,K_PropertyDesc,0)</definedName>
    <definedName name="P_DPROPDESC_Region" localSheetId="4" hidden="1">OFFSET(P_DPROPDESC_cRegion,K_PropertyDesc,0)</definedName>
    <definedName name="P_DPROPDESC_Region" localSheetId="5" hidden="1">OFFSET(P_DPROPDESC_cRegion,K_PropertyDesc,0)</definedName>
    <definedName name="P_DPROPDESC_Region" localSheetId="3" hidden="1">OFFSET(P_DPROPDESC_cRegion,K_PropertyDesc,0)</definedName>
    <definedName name="P_DPROPDESC_Region" hidden="1">OFFSET(P_DPROPDESC_cRegion,K_PropertyDesc,0)</definedName>
    <definedName name="P_DPROPDESC_State" localSheetId="4" hidden="1">OFFSET(P_DPROPDESC_cState,K_PropertyDesc,0)</definedName>
    <definedName name="P_DPROPDESC_State" localSheetId="5" hidden="1">OFFSET(P_DPROPDESC_cState,K_PropertyDesc,0)</definedName>
    <definedName name="P_DPROPDESC_State" localSheetId="3" hidden="1">OFFSET(P_DPROPDESC_cState,K_PropertyDesc,0)</definedName>
    <definedName name="P_DPROPDESC_State" hidden="1">OFFSET(P_DPROPDESC_cState,K_PropertyDesc,0)</definedName>
    <definedName name="P_DPROPDESC_SubMarket" localSheetId="4" hidden="1">OFFSET(P_DPROPDESC_cSubMarket,K_PropertyDesc,0)</definedName>
    <definedName name="P_DPROPDESC_SubMarket" localSheetId="5" hidden="1">OFFSET(P_DPROPDESC_cSubMarket,K_PropertyDesc,0)</definedName>
    <definedName name="P_DPROPDESC_SubMarket" localSheetId="3" hidden="1">OFFSET(P_DPROPDESC_cSubMarket,K_PropertyDesc,0)</definedName>
    <definedName name="P_DPROPDESC_SubMarket" hidden="1">OFFSET(P_DPROPDESC_cSubMarket,K_PropertyDesc,0)</definedName>
    <definedName name="P_DPROPDESC_SubType" localSheetId="4" hidden="1">OFFSET(P_DPROPDESC_cSubType,K_PropertyDesc,0)</definedName>
    <definedName name="P_DPROPDESC_SubType" localSheetId="5" hidden="1">OFFSET(P_DPROPDESC_cSubType,K_PropertyDesc,0)</definedName>
    <definedName name="P_DPROPDESC_SubType" localSheetId="3" hidden="1">OFFSET(P_DPROPDESC_cSubType,K_PropertyDesc,0)</definedName>
    <definedName name="P_DPROPDESC_SubType" hidden="1">OFFSET(P_DPROPDESC_cSubType,K_PropertyDesc,0)</definedName>
    <definedName name="P_DPROPDESC_UserDefined1" localSheetId="4" hidden="1">OFFSET(P_DPROPDESC_cUserDefined1,K_PropertyDesc,0)</definedName>
    <definedName name="P_DPROPDESC_UserDefined1" localSheetId="5" hidden="1">OFFSET(P_DPROPDESC_cUserDefined1,K_PropertyDesc,0)</definedName>
    <definedName name="P_DPROPDESC_UserDefined1" localSheetId="3" hidden="1">OFFSET(P_DPROPDESC_cUserDefined1,K_PropertyDesc,0)</definedName>
    <definedName name="P_DPROPDESC_UserDefined1" hidden="1">OFFSET(P_DPROPDESC_cUserDefined1,K_PropertyDesc,0)</definedName>
    <definedName name="P_DPROPDESC_UserDefined10" localSheetId="4" hidden="1">OFFSET(P_DPROPDESC_cUserDefined10,K_PropertyDesc,0)</definedName>
    <definedName name="P_DPROPDESC_UserDefined10" localSheetId="5" hidden="1">OFFSET(P_DPROPDESC_cUserDefined10,K_PropertyDesc,0)</definedName>
    <definedName name="P_DPROPDESC_UserDefined10" localSheetId="3" hidden="1">OFFSET(P_DPROPDESC_cUserDefined10,K_PropertyDesc,0)</definedName>
    <definedName name="P_DPROPDESC_UserDefined10" hidden="1">OFFSET(P_DPROPDESC_cUserDefined10,K_PropertyDesc,0)</definedName>
    <definedName name="P_DPROPDESC_UserDefined11" localSheetId="4" hidden="1">OFFSET(P_DPROPDESC_cUserDefined11,K_PropertyDesc,0)</definedName>
    <definedName name="P_DPROPDESC_UserDefined11" localSheetId="5" hidden="1">OFFSET(P_DPROPDESC_cUserDefined11,K_PropertyDesc,0)</definedName>
    <definedName name="P_DPROPDESC_UserDefined11" localSheetId="3" hidden="1">OFFSET(P_DPROPDESC_cUserDefined11,K_PropertyDesc,0)</definedName>
    <definedName name="P_DPROPDESC_UserDefined11" hidden="1">OFFSET(P_DPROPDESC_cUserDefined11,K_PropertyDesc,0)</definedName>
    <definedName name="P_DPROPDESC_UserDefined12" localSheetId="4" hidden="1">OFFSET(P_DPROPDESC_cUserDefined12,K_PropertyDesc,0)</definedName>
    <definedName name="P_DPROPDESC_UserDefined12" localSheetId="5" hidden="1">OFFSET(P_DPROPDESC_cUserDefined12,K_PropertyDesc,0)</definedName>
    <definedName name="P_DPROPDESC_UserDefined12" localSheetId="3" hidden="1">OFFSET(P_DPROPDESC_cUserDefined12,K_PropertyDesc,0)</definedName>
    <definedName name="P_DPROPDESC_UserDefined12" hidden="1">OFFSET(P_DPROPDESC_cUserDefined12,K_PropertyDesc,0)</definedName>
    <definedName name="P_DPROPDESC_UserDefined13" localSheetId="4" hidden="1">OFFSET(P_DPROPDESC_cUserDefined13,K_PropertyDesc,0)</definedName>
    <definedName name="P_DPROPDESC_UserDefined13" localSheetId="5" hidden="1">OFFSET(P_DPROPDESC_cUserDefined13,K_PropertyDesc,0)</definedName>
    <definedName name="P_DPROPDESC_UserDefined13" localSheetId="3" hidden="1">OFFSET(P_DPROPDESC_cUserDefined13,K_PropertyDesc,0)</definedName>
    <definedName name="P_DPROPDESC_UserDefined13" hidden="1">OFFSET(P_DPROPDESC_cUserDefined13,K_PropertyDesc,0)</definedName>
    <definedName name="P_DPROPDESC_UserDefined14" localSheetId="4" hidden="1">OFFSET(P_DPROPDESC_cUserDefined14,K_PropertyDesc,0)</definedName>
    <definedName name="P_DPROPDESC_UserDefined14" localSheetId="5" hidden="1">OFFSET(P_DPROPDESC_cUserDefined14,K_PropertyDesc,0)</definedName>
    <definedName name="P_DPROPDESC_UserDefined14" localSheetId="3" hidden="1">OFFSET(P_DPROPDESC_cUserDefined14,K_PropertyDesc,0)</definedName>
    <definedName name="P_DPROPDESC_UserDefined14" hidden="1">OFFSET(P_DPROPDESC_cUserDefined14,K_PropertyDesc,0)</definedName>
    <definedName name="P_DPROPDESC_UserDefined15" localSheetId="4" hidden="1">OFFSET(P_DPROPDESC_cUserDefined15,K_PropertyDesc,0)</definedName>
    <definedName name="P_DPROPDESC_UserDefined15" localSheetId="5" hidden="1">OFFSET(P_DPROPDESC_cUserDefined15,K_PropertyDesc,0)</definedName>
    <definedName name="P_DPROPDESC_UserDefined15" localSheetId="3" hidden="1">OFFSET(P_DPROPDESC_cUserDefined15,K_PropertyDesc,0)</definedName>
    <definedName name="P_DPROPDESC_UserDefined15" hidden="1">OFFSET(P_DPROPDESC_cUserDefined15,K_PropertyDesc,0)</definedName>
    <definedName name="P_DPROPDESC_UserDefined16" localSheetId="4" hidden="1">OFFSET(P_DPROPDESC_cUserDefined16,K_PropertyDesc,0)</definedName>
    <definedName name="P_DPROPDESC_UserDefined16" localSheetId="5" hidden="1">OFFSET(P_DPROPDESC_cUserDefined16,K_PropertyDesc,0)</definedName>
    <definedName name="P_DPROPDESC_UserDefined16" localSheetId="3" hidden="1">OFFSET(P_DPROPDESC_cUserDefined16,K_PropertyDesc,0)</definedName>
    <definedName name="P_DPROPDESC_UserDefined16" hidden="1">OFFSET(P_DPROPDESC_cUserDefined16,K_PropertyDesc,0)</definedName>
    <definedName name="P_DPROPDESC_UserDefined17" localSheetId="4" hidden="1">OFFSET(P_DPROPDESC_cUserDefined17,K_PropertyDesc,0)</definedName>
    <definedName name="P_DPROPDESC_UserDefined17" localSheetId="5" hidden="1">OFFSET(P_DPROPDESC_cUserDefined17,K_PropertyDesc,0)</definedName>
    <definedName name="P_DPROPDESC_UserDefined17" localSheetId="3" hidden="1">OFFSET(P_DPROPDESC_cUserDefined17,K_PropertyDesc,0)</definedName>
    <definedName name="P_DPROPDESC_UserDefined17" hidden="1">OFFSET(P_DPROPDESC_cUserDefined17,K_PropertyDesc,0)</definedName>
    <definedName name="P_DPROPDESC_UserDefined18" localSheetId="4" hidden="1">OFFSET(P_DPROPDESC_cUserDefined18,K_PropertyDesc,0)</definedName>
    <definedName name="P_DPROPDESC_UserDefined18" localSheetId="5" hidden="1">OFFSET(P_DPROPDESC_cUserDefined18,K_PropertyDesc,0)</definedName>
    <definedName name="P_DPROPDESC_UserDefined18" localSheetId="3" hidden="1">OFFSET(P_DPROPDESC_cUserDefined18,K_PropertyDesc,0)</definedName>
    <definedName name="P_DPROPDESC_UserDefined18" hidden="1">OFFSET(P_DPROPDESC_cUserDefined18,K_PropertyDesc,0)</definedName>
    <definedName name="P_DPROPDESC_UserDefined19" localSheetId="4" hidden="1">OFFSET(P_DPROPDESC_cUserDefined19,K_PropertyDesc,0)</definedName>
    <definedName name="P_DPROPDESC_UserDefined19" localSheetId="5" hidden="1">OFFSET(P_DPROPDESC_cUserDefined19,K_PropertyDesc,0)</definedName>
    <definedName name="P_DPROPDESC_UserDefined19" localSheetId="3" hidden="1">OFFSET(P_DPROPDESC_cUserDefined19,K_PropertyDesc,0)</definedName>
    <definedName name="P_DPROPDESC_UserDefined19" hidden="1">OFFSET(P_DPROPDESC_cUserDefined19,K_PropertyDesc,0)</definedName>
    <definedName name="P_DPROPDESC_UserDefined2" localSheetId="4" hidden="1">OFFSET(P_DPROPDESC_cUserDefined2,K_PropertyDesc,0)</definedName>
    <definedName name="P_DPROPDESC_UserDefined2" localSheetId="5" hidden="1">OFFSET(P_DPROPDESC_cUserDefined2,K_PropertyDesc,0)</definedName>
    <definedName name="P_DPROPDESC_UserDefined2" localSheetId="3" hidden="1">OFFSET(P_DPROPDESC_cUserDefined2,K_PropertyDesc,0)</definedName>
    <definedName name="P_DPROPDESC_UserDefined2" hidden="1">OFFSET(P_DPROPDESC_cUserDefined2,K_PropertyDesc,0)</definedName>
    <definedName name="P_DPROPDESC_UserDefined20" localSheetId="4" hidden="1">OFFSET(P_DPROPDESC_cUserDefined20,K_PropertyDesc,0)</definedName>
    <definedName name="P_DPROPDESC_UserDefined20" localSheetId="5" hidden="1">OFFSET(P_DPROPDESC_cUserDefined20,K_PropertyDesc,0)</definedName>
    <definedName name="P_DPROPDESC_UserDefined20" localSheetId="3" hidden="1">OFFSET(P_DPROPDESC_cUserDefined20,K_PropertyDesc,0)</definedName>
    <definedName name="P_DPROPDESC_UserDefined20" hidden="1">OFFSET(P_DPROPDESC_cUserDefined20,K_PropertyDesc,0)</definedName>
    <definedName name="P_DPROPDESC_UserDefined3" localSheetId="4" hidden="1">OFFSET(P_DPROPDESC_cUserDefined3,K_PropertyDesc,0)</definedName>
    <definedName name="P_DPROPDESC_UserDefined3" localSheetId="5" hidden="1">OFFSET(P_DPROPDESC_cUserDefined3,K_PropertyDesc,0)</definedName>
    <definedName name="P_DPROPDESC_UserDefined3" localSheetId="3" hidden="1">OFFSET(P_DPROPDESC_cUserDefined3,K_PropertyDesc,0)</definedName>
    <definedName name="P_DPROPDESC_UserDefined3" hidden="1">OFFSET(P_DPROPDESC_cUserDefined3,K_PropertyDesc,0)</definedName>
    <definedName name="P_DPROPDESC_UserDefined4" localSheetId="4" hidden="1">OFFSET(P_DPROPDESC_cUserDefined4,K_PropertyDesc,0)</definedName>
    <definedName name="P_DPROPDESC_UserDefined4" localSheetId="5" hidden="1">OFFSET(P_DPROPDESC_cUserDefined4,K_PropertyDesc,0)</definedName>
    <definedName name="P_DPROPDESC_UserDefined4" localSheetId="3" hidden="1">OFFSET(P_DPROPDESC_cUserDefined4,K_PropertyDesc,0)</definedName>
    <definedName name="P_DPROPDESC_UserDefined4" hidden="1">OFFSET(P_DPROPDESC_cUserDefined4,K_PropertyDesc,0)</definedName>
    <definedName name="P_DPROPDESC_UserDefined5" localSheetId="4" hidden="1">OFFSET(P_DPROPDESC_cUserDefined5,K_PropertyDesc,0)</definedName>
    <definedName name="P_DPROPDESC_UserDefined5" localSheetId="5" hidden="1">OFFSET(P_DPROPDESC_cUserDefined5,K_PropertyDesc,0)</definedName>
    <definedName name="P_DPROPDESC_UserDefined5" localSheetId="3" hidden="1">OFFSET(P_DPROPDESC_cUserDefined5,K_PropertyDesc,0)</definedName>
    <definedName name="P_DPROPDESC_UserDefined5" hidden="1">OFFSET(P_DPROPDESC_cUserDefined5,K_PropertyDesc,0)</definedName>
    <definedName name="P_DPROPDESC_UserDefined6" localSheetId="4" hidden="1">OFFSET(P_DPROPDESC_cUserDefined6,K_PropertyDesc,0)</definedName>
    <definedName name="P_DPROPDESC_UserDefined6" localSheetId="5" hidden="1">OFFSET(P_DPROPDESC_cUserDefined6,K_PropertyDesc,0)</definedName>
    <definedName name="P_DPROPDESC_UserDefined6" localSheetId="3" hidden="1">OFFSET(P_DPROPDESC_cUserDefined6,K_PropertyDesc,0)</definedName>
    <definedName name="P_DPROPDESC_UserDefined6" hidden="1">OFFSET(P_DPROPDESC_cUserDefined6,K_PropertyDesc,0)</definedName>
    <definedName name="P_DPROPDESC_UserDefined7" localSheetId="4" hidden="1">OFFSET(P_DPROPDESC_cUserDefined7,K_PropertyDesc,0)</definedName>
    <definedName name="P_DPROPDESC_UserDefined7" localSheetId="5" hidden="1">OFFSET(P_DPROPDESC_cUserDefined7,K_PropertyDesc,0)</definedName>
    <definedName name="P_DPROPDESC_UserDefined7" localSheetId="3" hidden="1">OFFSET(P_DPROPDESC_cUserDefined7,K_PropertyDesc,0)</definedName>
    <definedName name="P_DPROPDESC_UserDefined7" hidden="1">OFFSET(P_DPROPDESC_cUserDefined7,K_PropertyDesc,0)</definedName>
    <definedName name="P_DPROPDESC_UserDefined8" localSheetId="4" hidden="1">OFFSET(P_DPROPDESC_cUserDefined8,K_PropertyDesc,0)</definedName>
    <definedName name="P_DPROPDESC_UserDefined8" localSheetId="5" hidden="1">OFFSET(P_DPROPDESC_cUserDefined8,K_PropertyDesc,0)</definedName>
    <definedName name="P_DPROPDESC_UserDefined8" localSheetId="3" hidden="1">OFFSET(P_DPROPDESC_cUserDefined8,K_PropertyDesc,0)</definedName>
    <definedName name="P_DPROPDESC_UserDefined8" hidden="1">OFFSET(P_DPROPDESC_cUserDefined8,K_PropertyDesc,0)</definedName>
    <definedName name="P_DPROPDESC_UserDefined9" localSheetId="4" hidden="1">OFFSET(P_DPROPDESC_cUserDefined9,K_PropertyDesc,0)</definedName>
    <definedName name="P_DPROPDESC_UserDefined9" localSheetId="5" hidden="1">OFFSET(P_DPROPDESC_cUserDefined9,K_PropertyDesc,0)</definedName>
    <definedName name="P_DPROPDESC_UserDefined9" localSheetId="3" hidden="1">OFFSET(P_DPROPDESC_cUserDefined9,K_PropertyDesc,0)</definedName>
    <definedName name="P_DPROPDESC_UserDefined9" hidden="1">OFFSET(P_DPROPDESC_cUserDefined9,K_PropertyDesc,0)</definedName>
    <definedName name="P_DPROPDESC_VacCalcType" localSheetId="4" hidden="1">OFFSET(P_DPROPDESC_cVacCalcType,K_PropertyDesc,0)</definedName>
    <definedName name="P_DPROPDESC_VacCalcType" localSheetId="5" hidden="1">OFFSET(P_DPROPDESC_cVacCalcType,K_PropertyDesc,0)</definedName>
    <definedName name="P_DPROPDESC_VacCalcType" localSheetId="3" hidden="1">OFFSET(P_DPROPDESC_cVacCalcType,K_PropertyDesc,0)</definedName>
    <definedName name="P_DPROPDESC_VacCalcType" hidden="1">OFFSET(P_DPROPDESC_cVacCalcType,K_PropertyDesc,0)</definedName>
    <definedName name="P_DPROPDESC_VacPctBased" localSheetId="4" hidden="1">OFFSET(P_DPROPDESC_cVacPctBased,K_PropertyDesc,0)</definedName>
    <definedName name="P_DPROPDESC_VacPctBased" localSheetId="5" hidden="1">OFFSET(P_DPROPDESC_cVacPctBased,K_PropertyDesc,0)</definedName>
    <definedName name="P_DPROPDESC_VacPctBased" localSheetId="3" hidden="1">OFFSET(P_DPROPDESC_cVacPctBased,K_PropertyDesc,0)</definedName>
    <definedName name="P_DPROPDESC_VacPctBased" hidden="1">OFFSET(P_DPROPDESC_cVacPctBased,K_PropertyDesc,0)</definedName>
    <definedName name="P_DPROPDESC_VacReducedBy" localSheetId="4" hidden="1">OFFSET(P_DPROPDESC_cVacReducedBy,K_PropertyDesc,0)</definedName>
    <definedName name="P_DPROPDESC_VacReducedBy" localSheetId="5" hidden="1">OFFSET(P_DPROPDESC_cVacReducedBy,K_PropertyDesc,0)</definedName>
    <definedName name="P_DPROPDESC_VacReducedBy" localSheetId="3" hidden="1">OFFSET(P_DPROPDESC_cVacReducedBy,K_PropertyDesc,0)</definedName>
    <definedName name="P_DPROPDESC_VacReducedBy" hidden="1">OFFSET(P_DPROPDESC_cVacReducedBy,K_PropertyDesc,0)</definedName>
    <definedName name="P_DPROPDESC_VacTGOverride" localSheetId="4" hidden="1">OFFSET(P_DPROPDESC_cVacTGOverride,K_PropertyDesc,0)</definedName>
    <definedName name="P_DPROPDESC_VacTGOverride" localSheetId="5" hidden="1">OFFSET(P_DPROPDESC_cVacTGOverride,K_PropertyDesc,0)</definedName>
    <definedName name="P_DPROPDESC_VacTGOverride" localSheetId="3" hidden="1">OFFSET(P_DPROPDESC_cVacTGOverride,K_PropertyDesc,0)</definedName>
    <definedName name="P_DPROPDESC_VacTGOverride" hidden="1">OFFSET(P_DPROPDESC_cVacTGOverride,K_PropertyDesc,0)</definedName>
    <definedName name="P_DPROPDESC_VacY1" localSheetId="4" hidden="1">OFFSET(P_DPROPDESC_cVacY1,K_PropertyDesc,0)</definedName>
    <definedName name="P_DPROPDESC_VacY1" localSheetId="5" hidden="1">OFFSET(P_DPROPDESC_cVacY1,K_PropertyDesc,0)</definedName>
    <definedName name="P_DPROPDESC_VacY1" localSheetId="3" hidden="1">OFFSET(P_DPROPDESC_cVacY1,K_PropertyDesc,0)</definedName>
    <definedName name="P_DPROPDESC_VacY1" hidden="1">OFFSET(P_DPROPDESC_cVacY1,K_PropertyDesc,0)</definedName>
    <definedName name="P_DPROPDESC_VacY10" localSheetId="4" hidden="1">OFFSET(P_DPROPDESC_cVacY10,K_PropertyDesc,0)</definedName>
    <definedName name="P_DPROPDESC_VacY10" localSheetId="5" hidden="1">OFFSET(P_DPROPDESC_cVacY10,K_PropertyDesc,0)</definedName>
    <definedName name="P_DPROPDESC_VacY10" localSheetId="3" hidden="1">OFFSET(P_DPROPDESC_cVacY10,K_PropertyDesc,0)</definedName>
    <definedName name="P_DPROPDESC_VacY10" hidden="1">OFFSET(P_DPROPDESC_cVacY10,K_PropertyDesc,0)</definedName>
    <definedName name="P_DPROPDESC_VacY2" localSheetId="4" hidden="1">OFFSET(P_DPROPDESC_cVacY2,K_PropertyDesc,0)</definedName>
    <definedName name="P_DPROPDESC_VacY2" localSheetId="5" hidden="1">OFFSET(P_DPROPDESC_cVacY2,K_PropertyDesc,0)</definedName>
    <definedName name="P_DPROPDESC_VacY2" localSheetId="3" hidden="1">OFFSET(P_DPROPDESC_cVacY2,K_PropertyDesc,0)</definedName>
    <definedName name="P_DPROPDESC_VacY2" hidden="1">OFFSET(P_DPROPDESC_cVacY2,K_PropertyDesc,0)</definedName>
    <definedName name="P_DPROPDESC_VacY3" localSheetId="4" hidden="1">OFFSET(P_DPROPDESC_cVacY3,K_PropertyDesc,0)</definedName>
    <definedName name="P_DPROPDESC_VacY3" localSheetId="5" hidden="1">OFFSET(P_DPROPDESC_cVacY3,K_PropertyDesc,0)</definedName>
    <definedName name="P_DPROPDESC_VacY3" localSheetId="3" hidden="1">OFFSET(P_DPROPDESC_cVacY3,K_PropertyDesc,0)</definedName>
    <definedName name="P_DPROPDESC_VacY3" hidden="1">OFFSET(P_DPROPDESC_cVacY3,K_PropertyDesc,0)</definedName>
    <definedName name="P_DPROPDESC_VacY4" localSheetId="4" hidden="1">OFFSET(P_DPROPDESC_cVacY4,K_PropertyDesc,0)</definedName>
    <definedName name="P_DPROPDESC_VacY4" localSheetId="5" hidden="1">OFFSET(P_DPROPDESC_cVacY4,K_PropertyDesc,0)</definedName>
    <definedName name="P_DPROPDESC_VacY4" localSheetId="3" hidden="1">OFFSET(P_DPROPDESC_cVacY4,K_PropertyDesc,0)</definedName>
    <definedName name="P_DPROPDESC_VacY4" hidden="1">OFFSET(P_DPROPDESC_cVacY4,K_PropertyDesc,0)</definedName>
    <definedName name="P_DPROPDESC_VacY5" localSheetId="4" hidden="1">OFFSET(P_DPROPDESC_cVacY5,K_PropertyDesc,0)</definedName>
    <definedName name="P_DPROPDESC_VacY5" localSheetId="5" hidden="1">OFFSET(P_DPROPDESC_cVacY5,K_PropertyDesc,0)</definedName>
    <definedName name="P_DPROPDESC_VacY5" localSheetId="3" hidden="1">OFFSET(P_DPROPDESC_cVacY5,K_PropertyDesc,0)</definedName>
    <definedName name="P_DPROPDESC_VacY5" hidden="1">OFFSET(P_DPROPDESC_cVacY5,K_PropertyDesc,0)</definedName>
    <definedName name="P_DPROPDESC_VacY6" localSheetId="4" hidden="1">OFFSET(P_DPROPDESC_cVacY6,K_PropertyDesc,0)</definedName>
    <definedName name="P_DPROPDESC_VacY6" localSheetId="5" hidden="1">OFFSET(P_DPROPDESC_cVacY6,K_PropertyDesc,0)</definedName>
    <definedName name="P_DPROPDESC_VacY6" localSheetId="3" hidden="1">OFFSET(P_DPROPDESC_cVacY6,K_PropertyDesc,0)</definedName>
    <definedName name="P_DPROPDESC_VacY6" hidden="1">OFFSET(P_DPROPDESC_cVacY6,K_PropertyDesc,0)</definedName>
    <definedName name="P_DPROPDESC_VacY7" localSheetId="4" hidden="1">OFFSET(P_DPROPDESC_cVacY7,K_PropertyDesc,0)</definedName>
    <definedName name="P_DPROPDESC_VacY7" localSheetId="5" hidden="1">OFFSET(P_DPROPDESC_cVacY7,K_PropertyDesc,0)</definedName>
    <definedName name="P_DPROPDESC_VacY7" localSheetId="3" hidden="1">OFFSET(P_DPROPDESC_cVacY7,K_PropertyDesc,0)</definedName>
    <definedName name="P_DPROPDESC_VacY7" hidden="1">OFFSET(P_DPROPDESC_cVacY7,K_PropertyDesc,0)</definedName>
    <definedName name="P_DPROPDESC_VacY8" localSheetId="4" hidden="1">OFFSET(P_DPROPDESC_cVacY8,K_PropertyDesc,0)</definedName>
    <definedName name="P_DPROPDESC_VacY8" localSheetId="5" hidden="1">OFFSET(P_DPROPDESC_cVacY8,K_PropertyDesc,0)</definedName>
    <definedName name="P_DPROPDESC_VacY8" localSheetId="3" hidden="1">OFFSET(P_DPROPDESC_cVacY8,K_PropertyDesc,0)</definedName>
    <definedName name="P_DPROPDESC_VacY8" hidden="1">OFFSET(P_DPROPDESC_cVacY8,K_PropertyDesc,0)</definedName>
    <definedName name="P_DPROPDESC_VacY9" localSheetId="4" hidden="1">OFFSET(P_DPROPDESC_cVacY9,K_PropertyDesc,0)</definedName>
    <definedName name="P_DPROPDESC_VacY9" localSheetId="5" hidden="1">OFFSET(P_DPROPDESC_cVacY9,K_PropertyDesc,0)</definedName>
    <definedName name="P_DPROPDESC_VacY9" localSheetId="3" hidden="1">OFFSET(P_DPROPDESC_cVacY9,K_PropertyDesc,0)</definedName>
    <definedName name="P_DPROPDESC_VacY9" hidden="1">OFFSET(P_DPROPDESC_cVacY9,K_PropertyDesc,0)</definedName>
    <definedName name="P_DPROPDESC_VersionID" localSheetId="4" hidden="1">OFFSET(P_DPROPDESC_cVersionID,K_PropertyDesc,0)</definedName>
    <definedName name="P_DPROPDESC_VersionID" localSheetId="5" hidden="1">OFFSET(P_DPROPDESC_cVersionID,K_PropertyDesc,0)</definedName>
    <definedName name="P_DPROPDESC_VersionID" localSheetId="3" hidden="1">OFFSET(P_DPROPDESC_cVersionID,K_PropertyDesc,0)</definedName>
    <definedName name="P_DPROPDESC_VersionID" hidden="1">OFFSET(P_DPROPDESC_cVersionID,K_PropertyDesc,0)</definedName>
    <definedName name="P_DPROPDESC_ZIP" localSheetId="4" hidden="1">OFFSET(P_DPROPDESC_cZIP,K_PropertyDesc,0)</definedName>
    <definedName name="P_DPROPDESC_ZIP" localSheetId="5" hidden="1">OFFSET(P_DPROPDESC_cZIP,K_PropertyDesc,0)</definedName>
    <definedName name="P_DPROPDESC_ZIP" localSheetId="3" hidden="1">OFFSET(P_DPROPDESC_cZIP,K_PropertyDesc,0)</definedName>
    <definedName name="P_DPROPDESC_ZIP" hidden="1">OFFSET(P_DPROPDESC_cZIP,K_PropertyDesc,0)</definedName>
    <definedName name="P_GLOBAL_IsGlobal" localSheetId="4" hidden="1">OFFSET(P_GLOBAL_cIsGlobal,'Capital Stack'!K_Property,0)</definedName>
    <definedName name="P_GLOBAL_IsGlobal" localSheetId="5" hidden="1">OFFSET(P_GLOBAL_cIsGlobal,'Loan Data'!K_Property,0)</definedName>
    <definedName name="P_GLOBAL_IsGlobal" localSheetId="3" hidden="1">OFFSET(P_GLOBAL_cIsGlobal,'Property UW'!K_Property,0)</definedName>
    <definedName name="P_GLOBAL_IsGlobal" hidden="1">OFFSET(P_GLOBAL_cIsGlobal,K_Property,0)</definedName>
    <definedName name="P_MONTH_BRR" localSheetId="4" hidden="1">OFFSET(P_MONTH_cBRR,'Capital Stack'!K_Property,'Capital Stack'!K_Month-1)</definedName>
    <definedName name="P_MONTH_BRR" localSheetId="5" hidden="1">OFFSET(P_MONTH_cBRR,'Loan Data'!K_Property,'Loan Data'!K_Month-1)</definedName>
    <definedName name="P_MONTH_BRR" localSheetId="3" hidden="1">OFFSET(P_MONTH_cBRR,'Property UW'!K_Property,'Property UW'!K_Month-1)</definedName>
    <definedName name="P_MONTH_BRR" hidden="1">OFFSET(P_MONTH_cBRR,K_Property,K_Month-1)</definedName>
    <definedName name="P_MONTH_CAP" localSheetId="4" hidden="1">OFFSET(P_MONTH_cCAP,'Capital Stack'!K_Property,'Capital Stack'!K_Month-1)</definedName>
    <definedName name="P_MONTH_CAP" localSheetId="5" hidden="1">OFFSET(P_MONTH_cCAP,'Loan Data'!K_Property,'Loan Data'!K_Month-1)</definedName>
    <definedName name="P_MONTH_CAP" localSheetId="3" hidden="1">OFFSET(P_MONTH_cCAP,'Property UW'!K_Property,'Property UW'!K_Month-1)</definedName>
    <definedName name="P_MONTH_CAP" hidden="1">OFFSET(P_MONTH_cCAP,K_Property,K_Month-1)</definedName>
    <definedName name="P_MONTH_CPI" localSheetId="4" hidden="1">OFFSET(P_MONTH_cCPI,'Capital Stack'!K_Property,'Capital Stack'!K_Month-1)</definedName>
    <definedName name="P_MONTH_CPI" localSheetId="5" hidden="1">OFFSET(P_MONTH_cCPI,'Loan Data'!K_Property,'Loan Data'!K_Month-1)</definedName>
    <definedName name="P_MONTH_CPI" localSheetId="3" hidden="1">OFFSET(P_MONTH_cCPI,'Property UW'!K_Property,'Property UW'!K_Month-1)</definedName>
    <definedName name="P_MONTH_CPI" hidden="1">OFFSET(P_MONTH_cCPI,K_Property,K_Month-1)</definedName>
    <definedName name="P_MONTH_CRL" localSheetId="4" hidden="1">OFFSET(P_MONTH_cCRL,'Capital Stack'!K_Property,'Capital Stack'!K_Month-1)</definedName>
    <definedName name="P_MONTH_CRL" localSheetId="5" hidden="1">OFFSET(P_MONTH_cCRL,'Loan Data'!K_Property,'Loan Data'!K_Month-1)</definedName>
    <definedName name="P_MONTH_CRL" localSheetId="3" hidden="1">OFFSET(P_MONTH_cCRL,'Property UW'!K_Property,'Property UW'!K_Month-1)</definedName>
    <definedName name="P_MONTH_CRL" hidden="1">OFFSET(P_MONTH_cCRL,K_Property,K_Month-1)</definedName>
    <definedName name="P_MONTH_EXP" localSheetId="4" hidden="1">OFFSET(P_MONTH_cEXP,'Capital Stack'!K_Property,'Capital Stack'!K_Month-1)</definedName>
    <definedName name="P_MONTH_EXP" localSheetId="5" hidden="1">OFFSET(P_MONTH_cEXP,'Loan Data'!K_Property,'Loan Data'!K_Month-1)</definedName>
    <definedName name="P_MONTH_EXP" localSheetId="3" hidden="1">OFFSET(P_MONTH_cEXP,'Property UW'!K_Property,'Property UW'!K_Month-1)</definedName>
    <definedName name="P_MONTH_EXP" hidden="1">OFFSET(P_MONTH_cEXP,K_Property,K_Month-1)</definedName>
    <definedName name="P_MONTH_LCS" localSheetId="4" hidden="1">OFFSET(P_MONTH_cLCS,'Capital Stack'!K_Property,'Capital Stack'!K_Month-1)</definedName>
    <definedName name="P_MONTH_LCS" localSheetId="5" hidden="1">OFFSET(P_MONTH_cLCS,'Loan Data'!K_Property,'Loan Data'!K_Month-1)</definedName>
    <definedName name="P_MONTH_LCS" localSheetId="3" hidden="1">OFFSET(P_MONTH_cLCS,'Property UW'!K_Property,'Property UW'!K_Month-1)</definedName>
    <definedName name="P_MONTH_LCS" hidden="1">OFFSET(P_MONTH_cLCS,K_Property,K_Month-1)</definedName>
    <definedName name="P_MONTH_MIS" localSheetId="4" hidden="1">OFFSET(P_MONTH_cMIS,'Capital Stack'!K_Property,'Capital Stack'!K_Month-1)</definedName>
    <definedName name="P_MONTH_MIS" localSheetId="5" hidden="1">OFFSET(P_MONTH_cMIS,'Loan Data'!K_Property,'Loan Data'!K_Month-1)</definedName>
    <definedName name="P_MONTH_MIS" localSheetId="3" hidden="1">OFFSET(P_MONTH_cMIS,'Property UW'!K_Property,'Property UW'!K_Month-1)</definedName>
    <definedName name="P_MONTH_MIS" hidden="1">OFFSET(P_MONTH_cMIS,K_Property,K_Month-1)</definedName>
    <definedName name="P_MONTH_OSF" localSheetId="4" hidden="1">OFFSET(P_MONTH_cOSF,'Capital Stack'!K_Property,'Capital Stack'!K_Month-1)</definedName>
    <definedName name="P_MONTH_OSF" localSheetId="5" hidden="1">OFFSET(P_MONTH_cOSF,'Loan Data'!K_Property,'Loan Data'!K_Month-1)</definedName>
    <definedName name="P_MONTH_OSF" localSheetId="3" hidden="1">OFFSET(P_MONTH_cOSF,'Property UW'!K_Property,'Property UW'!K_Month-1)</definedName>
    <definedName name="P_MONTH_OSF" hidden="1">OFFSET(P_MONTH_cOSF,K_Property,K_Month-1)</definedName>
    <definedName name="P_MONTH_PER" localSheetId="4" hidden="1">OFFSET(P_MONTH_cPER,'Capital Stack'!K_Property,'Capital Stack'!K_Month-1)</definedName>
    <definedName name="P_MONTH_PER" localSheetId="5" hidden="1">OFFSET(P_MONTH_cPER,'Loan Data'!K_Property,'Loan Data'!K_Month-1)</definedName>
    <definedName name="P_MONTH_PER" localSheetId="3" hidden="1">OFFSET(P_MONTH_cPER,'Property UW'!K_Property,'Property UW'!K_Month-1)</definedName>
    <definedName name="P_MONTH_PER" hidden="1">OFFSET(P_MONTH_cPER,K_Property,K_Month-1)</definedName>
    <definedName name="P_MONTH_POW" localSheetId="4" hidden="1">OFFSET(P_MONTH_cPOW,'Capital Stack'!K_Property,'Capital Stack'!K_Month-1)</definedName>
    <definedName name="P_MONTH_POW" localSheetId="5" hidden="1">OFFSET(P_MONTH_cPOW,'Loan Data'!K_Property,'Loan Data'!K_Month-1)</definedName>
    <definedName name="P_MONTH_POW" localSheetId="3" hidden="1">OFFSET(P_MONTH_cPOW,'Property UW'!K_Property,'Property UW'!K_Month-1)</definedName>
    <definedName name="P_MONTH_POW" hidden="1">OFFSET(P_MONTH_cPOW,K_Property,K_Month-1)</definedName>
    <definedName name="P_MONTH_REC" localSheetId="4" hidden="1">OFFSET(P_MONTH_cREC,'Capital Stack'!K_Property,'Capital Stack'!K_Month-1)</definedName>
    <definedName name="P_MONTH_REC" localSheetId="5" hidden="1">OFFSET(P_MONTH_cREC,'Loan Data'!K_Property,'Loan Data'!K_Month-1)</definedName>
    <definedName name="P_MONTH_REC" localSheetId="3" hidden="1">OFFSET(P_MONTH_cREC,'Property UW'!K_Property,'Property UW'!K_Month-1)</definedName>
    <definedName name="P_MONTH_REC" hidden="1">OFFSET(P_MONTH_cREC,K_Property,K_Month-1)</definedName>
    <definedName name="P_MONTH_REV" localSheetId="4" hidden="1">OFFSET(P_MONTH_cREV,'Capital Stack'!K_Property,'Capital Stack'!K_Month-1)</definedName>
    <definedName name="P_MONTH_REV" localSheetId="5" hidden="1">OFFSET(P_MONTH_cREV,'Loan Data'!K_Property,'Loan Data'!K_Month-1)</definedName>
    <definedName name="P_MONTH_REV" localSheetId="3" hidden="1">OFFSET(P_MONTH_cREV,'Property UW'!K_Property,'Property UW'!K_Month-1)</definedName>
    <definedName name="P_MONTH_REV" hidden="1">OFFSET(P_MONTH_cREV,K_Property,K_Month-1)</definedName>
    <definedName name="P_MONTH_REX" localSheetId="4" hidden="1">OFFSET(P_MONTH_cREX,'Capital Stack'!K_Property,'Capital Stack'!K_Month-1)</definedName>
    <definedName name="P_MONTH_REX" localSheetId="5" hidden="1">OFFSET(P_MONTH_cREX,'Loan Data'!K_Property,'Loan Data'!K_Month-1)</definedName>
    <definedName name="P_MONTH_REX" localSheetId="3" hidden="1">OFFSET(P_MONTH_cREX,'Property UW'!K_Property,'Property UW'!K_Month-1)</definedName>
    <definedName name="P_MONTH_REX" hidden="1">OFFSET(P_MONTH_cREX,K_Property,K_Month-1)</definedName>
    <definedName name="P_MONTH_STP" localSheetId="4" hidden="1">OFFSET(P_MONTH_cSTP,'Capital Stack'!K_Property,'Capital Stack'!K_Month-1)</definedName>
    <definedName name="P_MONTH_STP" localSheetId="5" hidden="1">OFFSET(P_MONTH_cSTP,'Loan Data'!K_Property,'Loan Data'!K_Month-1)</definedName>
    <definedName name="P_MONTH_STP" localSheetId="3" hidden="1">OFFSET(P_MONTH_cSTP,'Property UW'!K_Property,'Property UW'!K_Month-1)</definedName>
    <definedName name="P_MONTH_STP" hidden="1">OFFSET(P_MONTH_cSTP,K_Property,K_Month-1)</definedName>
    <definedName name="P_MONTH_TIS" localSheetId="4" hidden="1">OFFSET(P_MONTH_cTIS,'Capital Stack'!K_Property,'Capital Stack'!K_Month-1)</definedName>
    <definedName name="P_MONTH_TIS" localSheetId="5" hidden="1">OFFSET(P_MONTH_cTIS,'Loan Data'!K_Property,'Loan Data'!K_Month-1)</definedName>
    <definedName name="P_MONTH_TIS" localSheetId="3" hidden="1">OFFSET(P_MONTH_cTIS,'Property UW'!K_Property,'Property UW'!K_Month-1)</definedName>
    <definedName name="P_MONTH_TIS" hidden="1">OFFSET(P_MONTH_cTIS,K_Property,K_Month-1)</definedName>
    <definedName name="P_MONTH_TSF" localSheetId="4" hidden="1">OFFSET(P_MONTH_cTSF,'Capital Stack'!K_Property,'Capital Stack'!K_Month-1)</definedName>
    <definedName name="P_MONTH_TSF" localSheetId="5" hidden="1">OFFSET(P_MONTH_cTSF,'Loan Data'!K_Property,'Loan Data'!K_Month-1)</definedName>
    <definedName name="P_MONTH_TSF" localSheetId="3" hidden="1">OFFSET(P_MONTH_cTSF,'Property UW'!K_Property,'Property UW'!K_Month-1)</definedName>
    <definedName name="P_MONTH_TSF" hidden="1">OFFSET(P_MONTH_cTSF,K_Property,K_Month-1)</definedName>
    <definedName name="P_MONTH_VAC" localSheetId="4" hidden="1">OFFSET(P_MONTH_cVAC,'Capital Stack'!K_Property,'Capital Stack'!K_Month-1)</definedName>
    <definedName name="P_MONTH_VAC" localSheetId="5" hidden="1">OFFSET(P_MONTH_cVAC,'Loan Data'!K_Property,'Loan Data'!K_Month-1)</definedName>
    <definedName name="P_MONTH_VAC" localSheetId="3" hidden="1">OFFSET(P_MONTH_cVAC,'Property UW'!K_Property,'Property UW'!K_Month-1)</definedName>
    <definedName name="P_MONTH_VAC" hidden="1">OFFSET(P_MONTH_cVAC,K_Property,K_Month-1)</definedName>
    <definedName name="P_PROPINF_Cap" localSheetId="4" hidden="1">OFFSET(P_PROPINF_cCap,'Capital Stack'!K_Property,K_Year-1)</definedName>
    <definedName name="P_PROPINF_Cap" localSheetId="5" hidden="1">OFFSET(P_PROPINF_cCap,'Loan Data'!K_Property,K_Year-1)</definedName>
    <definedName name="P_PROPINF_Cap" localSheetId="3" hidden="1">OFFSET(P_PROPINF_cCap,'Property UW'!K_Property,K_Year-1)</definedName>
    <definedName name="P_PROPINF_Cap" hidden="1">OFFSET(P_PROPINF_cCap,K_Property,K_Year-1)</definedName>
    <definedName name="P_PROPINF_CPI" localSheetId="4" hidden="1">OFFSET(P_PROPINF_cCPI,'Capital Stack'!K_Property,K_Year-1)</definedName>
    <definedName name="P_PROPINF_CPI" localSheetId="5" hidden="1">OFFSET(P_PROPINF_cCPI,'Loan Data'!K_Property,K_Year-1)</definedName>
    <definedName name="P_PROPINF_CPI" localSheetId="3" hidden="1">OFFSET(P_PROPINF_cCPI,'Property UW'!K_Property,K_Year-1)</definedName>
    <definedName name="P_PROPINF_CPI" hidden="1">OFFSET(P_PROPINF_cCPI,K_Property,K_Year-1)</definedName>
    <definedName name="P_PROPINF_Gen" localSheetId="4" hidden="1">OFFSET(P_PROPINF_cGen,'Capital Stack'!K_Property,K_Year-1)</definedName>
    <definedName name="P_PROPINF_Gen" localSheetId="5" hidden="1">OFFSET(P_PROPINF_cGen,'Loan Data'!K_Property,K_Year-1)</definedName>
    <definedName name="P_PROPINF_Gen" localSheetId="3" hidden="1">OFFSET(P_PROPINF_cGen,'Property UW'!K_Property,K_Year-1)</definedName>
    <definedName name="P_PROPINF_Gen" hidden="1">OFFSET(P_PROPINF_cGen,K_Property,K_Year-1)</definedName>
    <definedName name="P_PROPINF_LeC" localSheetId="4" hidden="1">OFFSET(P_PROPINF_cLeC,'Capital Stack'!K_Property,K_Year-1)</definedName>
    <definedName name="P_PROPINF_LeC" localSheetId="5" hidden="1">OFFSET(P_PROPINF_cLeC,'Loan Data'!K_Property,K_Year-1)</definedName>
    <definedName name="P_PROPINF_LeC" localSheetId="3" hidden="1">OFFSET(P_PROPINF_cLeC,'Property UW'!K_Property,K_Year-1)</definedName>
    <definedName name="P_PROPINF_LeC" hidden="1">OFFSET(P_PROPINF_cLeC,K_Property,K_Year-1)</definedName>
    <definedName name="P_PROPINF_Mis" localSheetId="4" hidden="1">OFFSET(P_PROPINF_cMis,'Capital Stack'!K_Property,K_Year-1)</definedName>
    <definedName name="P_PROPINF_Mis" localSheetId="5" hidden="1">OFFSET(P_PROPINF_cMis,'Loan Data'!K_Property,K_Year-1)</definedName>
    <definedName name="P_PROPINF_Mis" localSheetId="3" hidden="1">OFFSET(P_PROPINF_cMis,'Property UW'!K_Property,K_Year-1)</definedName>
    <definedName name="P_PROPINF_Mis" hidden="1">OFFSET(P_PROPINF_cMis,K_Property,K_Year-1)</definedName>
    <definedName name="P_PROPINF_Mkt" localSheetId="4" hidden="1">OFFSET(P_PROPINF_cMkt,'Capital Stack'!K_Property,K_Year-1)</definedName>
    <definedName name="P_PROPINF_Mkt" localSheetId="5" hidden="1">OFFSET(P_PROPINF_cMkt,'Loan Data'!K_Property,K_Year-1)</definedName>
    <definedName name="P_PROPINF_Mkt" localSheetId="3" hidden="1">OFFSET(P_PROPINF_cMkt,'Property UW'!K_Property,K_Year-1)</definedName>
    <definedName name="P_PROPINF_Mkt" hidden="1">OFFSET(P_PROPINF_cMkt,K_Property,K_Year-1)</definedName>
    <definedName name="P_PROPINF_Non" localSheetId="4" hidden="1">OFFSET(P_PROPINF_cNon,'Capital Stack'!K_Property,K_Year-1)</definedName>
    <definedName name="P_PROPINF_Non" localSheetId="5" hidden="1">OFFSET(P_PROPINF_cNon,'Loan Data'!K_Property,K_Year-1)</definedName>
    <definedName name="P_PROPINF_Non" localSheetId="3" hidden="1">OFFSET(P_PROPINF_cNon,'Property UW'!K_Property,K_Year-1)</definedName>
    <definedName name="P_PROPINF_Non" hidden="1">OFFSET(P_PROPINF_cNon,K_Property,K_Year-1)</definedName>
    <definedName name="P_PROPINF_Rec" localSheetId="4" hidden="1">OFFSET(P_PROPINF_cRec,'Capital Stack'!K_Property,K_Year-1)</definedName>
    <definedName name="P_PROPINF_Rec" localSheetId="5" hidden="1">OFFSET(P_PROPINF_cRec,'Loan Data'!K_Property,K_Year-1)</definedName>
    <definedName name="P_PROPINF_Rec" localSheetId="3" hidden="1">OFFSET(P_PROPINF_cRec,'Property UW'!K_Property,K_Year-1)</definedName>
    <definedName name="P_PROPINF_Rec" hidden="1">OFFSET(P_PROPINF_cRec,K_Property,K_Year-1)</definedName>
    <definedName name="P_PROPINF_Ret" localSheetId="4" hidden="1">OFFSET(P_PROPINF_cRet,'Capital Stack'!K_Property,K_Year-1)</definedName>
    <definedName name="P_PROPINF_Ret" localSheetId="5" hidden="1">OFFSET(P_PROPINF_cRet,'Loan Data'!K_Property,K_Year-1)</definedName>
    <definedName name="P_PROPINF_Ret" localSheetId="3" hidden="1">OFFSET(P_PROPINF_cRet,'Property UW'!K_Property,K_Year-1)</definedName>
    <definedName name="P_PROPINF_Ret" hidden="1">OFFSET(P_PROPINF_cRet,K_Property,K_Year-1)</definedName>
    <definedName name="P_VACCL_CL" localSheetId="4" hidden="1">OFFSET(P_VACCL_CLY1,'Capital Stack'!K_Property,K_Year-1)</definedName>
    <definedName name="P_VACCL_CL" localSheetId="5" hidden="1">OFFSET(P_VACCL_CLY1,'Loan Data'!K_Property,K_Year-1)</definedName>
    <definedName name="P_VACCL_CL" localSheetId="3" hidden="1">OFFSET(P_VACCL_CLY1,'Property UW'!K_Property,K_Year-1)</definedName>
    <definedName name="P_VACCL_CL" hidden="1">OFFSET(P_VACCL_CLY1,K_Property,K_Year-1)</definedName>
    <definedName name="P_VACCL_Vac" localSheetId="4" hidden="1">OFFSET(P_VACCL_VacY1,'Capital Stack'!K_Property,K_Year-1)</definedName>
    <definedName name="P_VACCL_Vac" localSheetId="5" hidden="1">OFFSET(P_VACCL_VacY1,'Loan Data'!K_Property,K_Year-1)</definedName>
    <definedName name="P_VACCL_Vac" localSheetId="3" hidden="1">OFFSET(P_VACCL_VacY1,'Property UW'!K_Property,K_Year-1)</definedName>
    <definedName name="P_VACCL_Vac" hidden="1">OFFSET(P_VACCL_VacY1,K_Property,K_Year-1)</definedName>
    <definedName name="P_YEAR_BRR" localSheetId="4" hidden="1">OFFSET(P_MONTH_cBRR,'Capital Stack'!K_Property,12*(K_Year-1),1,12)</definedName>
    <definedName name="P_YEAR_BRR" localSheetId="5" hidden="1">OFFSET(P_MONTH_cBRR,'Loan Data'!K_Property,12*(K_Year-1),1,12)</definedName>
    <definedName name="P_YEAR_BRR" localSheetId="3" hidden="1">OFFSET(P_MONTH_cBRR,'Property UW'!K_Property,12*(K_Year-1),1,12)</definedName>
    <definedName name="P_YEAR_BRR" hidden="1">OFFSET(P_MONTH_cBRR,K_Property,12*(K_Year-1),1,12)</definedName>
    <definedName name="P_YEAR_CAP" localSheetId="4" hidden="1">OFFSET(P_MONTH_cCAP,'Capital Stack'!K_Property,12*(K_Year-1),1,12)</definedName>
    <definedName name="P_YEAR_CAP" localSheetId="5" hidden="1">OFFSET(P_MONTH_cCAP,'Loan Data'!K_Property,12*(K_Year-1),1,12)</definedName>
    <definedName name="P_YEAR_CAP" localSheetId="3" hidden="1">OFFSET(P_MONTH_cCAP,'Property UW'!K_Property,12*(K_Year-1),1,12)</definedName>
    <definedName name="P_YEAR_CAP" hidden="1">OFFSET(P_MONTH_cCAP,K_Property,12*(K_Year-1),1,12)</definedName>
    <definedName name="P_YEAR_CPI" localSheetId="4" hidden="1">OFFSET(P_MONTH_cCPI,'Capital Stack'!K_Property,12*(K_Year-1),1,12)</definedName>
    <definedName name="P_YEAR_CPI" localSheetId="5" hidden="1">OFFSET(P_MONTH_cCPI,'Loan Data'!K_Property,12*(K_Year-1),1,12)</definedName>
    <definedName name="P_YEAR_CPI" localSheetId="3" hidden="1">OFFSET(P_MONTH_cCPI,'Property UW'!K_Property,12*(K_Year-1),1,12)</definedName>
    <definedName name="P_YEAR_CPI" hidden="1">OFFSET(P_MONTH_cCPI,K_Property,12*(K_Year-1),1,12)</definedName>
    <definedName name="P_YEAR_CRL" localSheetId="4" hidden="1">OFFSET(P_MONTH_cCRL,'Capital Stack'!K_Property,12*(K_Year-1),1,12)</definedName>
    <definedName name="P_YEAR_CRL" localSheetId="5" hidden="1">OFFSET(P_MONTH_cCRL,'Loan Data'!K_Property,12*(K_Year-1),1,12)</definedName>
    <definedName name="P_YEAR_CRL" localSheetId="3" hidden="1">OFFSET(P_MONTH_cCRL,'Property UW'!K_Property,12*(K_Year-1),1,12)</definedName>
    <definedName name="P_YEAR_CRL" hidden="1">OFFSET(P_MONTH_cCRL,K_Property,12*(K_Year-1),1,12)</definedName>
    <definedName name="P_YEAR_EXP" localSheetId="4" hidden="1">OFFSET(P_MONTH_cEXP,'Capital Stack'!K_Property,12*(K_Year-1),1,12)</definedName>
    <definedName name="P_YEAR_EXP" localSheetId="5" hidden="1">OFFSET(P_MONTH_cEXP,'Loan Data'!K_Property,12*(K_Year-1),1,12)</definedName>
    <definedName name="P_YEAR_EXP" localSheetId="3" hidden="1">OFFSET(P_MONTH_cEXP,'Property UW'!K_Property,12*(K_Year-1),1,12)</definedName>
    <definedName name="P_YEAR_EXP" hidden="1">OFFSET(P_MONTH_cEXP,K_Property,12*(K_Year-1),1,12)</definedName>
    <definedName name="P_YEAR_LCS" localSheetId="4" hidden="1">OFFSET(P_MONTH_cLCS,'Capital Stack'!K_Property,12*(K_Year-1),1,12)</definedName>
    <definedName name="P_YEAR_LCS" localSheetId="5" hidden="1">OFFSET(P_MONTH_cLCS,'Loan Data'!K_Property,12*(K_Year-1),1,12)</definedName>
    <definedName name="P_YEAR_LCS" localSheetId="3" hidden="1">OFFSET(P_MONTH_cLCS,'Property UW'!K_Property,12*(K_Year-1),1,12)</definedName>
    <definedName name="P_YEAR_LCS" hidden="1">OFFSET(P_MONTH_cLCS,K_Property,12*(K_Year-1),1,12)</definedName>
    <definedName name="P_YEAR_MIS" localSheetId="4" hidden="1">OFFSET(P_MONTH_cMIS,'Capital Stack'!K_Property,12*(K_Year-1),1,12)</definedName>
    <definedName name="P_YEAR_MIS" localSheetId="5" hidden="1">OFFSET(P_MONTH_cMIS,'Loan Data'!K_Property,12*(K_Year-1),1,12)</definedName>
    <definedName name="P_YEAR_MIS" localSheetId="3" hidden="1">OFFSET(P_MONTH_cMIS,'Property UW'!K_Property,12*(K_Year-1),1,12)</definedName>
    <definedName name="P_YEAR_MIS" hidden="1">OFFSET(P_MONTH_cMIS,K_Property,12*(K_Year-1),1,12)</definedName>
    <definedName name="P_YEAR_OSF" localSheetId="4" hidden="1">OFFSET(P_MONTH_cOSF,'Capital Stack'!K_Property,12*(K_Year-1),1,12)</definedName>
    <definedName name="P_YEAR_OSF" localSheetId="5" hidden="1">OFFSET(P_MONTH_cOSF,'Loan Data'!K_Property,12*(K_Year-1),1,12)</definedName>
    <definedName name="P_YEAR_OSF" localSheetId="3" hidden="1">OFFSET(P_MONTH_cOSF,'Property UW'!K_Property,12*(K_Year-1),1,12)</definedName>
    <definedName name="P_YEAR_OSF" hidden="1">OFFSET(P_MONTH_cOSF,K_Property,12*(K_Year-1),1,12)</definedName>
    <definedName name="P_YEAR_PER" localSheetId="4" hidden="1">OFFSET(P_MONTH_cPER,'Capital Stack'!K_Property,12*(K_Year-1),1,12)</definedName>
    <definedName name="P_YEAR_PER" localSheetId="5" hidden="1">OFFSET(P_MONTH_cPER,'Loan Data'!K_Property,12*(K_Year-1),1,12)</definedName>
    <definedName name="P_YEAR_PER" localSheetId="3" hidden="1">OFFSET(P_MONTH_cPER,'Property UW'!K_Property,12*(K_Year-1),1,12)</definedName>
    <definedName name="P_YEAR_PER" hidden="1">OFFSET(P_MONTH_cPER,K_Property,12*(K_Year-1),1,12)</definedName>
    <definedName name="P_YEAR_POW" localSheetId="4" hidden="1">OFFSET(P_MONTH_cPOW,'Capital Stack'!K_Property,12*(K_Year-1),1,12)</definedName>
    <definedName name="P_YEAR_POW" localSheetId="5" hidden="1">OFFSET(P_MONTH_cPOW,'Loan Data'!K_Property,12*(K_Year-1),1,12)</definedName>
    <definedName name="P_YEAR_POW" localSheetId="3" hidden="1">OFFSET(P_MONTH_cPOW,'Property UW'!K_Property,12*(K_Year-1),1,12)</definedName>
    <definedName name="P_YEAR_POW" hidden="1">OFFSET(P_MONTH_cPOW,K_Property,12*(K_Year-1),1,12)</definedName>
    <definedName name="P_YEAR_REC" localSheetId="4" hidden="1">OFFSET(P_MONTH_cREC,'Capital Stack'!K_Property,12*(K_Year-1),1,12)</definedName>
    <definedName name="P_YEAR_REC" localSheetId="5" hidden="1">OFFSET(P_MONTH_cREC,'Loan Data'!K_Property,12*(K_Year-1),1,12)</definedName>
    <definedName name="P_YEAR_REC" localSheetId="3" hidden="1">OFFSET(P_MONTH_cREC,'Property UW'!K_Property,12*(K_Year-1),1,12)</definedName>
    <definedName name="P_YEAR_REC" hidden="1">OFFSET(P_MONTH_cREC,K_Property,12*(K_Year-1),1,12)</definedName>
    <definedName name="P_YEAR_REV" localSheetId="4" hidden="1">OFFSET(P_MONTH_cREV,'Capital Stack'!K_Property,12*(K_Year-1),1,12)</definedName>
    <definedName name="P_YEAR_REV" localSheetId="5" hidden="1">OFFSET(P_MONTH_cREV,'Loan Data'!K_Property,12*(K_Year-1),1,12)</definedName>
    <definedName name="P_YEAR_REV" localSheetId="3" hidden="1">OFFSET(P_MONTH_cREV,'Property UW'!K_Property,12*(K_Year-1),1,12)</definedName>
    <definedName name="P_YEAR_REV" hidden="1">OFFSET(P_MONTH_cREV,K_Property,12*(K_Year-1),1,12)</definedName>
    <definedName name="P_YEAR_REX" localSheetId="4" hidden="1">OFFSET(P_MONTH_cREX,'Capital Stack'!K_Property,12*(K_Year-1),1,12)</definedName>
    <definedName name="P_YEAR_REX" localSheetId="5" hidden="1">OFFSET(P_MONTH_cREX,'Loan Data'!K_Property,12*(K_Year-1),1,12)</definedName>
    <definedName name="P_YEAR_REX" localSheetId="3" hidden="1">OFFSET(P_MONTH_cREX,'Property UW'!K_Property,12*(K_Year-1),1,12)</definedName>
    <definedName name="P_YEAR_REX" hidden="1">OFFSET(P_MONTH_cREX,K_Property,12*(K_Year-1),1,12)</definedName>
    <definedName name="P_YEAR_STP" localSheetId="4" hidden="1">OFFSET(P_MONTH_cSTP,'Capital Stack'!K_Property,12*(K_Year-1),1,12)</definedName>
    <definedName name="P_YEAR_STP" localSheetId="5" hidden="1">OFFSET(P_MONTH_cSTP,'Loan Data'!K_Property,12*(K_Year-1),1,12)</definedName>
    <definedName name="P_YEAR_STP" localSheetId="3" hidden="1">OFFSET(P_MONTH_cSTP,'Property UW'!K_Property,12*(K_Year-1),1,12)</definedName>
    <definedName name="P_YEAR_STP" hidden="1">OFFSET(P_MONTH_cSTP,K_Property,12*(K_Year-1),1,12)</definedName>
    <definedName name="P_YEAR_TIS" localSheetId="4" hidden="1">OFFSET(P_MONTH_cTIS,'Capital Stack'!K_Property,12*(K_Year-1),1,12)</definedName>
    <definedName name="P_YEAR_TIS" localSheetId="5" hidden="1">OFFSET(P_MONTH_cTIS,'Loan Data'!K_Property,12*(K_Year-1),1,12)</definedName>
    <definedName name="P_YEAR_TIS" localSheetId="3" hidden="1">OFFSET(P_MONTH_cTIS,'Property UW'!K_Property,12*(K_Year-1),1,12)</definedName>
    <definedName name="P_YEAR_TIS" hidden="1">OFFSET(P_MONTH_cTIS,K_Property,12*(K_Year-1),1,12)</definedName>
    <definedName name="P_YEAR_TSF" localSheetId="4" hidden="1">OFFSET(P_MONTH_cTSF,'Capital Stack'!K_Property,12*(K_Year-1),1,12)</definedName>
    <definedName name="P_YEAR_TSF" localSheetId="5" hidden="1">OFFSET(P_MONTH_cTSF,'Loan Data'!K_Property,12*(K_Year-1),1,12)</definedName>
    <definedName name="P_YEAR_TSF" localSheetId="3" hidden="1">OFFSET(P_MONTH_cTSF,'Property UW'!K_Property,12*(K_Year-1),1,12)</definedName>
    <definedName name="P_YEAR_TSF" hidden="1">OFFSET(P_MONTH_cTSF,K_Property,12*(K_Year-1),1,12)</definedName>
    <definedName name="P_YEAR_VAC" localSheetId="4" hidden="1">OFFSET(P_MONTH_cVAC,'Capital Stack'!K_Property,12*(K_Year-1),1,12)</definedName>
    <definedName name="P_YEAR_VAC" localSheetId="5" hidden="1">OFFSET(P_MONTH_cVAC,'Loan Data'!K_Property,12*(K_Year-1),1,12)</definedName>
    <definedName name="P_YEAR_VAC" localSheetId="3" hidden="1">OFFSET(P_MONTH_cVAC,'Property UW'!K_Property,12*(K_Year-1),1,12)</definedName>
    <definedName name="P_YEAR_VAC" hidden="1">OFFSET(P_MONTH_cVAC,K_Property,12*(K_Year-1),1,12)</definedName>
    <definedName name="pablo"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ckage" localSheetId="4" hidden="1">{#N/A,#N/A,FALSE,"Cover Page";#N/A,#N/A,FALSE,"Table of Contents";#N/A,#N/A,FALSE,"Executive Summary";#N/A,#N/A,FALSE,"Investment-Acquisition Costs";#N/A,#N/A,FALSE,"Financing Assumptions";#N/A,#N/A,FALSE,"Rent Roll";#N/A,#N/A,FALSE,"Taxes and Assessments"}</definedName>
    <definedName name="Package" localSheetId="5" hidden="1">{#N/A,#N/A,FALSE,"Cover Page";#N/A,#N/A,FALSE,"Table of Contents";#N/A,#N/A,FALSE,"Executive Summary";#N/A,#N/A,FALSE,"Investment-Acquisition Costs";#N/A,#N/A,FALSE,"Financing Assumptions";#N/A,#N/A,FALSE,"Rent Roll";#N/A,#N/A,FALSE,"Taxes and Assessments"}</definedName>
    <definedName name="Package" localSheetId="3" hidden="1">{#N/A,#N/A,FALSE,"Cover Page";#N/A,#N/A,FALSE,"Table of Contents";#N/A,#N/A,FALSE,"Executive Summary";#N/A,#N/A,FALSE,"Investment-Acquisition Costs";#N/A,#N/A,FALSE,"Financing Assumptions";#N/A,#N/A,FALSE,"Rent Roll";#N/A,#N/A,FALSE,"Taxes and Assessments"}</definedName>
    <definedName name="Package" hidden="1">{#N/A,#N/A,FALSE,"Cover Page";#N/A,#N/A,FALSE,"Table of Contents";#N/A,#N/A,FALSE,"Executive Summary";#N/A,#N/A,FALSE,"Investment-Acquisition Costs";#N/A,#N/A,FALSE,"Financing Assumptions";#N/A,#N/A,FALSE,"Rent Roll";#N/A,#N/A,FALSE,"Taxes and Assessments"}</definedName>
    <definedName name="paper" localSheetId="4"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paper" localSheetId="5"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paper" localSheetId="3"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paper"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parkavecopy" localSheetId="4" hidden="1">{"View1",#N/A,FALSE,"Sheet1";"View2",#N/A,FALSE,"Sheet1"}</definedName>
    <definedName name="parkavecopy" localSheetId="5" hidden="1">{"View1",#N/A,FALSE,"Sheet1";"View2",#N/A,FALSE,"Sheet1"}</definedName>
    <definedName name="parkavecopy" localSheetId="3" hidden="1">{"View1",#N/A,FALSE,"Sheet1";"View2",#N/A,FALSE,"Sheet1"}</definedName>
    <definedName name="parkavecopy" hidden="1">{"View1",#N/A,FALSE,"Sheet1";"View2",#N/A,FALSE,"Sheet1"}</definedName>
    <definedName name="parkcopy" localSheetId="4" hidden="1">{"Main",#N/A,FALSE,"Wacker";"Main2",#N/A,FALSE,"Wacker";"Value",#N/A,FALSE,"Wacker";"Sensitivity",#N/A,FALSE,"Wacker";"Paine",#N/A,FALSE,"Wacker";"Quaker",#N/A,FALSE,"Wacker";"Wacker",#N/A,FALSE,"Wacker";"1900",#N/A,FALSE,"Wacker";"1901",#N/A,FALSE,"Wacker"}</definedName>
    <definedName name="parkcopy" localSheetId="5" hidden="1">{"Main",#N/A,FALSE,"Wacker";"Main2",#N/A,FALSE,"Wacker";"Value",#N/A,FALSE,"Wacker";"Sensitivity",#N/A,FALSE,"Wacker";"Paine",#N/A,FALSE,"Wacker";"Quaker",#N/A,FALSE,"Wacker";"Wacker",#N/A,FALSE,"Wacker";"1900",#N/A,FALSE,"Wacker";"1901",#N/A,FALSE,"Wacker"}</definedName>
    <definedName name="parkcopy" localSheetId="3" hidden="1">{"Main",#N/A,FALSE,"Wacker";"Main2",#N/A,FALSE,"Wacker";"Value",#N/A,FALSE,"Wacker";"Sensitivity",#N/A,FALSE,"Wacker";"Paine",#N/A,FALSE,"Wacker";"Quaker",#N/A,FALSE,"Wacker";"Wacker",#N/A,FALSE,"Wacker";"1900",#N/A,FALSE,"Wacker";"1901",#N/A,FALSE,"Wacker"}</definedName>
    <definedName name="parkcopy" hidden="1">{"Main",#N/A,FALSE,"Wacker";"Main2",#N/A,FALSE,"Wacker";"Value",#N/A,FALSE,"Wacker";"Sensitivity",#N/A,FALSE,"Wacker";"Paine",#N/A,FALSE,"Wacker";"Quaker",#N/A,FALSE,"Wacker";"Wacker",#N/A,FALSE,"Wacker";"1900",#N/A,FALSE,"Wacker";"1901",#N/A,FALSE,"Wacker"}</definedName>
    <definedName name="parkjvcopy" localSheetId="4" hidden="1">{"Main",#N/A,FALSE,"Wacker";"Main2",#N/A,FALSE,"Wacker";"Value",#N/A,FALSE,"Wacker";"Sensitivity",#N/A,FALSE,"Wacker";"Paine",#N/A,FALSE,"Wacker";"Quaker",#N/A,FALSE,"Wacker";"Wacker",#N/A,FALSE,"Wacker";"1900",#N/A,FALSE,"Wacker";"1901",#N/A,FALSE,"Wacker"}</definedName>
    <definedName name="parkjvcopy" localSheetId="5" hidden="1">{"Main",#N/A,FALSE,"Wacker";"Main2",#N/A,FALSE,"Wacker";"Value",#N/A,FALSE,"Wacker";"Sensitivity",#N/A,FALSE,"Wacker";"Paine",#N/A,FALSE,"Wacker";"Quaker",#N/A,FALSE,"Wacker";"Wacker",#N/A,FALSE,"Wacker";"1900",#N/A,FALSE,"Wacker";"1901",#N/A,FALSE,"Wacker"}</definedName>
    <definedName name="parkjvcopy" localSheetId="3" hidden="1">{"Main",#N/A,FALSE,"Wacker";"Main2",#N/A,FALSE,"Wacker";"Value",#N/A,FALSE,"Wacker";"Sensitivity",#N/A,FALSE,"Wacker";"Paine",#N/A,FALSE,"Wacker";"Quaker",#N/A,FALSE,"Wacker";"Wacker",#N/A,FALSE,"Wacker";"1900",#N/A,FALSE,"Wacker";"1901",#N/A,FALSE,"Wacker"}</definedName>
    <definedName name="parkjvcopy" hidden="1">{"Main",#N/A,FALSE,"Wacker";"Main2",#N/A,FALSE,"Wacker";"Value",#N/A,FALSE,"Wacker";"Sensitivity",#N/A,FALSE,"Wacker";"Paine",#N/A,FALSE,"Wacker";"Quaker",#N/A,FALSE,"Wacker";"Wacker",#N/A,FALSE,"Wacker";"1900",#N/A,FALSE,"Wacker";"1901",#N/A,FALSE,"Wacker"}</definedName>
    <definedName name="parktest" localSheetId="4" hidden="1">{"View1",#N/A,FALSE,"Sheet1";"View2",#N/A,FALSE,"Sheet1"}</definedName>
    <definedName name="parktest" localSheetId="5" hidden="1">{"View1",#N/A,FALSE,"Sheet1";"View2",#N/A,FALSE,"Sheet1"}</definedName>
    <definedName name="parktest" localSheetId="3" hidden="1">{"View1",#N/A,FALSE,"Sheet1";"View2",#N/A,FALSE,"Sheet1"}</definedName>
    <definedName name="parktest" hidden="1">{"View1",#N/A,FALSE,"Sheet1";"View2",#N/A,FALSE,"Sheet1"}</definedName>
    <definedName name="parktestave" localSheetId="4" hidden="1">{"Main",#N/A,FALSE,"Wacker";"Main2",#N/A,FALSE,"Wacker";"Value",#N/A,FALSE,"Wacker";"Sensitivity",#N/A,FALSE,"Wacker";"Paine",#N/A,FALSE,"Wacker";"Quaker",#N/A,FALSE,"Wacker";"Wacker",#N/A,FALSE,"Wacker";"1900",#N/A,FALSE,"Wacker";"1901",#N/A,FALSE,"Wacker"}</definedName>
    <definedName name="parktestave" localSheetId="5" hidden="1">{"Main",#N/A,FALSE,"Wacker";"Main2",#N/A,FALSE,"Wacker";"Value",#N/A,FALSE,"Wacker";"Sensitivity",#N/A,FALSE,"Wacker";"Paine",#N/A,FALSE,"Wacker";"Quaker",#N/A,FALSE,"Wacker";"Wacker",#N/A,FALSE,"Wacker";"1900",#N/A,FALSE,"Wacker";"1901",#N/A,FALSE,"Wacker"}</definedName>
    <definedName name="parktestave" localSheetId="3" hidden="1">{"Main",#N/A,FALSE,"Wacker";"Main2",#N/A,FALSE,"Wacker";"Value",#N/A,FALSE,"Wacker";"Sensitivity",#N/A,FALSE,"Wacker";"Paine",#N/A,FALSE,"Wacker";"Quaker",#N/A,FALSE,"Wacker";"Wacker",#N/A,FALSE,"Wacker";"1900",#N/A,FALSE,"Wacker";"1901",#N/A,FALSE,"Wacker"}</definedName>
    <definedName name="parktestave" hidden="1">{"Main",#N/A,FALSE,"Wacker";"Main2",#N/A,FALSE,"Wacker";"Value",#N/A,FALSE,"Wacker";"Sensitivity",#N/A,FALSE,"Wacker";"Paine",#N/A,FALSE,"Wacker";"Quaker",#N/A,FALSE,"Wacker";"Wacker",#N/A,FALSE,"Wacker";"1900",#N/A,FALSE,"Wacker";"1901",#N/A,FALSE,"Wacker"}</definedName>
    <definedName name="pat" localSheetId="4" hidden="1">{#N/A,#N/A,FALSE,"Cons - matrix";#N/A,#N/A,FALSE,"Cons - Dev Cash Flow";#N/A,#N/A,FALSE,"Cons - Dev Bud";#N/A,#N/A,FALSE,"Cons - Dev S &amp; U";#N/A,#N/A,FALSE,"Cons - Const. Loan";#N/A,#N/A,FALSE,"Cons - Low Inc Credit";#N/A,#N/A,FALSE,"Res - Cash Flow";#N/A,#N/A,FALSE,"Res - Assumptions";#N/A,#N/A,FALSE,"Res - SF-Rents";#N/A,#N/A,FALSE,"Res - 2001 rents";#N/A,#N/A,FALSE,"Res - Op Ex";#N/A,#N/A,FALSE,"Pkg - Cash Flow";#N/A,#N/A,FALSE,"Pkg - Assumpt 1";#N/A,#N/A,FALSE,"Ret - Cash Flow";#N/A,#N/A,FALSE,"Ret - Assumptions";#N/A,#N/A,FALSE,"Ret - Rent Roll";#N/A,#N/A,FALSE,"Tax - Consolidated";#N/A,#N/A,FALSE,"Tax - data"}</definedName>
    <definedName name="pat" localSheetId="5" hidden="1">{#N/A,#N/A,FALSE,"Cons - matrix";#N/A,#N/A,FALSE,"Cons - Dev Cash Flow";#N/A,#N/A,FALSE,"Cons - Dev Bud";#N/A,#N/A,FALSE,"Cons - Dev S &amp; U";#N/A,#N/A,FALSE,"Cons - Const. Loan";#N/A,#N/A,FALSE,"Cons - Low Inc Credit";#N/A,#N/A,FALSE,"Res - Cash Flow";#N/A,#N/A,FALSE,"Res - Assumptions";#N/A,#N/A,FALSE,"Res - SF-Rents";#N/A,#N/A,FALSE,"Res - 2001 rents";#N/A,#N/A,FALSE,"Res - Op Ex";#N/A,#N/A,FALSE,"Pkg - Cash Flow";#N/A,#N/A,FALSE,"Pkg - Assumpt 1";#N/A,#N/A,FALSE,"Ret - Cash Flow";#N/A,#N/A,FALSE,"Ret - Assumptions";#N/A,#N/A,FALSE,"Ret - Rent Roll";#N/A,#N/A,FALSE,"Tax - Consolidated";#N/A,#N/A,FALSE,"Tax - data"}</definedName>
    <definedName name="pat" localSheetId="3" hidden="1">{#N/A,#N/A,FALSE,"Cons - matrix";#N/A,#N/A,FALSE,"Cons - Dev Cash Flow";#N/A,#N/A,FALSE,"Cons - Dev Bud";#N/A,#N/A,FALSE,"Cons - Dev S &amp; U";#N/A,#N/A,FALSE,"Cons - Const. Loan";#N/A,#N/A,FALSE,"Cons - Low Inc Credit";#N/A,#N/A,FALSE,"Res - Cash Flow";#N/A,#N/A,FALSE,"Res - Assumptions";#N/A,#N/A,FALSE,"Res - SF-Rents";#N/A,#N/A,FALSE,"Res - 2001 rents";#N/A,#N/A,FALSE,"Res - Op Ex";#N/A,#N/A,FALSE,"Pkg - Cash Flow";#N/A,#N/A,FALSE,"Pkg - Assumpt 1";#N/A,#N/A,FALSE,"Ret - Cash Flow";#N/A,#N/A,FALSE,"Ret - Assumptions";#N/A,#N/A,FALSE,"Ret - Rent Roll";#N/A,#N/A,FALSE,"Tax - Consolidated";#N/A,#N/A,FALSE,"Tax - data"}</definedName>
    <definedName name="pat" hidden="1">{#N/A,#N/A,FALSE,"Cons - matrix";#N/A,#N/A,FALSE,"Cons - Dev Cash Flow";#N/A,#N/A,FALSE,"Cons - Dev Bud";#N/A,#N/A,FALSE,"Cons - Dev S &amp; U";#N/A,#N/A,FALSE,"Cons - Const. Loan";#N/A,#N/A,FALSE,"Cons - Low Inc Credit";#N/A,#N/A,FALSE,"Res - Cash Flow";#N/A,#N/A,FALSE,"Res - Assumptions";#N/A,#N/A,FALSE,"Res - SF-Rents";#N/A,#N/A,FALSE,"Res - 2001 rents";#N/A,#N/A,FALSE,"Res - Op Ex";#N/A,#N/A,FALSE,"Pkg - Cash Flow";#N/A,#N/A,FALSE,"Pkg - Assumpt 1";#N/A,#N/A,FALSE,"Ret - Cash Flow";#N/A,#N/A,FALSE,"Ret - Assumptions";#N/A,#N/A,FALSE,"Ret - Rent Roll";#N/A,#N/A,FALSE,"Tax - Consolidated";#N/A,#N/A,FALSE,"Tax - data"}</definedName>
    <definedName name="paulo" localSheetId="4" hidden="1">{"SCH31",#N/A,FALSE,"ebitrecs";"SCH32",#N/A,FALSE,"ebitrecs";"SCH33",#N/A,FALSE,"ebitrecs";"SCH34",#N/A,FALSE,"ebitrecs";"SCH35",#N/A,FALSE,"ebitrecs";"SCH36",#N/A,FALSE,"ebitrecs";"SCH37",#N/A,FALSE,"ebitrecs";"SCH38",#N/A,FALSE,"ebitrecs"}</definedName>
    <definedName name="paulo" localSheetId="5" hidden="1">{"SCH31",#N/A,FALSE,"ebitrecs";"SCH32",#N/A,FALSE,"ebitrecs";"SCH33",#N/A,FALSE,"ebitrecs";"SCH34",#N/A,FALSE,"ebitrecs";"SCH35",#N/A,FALSE,"ebitrecs";"SCH36",#N/A,FALSE,"ebitrecs";"SCH37",#N/A,FALSE,"ebitrecs";"SCH38",#N/A,FALSE,"ebitrecs"}</definedName>
    <definedName name="paulo" localSheetId="3" hidden="1">{"SCH31",#N/A,FALSE,"ebitrecs";"SCH32",#N/A,FALSE,"ebitrecs";"SCH33",#N/A,FALSE,"ebitrecs";"SCH34",#N/A,FALSE,"ebitrecs";"SCH35",#N/A,FALSE,"ebitrecs";"SCH36",#N/A,FALSE,"ebitrecs";"SCH37",#N/A,FALSE,"ebitrecs";"SCH38",#N/A,FALSE,"ebitrecs"}</definedName>
    <definedName name="paulo" hidden="1">{"SCH31",#N/A,FALSE,"ebitrecs";"SCH32",#N/A,FALSE,"ebitrecs";"SCH33",#N/A,FALSE,"ebitrecs";"SCH34",#N/A,FALSE,"ebitrecs";"SCH35",#N/A,FALSE,"ebitrecs";"SCH36",#N/A,FALSE,"ebitrecs";"SCH37",#N/A,FALSE,"ebitrecs";"SCH38",#N/A,FALSE,"ebitrecs"}</definedName>
    <definedName name="PAY_ACCRUED" hidden="1">"PAY_ACCRUED"</definedName>
    <definedName name="Payment_Number" hidden="1">#N/A</definedName>
    <definedName name="pd3policy" localSheetId="4" hidden="1">{"AnnualRentRoll",#N/A,FALSE,"RentRoll"}</definedName>
    <definedName name="pd3policy" localSheetId="5" hidden="1">{"AnnualRentRoll",#N/A,FALSE,"RentRoll"}</definedName>
    <definedName name="pd3policy" localSheetId="3" hidden="1">{"AnnualRentRoll",#N/A,FALSE,"RentRoll"}</definedName>
    <definedName name="pd3policy" hidden="1">{"AnnualRentRoll",#N/A,FALSE,"RentRoll"}</definedName>
    <definedName name="pdappli" localSheetId="4" hidden="1">{#N/A,#N/A,TRUE,"Summary";"AnnualRentRoll",#N/A,TRUE,"RentRoll";#N/A,#N/A,TRUE,"ExitStratigy";#N/A,#N/A,TRUE,"OperatingAssumptions"}</definedName>
    <definedName name="pdappli" localSheetId="5" hidden="1">{#N/A,#N/A,TRUE,"Summary";"AnnualRentRoll",#N/A,TRUE,"RentRoll";#N/A,#N/A,TRUE,"ExitStratigy";#N/A,#N/A,TRUE,"OperatingAssumptions"}</definedName>
    <definedName name="pdappli" localSheetId="3" hidden="1">{#N/A,#N/A,TRUE,"Summary";"AnnualRentRoll",#N/A,TRUE,"RentRoll";#N/A,#N/A,TRUE,"ExitStratigy";#N/A,#N/A,TRUE,"OperatingAssumptions"}</definedName>
    <definedName name="pdappli" hidden="1">{#N/A,#N/A,TRUE,"Summary";"AnnualRentRoll",#N/A,TRUE,"RentRoll";#N/A,#N/A,TRUE,"ExitStratigy";#N/A,#N/A,TRUE,"OperatingAssumptions"}</definedName>
    <definedName name="pdc" localSheetId="4" hidden="1">{#N/A,#N/A,FALSE,"Aging Summary";#N/A,#N/A,FALSE,"Ratio Analysis";#N/A,#N/A,FALSE,"Test 120 Day Accts";#N/A,#N/A,FALSE,"Tickmarks"}</definedName>
    <definedName name="pdc" localSheetId="5" hidden="1">{#N/A,#N/A,FALSE,"Aging Summary";#N/A,#N/A,FALSE,"Ratio Analysis";#N/A,#N/A,FALSE,"Test 120 Day Accts";#N/A,#N/A,FALSE,"Tickmarks"}</definedName>
    <definedName name="pdc" localSheetId="3" hidden="1">{#N/A,#N/A,FALSE,"Aging Summary";#N/A,#N/A,FALSE,"Ratio Analysis";#N/A,#N/A,FALSE,"Test 120 Day Accts";#N/A,#N/A,FALSE,"Tickmarks"}</definedName>
    <definedName name="pdc" hidden="1">{#N/A,#N/A,FALSE,"Aging Summary";#N/A,#N/A,FALSE,"Ratio Analysis";#N/A,#N/A,FALSE,"Test 120 Day Accts";#N/A,#N/A,FALSE,"Tickmarks"}</definedName>
    <definedName name="pdcIRR" localSheetId="4" hidden="1">{#N/A,#N/A,FALSE,"Aging Summary";#N/A,#N/A,FALSE,"Ratio Analysis";#N/A,#N/A,FALSE,"Test 120 Day Accts";#N/A,#N/A,FALSE,"Tickmarks"}</definedName>
    <definedName name="pdcIRR" localSheetId="5" hidden="1">{#N/A,#N/A,FALSE,"Aging Summary";#N/A,#N/A,FALSE,"Ratio Analysis";#N/A,#N/A,FALSE,"Test 120 Day Accts";#N/A,#N/A,FALSE,"Tickmarks"}</definedName>
    <definedName name="pdcIRR" localSheetId="3" hidden="1">{#N/A,#N/A,FALSE,"Aging Summary";#N/A,#N/A,FALSE,"Ratio Analysis";#N/A,#N/A,FALSE,"Test 120 Day Accts";#N/A,#N/A,FALSE,"Tickmarks"}</definedName>
    <definedName name="pdcIRR" hidden="1">{#N/A,#N/A,FALSE,"Aging Summary";#N/A,#N/A,FALSE,"Ratio Analysis";#N/A,#N/A,FALSE,"Test 120 Day Accts";#N/A,#N/A,FALSE,"Tickmarks"}</definedName>
    <definedName name="pdpdpd" localSheetId="4" hidden="1">{#N/A,#N/A,FALSE,"LoanAssumptions"}</definedName>
    <definedName name="pdpdpd" localSheetId="5" hidden="1">{#N/A,#N/A,FALSE,"LoanAssumptions"}</definedName>
    <definedName name="pdpdpd" localSheetId="3" hidden="1">{#N/A,#N/A,FALSE,"LoanAssumptions"}</definedName>
    <definedName name="pdpdpd" hidden="1">{#N/A,#N/A,FALSE,"LoanAssumptions"}</definedName>
    <definedName name="perbolag" localSheetId="4" hidden="1">{#N/A,#N/A,FALSE,"intag";#N/A,#N/A,FALSE,"budg";#N/A,#N/A,FALSE,"samtl"}</definedName>
    <definedName name="perbolag" localSheetId="5" hidden="1">{#N/A,#N/A,FALSE,"intag";#N/A,#N/A,FALSE,"budg";#N/A,#N/A,FALSE,"samtl"}</definedName>
    <definedName name="perbolag" localSheetId="3" hidden="1">{#N/A,#N/A,FALSE,"intag";#N/A,#N/A,FALSE,"budg";#N/A,#N/A,FALSE,"samtl"}</definedName>
    <definedName name="perbolag" hidden="1">{#N/A,#N/A,FALSE,"intag";#N/A,#N/A,FALSE,"budg";#N/A,#N/A,FALSE,"samtl"}</definedName>
    <definedName name="PERIODDATE" hidden="1">"PERIODDATE"</definedName>
    <definedName name="perra"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HOTOS" localSheetId="4" hidden="1">{#N/A,#N/A,FALSE,"RENT ROLL"}</definedName>
    <definedName name="PHOTOS" localSheetId="5" hidden="1">{#N/A,#N/A,FALSE,"RENT ROLL"}</definedName>
    <definedName name="PHOTOS" localSheetId="3" hidden="1">{#N/A,#N/A,FALSE,"RENT ROLL"}</definedName>
    <definedName name="PHOTOS" hidden="1">{#N/A,#N/A,FALSE,"RENT ROLL"}</definedName>
    <definedName name="Pie" localSheetId="4" hidden="1">{"Financials",#N/A,FALSE,"Financials";"AVP",#N/A,FALSE,"AVP";"DCF",#N/A,FALSE,"DCF";"CSC",#N/A,FALSE,"CSC";"Deal_Comp",#N/A,FALSE,"DealComp"}</definedName>
    <definedName name="Pie" localSheetId="5" hidden="1">{"Financials",#N/A,FALSE,"Financials";"AVP",#N/A,FALSE,"AVP";"DCF",#N/A,FALSE,"DCF";"CSC",#N/A,FALSE,"CSC";"Deal_Comp",#N/A,FALSE,"DealComp"}</definedName>
    <definedName name="Pie" localSheetId="3" hidden="1">{"Financials",#N/A,FALSE,"Financials";"AVP",#N/A,FALSE,"AVP";"DCF",#N/A,FALSE,"DCF";"CSC",#N/A,FALSE,"CSC";"Deal_Comp",#N/A,FALSE,"DealComp"}</definedName>
    <definedName name="Pie" hidden="1">{"Financials",#N/A,FALSE,"Financials";"AVP",#N/A,FALSE,"AVP";"DCF",#N/A,FALSE,"DCF";"CSC",#N/A,FALSE,"CSC";"Deal_Comp",#N/A,FALSE,"DealComp"}</definedName>
    <definedName name="Pitchbook" localSheetId="4" hidden="1">{#N/A,#N/A,TRUE,"Sheet16"}</definedName>
    <definedName name="Pitchbook" localSheetId="5" hidden="1">{#N/A,#N/A,TRUE,"Sheet16"}</definedName>
    <definedName name="Pitchbook" localSheetId="3" hidden="1">{#N/A,#N/A,TRUE,"Sheet16"}</definedName>
    <definedName name="Pitchbook" hidden="1">{#N/A,#N/A,TRUE,"Sheet16"}</definedName>
    <definedName name="PJAM3Yr" localSheetId="4" hidden="1">{"INCOME",#N/A,FALSE,"ProNet";"VALUE",#N/A,FALSE,"ProNet"}</definedName>
    <definedName name="PJAM3Yr" localSheetId="5" hidden="1">{"INCOME",#N/A,FALSE,"ProNet";"VALUE",#N/A,FALSE,"ProNet"}</definedName>
    <definedName name="PJAM3Yr" localSheetId="3" hidden="1">{"INCOME",#N/A,FALSE,"ProNet";"VALUE",#N/A,FALSE,"ProNet"}</definedName>
    <definedName name="PJAM3Yr" hidden="1">{"INCOME",#N/A,FALSE,"ProNet";"VALUE",#N/A,FALSE,"ProNet"}</definedName>
    <definedName name="pky" localSheetId="4" hidden="1">{#N/A,#N/A,FALSE,"A";#N/A,#N/A,FALSE,"B";#N/A,#N/A,FALSE,"C";#N/A,#N/A,FALSE,"D";#N/A,#N/A,FALSE,"E";#N/A,#N/A,FALSE,"F";#N/A,#N/A,FALSE,"G";#N/A,#N/A,FALSE,"H";#N/A,#N/A,FALSE,"I";#N/A,#N/A,FALSE,"J";#N/A,#N/A,FALSE,"K";#N/A,#N/A,FALSE,"L";#N/A,#N/A,FALSE,"M";#N/A,#N/A,FALSE,"N";#N/A,#N/A,FALSE,"O";#N/A,#N/A,FALSE,"P";#N/A,#N/A,FALSE,"Q";#N/A,#N/A,FALSE,"R"}</definedName>
    <definedName name="pky" localSheetId="5" hidden="1">{#N/A,#N/A,FALSE,"A";#N/A,#N/A,FALSE,"B";#N/A,#N/A,FALSE,"C";#N/A,#N/A,FALSE,"D";#N/A,#N/A,FALSE,"E";#N/A,#N/A,FALSE,"F";#N/A,#N/A,FALSE,"G";#N/A,#N/A,FALSE,"H";#N/A,#N/A,FALSE,"I";#N/A,#N/A,FALSE,"J";#N/A,#N/A,FALSE,"K";#N/A,#N/A,FALSE,"L";#N/A,#N/A,FALSE,"M";#N/A,#N/A,FALSE,"N";#N/A,#N/A,FALSE,"O";#N/A,#N/A,FALSE,"P";#N/A,#N/A,FALSE,"Q";#N/A,#N/A,FALSE,"R"}</definedName>
    <definedName name="pky" localSheetId="3" hidden="1">{#N/A,#N/A,FALSE,"A";#N/A,#N/A,FALSE,"B";#N/A,#N/A,FALSE,"C";#N/A,#N/A,FALSE,"D";#N/A,#N/A,FALSE,"E";#N/A,#N/A,FALSE,"F";#N/A,#N/A,FALSE,"G";#N/A,#N/A,FALSE,"H";#N/A,#N/A,FALSE,"I";#N/A,#N/A,FALSE,"J";#N/A,#N/A,FALSE,"K";#N/A,#N/A,FALSE,"L";#N/A,#N/A,FALSE,"M";#N/A,#N/A,FALSE,"N";#N/A,#N/A,FALSE,"O";#N/A,#N/A,FALSE,"P";#N/A,#N/A,FALSE,"Q";#N/A,#N/A,FALSE,"R"}</definedName>
    <definedName name="pky" hidden="1">{#N/A,#N/A,FALSE,"A";#N/A,#N/A,FALSE,"B";#N/A,#N/A,FALSE,"C";#N/A,#N/A,FALSE,"D";#N/A,#N/A,FALSE,"E";#N/A,#N/A,FALSE,"F";#N/A,#N/A,FALSE,"G";#N/A,#N/A,FALSE,"H";#N/A,#N/A,FALSE,"I";#N/A,#N/A,FALSE,"J";#N/A,#N/A,FALSE,"K";#N/A,#N/A,FALSE,"L";#N/A,#N/A,FALSE,"M";#N/A,#N/A,FALSE,"N";#N/A,#N/A,FALSE,"O";#N/A,#N/A,FALSE,"P";#N/A,#N/A,FALSE,"Q";#N/A,#N/A,FALSE,"R"}</definedName>
    <definedName name="platform" localSheetId="4" hidden="1">{#N/A,#N/A,TRUE,"Ericsson Stadium PCD ";#N/A,#N/A,TRUE,"Ericsson Stadium IOR"}</definedName>
    <definedName name="platform" localSheetId="5" hidden="1">{#N/A,#N/A,TRUE,"Ericsson Stadium PCD ";#N/A,#N/A,TRUE,"Ericsson Stadium IOR"}</definedName>
    <definedName name="platform" localSheetId="3" hidden="1">{#N/A,#N/A,TRUE,"Ericsson Stadium PCD ";#N/A,#N/A,TRUE,"Ericsson Stadium IOR"}</definedName>
    <definedName name="platform" hidden="1">{#N/A,#N/A,TRUE,"Ericsson Stadium PCD ";#N/A,#N/A,TRUE,"Ericsson Stadium IOR"}</definedName>
    <definedName name="platform_1" localSheetId="4" hidden="1">{#N/A,#N/A,TRUE,"Ericsson Stadium PCD ";#N/A,#N/A,TRUE,"Ericsson Stadium IOR"}</definedName>
    <definedName name="platform_1" localSheetId="5" hidden="1">{#N/A,#N/A,TRUE,"Ericsson Stadium PCD ";#N/A,#N/A,TRUE,"Ericsson Stadium IOR"}</definedName>
    <definedName name="platform_1" localSheetId="3" hidden="1">{#N/A,#N/A,TRUE,"Ericsson Stadium PCD ";#N/A,#N/A,TRUE,"Ericsson Stadium IOR"}</definedName>
    <definedName name="platform_1" hidden="1">{#N/A,#N/A,TRUE,"Ericsson Stadium PCD ";#N/A,#N/A,TRUE,"Ericsson Stadium IOR"}</definedName>
    <definedName name="platforma" localSheetId="4" hidden="1">{#N/A,#N/A,TRUE,"Ericsson Stadium PCD ";#N/A,#N/A,TRUE,"Ericsson Stadium IOR"}</definedName>
    <definedName name="platforma" localSheetId="5" hidden="1">{#N/A,#N/A,TRUE,"Ericsson Stadium PCD ";#N/A,#N/A,TRUE,"Ericsson Stadium IOR"}</definedName>
    <definedName name="platforma" localSheetId="3" hidden="1">{#N/A,#N/A,TRUE,"Ericsson Stadium PCD ";#N/A,#N/A,TRUE,"Ericsson Stadium IOR"}</definedName>
    <definedName name="platforma" hidden="1">{#N/A,#N/A,TRUE,"Ericsson Stadium PCD ";#N/A,#N/A,TRUE,"Ericsson Stadium IOR"}</definedName>
    <definedName name="platforma_1" localSheetId="4" hidden="1">{#N/A,#N/A,TRUE,"Ericsson Stadium PCD ";#N/A,#N/A,TRUE,"Ericsson Stadium IOR"}</definedName>
    <definedName name="platforma_1" localSheetId="5" hidden="1">{#N/A,#N/A,TRUE,"Ericsson Stadium PCD ";#N/A,#N/A,TRUE,"Ericsson Stadium IOR"}</definedName>
    <definedName name="platforma_1" localSheetId="3" hidden="1">{#N/A,#N/A,TRUE,"Ericsson Stadium PCD ";#N/A,#N/A,TRUE,"Ericsson Stadium IOR"}</definedName>
    <definedName name="platforma_1" hidden="1">{#N/A,#N/A,TRUE,"Ericsson Stadium PCD ";#N/A,#N/A,TRUE,"Ericsson Stadium IOR"}</definedName>
    <definedName name="please" localSheetId="4" hidden="1">{"Assumptions",#N/A,TRUE,"Returns";"Tables",#N/A,TRUE,"Returns"}</definedName>
    <definedName name="please" localSheetId="5" hidden="1">{"Assumptions",#N/A,TRUE,"Returns";"Tables",#N/A,TRUE,"Returns"}</definedName>
    <definedName name="please" localSheetId="3" hidden="1">{"Assumptions",#N/A,TRUE,"Returns";"Tables",#N/A,TRUE,"Returns"}</definedName>
    <definedName name="please" hidden="1">{"Assumptions",#N/A,TRUE,"Returns";"Tables",#N/A,TRUE,"Returns"}</definedName>
    <definedName name="pm" localSheetId="4" hidden="1">{#N/A,#N/A,FALSE,"Assumptions";#N/A,#N/A,FALSE,"Impact Assumptions";#N/A,#N/A,FALSE,"10-Yr - detail";#N/A,#N/A,FALSE,"1,5,10 yr comp";#N/A,#N/A,FALSE,"Lse-Exp.";#N/A,#N/A,FALSE,"Rent Roll";#N/A,#N/A,FALSE,"Historical (2)";#N/A,#N/A,FALSE,"RET's";#N/A,#N/A,FALSE,"Lease Rollover"}</definedName>
    <definedName name="pm" localSheetId="5" hidden="1">{#N/A,#N/A,FALSE,"Assumptions";#N/A,#N/A,FALSE,"Impact Assumptions";#N/A,#N/A,FALSE,"10-Yr - detail";#N/A,#N/A,FALSE,"1,5,10 yr comp";#N/A,#N/A,FALSE,"Lse-Exp.";#N/A,#N/A,FALSE,"Rent Roll";#N/A,#N/A,FALSE,"Historical (2)";#N/A,#N/A,FALSE,"RET's";#N/A,#N/A,FALSE,"Lease Rollover"}</definedName>
    <definedName name="pm" localSheetId="3" hidden="1">{#N/A,#N/A,FALSE,"Assumptions";#N/A,#N/A,FALSE,"Impact Assumptions";#N/A,#N/A,FALSE,"10-Yr - detail";#N/A,#N/A,FALSE,"1,5,10 yr comp";#N/A,#N/A,FALSE,"Lse-Exp.";#N/A,#N/A,FALSE,"Rent Roll";#N/A,#N/A,FALSE,"Historical (2)";#N/A,#N/A,FALSE,"RET's";#N/A,#N/A,FALSE,"Lease Rollover"}</definedName>
    <definedName name="pm" hidden="1">{#N/A,#N/A,FALSE,"Assumptions";#N/A,#N/A,FALSE,"Impact Assumptions";#N/A,#N/A,FALSE,"10-Yr - detail";#N/A,#N/A,FALSE,"1,5,10 yr comp";#N/A,#N/A,FALSE,"Lse-Exp.";#N/A,#N/A,FALSE,"Rent Roll";#N/A,#N/A,FALSE,"Historical (2)";#N/A,#N/A,FALSE,"RET's";#N/A,#N/A,FALSE,"Lease Rollover"}</definedName>
    <definedName name="pm_1" localSheetId="4" hidden="1">{#N/A,#N/A,FALSE,"Assumptions";#N/A,#N/A,FALSE,"Impact Assumptions";#N/A,#N/A,FALSE,"10-Yr - detail";#N/A,#N/A,FALSE,"1,5,10 yr comp";#N/A,#N/A,FALSE,"Lse-Exp.";#N/A,#N/A,FALSE,"Rent Roll";#N/A,#N/A,FALSE,"Historical (2)";#N/A,#N/A,FALSE,"RET's";#N/A,#N/A,FALSE,"Lease Rollover"}</definedName>
    <definedName name="pm_1" localSheetId="5" hidden="1">{#N/A,#N/A,FALSE,"Assumptions";#N/A,#N/A,FALSE,"Impact Assumptions";#N/A,#N/A,FALSE,"10-Yr - detail";#N/A,#N/A,FALSE,"1,5,10 yr comp";#N/A,#N/A,FALSE,"Lse-Exp.";#N/A,#N/A,FALSE,"Rent Roll";#N/A,#N/A,FALSE,"Historical (2)";#N/A,#N/A,FALSE,"RET's";#N/A,#N/A,FALSE,"Lease Rollover"}</definedName>
    <definedName name="pm_1" localSheetId="3" hidden="1">{#N/A,#N/A,FALSE,"Assumptions";#N/A,#N/A,FALSE,"Impact Assumptions";#N/A,#N/A,FALSE,"10-Yr - detail";#N/A,#N/A,FALSE,"1,5,10 yr comp";#N/A,#N/A,FALSE,"Lse-Exp.";#N/A,#N/A,FALSE,"Rent Roll";#N/A,#N/A,FALSE,"Historical (2)";#N/A,#N/A,FALSE,"RET's";#N/A,#N/A,FALSE,"Lease Rollover"}</definedName>
    <definedName name="pm_1" hidden="1">{#N/A,#N/A,FALSE,"Assumptions";#N/A,#N/A,FALSE,"Impact Assumptions";#N/A,#N/A,FALSE,"10-Yr - detail";#N/A,#N/A,FALSE,"1,5,10 yr comp";#N/A,#N/A,FALSE,"Lse-Exp.";#N/A,#N/A,FALSE,"Rent Roll";#N/A,#N/A,FALSE,"Historical (2)";#N/A,#N/A,FALSE,"RET's";#N/A,#N/A,FALSE,"Lease Rollover"}</definedName>
    <definedName name="po" localSheetId="4" hidden="1">{#N/A,#N/A,FALSE,"Calc";#N/A,#N/A,FALSE,"Sensitivity";#N/A,#N/A,FALSE,"LT Earn.Dil.";#N/A,#N/A,FALSE,"Dil. AVP"}</definedName>
    <definedName name="po" localSheetId="5" hidden="1">{#N/A,#N/A,FALSE,"Calc";#N/A,#N/A,FALSE,"Sensitivity";#N/A,#N/A,FALSE,"LT Earn.Dil.";#N/A,#N/A,FALSE,"Dil. AVP"}</definedName>
    <definedName name="po" localSheetId="3" hidden="1">{#N/A,#N/A,FALSE,"Calc";#N/A,#N/A,FALSE,"Sensitivity";#N/A,#N/A,FALSE,"LT Earn.Dil.";#N/A,#N/A,FALSE,"Dil. AVP"}</definedName>
    <definedName name="po" hidden="1">{#N/A,#N/A,FALSE,"Calc";#N/A,#N/A,FALSE,"Sensitivity";#N/A,#N/A,FALSE,"LT Earn.Dil.";#N/A,#N/A,FALSE,"Dil. AVP"}</definedName>
    <definedName name="poi" localSheetId="4" hidden="1">{"assumption 50 50",#N/A,TRUE,"Merger";"has gets cash",#N/A,TRUE,"Merger";"accretion dilution",#N/A,TRUE,"Merger";"comparison credit stats",#N/A,TRUE,"Merger";"pf credit stats",#N/A,TRUE,"Merger";"pf sheets",#N/A,TRUE,"Merger"}</definedName>
    <definedName name="poi" localSheetId="5" hidden="1">{"assumption 50 50",#N/A,TRUE,"Merger";"has gets cash",#N/A,TRUE,"Merger";"accretion dilution",#N/A,TRUE,"Merger";"comparison credit stats",#N/A,TRUE,"Merger";"pf credit stats",#N/A,TRUE,"Merger";"pf sheets",#N/A,TRUE,"Merger"}</definedName>
    <definedName name="poi" localSheetId="3" hidden="1">{"assumption 50 50",#N/A,TRUE,"Merger";"has gets cash",#N/A,TRUE,"Merger";"accretion dilution",#N/A,TRUE,"Merger";"comparison credit stats",#N/A,TRUE,"Merger";"pf credit stats",#N/A,TRUE,"Merger";"pf sheets",#N/A,TRUE,"Merger"}</definedName>
    <definedName name="poi" hidden="1">{"assumption 50 50",#N/A,TRUE,"Merger";"has gets cash",#N/A,TRUE,"Merger";"accretion dilution",#N/A,TRUE,"Merger";"comparison credit stats",#N/A,TRUE,"Merger";"pf credit stats",#N/A,TRUE,"Merger";"pf sheets",#N/A,TRUE,"Merger"}</definedName>
    <definedName name="POINTE" localSheetId="4" hidden="1">{#N/A,#N/A,FALSE,"Aging Summary";#N/A,#N/A,FALSE,"Ratio Analysis";#N/A,#N/A,FALSE,"Test 120 Day Accts";#N/A,#N/A,FALSE,"Tickmarks"}</definedName>
    <definedName name="POINTE" localSheetId="5" hidden="1">{#N/A,#N/A,FALSE,"Aging Summary";#N/A,#N/A,FALSE,"Ratio Analysis";#N/A,#N/A,FALSE,"Test 120 Day Accts";#N/A,#N/A,FALSE,"Tickmarks"}</definedName>
    <definedName name="POINTE" localSheetId="3" hidden="1">{#N/A,#N/A,FALSE,"Aging Summary";#N/A,#N/A,FALSE,"Ratio Analysis";#N/A,#N/A,FALSE,"Test 120 Day Accts";#N/A,#N/A,FALSE,"Tickmarks"}</definedName>
    <definedName name="POINTE" hidden="1">{#N/A,#N/A,FALSE,"Aging Summary";#N/A,#N/A,FALSE,"Ratio Analysis";#N/A,#N/A,FALSE,"Test 120 Day Accts";#N/A,#N/A,FALSE,"Tickmarks"}</definedName>
    <definedName name="pointe." localSheetId="4" hidden="1">{#N/A,#N/A,FALSE,"Aging Summary";#N/A,#N/A,FALSE,"Ratio Analysis";#N/A,#N/A,FALSE,"Test 120 Day Accts";#N/A,#N/A,FALSE,"Tickmarks"}</definedName>
    <definedName name="pointe." localSheetId="5" hidden="1">{#N/A,#N/A,FALSE,"Aging Summary";#N/A,#N/A,FALSE,"Ratio Analysis";#N/A,#N/A,FALSE,"Test 120 Day Accts";#N/A,#N/A,FALSE,"Tickmarks"}</definedName>
    <definedName name="pointe." localSheetId="3" hidden="1">{#N/A,#N/A,FALSE,"Aging Summary";#N/A,#N/A,FALSE,"Ratio Analysis";#N/A,#N/A,FALSE,"Test 120 Day Accts";#N/A,#N/A,FALSE,"Tickmarks"}</definedName>
    <definedName name="pointe." hidden="1">{#N/A,#N/A,FALSE,"Aging Summary";#N/A,#N/A,FALSE,"Ratio Analysis";#N/A,#N/A,FALSE,"Test 120 Day Accts";#N/A,#N/A,FALSE,"Tickmarks"}</definedName>
    <definedName name="Porterage" localSheetId="4" hidden="1">{#N/A,#N/A,FALSE,"8"}</definedName>
    <definedName name="Porterage" localSheetId="5" hidden="1">{#N/A,#N/A,FALSE,"8"}</definedName>
    <definedName name="Porterage" localSheetId="3" hidden="1">{#N/A,#N/A,FALSE,"8"}</definedName>
    <definedName name="Porterage" hidden="1">{#N/A,#N/A,FALSE,"8"}</definedName>
    <definedName name="ppp" localSheetId="4" hidden="1">{"Main",#N/A,FALSE,"Wacker";"Main2",#N/A,FALSE,"Wacker";"Value",#N/A,FALSE,"Wacker";"Sensitivity",#N/A,FALSE,"Wacker";"Paine",#N/A,FALSE,"Wacker";"Quaker",#N/A,FALSE,"Wacker";"Wacker",#N/A,FALSE,"Wacker";"1900",#N/A,FALSE,"Wacker";"1901",#N/A,FALSE,"Wacker"}</definedName>
    <definedName name="ppp" localSheetId="5" hidden="1">{"Main",#N/A,FALSE,"Wacker";"Main2",#N/A,FALSE,"Wacker";"Value",#N/A,FALSE,"Wacker";"Sensitivity",#N/A,FALSE,"Wacker";"Paine",#N/A,FALSE,"Wacker";"Quaker",#N/A,FALSE,"Wacker";"Wacker",#N/A,FALSE,"Wacker";"1900",#N/A,FALSE,"Wacker";"1901",#N/A,FALSE,"Wacker"}</definedName>
    <definedName name="ppp" localSheetId="3" hidden="1">{"Main",#N/A,FALSE,"Wacker";"Main2",#N/A,FALSE,"Wacker";"Value",#N/A,FALSE,"Wacker";"Sensitivity",#N/A,FALSE,"Wacker";"Paine",#N/A,FALSE,"Wacker";"Quaker",#N/A,FALSE,"Wacker";"Wacker",#N/A,FALSE,"Wacker";"1900",#N/A,FALSE,"Wacker";"1901",#N/A,FALSE,"Wacker"}</definedName>
    <definedName name="ppp" hidden="1">{"Main",#N/A,FALSE,"Wacker";"Main2",#N/A,FALSE,"Wacker";"Value",#N/A,FALSE,"Wacker";"Sensitivity",#N/A,FALSE,"Wacker";"Paine",#N/A,FALSE,"Wacker";"Quaker",#N/A,FALSE,"Wacker";"Wacker",#N/A,FALSE,"Wacker";"1900",#N/A,FALSE,"Wacker";"1901",#N/A,FALSE,"Wacker"}</definedName>
    <definedName name="pppp" localSheetId="4" hidden="1">{"Stodulki CF",#N/A,FALSE,"Czech - Stodulki";"Stodulki inputs",#N/A,FALSE,"Czech - Stodulki"}</definedName>
    <definedName name="pppp" localSheetId="5" hidden="1">{"Stodulki CF",#N/A,FALSE,"Czech - Stodulki";"Stodulki inputs",#N/A,FALSE,"Czech - Stodulki"}</definedName>
    <definedName name="pppp" localSheetId="3" hidden="1">{"Stodulki CF",#N/A,FALSE,"Czech - Stodulki";"Stodulki inputs",#N/A,FALSE,"Czech - Stodulki"}</definedName>
    <definedName name="pppp" hidden="1">{"Stodulki CF",#N/A,FALSE,"Czech - Stodulki";"Stodulki inputs",#N/A,FALSE,"Czech - Stodulki"}</definedName>
    <definedName name="pppppp"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pppppp"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pppppp"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pppppp"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ppppppppppp"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ppppppppppp"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ppppppppppp"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ppppppppppp"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PPT" localSheetId="4" hidden="1">{#N/A,#N/A,FALSE,"Chart 2 by Prop Type"}</definedName>
    <definedName name="PPT" localSheetId="5" hidden="1">{#N/A,#N/A,FALSE,"Chart 2 by Prop Type"}</definedName>
    <definedName name="PPT" localSheetId="3" hidden="1">{#N/A,#N/A,FALSE,"Chart 2 by Prop Type"}</definedName>
    <definedName name="PPT" hidden="1">{#N/A,#N/A,FALSE,"Chart 2 by Prop Type"}</definedName>
    <definedName name="pre"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F_DIVID" hidden="1">"PREF_DIVID"</definedName>
    <definedName name="PREF_STOCK" hidden="1">"PREF_STOCK"</definedName>
    <definedName name="PREPAID_EXPEN" hidden="1">"PREPAID_EXPEN"</definedName>
    <definedName name="presentación"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ICE_OVER_EPS_EST" hidden="1">"PRICE_OVER_EPS_EST"</definedName>
    <definedName name="PRICE_OVER_EPS_EST_1" hidden="1">"PRICE_OVER_EPS_EST_1"</definedName>
    <definedName name="PRICE_OVER_LTM_EPS" hidden="1">"PRICE_OVER_LTM_EPS"</definedName>
    <definedName name="PriceRangeMain" localSheetId="4" hidden="1">[4]Sheet2!$H$1:$H$65536</definedName>
    <definedName name="PriceRangeMain" hidden="1">#REF!</definedName>
    <definedName name="PrimaryCompetition" localSheetId="4" hidden="1">{"Primarily Competition",#N/A,FALSE,"Comp.&amp; Market Penet."}</definedName>
    <definedName name="PrimaryCompetition" localSheetId="5" hidden="1">{"Primarily Competition",#N/A,FALSE,"Comp.&amp; Market Penet."}</definedName>
    <definedName name="PrimaryCompetition" localSheetId="3" hidden="1">{"Primarily Competition",#N/A,FALSE,"Comp.&amp; Market Penet."}</definedName>
    <definedName name="PrimaryCompetition" hidden="1">{"Primarily Competition",#N/A,FALSE,"Comp.&amp; Market Penet."}</definedName>
    <definedName name="Print_CSC_Report_2" localSheetId="4" hidden="1">{"CSC_1",#N/A,FALSE,"CSC Outputs";"CSC_2",#N/A,FALSE,"CSC Outputs"}</definedName>
    <definedName name="Print_CSC_Report_2" localSheetId="5" hidden="1">{"CSC_1",#N/A,FALSE,"CSC Outputs";"CSC_2",#N/A,FALSE,"CSC Outputs"}</definedName>
    <definedName name="Print_CSC_Report_2" localSheetId="3" hidden="1">{"CSC_1",#N/A,FALSE,"CSC Outputs";"CSC_2",#N/A,FALSE,"CSC Outputs"}</definedName>
    <definedName name="Print_CSC_Report_2" hidden="1">{"CSC_1",#N/A,FALSE,"CSC Outputs";"CSC_2",#N/A,FALSE,"CSC Outputs"}</definedName>
    <definedName name="Print2" localSheetId="4" hidden="1">{#N/A,#N/A,FALSE,"Cover";#N/A,#N/A,FALSE,"Stack";#N/A,#N/A,FALSE,"Cost S";#N/A,#N/A,FALSE," CF";#N/A,#N/A,FALSE,"Investor"}</definedName>
    <definedName name="Print2" localSheetId="5" hidden="1">{#N/A,#N/A,FALSE,"Cover";#N/A,#N/A,FALSE,"Stack";#N/A,#N/A,FALSE,"Cost S";#N/A,#N/A,FALSE," CF";#N/A,#N/A,FALSE,"Investor"}</definedName>
    <definedName name="Print2" localSheetId="3" hidden="1">{#N/A,#N/A,FALSE,"Cover";#N/A,#N/A,FALSE,"Stack";#N/A,#N/A,FALSE,"Cost S";#N/A,#N/A,FALSE," CF";#N/A,#N/A,FALSE,"Investor"}</definedName>
    <definedName name="Print2" hidden="1">{#N/A,#N/A,FALSE,"Cover";#N/A,#N/A,FALSE,"Stack";#N/A,#N/A,FALSE,"Cost S";#N/A,#N/A,FALSE," CF";#N/A,#N/A,FALSE,"Investor"}</definedName>
    <definedName name="print3" localSheetId="4" hidden="1">{#N/A,#N/A,FALSE,"Summary";#N/A,#N/A,FALSE,"Edit";#N/A,#N/A,FALSE,"MedProf";#N/A,#N/A,FALSE,"Proj Mgt";#N/A,#N/A,FALSE,"Creat Svc";#N/A,#N/A,FALSE,"Meet Svc";#N/A,#N/A,FALSE,"Non-OCC";#N/A,#N/A,FALSE,"Client Svc";#N/A,#N/A,FALSE,"Bus Dev";#N/A,#N/A,FALSE,"Indirect"}</definedName>
    <definedName name="print3" localSheetId="5" hidden="1">{#N/A,#N/A,FALSE,"Summary";#N/A,#N/A,FALSE,"Edit";#N/A,#N/A,FALSE,"MedProf";#N/A,#N/A,FALSE,"Proj Mgt";#N/A,#N/A,FALSE,"Creat Svc";#N/A,#N/A,FALSE,"Meet Svc";#N/A,#N/A,FALSE,"Non-OCC";#N/A,#N/A,FALSE,"Client Svc";#N/A,#N/A,FALSE,"Bus Dev";#N/A,#N/A,FALSE,"Indirect"}</definedName>
    <definedName name="print3" localSheetId="3" hidden="1">{#N/A,#N/A,FALSE,"Summary";#N/A,#N/A,FALSE,"Edit";#N/A,#N/A,FALSE,"MedProf";#N/A,#N/A,FALSE,"Proj Mgt";#N/A,#N/A,FALSE,"Creat Svc";#N/A,#N/A,FALSE,"Meet Svc";#N/A,#N/A,FALSE,"Non-OCC";#N/A,#N/A,FALSE,"Client Svc";#N/A,#N/A,FALSE,"Bus Dev";#N/A,#N/A,FALSE,"Indirect"}</definedName>
    <definedName name="print3" hidden="1">{#N/A,#N/A,FALSE,"Summary";#N/A,#N/A,FALSE,"Edit";#N/A,#N/A,FALSE,"MedProf";#N/A,#N/A,FALSE,"Proj Mgt";#N/A,#N/A,FALSE,"Creat Svc";#N/A,#N/A,FALSE,"Meet Svc";#N/A,#N/A,FALSE,"Non-OCC";#N/A,#N/A,FALSE,"Client Svc";#N/A,#N/A,FALSE,"Bus Dev";#N/A,#N/A,FALSE,"Indirect"}</definedName>
    <definedName name="prntall" localSheetId="4" hidden="1">{#N/A,#N/A,FALSE,"Land";#N/A,#N/A,FALSE,"Cost Analysis";"Summary",#N/A,FALSE,"Equipment"}</definedName>
    <definedName name="prntall" localSheetId="5" hidden="1">{#N/A,#N/A,FALSE,"Land";#N/A,#N/A,FALSE,"Cost Analysis";"Summary",#N/A,FALSE,"Equipment"}</definedName>
    <definedName name="prntall" localSheetId="3" hidden="1">{#N/A,#N/A,FALSE,"Land";#N/A,#N/A,FALSE,"Cost Analysis";"Summary",#N/A,FALSE,"Equipment"}</definedName>
    <definedName name="prntall" hidden="1">{#N/A,#N/A,FALSE,"Land";#N/A,#N/A,FALSE,"Cost Analysis";"Summary",#N/A,FALSE,"Equipment"}</definedName>
    <definedName name="prntall_2" localSheetId="4" hidden="1">{#N/A,#N/A,FALSE,"Land";#N/A,#N/A,FALSE,"Cost Analysis";"Summary",#N/A,FALSE,"Equipment"}</definedName>
    <definedName name="prntall_2" localSheetId="5" hidden="1">{#N/A,#N/A,FALSE,"Land";#N/A,#N/A,FALSE,"Cost Analysis";"Summary",#N/A,FALSE,"Equipment"}</definedName>
    <definedName name="prntall_2" localSheetId="3" hidden="1">{#N/A,#N/A,FALSE,"Land";#N/A,#N/A,FALSE,"Cost Analysis";"Summary",#N/A,FALSE,"Equipment"}</definedName>
    <definedName name="prntall_2" hidden="1">{#N/A,#N/A,FALSE,"Land";#N/A,#N/A,FALSE,"Cost Analysis";"Summary",#N/A,FALSE,"Equipment"}</definedName>
    <definedName name="PRO_FORMA_BASIC_EPS" hidden="1">"PRO_FORMA_BASIC_EPS"</definedName>
    <definedName name="PRO_FORMA_DILUT_EPS" hidden="1">"PRO_FORMA_DILUT_EPS"</definedName>
    <definedName name="PRO_FORMA_NET_INC" hidden="1">"PRO_FORMA_NET_INC"</definedName>
    <definedName name="problem" localSheetId="4" hidden="1">{"View1",#N/A,FALSE,"Sheet1";"View2",#N/A,FALSE,"Sheet1"}</definedName>
    <definedName name="problem" localSheetId="5" hidden="1">{"View1",#N/A,FALSE,"Sheet1";"View2",#N/A,FALSE,"Sheet1"}</definedName>
    <definedName name="problem" localSheetId="3" hidden="1">{"View1",#N/A,FALSE,"Sheet1";"View2",#N/A,FALSE,"Sheet1"}</definedName>
    <definedName name="problem" hidden="1">{"View1",#N/A,FALSE,"Sheet1";"View2",#N/A,FALSE,"Sheet1"}</definedName>
    <definedName name="promte" localSheetId="4" hidden="1">{"Assumptions",#N/A,FALSE,"Assumptions"}</definedName>
    <definedName name="promte" localSheetId="5" hidden="1">{"Assumptions",#N/A,FALSE,"Assumptions"}</definedName>
    <definedName name="promte" localSheetId="3" hidden="1">{"Assumptions",#N/A,FALSE,"Assumptions"}</definedName>
    <definedName name="promte" hidden="1">{"Assumptions",#N/A,FALSE,"Assumptions"}</definedName>
    <definedName name="promte_1" localSheetId="4" hidden="1">{"Assumptions",#N/A,FALSE,"Assumptions"}</definedName>
    <definedName name="promte_1" localSheetId="5" hidden="1">{"Assumptions",#N/A,FALSE,"Assumptions"}</definedName>
    <definedName name="promte_1" localSheetId="3" hidden="1">{"Assumptions",#N/A,FALSE,"Assumptions"}</definedName>
    <definedName name="promte_1" hidden="1">{"Assumptions",#N/A,FALSE,"Assumptions"}</definedName>
    <definedName name="PROPERTY_GROSS" hidden="1">"PROPERTY_GROSS"</definedName>
    <definedName name="PROPERTY_NET" hidden="1">"PROPERTY_NET"</definedName>
    <definedName name="prout" localSheetId="4" hidden="1">{"comp1",#N/A,FALSE,"COMPS";"footnotes",#N/A,FALSE,"COMPS"}</definedName>
    <definedName name="prout" localSheetId="5" hidden="1">{"comp1",#N/A,FALSE,"COMPS";"footnotes",#N/A,FALSE,"COMPS"}</definedName>
    <definedName name="prout" localSheetId="3" hidden="1">{"comp1",#N/A,FALSE,"COMPS";"footnotes",#N/A,FALSE,"COMPS"}</definedName>
    <definedName name="prout" hidden="1">{"comp1",#N/A,FALSE,"COMPS";"footnotes",#N/A,FALSE,"COMPS"}</definedName>
    <definedName name="prout1" localSheetId="4" hidden="1">{"comp1",#N/A,FALSE,"COMPS";"footnotes",#N/A,FALSE,"COMPS"}</definedName>
    <definedName name="prout1" localSheetId="5" hidden="1">{"comp1",#N/A,FALSE,"COMPS";"footnotes",#N/A,FALSE,"COMPS"}</definedName>
    <definedName name="prout1" localSheetId="3" hidden="1">{"comp1",#N/A,FALSE,"COMPS";"footnotes",#N/A,FALSE,"COMPS"}</definedName>
    <definedName name="prout1" hidden="1">{"comp1",#N/A,FALSE,"COMPS";"footnotes",#N/A,FALSE,"COMPS"}</definedName>
    <definedName name="proxy1" localSheetId="4" hidden="1">{"Full Sheet",#N/A,FALSE,"Expense Comparison"}</definedName>
    <definedName name="proxy1" localSheetId="5" hidden="1">{"Full Sheet",#N/A,FALSE,"Expense Comparison"}</definedName>
    <definedName name="proxy1" localSheetId="3" hidden="1">{"Full Sheet",#N/A,FALSE,"Expense Comparison"}</definedName>
    <definedName name="proxy1" hidden="1">{"Full Sheet",#N/A,FALSE,"Expense Comparison"}</definedName>
    <definedName name="proxy2" localSheetId="4" hidden="1">{#N/A,#N/A,FALSE,"Expense Comparison"}</definedName>
    <definedName name="proxy2" localSheetId="5" hidden="1">{#N/A,#N/A,FALSE,"Expense Comparison"}</definedName>
    <definedName name="proxy2" localSheetId="3" hidden="1">{#N/A,#N/A,FALSE,"Expense Comparison"}</definedName>
    <definedName name="proxy2" hidden="1">{#N/A,#N/A,FALSE,"Expense Comparison"}</definedName>
    <definedName name="proxy3" localSheetId="4" hidden="1">{"Full Sheet",#N/A,FALSE,"Expense Comparison"}</definedName>
    <definedName name="proxy3" localSheetId="5" hidden="1">{"Full Sheet",#N/A,FALSE,"Expense Comparison"}</definedName>
    <definedName name="proxy3" localSheetId="3" hidden="1">{"Full Sheet",#N/A,FALSE,"Expense Comparison"}</definedName>
    <definedName name="proxy3" hidden="1">{"Full Sheet",#N/A,FALSE,"Expense Comparison"}</definedName>
    <definedName name="proxy4" localSheetId="4" hidden="1">{#N/A,#N/A,FALSE,"Expense Comparison"}</definedName>
    <definedName name="proxy4" localSheetId="5" hidden="1">{#N/A,#N/A,FALSE,"Expense Comparison"}</definedName>
    <definedName name="proxy4" localSheetId="3" hidden="1">{#N/A,#N/A,FALSE,"Expense Comparison"}</definedName>
    <definedName name="proxy4" hidden="1">{#N/A,#N/A,FALSE,"Expense Comparison"}</definedName>
    <definedName name="PTIRR" localSheetId="4" hidden="1">{"ODB",#N/A,FALSE,"Hold Scenario"}</definedName>
    <definedName name="PTIRR" localSheetId="5" hidden="1">{"ODB",#N/A,FALSE,"Hold Scenario"}</definedName>
    <definedName name="PTIRR" localSheetId="3" hidden="1">{"ODB",#N/A,FALSE,"Hold Scenario"}</definedName>
    <definedName name="PTIRR" hidden="1">{"ODB",#N/A,FALSE,"Hold Scenario"}</definedName>
    <definedName name="PUB_UserID" hidden="1">"MAYERX"</definedName>
    <definedName name="q" localSheetId="4" hidden="1">{#N/A,#N/A,FALSE,"SPacific";#N/A,#N/A,FALSE,"Hanover";#N/A,#N/A,FALSE,"Fairbanks";#N/A,#N/A,FALSE,"Life Savings";#N/A,#N/A,FALSE,"Ocwen";#N/A,#N/A,FALSE,"EMACC";#N/A,#N/A,FALSE,"CREC";#N/A,#N/A,FALSE,"SPTL";#N/A,#N/A,FALSE,"Thornberg";#N/A,#N/A,FALSE,"Conti Res";#N/A,#N/A,FALSE,"Conti Com";#N/A,#N/A,FALSE,"EMAQ";#N/A,#N/A,FALSE,"Fair1"}</definedName>
    <definedName name="q" localSheetId="5" hidden="1">{#N/A,#N/A,FALSE,"SPacific";#N/A,#N/A,FALSE,"Hanover";#N/A,#N/A,FALSE,"Fairbanks";#N/A,#N/A,FALSE,"Life Savings";#N/A,#N/A,FALSE,"Ocwen";#N/A,#N/A,FALSE,"EMACC";#N/A,#N/A,FALSE,"CREC";#N/A,#N/A,FALSE,"SPTL";#N/A,#N/A,FALSE,"Thornberg";#N/A,#N/A,FALSE,"Conti Res";#N/A,#N/A,FALSE,"Conti Com";#N/A,#N/A,FALSE,"EMAQ";#N/A,#N/A,FALSE,"Fair1"}</definedName>
    <definedName name="q" localSheetId="3" hidden="1">{#N/A,#N/A,FALSE,"SPacific";#N/A,#N/A,FALSE,"Hanover";#N/A,#N/A,FALSE,"Fairbanks";#N/A,#N/A,FALSE,"Life Savings";#N/A,#N/A,FALSE,"Ocwen";#N/A,#N/A,FALSE,"EMACC";#N/A,#N/A,FALSE,"CREC";#N/A,#N/A,FALSE,"SPTL";#N/A,#N/A,FALSE,"Thornberg";#N/A,#N/A,FALSE,"Conti Res";#N/A,#N/A,FALSE,"Conti Com";#N/A,#N/A,FALSE,"EMAQ";#N/A,#N/A,FALSE,"Fair1"}</definedName>
    <definedName name="q" hidden="1">{#N/A,#N/A,FALSE,"SPacific";#N/A,#N/A,FALSE,"Hanover";#N/A,#N/A,FALSE,"Fairbanks";#N/A,#N/A,FALSE,"Life Savings";#N/A,#N/A,FALSE,"Ocwen";#N/A,#N/A,FALSE,"EMACC";#N/A,#N/A,FALSE,"CREC";#N/A,#N/A,FALSE,"SPTL";#N/A,#N/A,FALSE,"Thornberg";#N/A,#N/A,FALSE,"Conti Res";#N/A,#N/A,FALSE,"Conti Com";#N/A,#N/A,FALSE,"EMAQ";#N/A,#N/A,FALSE,"Fair1"}</definedName>
    <definedName name="q_1" localSheetId="4" hidden="1">{"summary1",#N/A,TRUE,"Comps";"summary2",#N/A,TRUE,"Comps";"summary3",#N/A,TRUE,"Comps"}</definedName>
    <definedName name="q_1" localSheetId="5" hidden="1">{"summary1",#N/A,TRUE,"Comps";"summary2",#N/A,TRUE,"Comps";"summary3",#N/A,TRUE,"Comps"}</definedName>
    <definedName name="q_1" localSheetId="3" hidden="1">{"summary1",#N/A,TRUE,"Comps";"summary2",#N/A,TRUE,"Comps";"summary3",#N/A,TRUE,"Comps"}</definedName>
    <definedName name="q_1" hidden="1">{"summary1",#N/A,TRUE,"Comps";"summary2",#N/A,TRUE,"Comps";"summary3",#N/A,TRUE,"Comps"}</definedName>
    <definedName name="q_2" localSheetId="4" hidden="1">{"BB1",#N/A,TRUE,"B-B (R)";"BB2",#N/A,TRUE,"B-B (R)"}</definedName>
    <definedName name="q_2" localSheetId="5" hidden="1">{"BB1",#N/A,TRUE,"B-B (R)";"BB2",#N/A,TRUE,"B-B (R)"}</definedName>
    <definedName name="q_2" localSheetId="3" hidden="1">{"BB1",#N/A,TRUE,"B-B (R)";"BB2",#N/A,TRUE,"B-B (R)"}</definedName>
    <definedName name="q_2" hidden="1">{"BB1",#N/A,TRUE,"B-B (R)";"BB2",#N/A,TRUE,"B-B (R)"}</definedName>
    <definedName name="qa" localSheetId="4" hidden="1">{#N/A,#N/A,FALSE,"Chart 2 by Prop Type"}</definedName>
    <definedName name="qa" localSheetId="5" hidden="1">{#N/A,#N/A,FALSE,"Chart 2 by Prop Type"}</definedName>
    <definedName name="qa" localSheetId="3" hidden="1">{#N/A,#N/A,FALSE,"Chart 2 by Prop Type"}</definedName>
    <definedName name="qa" hidden="1">{#N/A,#N/A,FALSE,"Chart 2 by Prop Type"}</definedName>
    <definedName name="qekhrgbrgr3ghj" localSheetId="4"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ekhrgbrgr3ghj" localSheetId="5"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ekhrgbrgr3ghj" localSheetId="3"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ekhrgbrgr3ghj"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erfwe"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qerfwe"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qerfwe"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qerfwe"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qerkfjeqbrgjbqergebrqglblqgb" localSheetId="4" hidden="1">{#N/A,#N/A,FALSE,"Skjema 6.5"}</definedName>
    <definedName name="qerkfjeqbrgjbqergebrqglblqgb" localSheetId="5" hidden="1">{#N/A,#N/A,FALSE,"Skjema 6.5"}</definedName>
    <definedName name="qerkfjeqbrgjbqergebrqglblqgb" localSheetId="3" hidden="1">{#N/A,#N/A,FALSE,"Skjema 6.5"}</definedName>
    <definedName name="qerkfjeqbrgjbqergebrqglblqgb" hidden="1">{#N/A,#N/A,FALSE,"Skjema 6.5"}</definedName>
    <definedName name="qerknvqrv3rjgvo3jrvo3kjrv34gvp34o43k" localSheetId="4"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qerknvqrv3rjgvo3jrvo3kjrv34gvp34o43k" localSheetId="5"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qerknvqrv3rjgvo3jrvo3kjrv34gvp34o43k" localSheetId="3"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qerknvqrv3rjgvo3jrvo3kjrv34gvp34o43k"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qeV"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qeV"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qeV"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qeV"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QEWR" localSheetId="4" hidden="1">{"Network Summary",#N/A,TRUE,"Summary";"Piping Summary",#N/A,TRUE," Piping";"Meters Summary",#N/A,TRUE,"Meters &amp; Connections";"Connections Summary",#N/A,TRUE,"Meters &amp; Connections";"Stations Summary",#N/A,TRUE,"Stations Pivot"}</definedName>
    <definedName name="QEWR" localSheetId="5" hidden="1">{"Network Summary",#N/A,TRUE,"Summary";"Piping Summary",#N/A,TRUE," Piping";"Meters Summary",#N/A,TRUE,"Meters &amp; Connections";"Connections Summary",#N/A,TRUE,"Meters &amp; Connections";"Stations Summary",#N/A,TRUE,"Stations Pivot"}</definedName>
    <definedName name="QEWR" localSheetId="3" hidden="1">{"Network Summary",#N/A,TRUE,"Summary";"Piping Summary",#N/A,TRUE," Piping";"Meters Summary",#N/A,TRUE,"Meters &amp; Connections";"Connections Summary",#N/A,TRUE,"Meters &amp; Connections";"Stations Summary",#N/A,TRUE,"Stations Pivot"}</definedName>
    <definedName name="QEWR" hidden="1">{"Network Summary",#N/A,TRUE,"Summary";"Piping Summary",#N/A,TRUE," Piping";"Meters Summary",#N/A,TRUE,"Meters &amp; Connections";"Connections Summary",#N/A,TRUE,"Meters &amp; Connections";"Stations Summary",#N/A,TRUE,"Stations Pivot"}</definedName>
    <definedName name="qewvnqwernfvirejf3j4fj34jfj4j3jo" localSheetId="4" hidden="1">{"SCH93",#N/A,FALSE,"monthly";"SCH94",#N/A,FALSE,"monthly";"SCH95",#N/A,FALSE,"monthly";"SCH96",#N/A,FALSE,"monthly";"SCH97",#N/A,FALSE,"monthly";"SCH104",#N/A,FALSE,"monthly";"SCH105",#N/A,FALSE,"monthly";"SCH106",#N/A,FALSE,"monthly";"SCH107",#N/A,FALSE,"monthly";"SCH108",#N/A,FALSE,"monthly";"SCH109",#N/A,FALSE,"monthly";"SCH110",#N/A,FALSE,"monthly"}</definedName>
    <definedName name="qewvnqwernfvirejf3j4fj34jfj4j3jo" localSheetId="5" hidden="1">{"SCH93",#N/A,FALSE,"monthly";"SCH94",#N/A,FALSE,"monthly";"SCH95",#N/A,FALSE,"monthly";"SCH96",#N/A,FALSE,"monthly";"SCH97",#N/A,FALSE,"monthly";"SCH104",#N/A,FALSE,"monthly";"SCH105",#N/A,FALSE,"monthly";"SCH106",#N/A,FALSE,"monthly";"SCH107",#N/A,FALSE,"monthly";"SCH108",#N/A,FALSE,"monthly";"SCH109",#N/A,FALSE,"monthly";"SCH110",#N/A,FALSE,"monthly"}</definedName>
    <definedName name="qewvnqwernfvirejf3j4fj34jfj4j3jo" localSheetId="3" hidden="1">{"SCH93",#N/A,FALSE,"monthly";"SCH94",#N/A,FALSE,"monthly";"SCH95",#N/A,FALSE,"monthly";"SCH96",#N/A,FALSE,"monthly";"SCH97",#N/A,FALSE,"monthly";"SCH104",#N/A,FALSE,"monthly";"SCH105",#N/A,FALSE,"monthly";"SCH106",#N/A,FALSE,"monthly";"SCH107",#N/A,FALSE,"monthly";"SCH108",#N/A,FALSE,"monthly";"SCH109",#N/A,FALSE,"monthly";"SCH110",#N/A,FALSE,"monthly"}</definedName>
    <definedName name="qewvnqwernfvirejf3j4fj34jfj4j3jo" hidden="1">{"SCH93",#N/A,FALSE,"monthly";"SCH94",#N/A,FALSE,"monthly";"SCH95",#N/A,FALSE,"monthly";"SCH96",#N/A,FALSE,"monthly";"SCH97",#N/A,FALSE,"monthly";"SCH104",#N/A,FALSE,"monthly";"SCH105",#N/A,FALSE,"monthly";"SCH106",#N/A,FALSE,"monthly";"SCH107",#N/A,FALSE,"monthly";"SCH108",#N/A,FALSE,"monthly";"SCH109",#N/A,FALSE,"monthly";"SCH110",#N/A,FALSE,"monthly"}</definedName>
    <definedName name="qjkevnjqenrvnervnqreijvjrjrjvrjvj" localSheetId="4" hidden="1">{"SCH51",#N/A,FALSE,"monthly"}</definedName>
    <definedName name="qjkevnjqenrvnervnqreijvjrjrjvrjvj" localSheetId="5" hidden="1">{"SCH51",#N/A,FALSE,"monthly"}</definedName>
    <definedName name="qjkevnjqenrvnervnqreijvjrjrjvrjvj" localSheetId="3" hidden="1">{"SCH51",#N/A,FALSE,"monthly"}</definedName>
    <definedName name="qjkevnjqenrvnervnqreijvjrjrjvrjvj" hidden="1">{"SCH51",#N/A,FALSE,"monthly"}</definedName>
    <definedName name="qq" localSheetId="4" hidden="1">{"SIMPLIFD_P1",#N/A,FALSE,"SIMPLIFD"}</definedName>
    <definedName name="qq" localSheetId="5" hidden="1">{"SIMPLIFD_P1",#N/A,FALSE,"SIMPLIFD"}</definedName>
    <definedName name="qq" localSheetId="3" hidden="1">{"SIMPLIFD_P1",#N/A,FALSE,"SIMPLIFD"}</definedName>
    <definedName name="qq" hidden="1">{"SIMPLIFD_P1",#N/A,FALSE,"SIMPLIFD"}</definedName>
    <definedName name="qq_1" localSheetId="4" hidden="1">{"ed1",#N/A,TRUE,"E-D";"ed2",#N/A,TRUE,"E-D"}</definedName>
    <definedName name="qq_1" localSheetId="5" hidden="1">{"ed1",#N/A,TRUE,"E-D";"ed2",#N/A,TRUE,"E-D"}</definedName>
    <definedName name="qq_1" localSheetId="3" hidden="1">{"ed1",#N/A,TRUE,"E-D";"ed2",#N/A,TRUE,"E-D"}</definedName>
    <definedName name="qq_1" hidden="1">{"ed1",#N/A,TRUE,"E-D";"ed2",#N/A,TRUE,"E-D"}</definedName>
    <definedName name="qq_2" localSheetId="4" hidden="1">{"ed1",#N/A,TRUE,"E-D";"ed2",#N/A,TRUE,"E-D"}</definedName>
    <definedName name="qq_2" localSheetId="5" hidden="1">{"ed1",#N/A,TRUE,"E-D";"ed2",#N/A,TRUE,"E-D"}</definedName>
    <definedName name="qq_2" localSheetId="3" hidden="1">{"ed1",#N/A,TRUE,"E-D";"ed2",#N/A,TRUE,"E-D"}</definedName>
    <definedName name="qq_2" hidden="1">{"ed1",#N/A,TRUE,"E-D";"ed2",#N/A,TRUE,"E-D"}</definedName>
    <definedName name="qqq" localSheetId="4" hidden="1">{"TEST1",#N/A,FALSE,"SIMPLIFD"}</definedName>
    <definedName name="qqq" localSheetId="5" hidden="1">{"TEST1",#N/A,FALSE,"SIMPLIFD"}</definedName>
    <definedName name="qqq" localSheetId="3" hidden="1">{"TEST1",#N/A,FALSE,"SIMPLIFD"}</definedName>
    <definedName name="qqq" hidden="1">{"TEST1",#N/A,FALSE,"SIMPLIFD"}</definedName>
    <definedName name="qqqq" localSheetId="4" hidden="1">{#N/A,#N/A,FALSE,"Chart 2 by Prop Type"}</definedName>
    <definedName name="qqqq" localSheetId="5" hidden="1">{#N/A,#N/A,FALSE,"Chart 2 by Prop Type"}</definedName>
    <definedName name="qqqq" localSheetId="3" hidden="1">{#N/A,#N/A,FALSE,"Chart 2 by Prop Type"}</definedName>
    <definedName name="qqqq" hidden="1">{#N/A,#N/A,FALSE,"Chart 2 by Prop Type"}</definedName>
    <definedName name="qqqqq" localSheetId="4" hidden="1">{#N/A,#N/A,FALSE,"LoanAssumptions"}</definedName>
    <definedName name="qqqqq" localSheetId="5" hidden="1">{#N/A,#N/A,FALSE,"LoanAssumptions"}</definedName>
    <definedName name="qqqqq" localSheetId="3" hidden="1">{#N/A,#N/A,FALSE,"LoanAssumptions"}</definedName>
    <definedName name="qqqqq" hidden="1">{#N/A,#N/A,FALSE,"LoanAssumptions"}</definedName>
    <definedName name="qqqqqq" localSheetId="4" hidden="1">{"comp1",#N/A,FALSE,"COMPS";"footnotes",#N/A,FALSE,"COMPS"}</definedName>
    <definedName name="qqqqqq" localSheetId="5" hidden="1">{"comp1",#N/A,FALSE,"COMPS";"footnotes",#N/A,FALSE,"COMPS"}</definedName>
    <definedName name="qqqqqq" localSheetId="3" hidden="1">{"comp1",#N/A,FALSE,"COMPS";"footnotes",#N/A,FALSE,"COMPS"}</definedName>
    <definedName name="qqqqqq" hidden="1">{"comp1",#N/A,FALSE,"COMPS";"footnotes",#N/A,FALSE,"COMPS"}</definedName>
    <definedName name="qqqqqqqqqqqq" localSheetId="4" hidden="1">{"away stand alones",#N/A,FALSE,"Target"}</definedName>
    <definedName name="qqqqqqqqqqqq" localSheetId="5" hidden="1">{"away stand alones",#N/A,FALSE,"Target"}</definedName>
    <definedName name="qqqqqqqqqqqq" localSheetId="3" hidden="1">{"away stand alones",#N/A,FALSE,"Target"}</definedName>
    <definedName name="qqqqqqqqqqqq" hidden="1">{"away stand alones",#N/A,FALSE,"Target"}</definedName>
    <definedName name="qqqqqqqqqqqqq" localSheetId="4" hidden="1">{#N/A,#N/A,FALSE,"Assumps";#N/A,#N/A,FALSE,"Data";#N/A,#N/A,FALSE,"Data (2)";#N/A,#N/A,FALSE,"AcqyrP&amp;L";#N/A,#N/A,FALSE,"Acq+1P&amp;L";#N/A,#N/A,FALSE,"Acq+2P&amp;L";#N/A,#N/A,FALSE,"Cashflow";#N/A,#N/A,FALSE,"BalSheet";#N/A,#N/A,FALSE,"Bidder";#N/A,#N/A,FALSE,"Target";#N/A,#N/A,FALSE,"Tgtann";#N/A,#N/A,FALSE,"Topt";#N/A,#N/A,FALSE,"Disp";#N/A,#N/A,FALSE,"Dann";#N/A,#N/A,FALSE,"Syns"}</definedName>
    <definedName name="qqqqqqqqqqqqq" localSheetId="5" hidden="1">{#N/A,#N/A,FALSE,"Assumps";#N/A,#N/A,FALSE,"Data";#N/A,#N/A,FALSE,"Data (2)";#N/A,#N/A,FALSE,"AcqyrP&amp;L";#N/A,#N/A,FALSE,"Acq+1P&amp;L";#N/A,#N/A,FALSE,"Acq+2P&amp;L";#N/A,#N/A,FALSE,"Cashflow";#N/A,#N/A,FALSE,"BalSheet";#N/A,#N/A,FALSE,"Bidder";#N/A,#N/A,FALSE,"Target";#N/A,#N/A,FALSE,"Tgtann";#N/A,#N/A,FALSE,"Topt";#N/A,#N/A,FALSE,"Disp";#N/A,#N/A,FALSE,"Dann";#N/A,#N/A,FALSE,"Syns"}</definedName>
    <definedName name="qqqqqqqqqqqqq" localSheetId="3" hidden="1">{#N/A,#N/A,FALSE,"Assumps";#N/A,#N/A,FALSE,"Data";#N/A,#N/A,FALSE,"Data (2)";#N/A,#N/A,FALSE,"AcqyrP&amp;L";#N/A,#N/A,FALSE,"Acq+1P&amp;L";#N/A,#N/A,FALSE,"Acq+2P&amp;L";#N/A,#N/A,FALSE,"Cashflow";#N/A,#N/A,FALSE,"BalSheet";#N/A,#N/A,FALSE,"Bidder";#N/A,#N/A,FALSE,"Target";#N/A,#N/A,FALSE,"Tgtann";#N/A,#N/A,FALSE,"Topt";#N/A,#N/A,FALSE,"Disp";#N/A,#N/A,FALSE,"Dann";#N/A,#N/A,FALSE,"Syns"}</definedName>
    <definedName name="qqqqqqqqqqqqq" hidden="1">{#N/A,#N/A,FALSE,"Assumps";#N/A,#N/A,FALSE,"Data";#N/A,#N/A,FALSE,"Data (2)";#N/A,#N/A,FALSE,"AcqyrP&amp;L";#N/A,#N/A,FALSE,"Acq+1P&amp;L";#N/A,#N/A,FALSE,"Acq+2P&amp;L";#N/A,#N/A,FALSE,"Cashflow";#N/A,#N/A,FALSE,"BalSheet";#N/A,#N/A,FALSE,"Bidder";#N/A,#N/A,FALSE,"Target";#N/A,#N/A,FALSE,"Tgtann";#N/A,#N/A,FALSE,"Topt";#N/A,#N/A,FALSE,"Disp";#N/A,#N/A,FALSE,"Dann";#N/A,#N/A,FALSE,"Syns"}</definedName>
    <definedName name="qqqqqqqqqqqqqq" localSheetId="4" hidden="1">{#N/A,#N/A,FALSE,"Calc";#N/A,#N/A,FALSE,"Sensitivity";#N/A,#N/A,FALSE,"LT Earn.Dil.";#N/A,#N/A,FALSE,"Dil. AVP"}</definedName>
    <definedName name="qqqqqqqqqqqqqq" localSheetId="5" hidden="1">{#N/A,#N/A,FALSE,"Calc";#N/A,#N/A,FALSE,"Sensitivity";#N/A,#N/A,FALSE,"LT Earn.Dil.";#N/A,#N/A,FALSE,"Dil. AVP"}</definedName>
    <definedName name="qqqqqqqqqqqqqq" localSheetId="3" hidden="1">{#N/A,#N/A,FALSE,"Calc";#N/A,#N/A,FALSE,"Sensitivity";#N/A,#N/A,FALSE,"LT Earn.Dil.";#N/A,#N/A,FALSE,"Dil. AVP"}</definedName>
    <definedName name="qqqqqqqqqqqqqq" hidden="1">{#N/A,#N/A,FALSE,"Calc";#N/A,#N/A,FALSE,"Sensitivity";#N/A,#N/A,FALSE,"LT Earn.Dil.";#N/A,#N/A,FALSE,"Dil. AVP"}</definedName>
    <definedName name="qqqqqqqqqqqqqqqqq" localSheetId="4" hidden="1">{#N/A,#N/A,TRUE,"Pro Forma";#N/A,#N/A,TRUE,"PF_Bal";#N/A,#N/A,TRUE,"PF_INC";#N/A,#N/A,TRUE,"CBE";#N/A,#N/A,TRUE,"SWK"}</definedName>
    <definedName name="qqqqqqqqqqqqqqqqq" localSheetId="5" hidden="1">{#N/A,#N/A,TRUE,"Pro Forma";#N/A,#N/A,TRUE,"PF_Bal";#N/A,#N/A,TRUE,"PF_INC";#N/A,#N/A,TRUE,"CBE";#N/A,#N/A,TRUE,"SWK"}</definedName>
    <definedName name="qqqqqqqqqqqqqqqqq" localSheetId="3" hidden="1">{#N/A,#N/A,TRUE,"Pro Forma";#N/A,#N/A,TRUE,"PF_Bal";#N/A,#N/A,TRUE,"PF_INC";#N/A,#N/A,TRUE,"CBE";#N/A,#N/A,TRUE,"SWK"}</definedName>
    <definedName name="qqqqqqqqqqqqqqqqq" hidden="1">{#N/A,#N/A,TRUE,"Pro Forma";#N/A,#N/A,TRUE,"PF_Bal";#N/A,#N/A,TRUE,"PF_INC";#N/A,#N/A,TRUE,"CBE";#N/A,#N/A,TRUE,"SWK"}</definedName>
    <definedName name="qqqqqqqqqqqqqqqqqqqq" localSheetId="4" hidden="1">{"comp1",#N/A,FALSE,"COMPS";"footnotes",#N/A,FALSE,"COMPS"}</definedName>
    <definedName name="qqqqqqqqqqqqqqqqqqqq" localSheetId="5" hidden="1">{"comp1",#N/A,FALSE,"COMPS";"footnotes",#N/A,FALSE,"COMPS"}</definedName>
    <definedName name="qqqqqqqqqqqqqqqqqqqq" localSheetId="3" hidden="1">{"comp1",#N/A,FALSE,"COMPS";"footnotes",#N/A,FALSE,"COMPS"}</definedName>
    <definedName name="qqqqqqqqqqqqqqqqqqqq" hidden="1">{"comp1",#N/A,FALSE,"COMPS";"footnotes",#N/A,FALSE,"COMPS"}</definedName>
    <definedName name="qqqqqqqqqqqqqqqqqqqqq" localSheetId="4" hidden="1">{#N/A,#N/A,FALSE,"output";#N/A,#N/A,FALSE,"contrib";#N/A,#N/A,FALSE,"profile";#N/A,#N/A,FALSE,"comps"}</definedName>
    <definedName name="qqqqqqqqqqqqqqqqqqqqq" localSheetId="5" hidden="1">{#N/A,#N/A,FALSE,"output";#N/A,#N/A,FALSE,"contrib";#N/A,#N/A,FALSE,"profile";#N/A,#N/A,FALSE,"comps"}</definedName>
    <definedName name="qqqqqqqqqqqqqqqqqqqqq" localSheetId="3" hidden="1">{#N/A,#N/A,FALSE,"output";#N/A,#N/A,FALSE,"contrib";#N/A,#N/A,FALSE,"profile";#N/A,#N/A,FALSE,"comps"}</definedName>
    <definedName name="qqqqqqqqqqqqqqqqqqqqq" hidden="1">{#N/A,#N/A,FALSE,"output";#N/A,#N/A,FALSE,"contrib";#N/A,#N/A,FALSE,"profile";#N/A,#N/A,FALSE,"comps"}</definedName>
    <definedName name="qre"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e_1"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qre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qre_1"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qre_1" hidden="1">{TRUE,TRUE,-1.25,-15.5,604.5,369,FALSE,FALSE,TRUE,TRUE,0,1,83,1,38,4,5,4,TRUE,TRUE,3,TRUE,1,TRUE,75,"Swvu.inputs._.raw._.data.","ACwvu.inputs._.raw._.data.",#N/A,FALSE,FALSE,0.5,0.5,0.5,0.5,2,"&amp;F","&amp;A&amp;RPage &amp;P",FALSE,FALSE,FALSE,FALSE,1,60,#N/A,#N/A,"=R1C61:R53C89","=C1:C5",#N/A,#N/A,FALSE,FALSE,FALSE,1,600,600,FALSE,FALSE,TRUE,TRUE,TRUE}</definedName>
    <definedName name="qrqrqwr"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qrqrqwr"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qrqrqwr"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qrqrqwr"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qrtgh" localSheetId="4" hidden="1">{"Detail Project Cash Flow",#N/A,TRUE,"Cash Flow Grid";"Financing Calculation",#N/A,TRUE,"Cash Flow Grid"}</definedName>
    <definedName name="qrtgh" localSheetId="5" hidden="1">{"Detail Project Cash Flow",#N/A,TRUE,"Cash Flow Grid";"Financing Calculation",#N/A,TRUE,"Cash Flow Grid"}</definedName>
    <definedName name="qrtgh" localSheetId="3" hidden="1">{"Detail Project Cash Flow",#N/A,TRUE,"Cash Flow Grid";"Financing Calculation",#N/A,TRUE,"Cash Flow Grid"}</definedName>
    <definedName name="qrtgh" hidden="1">{"Detail Project Cash Flow",#N/A,TRUE,"Cash Flow Grid";"Financing Calculation",#N/A,TRUE,"Cash Flow Grid"}</definedName>
    <definedName name="qtr" localSheetId="4" hidden="1">{#N/A,#N/A,FALSE,"assets";#N/A,#N/A,FALSE,"cashflow";#N/A,#N/A,FALSE,"capital";#N/A,#N/A,FALSE,"revenues"}</definedName>
    <definedName name="qtr" localSheetId="5" hidden="1">{#N/A,#N/A,FALSE,"assets";#N/A,#N/A,FALSE,"cashflow";#N/A,#N/A,FALSE,"capital";#N/A,#N/A,FALSE,"revenues"}</definedName>
    <definedName name="qtr" localSheetId="3" hidden="1">{#N/A,#N/A,FALSE,"assets";#N/A,#N/A,FALSE,"cashflow";#N/A,#N/A,FALSE,"capital";#N/A,#N/A,FALSE,"revenues"}</definedName>
    <definedName name="qtr" hidden="1">{#N/A,#N/A,FALSE,"assets";#N/A,#N/A,FALSE,"cashflow";#N/A,#N/A,FALSE,"capital";#N/A,#N/A,FALSE,"revenues"}</definedName>
    <definedName name="qtwtqwte" localSheetId="4" hidden="1">{"top",#N/A,TRUE,"Detail";"next",#N/A,TRUE,"Detail";"then",#N/A,TRUE,"Detail";"and",#N/A,TRUE,"Detail";"inaddition",#N/A,TRUE,"Detail";"finally",#N/A,TRUE,"Detail"}</definedName>
    <definedName name="qtwtqwte" localSheetId="5" hidden="1">{"top",#N/A,TRUE,"Detail";"next",#N/A,TRUE,"Detail";"then",#N/A,TRUE,"Detail";"and",#N/A,TRUE,"Detail";"inaddition",#N/A,TRUE,"Detail";"finally",#N/A,TRUE,"Detail"}</definedName>
    <definedName name="qtwtqwte" localSheetId="3" hidden="1">{"top",#N/A,TRUE,"Detail";"next",#N/A,TRUE,"Detail";"then",#N/A,TRUE,"Detail";"and",#N/A,TRUE,"Detail";"inaddition",#N/A,TRUE,"Detail";"finally",#N/A,TRUE,"Detail"}</definedName>
    <definedName name="qtwtqwte" hidden="1">{"top",#N/A,TRUE,"Detail";"next",#N/A,TRUE,"Detail";"then",#N/A,TRUE,"Detail";"and",#N/A,TRUE,"Detail";"inaddition",#N/A,TRUE,"Detail";"finally",#N/A,TRUE,"Detail"}</definedName>
    <definedName name="qtx" localSheetId="4" hidden="1">{"contributions",#N/A,FALSE,"METHODS";"methods",#N/A,FALSE,"METHODS";"venator group",#N/A,FALSE,"METHODS"}</definedName>
    <definedName name="qtx" localSheetId="5" hidden="1">{"contributions",#N/A,FALSE,"METHODS";"methods",#N/A,FALSE,"METHODS";"venator group",#N/A,FALSE,"METHODS"}</definedName>
    <definedName name="qtx" localSheetId="3" hidden="1">{"contributions",#N/A,FALSE,"METHODS";"methods",#N/A,FALSE,"METHODS";"venator group",#N/A,FALSE,"METHODS"}</definedName>
    <definedName name="qtx" hidden="1">{"contributions",#N/A,FALSE,"METHODS";"methods",#N/A,FALSE,"METHODS";"venator group",#N/A,FALSE,"METHODS"}</definedName>
    <definedName name="quarterly" localSheetId="4" hidden="1">{"CF",#N/A,FALSE,"Cash Flow";"RET",#N/A,FALSE,"Returns";"NPV",#N/A,FALSE,"Values";"ASMPT",#N/A,FALSE,"Assumptions"}</definedName>
    <definedName name="quarterly" localSheetId="5" hidden="1">{"CF",#N/A,FALSE,"Cash Flow";"RET",#N/A,FALSE,"Returns";"NPV",#N/A,FALSE,"Values";"ASMPT",#N/A,FALSE,"Assumptions"}</definedName>
    <definedName name="quarterly" localSheetId="3" hidden="1">{"CF",#N/A,FALSE,"Cash Flow";"RET",#N/A,FALSE,"Returns";"NPV",#N/A,FALSE,"Values";"ASMPT",#N/A,FALSE,"Assumptions"}</definedName>
    <definedName name="quarterly" hidden="1">{"CF",#N/A,FALSE,"Cash Flow";"RET",#N/A,FALSE,"Returns";"NPV",#N/A,FALSE,"Values";"ASMPT",#N/A,FALSE,"Assumptions"}</definedName>
    <definedName name="question" localSheetId="4" hidden="1">{"CF",#N/A,FALSE,"Cash Flow";"RET",#N/A,FALSE,"Returns";"NPV",#N/A,FALSE,"Values";"ASMPT",#N/A,FALSE,"Assumptions"}</definedName>
    <definedName name="question" localSheetId="5" hidden="1">{"CF",#N/A,FALSE,"Cash Flow";"RET",#N/A,FALSE,"Returns";"NPV",#N/A,FALSE,"Values";"ASMPT",#N/A,FALSE,"Assumptions"}</definedName>
    <definedName name="question" localSheetId="3" hidden="1">{"CF",#N/A,FALSE,"Cash Flow";"RET",#N/A,FALSE,"Returns";"NPV",#N/A,FALSE,"Values";"ASMPT",#N/A,FALSE,"Assumptions"}</definedName>
    <definedName name="question" hidden="1">{"CF",#N/A,FALSE,"Cash Flow";"RET",#N/A,FALSE,"Returns";"NPV",#N/A,FALSE,"Values";"ASMPT",#N/A,FALSE,"Assumptions"}</definedName>
    <definedName name="question_2" localSheetId="4" hidden="1">{"CF",#N/A,FALSE,"Cash Flow";"RET",#N/A,FALSE,"Returns";"NPV",#N/A,FALSE,"Values";"ASMPT",#N/A,FALSE,"Assumptions"}</definedName>
    <definedName name="question_2" localSheetId="5" hidden="1">{"CF",#N/A,FALSE,"Cash Flow";"RET",#N/A,FALSE,"Returns";"NPV",#N/A,FALSE,"Values";"ASMPT",#N/A,FALSE,"Assumptions"}</definedName>
    <definedName name="question_2" localSheetId="3" hidden="1">{"CF",#N/A,FALSE,"Cash Flow";"RET",#N/A,FALSE,"Returns";"NPV",#N/A,FALSE,"Values";"ASMPT",#N/A,FALSE,"Assumptions"}</definedName>
    <definedName name="question_2" hidden="1">{"CF",#N/A,FALSE,"Cash Flow";"RET",#N/A,FALSE,"Returns";"NPV",#N/A,FALSE,"Values";"ASMPT",#N/A,FALSE,"Assumptions"}</definedName>
    <definedName name="QUICK_RATIO" hidden="1">"QUICK_RATIO"</definedName>
    <definedName name="qw" localSheetId="4" hidden="1">{#N/A,#N/A,FALSE,"GP";#N/A,#N/A,FALSE,"Assinantes";#N/A,#N/A,FALSE,"Rede";#N/A,#N/A,FALSE,"Evolução";#N/A,#N/A,FALSE,"Resultado"}</definedName>
    <definedName name="qw" localSheetId="5" hidden="1">{#N/A,#N/A,FALSE,"GP";#N/A,#N/A,FALSE,"Assinantes";#N/A,#N/A,FALSE,"Rede";#N/A,#N/A,FALSE,"Evolução";#N/A,#N/A,FALSE,"Resultado"}</definedName>
    <definedName name="qw" localSheetId="3" hidden="1">{#N/A,#N/A,FALSE,"GP";#N/A,#N/A,FALSE,"Assinantes";#N/A,#N/A,FALSE,"Rede";#N/A,#N/A,FALSE,"Evolução";#N/A,#N/A,FALSE,"Resultado"}</definedName>
    <definedName name="qw" hidden="1">{#N/A,#N/A,FALSE,"GP";#N/A,#N/A,FALSE,"Assinantes";#N/A,#N/A,FALSE,"Rede";#N/A,#N/A,FALSE,"Evolução";#N/A,#N/A,FALSE,"Resultado"}</definedName>
    <definedName name="ｑｗ" localSheetId="4" hidden="1">{#N/A,#N/A,TRUE,"Summary";"AnnualRentRoll",#N/A,TRUE,"RentRoll";#N/A,#N/A,TRUE,"ExitStratigy";#N/A,#N/A,TRUE,"OperatingAssumptions"}</definedName>
    <definedName name="ｑｗ" localSheetId="5" hidden="1">{#N/A,#N/A,TRUE,"Summary";"AnnualRentRoll",#N/A,TRUE,"RentRoll";#N/A,#N/A,TRUE,"ExitStratigy";#N/A,#N/A,TRUE,"OperatingAssumptions"}</definedName>
    <definedName name="ｑｗ" localSheetId="3" hidden="1">{#N/A,#N/A,TRUE,"Summary";"AnnualRentRoll",#N/A,TRUE,"RentRoll";#N/A,#N/A,TRUE,"ExitStratigy";#N/A,#N/A,TRUE,"OperatingAssumptions"}</definedName>
    <definedName name="ｑｗ" hidden="1">{#N/A,#N/A,TRUE,"Summary";"AnnualRentRoll",#N/A,TRUE,"RentRoll";#N/A,#N/A,TRUE,"ExitStratigy";#N/A,#N/A,TRUE,"OperatingAssumptions"}</definedName>
    <definedName name="qwdEWdf" localSheetId="4" hidden="1">{#N/A,#N/A,FALSE,"Loan Summary";#N/A,#N/A,FALSE,"NOI";"RR and Expir",#N/A,FALSE,"Rental";"Sales History",#N/A,FALSE,"Rental";#N/A,#N/A,FALSE,"Reserves"}</definedName>
    <definedName name="qwdEWdf" localSheetId="5" hidden="1">{#N/A,#N/A,FALSE,"Loan Summary";#N/A,#N/A,FALSE,"NOI";"RR and Expir",#N/A,FALSE,"Rental";"Sales History",#N/A,FALSE,"Rental";#N/A,#N/A,FALSE,"Reserves"}</definedName>
    <definedName name="qwdEWdf" localSheetId="3" hidden="1">{#N/A,#N/A,FALSE,"Loan Summary";#N/A,#N/A,FALSE,"NOI";"RR and Expir",#N/A,FALSE,"Rental";"Sales History",#N/A,FALSE,"Rental";#N/A,#N/A,FALSE,"Reserves"}</definedName>
    <definedName name="qwdEWdf" hidden="1">{#N/A,#N/A,FALSE,"Loan Summary";#N/A,#N/A,FALSE,"NOI";"RR and Expir",#N/A,FALSE,"Rental";"Sales History",#N/A,FALSE,"Rental";#N/A,#N/A,FALSE,"Reserves"}</definedName>
    <definedName name="qwdlkwqjfheuirfbeuyrgvehrck" localSheetId="4"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wdlkwqjfheuirfbeuyrgvehrck" localSheetId="5"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wdlkwqjfheuirfbeuyrgvehrck" localSheetId="3"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wdlkwqjfheuirfbeuyrgvehrck"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we" localSheetId="4" hidden="1">{"new",#N/A,FALSE,"D";"PROFORMA",#N/A,FALSE,"A";"partial 1",#N/A,FALSE,"B";"partial 2",#N/A,FALSE,"B";"partial 3",#N/A,FALSE,"B";"SMALL CF 1",#N/A,FALSE,"C"}</definedName>
    <definedName name="qwe" localSheetId="5" hidden="1">{"new",#N/A,FALSE,"D";"PROFORMA",#N/A,FALSE,"A";"partial 1",#N/A,FALSE,"B";"partial 2",#N/A,FALSE,"B";"partial 3",#N/A,FALSE,"B";"SMALL CF 1",#N/A,FALSE,"C"}</definedName>
    <definedName name="qwe" localSheetId="3" hidden="1">{"new",#N/A,FALSE,"D";"PROFORMA",#N/A,FALSE,"A";"partial 1",#N/A,FALSE,"B";"partial 2",#N/A,FALSE,"B";"partial 3",#N/A,FALSE,"B";"SMALL CF 1",#N/A,FALSE,"C"}</definedName>
    <definedName name="qwe" hidden="1">{"new",#N/A,FALSE,"D";"PROFORMA",#N/A,FALSE,"A";"partial 1",#N/A,FALSE,"B";"partial 2",#N/A,FALSE,"B";"partial 3",#N/A,FALSE,"B";"SMALL CF 1",#N/A,FALSE,"C"}</definedName>
    <definedName name="qwer" localSheetId="4"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localSheetId="5"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localSheetId="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jnfvi3jgfvij31gfvj3rf341poj3oopjk" localSheetId="4" hidden="1">{"SCH46",#N/A,FALSE,"sch46"}</definedName>
    <definedName name="qwerjnfvi3jgfvij31gfvj3rf341poj3oopjk" localSheetId="5" hidden="1">{"SCH46",#N/A,FALSE,"sch46"}</definedName>
    <definedName name="qwerjnfvi3jgfvij31gfvj3rf341poj3oopjk" localSheetId="3" hidden="1">{"SCH46",#N/A,FALSE,"sch46"}</definedName>
    <definedName name="qwerjnfvi3jgfvij31gfvj3rf341poj3oopjk" hidden="1">{"SCH46",#N/A,FALSE,"sch46"}</definedName>
    <definedName name="qwert"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_1"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_1"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fjqerf31f" localSheetId="4"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wfjqerf31f" localSheetId="5"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wfjqerf31f" localSheetId="3"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wfjqerf31f"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wqwqw" localSheetId="4" hidden="1">{#N/A,#N/A,FALSE,"Summary";#N/A,#N/A,FALSE,"Program Scheme";#N/A,#N/A,FALSE,"Assumptions";#N/A,#N/A,FALSE,"Development Budget";#N/A,#N/A,FALSE,"Timing";#N/A,#N/A,FALSE,"Development Costs &amp; Revenues";#N/A,#N/A,FALSE,"Cash Flow to Debt &amp; Equity";#N/A,#N/A,FALSE,"Cash Flow to Athena LP"}</definedName>
    <definedName name="qwqwqw" localSheetId="5" hidden="1">{#N/A,#N/A,FALSE,"Summary";#N/A,#N/A,FALSE,"Program Scheme";#N/A,#N/A,FALSE,"Assumptions";#N/A,#N/A,FALSE,"Development Budget";#N/A,#N/A,FALSE,"Timing";#N/A,#N/A,FALSE,"Development Costs &amp; Revenues";#N/A,#N/A,FALSE,"Cash Flow to Debt &amp; Equity";#N/A,#N/A,FALSE,"Cash Flow to Athena LP"}</definedName>
    <definedName name="qwqwqw" localSheetId="3" hidden="1">{#N/A,#N/A,FALSE,"Summary";#N/A,#N/A,FALSE,"Program Scheme";#N/A,#N/A,FALSE,"Assumptions";#N/A,#N/A,FALSE,"Development Budget";#N/A,#N/A,FALSE,"Timing";#N/A,#N/A,FALSE,"Development Costs &amp; Revenues";#N/A,#N/A,FALSE,"Cash Flow to Debt &amp; Equity";#N/A,#N/A,FALSE,"Cash Flow to Athena LP"}</definedName>
    <definedName name="qwqwqw" hidden="1">{#N/A,#N/A,FALSE,"Summary";#N/A,#N/A,FALSE,"Program Scheme";#N/A,#N/A,FALSE,"Assumptions";#N/A,#N/A,FALSE,"Development Budget";#N/A,#N/A,FALSE,"Timing";#N/A,#N/A,FALSE,"Development Costs &amp; Revenues";#N/A,#N/A,FALSE,"Cash Flow to Debt &amp; Equity";#N/A,#N/A,FALSE,"Cash Flow to Athena LP"}</definedName>
    <definedName name="qwre" localSheetId="4" hidden="1">{#N/A,#N/A,FALSE,"GP";#N/A,#N/A,FALSE,"Assinantes";#N/A,#N/A,FALSE,"Rede";#N/A,#N/A,FALSE,"Evolução";#N/A,#N/A,FALSE,"Resultado"}</definedName>
    <definedName name="qwre" localSheetId="5" hidden="1">{#N/A,#N/A,FALSE,"GP";#N/A,#N/A,FALSE,"Assinantes";#N/A,#N/A,FALSE,"Rede";#N/A,#N/A,FALSE,"Evolução";#N/A,#N/A,FALSE,"Resultado"}</definedName>
    <definedName name="qwre" localSheetId="3" hidden="1">{#N/A,#N/A,FALSE,"GP";#N/A,#N/A,FALSE,"Assinantes";#N/A,#N/A,FALSE,"Rede";#N/A,#N/A,FALSE,"Evolução";#N/A,#N/A,FALSE,"Resultado"}</definedName>
    <definedName name="qwre" hidden="1">{#N/A,#N/A,FALSE,"GP";#N/A,#N/A,FALSE,"Assinantes";#N/A,#N/A,FALSE,"Rede";#N/A,#N/A,FALSE,"Evolução";#N/A,#N/A,FALSE,"Resultado"}</definedName>
    <definedName name="qws" localSheetId="4" hidden="1">{#N/A,#N/A,FALSE,"Chart 2 by Prop Type"}</definedName>
    <definedName name="qws" localSheetId="5" hidden="1">{#N/A,#N/A,FALSE,"Chart 2 by Prop Type"}</definedName>
    <definedName name="qws" localSheetId="3" hidden="1">{#N/A,#N/A,FALSE,"Chart 2 by Prop Type"}</definedName>
    <definedName name="qws" hidden="1">{#N/A,#N/A,FALSE,"Chart 2 by Prop Type"}</definedName>
    <definedName name="R_ALL_TotalSF" hidden="1">0</definedName>
    <definedName name="R_BROADWAY_CurrentOffset" localSheetId="4" hidden="1">'Capital Stack'!T_SUPPORT_BeginOffset</definedName>
    <definedName name="R_BROADWAY_CurrentOffset" localSheetId="5" hidden="1">'Loan Data'!T_SUPPORT_BeginOffset</definedName>
    <definedName name="R_BROADWAY_CurrentOffset" localSheetId="3" hidden="1">'Property UW'!T_SUPPORT_BeginOffset</definedName>
    <definedName name="R_BROADWAY_CurrentOffset" hidden="1">T_SUPPORT_BeginOffset</definedName>
    <definedName name="R_BROADWAY_ExpOffset" localSheetId="4" hidden="1">'Capital Stack'!T_SUPPORT_EndOffset</definedName>
    <definedName name="R_BROADWAY_ExpOffset" localSheetId="5" hidden="1">'Loan Data'!T_SUPPORT_EndOffset</definedName>
    <definedName name="R_BROADWAY_ExpOffset" localSheetId="3" hidden="1">'Property UW'!T_SUPPORT_EndOffset</definedName>
    <definedName name="R_BROADWAY_ExpOffset" hidden="1">T_SUPPORT_EndOffset</definedName>
    <definedName name="R_BROADWAY_Include" localSheetId="4" hidden="1">OR(AND('Capital Stack'!T_SUPPORT_BeginOffset&lt;=1,OR(AND('Capital Stack'!T_DTEN_Expire&lt;&gt;"Option",'Capital Stack'!T_DTEN_Expire&lt;&gt;"Reabsorb"),NOT(T_CALC_Early))),AND(NOT(T_CALC_Early),'Capital Stack'!T_DTEN_Type&lt;&gt;"Option"))</definedName>
    <definedName name="R_BROADWAY_Include" localSheetId="5" hidden="1">OR(AND('Loan Data'!T_SUPPORT_BeginOffset&lt;=1,OR(AND('Loan Data'!T_DTEN_Expire&lt;&gt;"Option",'Loan Data'!T_DTEN_Expire&lt;&gt;"Reabsorb"),NOT(T_CALC_Early))),AND(NOT(T_CALC_Early),'Loan Data'!T_DTEN_Type&lt;&gt;"Option"))</definedName>
    <definedName name="R_BROADWAY_Include" localSheetId="3" hidden="1">OR(AND('Property UW'!T_SUPPORT_BeginOffset&lt;=1,OR(AND('Property UW'!T_DTEN_Expire&lt;&gt;"Option",'Property UW'!T_DTEN_Expire&lt;&gt;"Reabsorb"),NOT(T_CALC_Early))),AND(NOT(T_CALC_Early),'Property UW'!T_DTEN_Type&lt;&gt;"Option"))</definedName>
    <definedName name="R_BROADWAY_Include" hidden="1">OR(AND(T_SUPPORT_BeginOffset&lt;=1,OR(AND(T_DTEN_Expire&lt;&gt;"Option",T_DTEN_Expire&lt;&gt;"Reabsorb"),NOT(T_CALC_Early))),AND(NOT(T_CALC_Early),T_DTEN_Type&lt;&gt;"Option"))</definedName>
    <definedName name="R_BROADWAY_Month" localSheetId="4" hidden="1">IF(OR(COLUMN()=COLUMN(R_BROADWAY_RPCol),COLUMN()&gt;=COLUMN(R_BROADWAY_ExpCols)),'Capital Stack'!R_BROADWAY_ExpOffset,'Capital Stack'!R_BROADWAY_CurrentOffset)</definedName>
    <definedName name="R_BROADWAY_Month" localSheetId="5" hidden="1">IF(OR(COLUMN()=COLUMN(R_BROADWAY_RPCol),COLUMN()&gt;=COLUMN(R_BROADWAY_ExpCols)),'Loan Data'!R_BROADWAY_ExpOffset,'Loan Data'!R_BROADWAY_CurrentOffset)</definedName>
    <definedName name="R_BROADWAY_Month" localSheetId="3" hidden="1">IF(OR(COLUMN()=COLUMN(R_BROADWAY_RPCol),COLUMN()&gt;=COLUMN(R_BROADWAY_ExpCols)),'Property UW'!R_BROADWAY_ExpOffset,'Property UW'!R_BROADWAY_CurrentOffset)</definedName>
    <definedName name="R_BROADWAY_Month" hidden="1">IF(OR(COLUMN()=COLUMN(R_BROADWAY_RPCol),COLUMN()&gt;=COLUMN(R_BROADWAY_ExpCols)),R_BROADWAY_ExpOffset,R_BROADWAY_CurrentOffset)</definedName>
    <definedName name="R_CF_GetSort" localSheetId="4" hidden="1">IF(R_CF_Group=OFFSET(R_CF_Group,-1,0),OFFSET(R_CF_Sort,-1,0)+1,0)</definedName>
    <definedName name="R_CF_GetSort" localSheetId="5" hidden="1">IF(R_CF_Group=OFFSET(R_CF_Group,-1,0),OFFSET(R_CF_Sort,-1,0)+1,0)</definedName>
    <definedName name="R_CF_GetSort" localSheetId="3" hidden="1">IF(R_CF_Group=OFFSET(R_CF_Group,-1,0),OFFSET(R_CF_Sort,-1,0)+1,0)</definedName>
    <definedName name="R_CF_GetSort" hidden="1">IF(R_CF_Group=OFFSET(R_CF_Group,-1,0),OFFSET(R_CF_Sort,-1,0)+1,0)</definedName>
    <definedName name="R_CF_Group" hidden="1">#N/A</definedName>
    <definedName name="R_CF_GroupCount" hidden="1">#N/A</definedName>
    <definedName name="R_CF_GroupRange" hidden="1">#N/A</definedName>
    <definedName name="R_CF_Key" hidden="1">#N/A</definedName>
    <definedName name="R_CF_MonthSum" hidden="1">#N/A</definedName>
    <definedName name="R_CF_MonthVal" localSheetId="4" hidden="1">IF('Capital Stack'!R_CF_NoKey,0,'Capital Stack'!C_MONTH_Data)</definedName>
    <definedName name="R_CF_MonthVal" localSheetId="5" hidden="1">IF('Loan Data'!R_CF_NoKey,0,'Loan Data'!C_MONTH_Data)</definedName>
    <definedName name="R_CF_MonthVal" localSheetId="3" hidden="1">IF('Property UW'!R_CF_NoKey,0,'Property UW'!C_MONTH_Data)</definedName>
    <definedName name="R_CF_MonthVal" hidden="1">IF(R_CF_NoKey,0,C_MONTH_Data)</definedName>
    <definedName name="R_CF_NoKey" localSheetId="4" hidden="1">ISERROR('Capital Stack'!K_CashFlow)</definedName>
    <definedName name="R_CF_NoKey" localSheetId="5" hidden="1">ISERROR('Loan Data'!K_CashFlow)</definedName>
    <definedName name="R_CF_NoKey" localSheetId="3" hidden="1">ISERROR('Property UW'!K_CashFlow)</definedName>
    <definedName name="R_CF_NoKey" hidden="1">ISERROR(K_CashFlow)</definedName>
    <definedName name="R_CF_Sort" hidden="1">#N/A</definedName>
    <definedName name="R_CF_SortRange" localSheetId="4" hidden="1">OFFSET(R_CF_GroupRange,0,COLUMN(C_ID_cSort)-COLUMN(C_ID_cGroup))</definedName>
    <definedName name="R_CF_SortRange" localSheetId="5" hidden="1">OFFSET(R_CF_GroupRange,0,COLUMN(C_ID_cSort)-COLUMN(C_ID_cGroup))</definedName>
    <definedName name="R_CF_SortRange" localSheetId="3" hidden="1">OFFSET(R_CF_GroupRange,0,COLUMN(C_ID_cSort)-COLUMN(C_ID_cGroup))</definedName>
    <definedName name="R_CF_SortRange" hidden="1">OFFSET(R_CF_GroupRange,0,COLUMN(C_ID_cSort)-COLUMN(C_ID_cGroup))</definedName>
    <definedName name="R_CF_TimeKey" localSheetId="4" hidden="1">1+INT((COLUMN()-COLUMN(R_CF_Time1))/COLUMNS(R_CF_Time1))</definedName>
    <definedName name="R_CF_TimeKey" localSheetId="5" hidden="1">1+INT((COLUMN()-COLUMN(R_CF_Time1))/COLUMNS(R_CF_Time1))</definedName>
    <definedName name="R_CF_TimeKey" localSheetId="3" hidden="1">1+INT((COLUMN()-COLUMN(R_CF_Time1))/COLUMNS(R_CF_Time1))</definedName>
    <definedName name="R_CF_TimeKey" hidden="1">1+INT((COLUMN()-COLUMN(R_CF_Time1))/COLUMNS(R_CF_Time1))</definedName>
    <definedName name="R_CF_YearSum" hidden="1">#N/A</definedName>
    <definedName name="R_CF_YearVal" localSheetId="4" hidden="1">IF('Capital Stack'!R_CF_NoKey,0,SUM('Capital Stack'!C_YEAR_Data))</definedName>
    <definedName name="R_CF_YearVal" localSheetId="5" hidden="1">IF('Loan Data'!R_CF_NoKey,0,SUM('Loan Data'!C_YEAR_Data))</definedName>
    <definedName name="R_CF_YearVal" localSheetId="3" hidden="1">IF('Property UW'!R_CF_NoKey,0,SUM('Property UW'!C_YEAR_Data))</definedName>
    <definedName name="R_CF_YearVal" hidden="1">IF(R_CF_NoKey,0,SUM(C_YEAR_Data))</definedName>
    <definedName name="R_CONSCF_Check" hidden="1">0</definedName>
    <definedName name="R_CONSCF_Source" hidden="1">0</definedName>
    <definedName name="R_DARK_12Month" hidden="1">#N/A</definedName>
    <definedName name="R_DARK_DarkTest" localSheetId="4" hidden="1">R_DARK_TestContract*R_DARK_TestBegin*R_DARK_TestEnd</definedName>
    <definedName name="R_DARK_DarkTest" localSheetId="5" hidden="1">R_DARK_TestContract*R_DARK_TestBegin*R_DARK_TestEnd</definedName>
    <definedName name="R_DARK_DarkTest" localSheetId="3" hidden="1">R_DARK_TestContract*R_DARK_TestBegin*R_DARK_TestEnd</definedName>
    <definedName name="R_DARK_DarkTest" hidden="1">R_DARK_TestContract*R_DARK_TestBegin*R_DARK_TestEnd</definedName>
    <definedName name="R_DARK_GoDark" localSheetId="4" hidden="1">IF(AND('Capital Stack'!K_Month&gt;='Capital Stack'!T_SUPPORT_BeginOffset,'Capital Stack'!K_Month&lt;='Capital Stack'!T_SUPPORT_EndOffset),1,0)</definedName>
    <definedName name="R_DARK_GoDark" localSheetId="5" hidden="1">IF(AND('Loan Data'!K_Month&gt;='Loan Data'!T_SUPPORT_BeginOffset,'Loan Data'!K_Month&lt;='Loan Data'!T_SUPPORT_EndOffset),1,0)</definedName>
    <definedName name="R_DARK_GoDark" localSheetId="3" hidden="1">IF(AND('Property UW'!K_Month&gt;='Property UW'!T_SUPPORT_BeginOffset,'Property UW'!K_Month&lt;='Property UW'!T_SUPPORT_EndOffset),1,0)</definedName>
    <definedName name="R_DARK_GoDark" hidden="1">IF(AND(K_Month&gt;=T_SUPPORT_BeginOffset,K_Month&lt;=T_SUPPORT_EndOffset),1,0)</definedName>
    <definedName name="R_EASTDIL_MarketKey" localSheetId="4" hidden="1">COLUMN()-COLUMN(R_EASTDIL_MarketCol)</definedName>
    <definedName name="R_EASTDIL_MarketKey" localSheetId="5" hidden="1">COLUMN()-COLUMN(R_EASTDIL_MarketCol)</definedName>
    <definedName name="R_EASTDIL_MarketKey" localSheetId="3" hidden="1">COLUMN()-COLUMN(R_EASTDIL_MarketCol)</definedName>
    <definedName name="R_EASTDIL_MarketKey" hidden="1">COLUMN()-COLUMN(R_EASTDIL_MarketCol)</definedName>
    <definedName name="R_EASTDIL_TenantFilter" hidden="1">#N/A</definedName>
    <definedName name="R_EXB_Include" hidden="1">#N/A</definedName>
    <definedName name="R_EXM_Include" localSheetId="4" hidden="1">OR('Capital Stack'!M_CALC_MultiStep,'Capital Stack'!M_GENERAL_Override2=-1,'Capital Stack'!M_GENERAL_Override3=-1,'Capital Stack'!M_GENERAL_Override4=-1)</definedName>
    <definedName name="R_EXM_Include" localSheetId="5" hidden="1">OR('Loan Data'!M_CALC_MultiStep,'Loan Data'!M_GENERAL_Override2=-1,'Loan Data'!M_GENERAL_Override3=-1,'Loan Data'!M_GENERAL_Override4=-1)</definedName>
    <definedName name="R_EXM_Include" localSheetId="3" hidden="1">OR('Property UW'!M_CALC_MultiStep,'Property UW'!M_GENERAL_Override2=-1,'Property UW'!M_GENERAL_Override3=-1,'Property UW'!M_GENERAL_Override4=-1)</definedName>
    <definedName name="R_EXM_Include" hidden="1">OR(M_CALC_MultiStep,M_GENERAL_Override2=-1,M_GENERAL_Override3=-1,M_GENERAL_Override4=-1)</definedName>
    <definedName name="R_EXP_Show" localSheetId="4" hidden="1">OR(AND('Capital Stack'!T_SUPPORT_BeginOffset&lt;=1,OR(AND('Capital Stack'!T_DTEN_Expire&lt;&gt;"Option",'Capital Stack'!T_DTEN_Expire&lt;&gt;"Reabsorb"),NOT(T_CALC_Early))),AND(NOT(T_CALC_Early),'Capital Stack'!T_DTEN_Type&lt;&gt;"Option"))</definedName>
    <definedName name="R_EXP_Show" localSheetId="5" hidden="1">OR(AND('Loan Data'!T_SUPPORT_BeginOffset&lt;=1,OR(AND('Loan Data'!T_DTEN_Expire&lt;&gt;"Option",'Loan Data'!T_DTEN_Expire&lt;&gt;"Reabsorb"),NOT(T_CALC_Early))),AND(NOT(T_CALC_Early),'Loan Data'!T_DTEN_Type&lt;&gt;"Option"))</definedName>
    <definedName name="R_EXP_Show" localSheetId="3" hidden="1">OR(AND('Property UW'!T_SUPPORT_BeginOffset&lt;=1,OR(AND('Property UW'!T_DTEN_Expire&lt;&gt;"Option",'Property UW'!T_DTEN_Expire&lt;&gt;"Reabsorb"),NOT(T_CALC_Early))),AND(NOT(T_CALC_Early),'Property UW'!T_DTEN_Type&lt;&gt;"Option"))</definedName>
    <definedName name="R_EXP_Show" hidden="1">OR(AND(T_SUPPORT_BeginOffset&lt;=1,OR(AND(T_DTEN_Expire&lt;&gt;"Option",T_DTEN_Expire&lt;&gt;"Reabsorb"),NOT(T_CALC_Early))),AND(NOT(T_CALC_Early),T_DTEN_Type&lt;&gt;"Option"))</definedName>
    <definedName name="R_EXP_TOTALYEAR" localSheetId="4" hidden="1">K_Report</definedName>
    <definedName name="R_EXP_TOTALYEAR" localSheetId="5" hidden="1">K_Report</definedName>
    <definedName name="R_EXP_TOTALYEAR" localSheetId="3" hidden="1">K_Report</definedName>
    <definedName name="R_EXP_TOTALYEAR" hidden="1">K_Report</definedName>
    <definedName name="R_EXT_Include" localSheetId="4" hidden="1">OR('Capital Stack'!T_CALC_NoOcc,'Capital Stack'!T_CALC_MidMonth,'Capital Stack'!T_DTEN_InitialSF=0)</definedName>
    <definedName name="R_EXT_Include" localSheetId="5" hidden="1">OR('Loan Data'!T_CALC_NoOcc,'Loan Data'!T_CALC_MidMonth,'Loan Data'!T_DTEN_InitialSF=0)</definedName>
    <definedName name="R_EXT_Include" localSheetId="3" hidden="1">OR('Property UW'!T_CALC_NoOcc,'Property UW'!T_CALC_MidMonth,'Property UW'!T_DTEN_InitialSF=0)</definedName>
    <definedName name="R_EXT_Include" hidden="1">OR(T_CALC_NoOcc,T_CALC_MidMonth,T_DTEN_InitialSF=0)</definedName>
    <definedName name="R_IRR_LinkClosing" hidden="1">0</definedName>
    <definedName name="R_IRR_LinkPurchase" hidden="1">0</definedName>
    <definedName name="R_LEHMAN_DTRange" localSheetId="4" hidden="1">OFFSET(R_LEHMAN_cDTRange,K_Report,0)</definedName>
    <definedName name="R_LEHMAN_DTRange" localSheetId="5" hidden="1">OFFSET(R_LEHMAN_cDTRange,K_Report,0)</definedName>
    <definedName name="R_LEHMAN_DTRange" localSheetId="3" hidden="1">OFFSET(R_LEHMAN_cDTRange,K_Report,0)</definedName>
    <definedName name="R_LEHMAN_DTRange" hidden="1">OFFSET(R_LEHMAN_cDTRange,K_Report,0)</definedName>
    <definedName name="R_LEHMAN_ReLease" localSheetId="4" hidden="1">'Capital Stack'!T_SUPPORT_EndOffset+'Capital Stack'!R_LEHMAN_DTRange+1</definedName>
    <definedName name="R_LEHMAN_ReLease" localSheetId="5" hidden="1">'Loan Data'!T_SUPPORT_EndOffset+'Loan Data'!R_LEHMAN_DTRange+1</definedName>
    <definedName name="R_LEHMAN_ReLease" localSheetId="3" hidden="1">'Property UW'!T_SUPPORT_EndOffset+'Property UW'!R_LEHMAN_DTRange+1</definedName>
    <definedName name="R_LEHMAN_ReLease" hidden="1">T_SUPPORT_EndOffset+R_LEHMAN_DTRange+1</definedName>
    <definedName name="R_LEV_MonthlyIRR" hidden="1">"Yes"</definedName>
    <definedName name="R_LEV_RangeSaleProceeds" hidden="1">1</definedName>
    <definedName name="R_MKTSum_ExpireType" localSheetId="4" hidden="1">OFFSET(R_MKTSum_cExpireType,ROW()-ROW(R_MKTSum_cExpireType),0)</definedName>
    <definedName name="R_MKTSum_ExpireType" localSheetId="5" hidden="1">OFFSET(R_MKTSum_cExpireType,ROW()-ROW(R_MKTSum_cExpireType),0)</definedName>
    <definedName name="R_MKTSum_ExpireType" localSheetId="3" hidden="1">OFFSET(R_MKTSum_cExpireType,ROW()-ROW(R_MKTSum_cExpireType),0)</definedName>
    <definedName name="R_MKTSum_ExpireType" hidden="1">OFFSET(R_MKTSum_cExpireType,ROW()-ROW(R_MKTSum_cExpireType),0)</definedName>
    <definedName name="R_MLADET_MaxRent" localSheetId="4" hidden="1">OFFSET(R_MLADET_RentStart,0,0,ROW()-ROW(R_MLADET_RentStart),1)</definedName>
    <definedName name="R_MLADET_MaxRent" localSheetId="5" hidden="1">OFFSET(R_MLADET_RentStart,0,0,ROW()-ROW(R_MLADET_RentStart),1)</definedName>
    <definedName name="R_MLADET_MaxRent" localSheetId="3" hidden="1">OFFSET(R_MLADET_RentStart,0,0,ROW()-ROW(R_MLADET_RentStart),1)</definedName>
    <definedName name="R_MLADET_MaxRent" hidden="1">OFFSET(R_MLADET_RentStart,0,0,ROW()-ROW(R_MLADET_RentStart),1)</definedName>
    <definedName name="R_MLADET_MLA" localSheetId="4" hidden="1">OFFSET(R_MLADET_cMLA,K_Report,0)</definedName>
    <definedName name="R_MLADET_MLA" localSheetId="5" hidden="1">OFFSET(R_MLADET_cMLA,K_Report,0)</definedName>
    <definedName name="R_MLADET_MLA" localSheetId="3" hidden="1">OFFSET(R_MLADET_cMLA,K_Report,0)</definedName>
    <definedName name="R_MLADET_MLA" hidden="1">OFFSET(R_MLADET_cMLA,K_Report,0)</definedName>
    <definedName name="R_MLAPOR_StepList" localSheetId="4" hidden="1">{"$#/SF/Yr","$#/SF/Mo","$#/Yr","$#/Mo","#% Inc","#% Inc/Yr","#% Mkt","#% Mkt/Yr","# Mkt Rev","# Mkt Rev Up","# Mkt Rev Down","$#/SF/Qtr","$#/Qtr","$# Inc/Yr"}</definedName>
    <definedName name="R_MLAPOR_StepList" localSheetId="5" hidden="1">{"$#/SF/Yr","$#/SF/Mo","$#/Yr","$#/Mo","#% Inc","#% Inc/Yr","#% Mkt","#% Mkt/Yr","# Mkt Rev","# Mkt Rev Up","# Mkt Rev Down","$#/SF/Qtr","$#/Qtr","$# Inc/Yr"}</definedName>
    <definedName name="R_MLAPOR_StepList" localSheetId="3" hidden="1">{"$#/SF/Yr","$#/SF/Mo","$#/Yr","$#/Mo","#% Inc","#% Inc/Yr","#% Mkt","#% Mkt/Yr","# Mkt Rev","# Mkt Rev Up","# Mkt Rev Down","$#/SF/Qtr","$#/Qtr","$# Inc/Yr"}</definedName>
    <definedName name="R_MLAPOR_StepList" hidden="1">{"$#/SF/Yr","$#/SF/Mo","$#/Yr","$#/Mo","#% Inc","#% Inc/Yr","#% Mkt","#% Mkt/Yr","# Mkt Rev","# Mkt Rev Up","# Mkt Rev Down","$#/SF/Qtr","$#/Qtr","$# Inc/Yr"}</definedName>
    <definedName name="R_MLAPOR_YNum" localSheetId="4" hidden="1">OFFSET(R_MLAPOR_YearRow,0,COLUMN()-COLUMN(R_MLAPOR_YearRow),1,1)</definedName>
    <definedName name="R_MLAPOR_YNum" localSheetId="5" hidden="1">OFFSET(R_MLAPOR_YearRow,0,COLUMN()-COLUMN(R_MLAPOR_YearRow),1,1)</definedName>
    <definedName name="R_MLAPOR_YNum" localSheetId="3" hidden="1">OFFSET(R_MLAPOR_YearRow,0,COLUMN()-COLUMN(R_MLAPOR_YearRow),1,1)</definedName>
    <definedName name="R_MLAPOR_YNum" hidden="1">OFFSET(R_MLAPOR_YearRow,0,COLUMN()-COLUMN(R_MLAPOR_YearRow),1,1)</definedName>
    <definedName name="R_OCC_Month" localSheetId="4" hidden="1">1+(ROW()-ROW(R_OCC_FirstMonth))+12*(COLUMN()-COLUMN(R_OCC_FirstMonth))</definedName>
    <definedName name="R_OCC_Month" localSheetId="5" hidden="1">1+(ROW()-ROW(R_OCC_FirstMonth))+12*(COLUMN()-COLUMN(R_OCC_FirstMonth))</definedName>
    <definedName name="R_OCC_Month" localSheetId="3" hidden="1">1+(ROW()-ROW(R_OCC_FirstMonth))+12*(COLUMN()-COLUMN(R_OCC_FirstMonth))</definedName>
    <definedName name="R_OCC_Month" hidden="1">1+(ROW()-ROW(R_OCC_FirstMonth))+12*(COLUMN()-COLUMN(R_OCC_FirstMonth))</definedName>
    <definedName name="R_OCC_MonthNumOcc" localSheetId="4" hidden="1">ROW()-ROW(R_OCC_FirstMonth)+12*(COLUMN()-COLUMN(R_OCC_FirstMonth))</definedName>
    <definedName name="R_OCC_MonthNumOcc" localSheetId="5" hidden="1">ROW()-ROW(R_OCC_FirstMonth)+12*(COLUMN()-COLUMN(R_OCC_FirstMonth))</definedName>
    <definedName name="R_OCC_MonthNumOcc" localSheetId="3" hidden="1">ROW()-ROW(R_OCC_FirstMonth)+12*(COLUMN()-COLUMN(R_OCC_FirstMonth))</definedName>
    <definedName name="R_OCC_MonthNumOcc" hidden="1">ROW()-ROW(R_OCC_FirstMonth)+12*(COLUMN()-COLUMN(R_OCC_FirstMonth))</definedName>
    <definedName name="R_PORBRR_Calc" hidden="1">0</definedName>
    <definedName name="R_PORCAP_Calc" hidden="1">0</definedName>
    <definedName name="R_PORCF_BRR" hidden="1">0</definedName>
    <definedName name="R_PORCF_CAP" hidden="1">0</definedName>
    <definedName name="R_PORCF_CPI" hidden="1">0</definedName>
    <definedName name="R_PORCF_CRL" hidden="1">0</definedName>
    <definedName name="R_PORCF_FlagCell" localSheetId="4" hidden="1">OFFSET(R_PORCF_FlagCol,1,0)</definedName>
    <definedName name="R_PORCF_FlagCell" localSheetId="5" hidden="1">OFFSET(R_PORCF_FlagCol,1,0)</definedName>
    <definedName name="R_PORCF_FlagCell" localSheetId="3" hidden="1">OFFSET(R_PORCF_FlagCol,1,0)</definedName>
    <definedName name="R_PORCF_FlagCell" hidden="1">OFFSET(R_PORCF_FlagCol,1,0)</definedName>
    <definedName name="R_PORCF_LabelCell" localSheetId="4" hidden="1">OFFSET(R_PORCF_LabelCol,1,0)</definedName>
    <definedName name="R_PORCF_LabelCell" localSheetId="5" hidden="1">OFFSET(R_PORCF_LabelCol,1,0)</definedName>
    <definedName name="R_PORCF_LabelCell" localSheetId="3" hidden="1">OFFSET(R_PORCF_LabelCol,1,0)</definedName>
    <definedName name="R_PORCF_LabelCell" hidden="1">OFFSET(R_PORCF_LabelCol,1,0)</definedName>
    <definedName name="R_PORCF_LCS" hidden="1">0</definedName>
    <definedName name="R_PORCF_MIS" hidden="1">0</definedName>
    <definedName name="R_PORCF_NRX" hidden="1">0</definedName>
    <definedName name="R_PORCF_OTI" hidden="1">0</definedName>
    <definedName name="R_PORCF_PER" hidden="1">0</definedName>
    <definedName name="R_PORCF_PW" hidden="1">0</definedName>
    <definedName name="R_PORCF_REC" hidden="1">0</definedName>
    <definedName name="R_PORCF_REX" hidden="1">0</definedName>
    <definedName name="R_PORCF_TIS" hidden="1">0</definedName>
    <definedName name="R_PORCF_VAC" hidden="1">0</definedName>
    <definedName name="R_PORCF_Year1Cell" localSheetId="4" hidden="1">OFFSET(R_PORCF_Year1Col,1,0)</definedName>
    <definedName name="R_PORCF_Year1Cell" localSheetId="5" hidden="1">OFFSET(R_PORCF_Year1Col,1,0)</definedName>
    <definedName name="R_PORCF_Year1Cell" localSheetId="3" hidden="1">OFFSET(R_PORCF_Year1Col,1,0)</definedName>
    <definedName name="R_PORCF_Year1Cell" hidden="1">OFFSET(R_PORCF_Year1Col,1,0)</definedName>
    <definedName name="R_PORCFL_Calc" hidden="1">0</definedName>
    <definedName name="R_PORCPI_Calc" hidden="1">0</definedName>
    <definedName name="R_PORCRL_Calc" hidden="1">0</definedName>
    <definedName name="R_PORECO_Calc" hidden="1">0</definedName>
    <definedName name="R_POREXP_Calc" hidden="1">0</definedName>
    <definedName name="R_PORLCS_Calc" hidden="1">0</definedName>
    <definedName name="R_PORMIS_Calc" hidden="1">0</definedName>
    <definedName name="R_PORMSI_Calc" hidden="1">0</definedName>
    <definedName name="R_PORNOI_Calc" hidden="1">0</definedName>
    <definedName name="R_POROPC_Calc" hidden="1">0</definedName>
    <definedName name="R_POROSF_Calc" hidden="1">0</definedName>
    <definedName name="R_PORPER_Calc" hidden="1">0</definedName>
    <definedName name="R_PORPW_Calc" hidden="1">0</definedName>
    <definedName name="R_PORREC_Calc" hidden="1">0</definedName>
    <definedName name="R_PORREV_Calc" hidden="1">0</definedName>
    <definedName name="R_PORREX_Calc" hidden="1">0</definedName>
    <definedName name="R_PORTIS_Calc" hidden="1">0</definedName>
    <definedName name="R_PORTSF_Calc" hidden="1">0</definedName>
    <definedName name="R_PORVAC_Calc" hidden="1">0</definedName>
    <definedName name="R_PORVAL_Month1Capital" hidden="1">1</definedName>
    <definedName name="R_PORVAL_Month1NOI" hidden="1">1</definedName>
    <definedName name="R_PORVAL_PropKey" localSheetId="4" hidden="1">INT((ROW()-ROW(R_PORVAL_CopyRange))/ROWS(R_PORVAL_CopyRange))</definedName>
    <definedName name="R_PORVAL_PropKey" localSheetId="5" hidden="1">INT((ROW()-ROW(R_PORVAL_CopyRange))/ROWS(R_PORVAL_CopyRange))</definedName>
    <definedName name="R_PORVAL_PropKey" localSheetId="3" hidden="1">INT((ROW()-ROW(R_PORVAL_CopyRange))/ROWS(R_PORVAL_CopyRange))</definedName>
    <definedName name="R_PORVAL_PropKey" hidden="1">INT((ROW()-ROW(R_PORVAL_CopyRange))/ROWS(R_PORVAL_CopyRange))</definedName>
    <definedName name="R_PORVAL_PropRangeCapital" hidden="1">1</definedName>
    <definedName name="R_PORVAL_PropRangeNOI" hidden="1">1</definedName>
    <definedName name="R_ROLL_CalcDT" localSheetId="4" hidden="1">MATCH(TRUE,OFFSET('Capital Stack'!T_MONTH_Occupancy,0,1,1,240-('Capital Stack'!T_SUPPORT_EndOffset+1))&gt;0,0)-1</definedName>
    <definedName name="R_ROLL_CalcDT" localSheetId="5" hidden="1">MATCH(TRUE,OFFSET('Loan Data'!T_MONTH_Occupancy,0,1,1,240-('Loan Data'!T_SUPPORT_EndOffset+1))&gt;0,0)-1</definedName>
    <definedName name="R_ROLL_CalcDT" localSheetId="3" hidden="1">MATCH(TRUE,OFFSET('Property UW'!T_MONTH_Occupancy,0,1,1,240-('Property UW'!T_SUPPORT_EndOffset+1))&gt;0,0)-1</definedName>
    <definedName name="R_ROLL_CalcDT" hidden="1">MATCH(TRUE,OFFSET(T_MONTH_Occupancy,0,1,1,240-(T_SUPPORT_EndOffset+1))&gt;0,0)-1</definedName>
    <definedName name="R_ROLL_CalcMonth" localSheetId="4" hidden="1">IF(COLUMN()&gt;COLUMN(R_ROLL_MktStart),'Capital Stack'!T_SUPPORT_EndOffset+'Capital Stack'!T_DT_MonthsDT+1,'Capital Stack'!T_SUPPORT_EndOffset)</definedName>
    <definedName name="R_ROLL_CalcMonth" localSheetId="5" hidden="1">IF(COLUMN()&gt;COLUMN(R_ROLL_MktStart),'Loan Data'!T_SUPPORT_EndOffset+'Loan Data'!T_DT_MonthsDT+1,'Loan Data'!T_SUPPORT_EndOffset)</definedName>
    <definedName name="R_ROLL_CalcMonth" localSheetId="3" hidden="1">IF(COLUMN()&gt;COLUMN(R_ROLL_MktStart),'Property UW'!T_SUPPORT_EndOffset+'Property UW'!T_DT_MonthsDT+1,'Property UW'!T_SUPPORT_EndOffset)</definedName>
    <definedName name="R_ROLL_CalcMonth" hidden="1">IF(COLUMN()&gt;COLUMN(R_ROLL_MktStart),T_SUPPORT_EndOffset+T_DT_MonthsDT+1,T_SUPPORT_EndOffset)</definedName>
    <definedName name="R_Roll_DT" localSheetId="4" hidden="1">OFFSET(R_Roll_cDT,K_Report,0)</definedName>
    <definedName name="R_Roll_DT" localSheetId="5" hidden="1">OFFSET(R_Roll_cDT,K_Report,0)</definedName>
    <definedName name="R_Roll_DT" localSheetId="3" hidden="1">OFFSET(R_Roll_cDT,K_Report,0)</definedName>
    <definedName name="R_Roll_DT" hidden="1">OFFSET(R_Roll_cDT,K_Report,0)</definedName>
    <definedName name="R_ROLL_MktOffset" localSheetId="4" hidden="1">'Capital Stack'!T_SUPPORT_EndOffset+'Capital Stack'!T_DT_MonthsDT+1</definedName>
    <definedName name="R_ROLL_MktOffset" localSheetId="5" hidden="1">'Loan Data'!T_SUPPORT_EndOffset+'Loan Data'!T_DT_MonthsDT+1</definedName>
    <definedName name="R_ROLL_MktOffset" localSheetId="3" hidden="1">'Property UW'!T_SUPPORT_EndOffset+'Property UW'!T_DT_MonthsDT+1</definedName>
    <definedName name="R_ROLL_MktOffset" hidden="1">T_SUPPORT_EndOffset+T_DT_MonthsDT+1</definedName>
    <definedName name="R_ROLL_TOTALYEAR" localSheetId="4" hidden="1">K_Report+1</definedName>
    <definedName name="R_ROLL_TOTALYEAR" localSheetId="5" hidden="1">K_Report+1</definedName>
    <definedName name="R_ROLL_TOTALYEAR" localSheetId="3" hidden="1">K_Report+1</definedName>
    <definedName name="R_ROLL_TOTALYEAR" hidden="1">K_Report+1</definedName>
    <definedName name="R_RR_CumInsert" localSheetId="4" hidden="1">R_RS_PriorInsert+IF('Capital Stack'!K_Tenant&gt;0,'Capital Stack'!R_RS_PriorCumInsert,0)</definedName>
    <definedName name="R_RR_CumInsert" localSheetId="5" hidden="1">R_RS_PriorInsert+IF('Loan Data'!K_Tenant&gt;0,'Loan Data'!R_RS_PriorCumInsert,0)</definedName>
    <definedName name="R_RR_CumInsert" localSheetId="3" hidden="1">R_RS_PriorInsert+IF('Property UW'!K_Tenant&gt;0,'Property UW'!R_RS_PriorCumInsert,0)</definedName>
    <definedName name="R_RR_CumInsert" hidden="1">R_RS_PriorInsert+IF(K_Tenant&gt;0,R_RS_PriorCumInsert,0)</definedName>
    <definedName name="R_RR_CurrentRent" localSheetId="4" hidden="1">OFFSET(T_MONTH_cTotalBaseRent240,'Capital Stack'!K_Tenant,0)</definedName>
    <definedName name="R_RR_CurrentRent" localSheetId="5" hidden="1">OFFSET(T_MONTH_cTotalBaseRent240,'Loan Data'!K_Tenant,0)</definedName>
    <definedName name="R_RR_CurrentRent" localSheetId="3" hidden="1">OFFSET(T_MONTH_cTotalBaseRent240,'Property UW'!K_Tenant,0)</definedName>
    <definedName name="R_RR_CurrentRent" hidden="1">OFFSET(T_MONTH_cTotalBaseRent240,K_Tenant,0)</definedName>
    <definedName name="R_RR_DispCurrentRent" hidden="1">#N/A</definedName>
    <definedName name="R_RR_Size" hidden="1">#N/A</definedName>
    <definedName name="R_RS_PriorCumInsert" localSheetId="4" hidden="1">OFFSET(Report_RentRoll_sR_CumInsert,K_Report-1,0)</definedName>
    <definedName name="R_RS_PriorCumInsert" localSheetId="5" hidden="1">OFFSET(Report_RentRoll_sR_CumInsert,K_Report-1,0)</definedName>
    <definedName name="R_RS_PriorCumInsert" localSheetId="3" hidden="1">OFFSET(Report_RentRoll_sR_CumInsert,K_Report-1,0)</definedName>
    <definedName name="R_RS_PriorCumInsert" hidden="1">OFFSET(Report_RentRoll_sR_CumInsert,K_Report-1,0)</definedName>
    <definedName name="R_RS_PriorStep" localSheetId="4" hidden="1">OFFSET('Capital Stack'!R_RS_ThisStep,-1,0)</definedName>
    <definedName name="R_RS_PriorStep" localSheetId="5" hidden="1">OFFSET('Loan Data'!R_RS_ThisStep,-1,0)</definedName>
    <definedName name="R_RS_PriorStep" localSheetId="3" hidden="1">OFFSET('Property UW'!R_RS_ThisStep,-1,0)</definedName>
    <definedName name="R_RS_PriorStep" hidden="1">OFFSET(R_RS_ThisStep,-1,0)</definedName>
    <definedName name="R_RS_Step" localSheetId="4" hidden="1">IF(ISBLANK('Capital Stack'!R_RS_ThisLine),'Capital Stack'!R_RS_PriorStep+1,1)</definedName>
    <definedName name="R_RS_Step" localSheetId="5" hidden="1">IF(ISBLANK('Loan Data'!R_RS_ThisLine),'Loan Data'!R_RS_PriorStep+1,1)</definedName>
    <definedName name="R_RS_Step" localSheetId="3" hidden="1">IF(ISBLANK('Property UW'!R_RS_ThisLine),'Property UW'!R_RS_PriorStep+1,1)</definedName>
    <definedName name="R_RS_Step" hidden="1">IF(ISBLANK(R_RS_ThisLine),R_RS_PriorStep+1,1)</definedName>
    <definedName name="R_RS_StepAmtPSF" localSheetId="4" hidden="1">'Capital Stack'!T_RS_Amount*12/MAX('Capital Stack'!T_STEPSF_SuiteSize,1)</definedName>
    <definedName name="R_RS_StepAmtPSF" localSheetId="5" hidden="1">'Loan Data'!T_RS_Amount*12/MAX('Loan Data'!T_STEPSF_SuiteSize,1)</definedName>
    <definedName name="R_RS_StepAmtPSF" localSheetId="3" hidden="1">'Property UW'!T_RS_Amount*12/MAX('Property UW'!T_STEPSF_SuiteSize,1)</definedName>
    <definedName name="R_RS_StepAmtPSF" hidden="1">T_RS_Amount*12/MAX(T_STEPSF_SuiteSize,1)</definedName>
    <definedName name="R_RS_StepDate" hidden="1">#N/A</definedName>
    <definedName name="R_RS_StepDispSF" localSheetId="4" hidden="1">IF(OR('Capital Stack'!K_Step=1,COUNTIF('Capital Stack'!T_STEPSF_Dates,'Capital Stack'!T_RS_Offset)&gt;0),'Capital Stack'!T_STEPSF_SuiteSize,"")</definedName>
    <definedName name="R_RS_StepDispSF" localSheetId="5" hidden="1">IF(OR('Loan Data'!K_Step=1,COUNTIF('Loan Data'!T_STEPSF_Dates,'Loan Data'!T_RS_Offset)&gt;0),'Loan Data'!T_STEPSF_SuiteSize,"")</definedName>
    <definedName name="R_RS_StepDispSF" localSheetId="3" hidden="1">IF(OR('Property UW'!K_Step=1,COUNTIF('Property UW'!T_STEPSF_Dates,'Property UW'!T_RS_Offset)&gt;0),'Property UW'!T_STEPSF_SuiteSize,"")</definedName>
    <definedName name="R_RS_StepDispSF" hidden="1">IF(OR(K_Step=1,COUNTIF(T_STEPSF_Dates,T_RS_Offset)&gt;0),T_STEPSF_SuiteSize,"")</definedName>
    <definedName name="R_RS_ThisKey" localSheetId="4" hidden="1">OFFSET(Report_RentRoll_sR_Key,K_Report,0)</definedName>
    <definedName name="R_RS_ThisKey" localSheetId="5" hidden="1">OFFSET(Report_RentRoll_sR_Key,K_Report,0)</definedName>
    <definedName name="R_RS_ThisKey" localSheetId="3" hidden="1">OFFSET(Report_RentRoll_sR_Key,K_Report,0)</definedName>
    <definedName name="R_RS_ThisKey" hidden="1">OFFSET(Report_RentRoll_sR_Key,K_Report,0)</definedName>
    <definedName name="R_RS_ThisLine" localSheetId="4" hidden="1">OFFSET(R_RR_CBuildingName,K_Report,0)</definedName>
    <definedName name="R_RS_ThisLine" localSheetId="5" hidden="1">OFFSET(R_RR_CBuildingName,K_Report,0)</definedName>
    <definedName name="R_RS_ThisLine" localSheetId="3" hidden="1">OFFSET(R_RR_CBuildingName,K_Report,0)</definedName>
    <definedName name="R_RS_ThisLine" hidden="1">OFFSET(R_RR_CBuildingName,K_Report,0)</definedName>
    <definedName name="R_RS_ThisStep" localSheetId="4" hidden="1">OFFSET(Report_RentRoll_sR_Step,K_Report,0)</definedName>
    <definedName name="R_RS_ThisStep" localSheetId="5" hidden="1">OFFSET(Report_RentRoll_sR_Step,K_Report,0)</definedName>
    <definedName name="R_RS_ThisStep" localSheetId="3" hidden="1">OFFSET(Report_RentRoll_sR_Step,K_Report,0)</definedName>
    <definedName name="R_RS_ThisStep" hidden="1">OFFSET(Report_RentRoll_sR_Step,K_Report,0)</definedName>
    <definedName name="R_RS_ThisStepSF" localSheetId="4" hidden="1">OFFSET(Report_RentRoll_sR_StepSF,K_Report,0)</definedName>
    <definedName name="R_RS_ThisStepSF" localSheetId="5" hidden="1">OFFSET(Report_RentRoll_sR_StepSF,K_Report,0)</definedName>
    <definedName name="R_RS_ThisStepSF" localSheetId="3" hidden="1">OFFSET(Report_RentRoll_sR_StepSF,K_Report,0)</definedName>
    <definedName name="R_RS_ThisStepSF" hidden="1">OFFSET(Report_RentRoll_sR_StepSF,K_Report,0)</definedName>
    <definedName name="R_SIZERJR_AbateEnd" localSheetId="4" hidden="1">OFFSET(T_MONTH_cAbatement240,'Capital Stack'!K_Tenant,MIN(252,'Capital Stack'!T_SUPPORT_EndOffset)-1)</definedName>
    <definedName name="R_SIZERJR_AbateEnd" localSheetId="5" hidden="1">OFFSET(T_MONTH_cAbatement240,'Loan Data'!K_Tenant,MIN(252,'Loan Data'!T_SUPPORT_EndOffset)-1)</definedName>
    <definedName name="R_SIZERJR_AbateEnd" localSheetId="3" hidden="1">OFFSET(T_MONTH_cAbatement240,'Property UW'!K_Tenant,MIN(252,'Property UW'!T_SUPPORT_EndOffset)-1)</definedName>
    <definedName name="R_SIZERJR_AbateEnd" hidden="1">OFFSET(T_MONTH_cAbatement240,K_Tenant,MIN(252,T_SUPPORT_EndOffset)-1)</definedName>
    <definedName name="R_SIZERJR_AbateRemain" localSheetId="4" hidden="1">IF('Capital Stack'!K_Month&lt;='Capital Stack'!T_SUPPORT_EndOffset,IF('Capital Stack'!K_Month&gt;=1,SUM('Capital Stack'!T_MONTH_Abatement:'Capital Stack'!R_SIZERJR_AbateEnd),0),0)</definedName>
    <definedName name="R_SIZERJR_AbateRemain" localSheetId="5" hidden="1">IF('Loan Data'!K_Month&lt;='Loan Data'!T_SUPPORT_EndOffset,IF('Loan Data'!K_Month&gt;=1,SUM('Loan Data'!T_MONTH_Abatement:'Loan Data'!R_SIZERJR_AbateEnd),0),0)</definedName>
    <definedName name="R_SIZERJR_AbateRemain" localSheetId="3" hidden="1">IF('Property UW'!K_Month&lt;='Property UW'!T_SUPPORT_EndOffset,IF('Property UW'!K_Month&gt;=1,SUM('Property UW'!T_MONTH_Abatement:'Property UW'!R_SIZERJR_AbateEnd),0),0)</definedName>
    <definedName name="R_SIZERJR_AbateRemain" hidden="1">IF(K_Month&lt;=T_SUPPORT_EndOffset,IF(K_Month&gt;=1,SUM(T_MONTH_Abatement:R_SIZERJR_AbateEnd),0),0)</definedName>
    <definedName name="R_SIZERJR_CurrentOffset" localSheetId="4" hidden="1">MAX(MIN('Capital Stack'!T_SUPPORT_EndOffset,1),'Capital Stack'!T_SUPPORT_BeginOffset)</definedName>
    <definedName name="R_SIZERJR_CurrentOffset" localSheetId="5" hidden="1">MAX(MIN('Loan Data'!T_SUPPORT_EndOffset,1),'Loan Data'!T_SUPPORT_BeginOffset)</definedName>
    <definedName name="R_SIZERJR_CurrentOffset" localSheetId="3" hidden="1">MAX(MIN('Property UW'!T_SUPPORT_EndOffset,1),'Property UW'!T_SUPPORT_BeginOffset)</definedName>
    <definedName name="R_SIZERJR_CurrentOffset" hidden="1">MAX(MIN(T_SUPPORT_EndOffset,1),T_SUPPORT_BeginOffset)</definedName>
    <definedName name="R_SIZERJR_FirstStep" localSheetId="4" hidden="1">IF(Calc_UWOffset&lt;'Capital Stack'!T_SUPPORT_BeginOffset,1,IF(ISERROR(MATCH(Calc_UWOffset,'Capital Stack'!T_CALC_StepRange,1)),1,MATCH(Calc_UWOffset,'Capital Stack'!T_CALC_StepRange,1)))</definedName>
    <definedName name="R_SIZERJR_FirstStep" localSheetId="5" hidden="1">IF(Calc_UWOffset&lt;'Loan Data'!T_SUPPORT_BeginOffset,1,IF(ISERROR(MATCH(Calc_UWOffset,'Loan Data'!T_CALC_StepRange,1)),1,MATCH(Calc_UWOffset,'Loan Data'!T_CALC_StepRange,1)))</definedName>
    <definedName name="R_SIZERJR_FirstStep" localSheetId="3" hidden="1">IF(Calc_UWOffset&lt;'Property UW'!T_SUPPORT_BeginOffset,1,IF(ISERROR(MATCH(Calc_UWOffset,'Property UW'!T_CALC_StepRange,1)),1,MATCH(Calc_UWOffset,'Property UW'!T_CALC_StepRange,1)))</definedName>
    <definedName name="R_SIZERJR_FirstStep" hidden="1">IF(Calc_UWOffset&lt;T_SUPPORT_BeginOffset,1,IF(ISERROR(MATCH(Calc_UWOffset,T_CALC_StepRange,1)),1,MATCH(Calc_UWOffset,T_CALC_StepRange,1)))</definedName>
    <definedName name="R_SIZERJR_Month" localSheetId="4" hidden="1">IF(COLUMN()&gt;=COLUMN(R_SIZERJR_RecBegin),'Capital Stack'!R_SizerJR_RecOffset,IF(COLUMN()&gt;=COLUMN(R_SIZERJR_UWBegin),'Capital Stack'!R_SizerJR_UWOffset,IF(COLUMN()&gt;=COLUMN(R_SIZERJR_CurrentBegin),'Capital Stack'!R_SIZERJR_CurrentOffset,1)))</definedName>
    <definedName name="R_SIZERJR_Month" localSheetId="5" hidden="1">IF(COLUMN()&gt;=COLUMN(R_SIZERJR_RecBegin),'Loan Data'!R_SizerJR_RecOffset,IF(COLUMN()&gt;=COLUMN(R_SIZERJR_UWBegin),'Loan Data'!R_SizerJR_UWOffset,IF(COLUMN()&gt;=COLUMN(R_SIZERJR_CurrentBegin),'Loan Data'!R_SIZERJR_CurrentOffset,1)))</definedName>
    <definedName name="R_SIZERJR_Month" localSheetId="3" hidden="1">IF(COLUMN()&gt;=COLUMN(R_SIZERJR_RecBegin),'Property UW'!R_SizerJR_RecOffset,IF(COLUMN()&gt;=COLUMN(R_SIZERJR_UWBegin),'Property UW'!R_SizerJR_UWOffset,IF(COLUMN()&gt;=COLUMN(R_SIZERJR_CurrentBegin),'Property UW'!R_SIZERJR_CurrentOffset,1)))</definedName>
    <definedName name="R_SIZERJR_Month" hidden="1">IF(COLUMN()&gt;=COLUMN(R_SIZERJR_RecBegin),R_SizerJR_RecOffset,IF(COLUMN()&gt;=COLUMN(R_SIZERJR_UWBegin),R_SizerJR_UWOffset,IF(COLUMN()&gt;=COLUMN(R_SIZERJR_CurrentBegin),R_SIZERJR_CurrentOffset,1)))</definedName>
    <definedName name="R_SizerJR_RecOffset" localSheetId="4" hidden="1">MAX(MIN('Capital Stack'!T_SUPPORT_EndOffset,Calc_RecOffset),'Capital Stack'!T_SUPPORT_BeginOffset)</definedName>
    <definedName name="R_SizerJR_RecOffset" localSheetId="5" hidden="1">MAX(MIN('Loan Data'!T_SUPPORT_EndOffset,Calc_RecOffset),'Loan Data'!T_SUPPORT_BeginOffset)</definedName>
    <definedName name="R_SizerJR_RecOffset" localSheetId="3" hidden="1">MAX(MIN('Property UW'!T_SUPPORT_EndOffset,Calc_RecOffset),'Property UW'!T_SUPPORT_BeginOffset)</definedName>
    <definedName name="R_SizerJR_RecOffset" hidden="1">MAX(MIN(T_SUPPORT_EndOffset,Calc_RecOffset),T_SUPPORT_BeginOffset)</definedName>
    <definedName name="R_SIZERJR_StepNum" localSheetId="4" hidden="1">'Capital Stack'!R_SIZERJR_FirstStep+INT(MAX(COLUMN()-COLUMN(R_SIZERJR_StepStart),0)/2)</definedName>
    <definedName name="R_SIZERJR_StepNum" localSheetId="5" hidden="1">'Loan Data'!R_SIZERJR_FirstStep+INT(MAX(COLUMN()-COLUMN(R_SIZERJR_StepStart),0)/2)</definedName>
    <definedName name="R_SIZERJR_StepNum" localSheetId="3" hidden="1">'Property UW'!R_SIZERJR_FirstStep+INT(MAX(COLUMN()-COLUMN(R_SIZERJR_StepStart),0)/2)</definedName>
    <definedName name="R_SIZERJR_StepNum" hidden="1">R_SIZERJR_FirstStep+INT(MAX(COLUMN()-COLUMN(R_SIZERJR_StepStart),0)/2)</definedName>
    <definedName name="R_SizerJR_UWOffset" localSheetId="4" hidden="1">MAX(MIN('Capital Stack'!T_SUPPORT_EndOffset,Calc_UWOffset),'Capital Stack'!T_SUPPORT_BeginOffset)</definedName>
    <definedName name="R_SizerJR_UWOffset" localSheetId="5" hidden="1">MAX(MIN('Loan Data'!T_SUPPORT_EndOffset,Calc_UWOffset),'Loan Data'!T_SUPPORT_BeginOffset)</definedName>
    <definedName name="R_SizerJR_UWOffset" localSheetId="3" hidden="1">MAX(MIN('Property UW'!T_SUPPORT_EndOffset,Calc_UWOffset),'Property UW'!T_SUPPORT_BeginOffset)</definedName>
    <definedName name="R_SizerJR_UWOffset" hidden="1">MAX(MIN(T_SUPPORT_EndOffset,Calc_UWOffset),T_SUPPORT_BeginOffset)</definedName>
    <definedName name="R_YEARCF_YearKey" localSheetId="4" hidden="1">INT((COLUMN()-COLUMN(R_YEARCF_Year1Cols))/12)+1</definedName>
    <definedName name="R_YEARCF_YearKey" localSheetId="5" hidden="1">INT((COLUMN()-COLUMN(R_YEARCF_Year1Cols))/12)+1</definedName>
    <definedName name="R_YEARCF_YearKey" localSheetId="3" hidden="1">INT((COLUMN()-COLUMN(R_YEARCF_Year1Cols))/12)+1</definedName>
    <definedName name="R_YEARCF_YearKey" hidden="1">INT((COLUMN()-COLUMN(R_YEARCF_Year1Cols))/12)+1</definedName>
    <definedName name="R_YProperty_F_Building" localSheetId="4" hidden="1">'Capital Stack'!P_DPROP_Building</definedName>
    <definedName name="R_YProperty_F_Building" localSheetId="5" hidden="1">'Loan Data'!P_DPROP_Building</definedName>
    <definedName name="R_YProperty_F_Building" localSheetId="3" hidden="1">'Property UW'!P_DPROP_Building</definedName>
    <definedName name="R_YProperty_F_Building" hidden="1">P_DPROP_Building</definedName>
    <definedName name="R_YProperty_F_Year1" localSheetId="4" hidden="1">Properties_rR_Buildin5</definedName>
    <definedName name="R_YProperty_F_Year1" localSheetId="5" hidden="1">Properties_rR_Buildin5</definedName>
    <definedName name="R_YProperty_F_Year1" localSheetId="3" hidden="1">Properties_rR_Buildin5</definedName>
    <definedName name="R_YProperty_F_Year1" hidden="1">Properties_rR_Buildin5</definedName>
    <definedName name="Radnor" localSheetId="4" hidden="1">binary</definedName>
    <definedName name="Radnor" localSheetId="5" hidden="1">binary</definedName>
    <definedName name="Radnor" localSheetId="3" hidden="1">binary</definedName>
    <definedName name="Radnor" hidden="1">binary</definedName>
    <definedName name="RAE"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jnah"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jnah"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jnah"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jnah"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k" localSheetId="4" hidden="1">{#N/A,#N/A,FALSE,"BALLY COSTS";#N/A,#N/A,FALSE,"FF&amp;E";#N/A,#N/A,FALSE,"FEES";#N/A,#N/A,FALSE,"CONTINGENCY";#N/A,#N/A,FALSE,"SOFT COSTS";#N/A,#N/A,FALSE,"DETAIL";#N/A,#N/A,FALSE,"sum12-3"}</definedName>
    <definedName name="rak" localSheetId="5" hidden="1">{#N/A,#N/A,FALSE,"BALLY COSTS";#N/A,#N/A,FALSE,"FF&amp;E";#N/A,#N/A,FALSE,"FEES";#N/A,#N/A,FALSE,"CONTINGENCY";#N/A,#N/A,FALSE,"SOFT COSTS";#N/A,#N/A,FALSE,"DETAIL";#N/A,#N/A,FALSE,"sum12-3"}</definedName>
    <definedName name="rak" localSheetId="3" hidden="1">{#N/A,#N/A,FALSE,"BALLY COSTS";#N/A,#N/A,FALSE,"FF&amp;E";#N/A,#N/A,FALSE,"FEES";#N/A,#N/A,FALSE,"CONTINGENCY";#N/A,#N/A,FALSE,"SOFT COSTS";#N/A,#N/A,FALSE,"DETAIL";#N/A,#N/A,FALSE,"sum12-3"}</definedName>
    <definedName name="rak" hidden="1">{#N/A,#N/A,FALSE,"BALLY COSTS";#N/A,#N/A,FALSE,"FF&amp;E";#N/A,#N/A,FALSE,"FEES";#N/A,#N/A,FALSE,"CONTINGENCY";#N/A,#N/A,FALSE,"SOFT COSTS";#N/A,#N/A,FALSE,"DETAIL";#N/A,#N/A,FALSE,"sum12-3"}</definedName>
    <definedName name="ramon"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nalysis" localSheetId="4" hidden="1">{"Acquisition and Develop Assumptions",#N/A,FALSE,"Rossmore"}</definedName>
    <definedName name="RAnalysis" localSheetId="5" hidden="1">{"Acquisition and Develop Assumptions",#N/A,FALSE,"Rossmore"}</definedName>
    <definedName name="RAnalysis" localSheetId="3" hidden="1">{"Acquisition and Develop Assumptions",#N/A,FALSE,"Rossmore"}</definedName>
    <definedName name="RAnalysis" hidden="1">{"Acquisition and Develop Assumptions",#N/A,FALSE,"Rossmore"}</definedName>
    <definedName name="ＲＡＲＯＡ" localSheetId="4" hidden="1">{"'下期集計（10.27迄・速報値）'!$Q$16"}</definedName>
    <definedName name="ＲＡＲＯＡ" localSheetId="5" hidden="1">{"'下期集計（10.27迄・速報値）'!$Q$16"}</definedName>
    <definedName name="ＲＡＲＯＡ" localSheetId="3" hidden="1">{"'下期集計（10.27迄・速報値）'!$Q$16"}</definedName>
    <definedName name="ＲＡＲＯＡ" hidden="1">{"'下期集計（10.27迄・速報値）'!$Q$16"}</definedName>
    <definedName name="RCIII" localSheetId="4" hidden="1">{"ba1",#N/A,TRUE,"B-A";"ba2",#N/A,TRUE,"B-A"}</definedName>
    <definedName name="RCIII" localSheetId="5" hidden="1">{"ba1",#N/A,TRUE,"B-A";"ba2",#N/A,TRUE,"B-A"}</definedName>
    <definedName name="RCIII" localSheetId="3" hidden="1">{"ba1",#N/A,TRUE,"B-A";"ba2",#N/A,TRUE,"B-A"}</definedName>
    <definedName name="RCIII" hidden="1">{"ba1",#N/A,TRUE,"B-A";"ba2",#N/A,TRUE,"B-A"}</definedName>
    <definedName name="RCIII_2" localSheetId="4" hidden="1">{"ba1",#N/A,TRUE,"B-A";"ba2",#N/A,TRUE,"B-A"}</definedName>
    <definedName name="RCIII_2" localSheetId="5" hidden="1">{"ba1",#N/A,TRUE,"B-A";"ba2",#N/A,TRUE,"B-A"}</definedName>
    <definedName name="RCIII_2" localSheetId="3" hidden="1">{"ba1",#N/A,TRUE,"B-A";"ba2",#N/A,TRUE,"B-A"}</definedName>
    <definedName name="RCIII_2" hidden="1">{"ba1",#N/A,TRUE,"B-A";"ba2",#N/A,TRUE,"B-A"}</definedName>
    <definedName name="RecDesFinAlex" localSheetId="4" hidden="1">{#N/A,#N/A,FALSE,"SIM95"}</definedName>
    <definedName name="RecDesFinAlex" localSheetId="5" hidden="1">{#N/A,#N/A,FALSE,"SIM95"}</definedName>
    <definedName name="RecDesFinAlex" localSheetId="3" hidden="1">{#N/A,#N/A,FALSE,"SIM95"}</definedName>
    <definedName name="RecDesFinAlex" hidden="1">{#N/A,#N/A,FALSE,"SIM95"}</definedName>
    <definedName name="REDEEM_PREF_STOCK" hidden="1">"REDEEM_PREF_STOCK"</definedName>
    <definedName name="RedefinePrintTableRange" localSheetId="4" hidden="1">[3]POWER5!RedefinePrintTableRange</definedName>
    <definedName name="RedefinePrintTableRange" hidden="1">#REF!</definedName>
    <definedName name="redo" localSheetId="4" hidden="1">{#N/A,#N/A,FALSE,"ACQ_GRAPHS";#N/A,#N/A,FALSE,"T_1 GRAPHS";#N/A,#N/A,FALSE,"T_2 GRAPHS";#N/A,#N/A,FALSE,"COMB_GRAPHS"}</definedName>
    <definedName name="redo" localSheetId="5" hidden="1">{#N/A,#N/A,FALSE,"ACQ_GRAPHS";#N/A,#N/A,FALSE,"T_1 GRAPHS";#N/A,#N/A,FALSE,"T_2 GRAPHS";#N/A,#N/A,FALSE,"COMB_GRAPHS"}</definedName>
    <definedName name="redo" localSheetId="3" hidden="1">{#N/A,#N/A,FALSE,"ACQ_GRAPHS";#N/A,#N/A,FALSE,"T_1 GRAPHS";#N/A,#N/A,FALSE,"T_2 GRAPHS";#N/A,#N/A,FALSE,"COMB_GRAPHS"}</definedName>
    <definedName name="redo" hidden="1">{#N/A,#N/A,FALSE,"ACQ_GRAPHS";#N/A,#N/A,FALSE,"T_1 GRAPHS";#N/A,#N/A,FALSE,"T_2 GRAPHS";#N/A,#N/A,FALSE,"COMB_GRAPHS"}</definedName>
    <definedName name="reggeer"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geer"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geer"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geer"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e"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e"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e"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e"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greq"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greq"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greq"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greq"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t"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t"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t"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t"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tre"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tre"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tre"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rtre"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vrgtf"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vrgtf"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vrgtf"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gvrgtf"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na" localSheetId="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ena" localSheetId="5"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ena" localSheetId="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ena"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ename" localSheetId="4" hidden="1">{"View1",#N/A,FALSE,"Sheet1";"View2",#N/A,FALSE,"Sheet1"}</definedName>
    <definedName name="rename" localSheetId="5" hidden="1">{"View1",#N/A,FALSE,"Sheet1";"View2",#N/A,FALSE,"Sheet1"}</definedName>
    <definedName name="rename" localSheetId="3" hidden="1">{"View1",#N/A,FALSE,"Sheet1";"View2",#N/A,FALSE,"Sheet1"}</definedName>
    <definedName name="rename" hidden="1">{"View1",#N/A,FALSE,"Sheet1";"View2",#N/A,FALSE,"Sheet1"}</definedName>
    <definedName name="Rent_Comps" localSheetId="4" hidden="1">{"Cover",#N/A,FALSE,"Cover";"Summary",#N/A,FALSE,"Summarpage"}</definedName>
    <definedName name="Rent_Comps" localSheetId="5" hidden="1">{"Cover",#N/A,FALSE,"Cover";"Summary",#N/A,FALSE,"Summarpage"}</definedName>
    <definedName name="Rent_Comps" localSheetId="3" hidden="1">{"Cover",#N/A,FALSE,"Cover";"Summary",#N/A,FALSE,"Summarpage"}</definedName>
    <definedName name="Rent_Comps" hidden="1">{"Cover",#N/A,FALSE,"Cover";"Summary",#N/A,FALSE,"Summarpage"}</definedName>
    <definedName name="Rent0" localSheetId="4" hidden="1">{#N/A,#N/A,TRUE,"XL Cash Flow";#N/A,#N/A,TRUE,"Prop Valuation";#N/A,#N/A,TRUE,"Equity";#N/A,#N/A,TRUE,"Modeling assumptions";#N/A,#N/A,TRUE,"NER Model";#N/A,#N/A,TRUE,"Lease Exp";#N/A,#N/A,TRUE,"Inc &amp; Exp";#N/A,#N/A,TRUE,"Formatted - roll";#N/A,#N/A,TRUE,"Debt Model";#N/A,#N/A,TRUE,"Debt-Moody";#N/A,#N/A,TRUE,"Debt"}</definedName>
    <definedName name="Rent0" localSheetId="5" hidden="1">{#N/A,#N/A,TRUE,"XL Cash Flow";#N/A,#N/A,TRUE,"Prop Valuation";#N/A,#N/A,TRUE,"Equity";#N/A,#N/A,TRUE,"Modeling assumptions";#N/A,#N/A,TRUE,"NER Model";#N/A,#N/A,TRUE,"Lease Exp";#N/A,#N/A,TRUE,"Inc &amp; Exp";#N/A,#N/A,TRUE,"Formatted - roll";#N/A,#N/A,TRUE,"Debt Model";#N/A,#N/A,TRUE,"Debt-Moody";#N/A,#N/A,TRUE,"Debt"}</definedName>
    <definedName name="Rent0" localSheetId="3" hidden="1">{#N/A,#N/A,TRUE,"XL Cash Flow";#N/A,#N/A,TRUE,"Prop Valuation";#N/A,#N/A,TRUE,"Equity";#N/A,#N/A,TRUE,"Modeling assumptions";#N/A,#N/A,TRUE,"NER Model";#N/A,#N/A,TRUE,"Lease Exp";#N/A,#N/A,TRUE,"Inc &amp; Exp";#N/A,#N/A,TRUE,"Formatted - roll";#N/A,#N/A,TRUE,"Debt Model";#N/A,#N/A,TRUE,"Debt-Moody";#N/A,#N/A,TRUE,"Debt"}</definedName>
    <definedName name="Rent0" hidden="1">{#N/A,#N/A,TRUE,"XL Cash Flow";#N/A,#N/A,TRUE,"Prop Valuation";#N/A,#N/A,TRUE,"Equity";#N/A,#N/A,TRUE,"Modeling assumptions";#N/A,#N/A,TRUE,"NER Model";#N/A,#N/A,TRUE,"Lease Exp";#N/A,#N/A,TRUE,"Inc &amp; Exp";#N/A,#N/A,TRUE,"Formatted - roll";#N/A,#N/A,TRUE,"Debt Model";#N/A,#N/A,TRUE,"Debt-Moody";#N/A,#N/A,TRUE,"Debt"}</definedName>
    <definedName name="Rent0_2" localSheetId="4" hidden="1">{#N/A,#N/A,TRUE,"XL Cash Flow";#N/A,#N/A,TRUE,"Prop Valuation";#N/A,#N/A,TRUE,"Equity";#N/A,#N/A,TRUE,"Modeling assumptions";#N/A,#N/A,TRUE,"NER Model";#N/A,#N/A,TRUE,"Lease Exp";#N/A,#N/A,TRUE,"Inc &amp; Exp";#N/A,#N/A,TRUE,"Formatted - roll";#N/A,#N/A,TRUE,"Debt Model";#N/A,#N/A,TRUE,"Debt-Moody";#N/A,#N/A,TRUE,"Debt"}</definedName>
    <definedName name="Rent0_2" localSheetId="5" hidden="1">{#N/A,#N/A,TRUE,"XL Cash Flow";#N/A,#N/A,TRUE,"Prop Valuation";#N/A,#N/A,TRUE,"Equity";#N/A,#N/A,TRUE,"Modeling assumptions";#N/A,#N/A,TRUE,"NER Model";#N/A,#N/A,TRUE,"Lease Exp";#N/A,#N/A,TRUE,"Inc &amp; Exp";#N/A,#N/A,TRUE,"Formatted - roll";#N/A,#N/A,TRUE,"Debt Model";#N/A,#N/A,TRUE,"Debt-Moody";#N/A,#N/A,TRUE,"Debt"}</definedName>
    <definedName name="Rent0_2" localSheetId="3" hidden="1">{#N/A,#N/A,TRUE,"XL Cash Flow";#N/A,#N/A,TRUE,"Prop Valuation";#N/A,#N/A,TRUE,"Equity";#N/A,#N/A,TRUE,"Modeling assumptions";#N/A,#N/A,TRUE,"NER Model";#N/A,#N/A,TRUE,"Lease Exp";#N/A,#N/A,TRUE,"Inc &amp; Exp";#N/A,#N/A,TRUE,"Formatted - roll";#N/A,#N/A,TRUE,"Debt Model";#N/A,#N/A,TRUE,"Debt-Moody";#N/A,#N/A,TRUE,"Debt"}</definedName>
    <definedName name="Rent0_2" hidden="1">{#N/A,#N/A,TRUE,"XL Cash Flow";#N/A,#N/A,TRUE,"Prop Valuation";#N/A,#N/A,TRUE,"Equity";#N/A,#N/A,TRUE,"Modeling assumptions";#N/A,#N/A,TRUE,"NER Model";#N/A,#N/A,TRUE,"Lease Exp";#N/A,#N/A,TRUE,"Inc &amp; Exp";#N/A,#N/A,TRUE,"Formatted - roll";#N/A,#N/A,TRUE,"Debt Model";#N/A,#N/A,TRUE,"Debt-Moody";#N/A,#N/A,TRUE,"Debt"}</definedName>
    <definedName name="Rent0a" localSheetId="4" hidden="1">{#N/A,#N/A,TRUE,"XL Cash Flow";#N/A,#N/A,TRUE,"Prop Valuation";#N/A,#N/A,TRUE,"Equity";#N/A,#N/A,TRUE,"Modeling assumptions";#N/A,#N/A,TRUE,"NER Model";#N/A,#N/A,TRUE,"Lease Exp";#N/A,#N/A,TRUE,"Inc &amp; Exp";#N/A,#N/A,TRUE,"Formatted - roll";#N/A,#N/A,TRUE,"Debt Model";#N/A,#N/A,TRUE,"Debt-Moody";#N/A,#N/A,TRUE,"Debt"}</definedName>
    <definedName name="Rent0a" localSheetId="5" hidden="1">{#N/A,#N/A,TRUE,"XL Cash Flow";#N/A,#N/A,TRUE,"Prop Valuation";#N/A,#N/A,TRUE,"Equity";#N/A,#N/A,TRUE,"Modeling assumptions";#N/A,#N/A,TRUE,"NER Model";#N/A,#N/A,TRUE,"Lease Exp";#N/A,#N/A,TRUE,"Inc &amp; Exp";#N/A,#N/A,TRUE,"Formatted - roll";#N/A,#N/A,TRUE,"Debt Model";#N/A,#N/A,TRUE,"Debt-Moody";#N/A,#N/A,TRUE,"Debt"}</definedName>
    <definedName name="Rent0a" localSheetId="3" hidden="1">{#N/A,#N/A,TRUE,"XL Cash Flow";#N/A,#N/A,TRUE,"Prop Valuation";#N/A,#N/A,TRUE,"Equity";#N/A,#N/A,TRUE,"Modeling assumptions";#N/A,#N/A,TRUE,"NER Model";#N/A,#N/A,TRUE,"Lease Exp";#N/A,#N/A,TRUE,"Inc &amp; Exp";#N/A,#N/A,TRUE,"Formatted - roll";#N/A,#N/A,TRUE,"Debt Model";#N/A,#N/A,TRUE,"Debt-Moody";#N/A,#N/A,TRUE,"Debt"}</definedName>
    <definedName name="Rent0a" hidden="1">{#N/A,#N/A,TRUE,"XL Cash Flow";#N/A,#N/A,TRUE,"Prop Valuation";#N/A,#N/A,TRUE,"Equity";#N/A,#N/A,TRUE,"Modeling assumptions";#N/A,#N/A,TRUE,"NER Model";#N/A,#N/A,TRUE,"Lease Exp";#N/A,#N/A,TRUE,"Inc &amp; Exp";#N/A,#N/A,TRUE,"Formatted - roll";#N/A,#N/A,TRUE,"Debt Model";#N/A,#N/A,TRUE,"Debt-Moody";#N/A,#N/A,TRUE,"Debt"}</definedName>
    <definedName name="Rent0a_2" localSheetId="4" hidden="1">{#N/A,#N/A,TRUE,"XL Cash Flow";#N/A,#N/A,TRUE,"Prop Valuation";#N/A,#N/A,TRUE,"Equity";#N/A,#N/A,TRUE,"Modeling assumptions";#N/A,#N/A,TRUE,"NER Model";#N/A,#N/A,TRUE,"Lease Exp";#N/A,#N/A,TRUE,"Inc &amp; Exp";#N/A,#N/A,TRUE,"Formatted - roll";#N/A,#N/A,TRUE,"Debt Model";#N/A,#N/A,TRUE,"Debt-Moody";#N/A,#N/A,TRUE,"Debt"}</definedName>
    <definedName name="Rent0a_2" localSheetId="5" hidden="1">{#N/A,#N/A,TRUE,"XL Cash Flow";#N/A,#N/A,TRUE,"Prop Valuation";#N/A,#N/A,TRUE,"Equity";#N/A,#N/A,TRUE,"Modeling assumptions";#N/A,#N/A,TRUE,"NER Model";#N/A,#N/A,TRUE,"Lease Exp";#N/A,#N/A,TRUE,"Inc &amp; Exp";#N/A,#N/A,TRUE,"Formatted - roll";#N/A,#N/A,TRUE,"Debt Model";#N/A,#N/A,TRUE,"Debt-Moody";#N/A,#N/A,TRUE,"Debt"}</definedName>
    <definedName name="Rent0a_2" localSheetId="3" hidden="1">{#N/A,#N/A,TRUE,"XL Cash Flow";#N/A,#N/A,TRUE,"Prop Valuation";#N/A,#N/A,TRUE,"Equity";#N/A,#N/A,TRUE,"Modeling assumptions";#N/A,#N/A,TRUE,"NER Model";#N/A,#N/A,TRUE,"Lease Exp";#N/A,#N/A,TRUE,"Inc &amp; Exp";#N/A,#N/A,TRUE,"Formatted - roll";#N/A,#N/A,TRUE,"Debt Model";#N/A,#N/A,TRUE,"Debt-Moody";#N/A,#N/A,TRUE,"Debt"}</definedName>
    <definedName name="Rent0a_2" hidden="1">{#N/A,#N/A,TRUE,"XL Cash Flow";#N/A,#N/A,TRUE,"Prop Valuation";#N/A,#N/A,TRUE,"Equity";#N/A,#N/A,TRUE,"Modeling assumptions";#N/A,#N/A,TRUE,"NER Model";#N/A,#N/A,TRUE,"Lease Exp";#N/A,#N/A,TRUE,"Inc &amp; Exp";#N/A,#N/A,TRUE,"Formatted - roll";#N/A,#N/A,TRUE,"Debt Model";#N/A,#N/A,TRUE,"Debt-Moody";#N/A,#N/A,TRUE,"Debt"}</definedName>
    <definedName name="rent2" localSheetId="4" hidden="1">{#N/A,#N/A,TRUE,"XL Cash Flow";#N/A,#N/A,TRUE,"Prop Valuation";#N/A,#N/A,TRUE,"Equity";#N/A,#N/A,TRUE,"Modeling assumptions";#N/A,#N/A,TRUE,"NER Model";#N/A,#N/A,TRUE,"Lease Exp";#N/A,#N/A,TRUE,"Inc &amp; Exp";#N/A,#N/A,TRUE,"Formatted - roll";#N/A,#N/A,TRUE,"Debt Model";#N/A,#N/A,TRUE,"Debt-Moody";#N/A,#N/A,TRUE,"Debt"}</definedName>
    <definedName name="rent2" localSheetId="5" hidden="1">{#N/A,#N/A,TRUE,"XL Cash Flow";#N/A,#N/A,TRUE,"Prop Valuation";#N/A,#N/A,TRUE,"Equity";#N/A,#N/A,TRUE,"Modeling assumptions";#N/A,#N/A,TRUE,"NER Model";#N/A,#N/A,TRUE,"Lease Exp";#N/A,#N/A,TRUE,"Inc &amp; Exp";#N/A,#N/A,TRUE,"Formatted - roll";#N/A,#N/A,TRUE,"Debt Model";#N/A,#N/A,TRUE,"Debt-Moody";#N/A,#N/A,TRUE,"Debt"}</definedName>
    <definedName name="rent2" localSheetId="3" hidden="1">{#N/A,#N/A,TRUE,"XL Cash Flow";#N/A,#N/A,TRUE,"Prop Valuation";#N/A,#N/A,TRUE,"Equity";#N/A,#N/A,TRUE,"Modeling assumptions";#N/A,#N/A,TRUE,"NER Model";#N/A,#N/A,TRUE,"Lease Exp";#N/A,#N/A,TRUE,"Inc &amp; Exp";#N/A,#N/A,TRUE,"Formatted - roll";#N/A,#N/A,TRUE,"Debt Model";#N/A,#N/A,TRUE,"Debt-Moody";#N/A,#N/A,TRUE,"Debt"}</definedName>
    <definedName name="rent2" hidden="1">{#N/A,#N/A,TRUE,"XL Cash Flow";#N/A,#N/A,TRUE,"Prop Valuation";#N/A,#N/A,TRUE,"Equity";#N/A,#N/A,TRUE,"Modeling assumptions";#N/A,#N/A,TRUE,"NER Model";#N/A,#N/A,TRUE,"Lease Exp";#N/A,#N/A,TRUE,"Inc &amp; Exp";#N/A,#N/A,TRUE,"Formatted - roll";#N/A,#N/A,TRUE,"Debt Model";#N/A,#N/A,TRUE,"Debt-Moody";#N/A,#N/A,TRUE,"Debt"}</definedName>
    <definedName name="rent2_2" localSheetId="4" hidden="1">{#N/A,#N/A,TRUE,"XL Cash Flow";#N/A,#N/A,TRUE,"Prop Valuation";#N/A,#N/A,TRUE,"Equity";#N/A,#N/A,TRUE,"Modeling assumptions";#N/A,#N/A,TRUE,"NER Model";#N/A,#N/A,TRUE,"Lease Exp";#N/A,#N/A,TRUE,"Inc &amp; Exp";#N/A,#N/A,TRUE,"Formatted - roll";#N/A,#N/A,TRUE,"Debt Model";#N/A,#N/A,TRUE,"Debt-Moody";#N/A,#N/A,TRUE,"Debt"}</definedName>
    <definedName name="rent2_2" localSheetId="5" hidden="1">{#N/A,#N/A,TRUE,"XL Cash Flow";#N/A,#N/A,TRUE,"Prop Valuation";#N/A,#N/A,TRUE,"Equity";#N/A,#N/A,TRUE,"Modeling assumptions";#N/A,#N/A,TRUE,"NER Model";#N/A,#N/A,TRUE,"Lease Exp";#N/A,#N/A,TRUE,"Inc &amp; Exp";#N/A,#N/A,TRUE,"Formatted - roll";#N/A,#N/A,TRUE,"Debt Model";#N/A,#N/A,TRUE,"Debt-Moody";#N/A,#N/A,TRUE,"Debt"}</definedName>
    <definedName name="rent2_2" localSheetId="3" hidden="1">{#N/A,#N/A,TRUE,"XL Cash Flow";#N/A,#N/A,TRUE,"Prop Valuation";#N/A,#N/A,TRUE,"Equity";#N/A,#N/A,TRUE,"Modeling assumptions";#N/A,#N/A,TRUE,"NER Model";#N/A,#N/A,TRUE,"Lease Exp";#N/A,#N/A,TRUE,"Inc &amp; Exp";#N/A,#N/A,TRUE,"Formatted - roll";#N/A,#N/A,TRUE,"Debt Model";#N/A,#N/A,TRUE,"Debt-Moody";#N/A,#N/A,TRUE,"Debt"}</definedName>
    <definedName name="rent2_2" hidden="1">{#N/A,#N/A,TRUE,"XL Cash Flow";#N/A,#N/A,TRUE,"Prop Valuation";#N/A,#N/A,TRUE,"Equity";#N/A,#N/A,TRUE,"Modeling assumptions";#N/A,#N/A,TRUE,"NER Model";#N/A,#N/A,TRUE,"Lease Exp";#N/A,#N/A,TRUE,"Inc &amp; Exp";#N/A,#N/A,TRUE,"Formatted - roll";#N/A,#N/A,TRUE,"Debt Model";#N/A,#N/A,TRUE,"Debt-Moody";#N/A,#N/A,TRUE,"Debt"}</definedName>
    <definedName name="REO" localSheetId="4"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 localSheetId="5"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 localSheetId="3"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S" localSheetId="4" hidden="1">{#N/A,#N/A,FALSE,"Income";#N/A,#N/A,FALSE,"Expenses";#N/A,#N/A,FALSE,"Loan Options";#N/A,#N/A,FALSE,"Sources &amp; Uses";#N/A,#N/A,FALSE,"Spreadsheet";#N/A,#N/A,FALSE,"Exec. Summ";#N/A,#N/A,FALSE,"Bond ";#N/A,#N/A,FALSE,"Worksheet"}</definedName>
    <definedName name="REOS" localSheetId="5" hidden="1">{#N/A,#N/A,FALSE,"Income";#N/A,#N/A,FALSE,"Expenses";#N/A,#N/A,FALSE,"Loan Options";#N/A,#N/A,FALSE,"Sources &amp; Uses";#N/A,#N/A,FALSE,"Spreadsheet";#N/A,#N/A,FALSE,"Exec. Summ";#N/A,#N/A,FALSE,"Bond ";#N/A,#N/A,FALSE,"Worksheet"}</definedName>
    <definedName name="REOS" localSheetId="3" hidden="1">{#N/A,#N/A,FALSE,"Income";#N/A,#N/A,FALSE,"Expenses";#N/A,#N/A,FALSE,"Loan Options";#N/A,#N/A,FALSE,"Sources &amp; Uses";#N/A,#N/A,FALSE,"Spreadsheet";#N/A,#N/A,FALSE,"Exec. Summ";#N/A,#N/A,FALSE,"Bond ";#N/A,#N/A,FALSE,"Worksheet"}</definedName>
    <definedName name="REOS" hidden="1">{#N/A,#N/A,FALSE,"Income";#N/A,#N/A,FALSE,"Expenses";#N/A,#N/A,FALSE,"Loan Options";#N/A,#N/A,FALSE,"Sources &amp; Uses";#N/A,#N/A,FALSE,"Spreadsheet";#N/A,#N/A,FALSE,"Exec. Summ";#N/A,#N/A,FALSE,"Bond ";#N/A,#N/A,FALSE,"Worksheet"}</definedName>
    <definedName name="report" localSheetId="4" hidden="1">{#N/A,#N/A,FALSE,"Summary";#N/A,#N/A,FALSE,"Assumptions";#N/A,#N/A,FALSE,"Cash Flow";#N/A,#N/A,FALSE,"Residual Calculation";#N/A,#N/A,FALSE,"Pricing Matrix";#N/A,#N/A,FALSE,"Pricing Matrix II";#N/A,#N/A,FALSE,"Expiration Schedule"}</definedName>
    <definedName name="report" localSheetId="5" hidden="1">{#N/A,#N/A,FALSE,"Summary";#N/A,#N/A,FALSE,"Assumptions";#N/A,#N/A,FALSE,"Cash Flow";#N/A,#N/A,FALSE,"Residual Calculation";#N/A,#N/A,FALSE,"Pricing Matrix";#N/A,#N/A,FALSE,"Pricing Matrix II";#N/A,#N/A,FALSE,"Expiration Schedule"}</definedName>
    <definedName name="report" localSheetId="3" hidden="1">{#N/A,#N/A,FALSE,"Summary";#N/A,#N/A,FALSE,"Assumptions";#N/A,#N/A,FALSE,"Cash Flow";#N/A,#N/A,FALSE,"Residual Calculation";#N/A,#N/A,FALSE,"Pricing Matrix";#N/A,#N/A,FALSE,"Pricing Matrix II";#N/A,#N/A,FALSE,"Expiration Schedule"}</definedName>
    <definedName name="report" hidden="1">{#N/A,#N/A,FALSE,"Summary";#N/A,#N/A,FALSE,"Assumptions";#N/A,#N/A,FALSE,"Cash Flow";#N/A,#N/A,FALSE,"Residual Calculation";#N/A,#N/A,FALSE,"Pricing Matrix";#N/A,#N/A,FALSE,"Pricing Matrix II";#N/A,#N/A,FALSE,"Expiration Schedule"}</definedName>
    <definedName name="report_1" localSheetId="4" hidden="1">{#N/A,#N/A,FALSE,"Summary";#N/A,#N/A,FALSE,"Assumptions";#N/A,#N/A,FALSE,"Cash Flow";#N/A,#N/A,FALSE,"Residual Calculation";#N/A,#N/A,FALSE,"Pricing Matrix";#N/A,#N/A,FALSE,"Pricing Matrix II";#N/A,#N/A,FALSE,"Expiration Schedule"}</definedName>
    <definedName name="report_1" localSheetId="5" hidden="1">{#N/A,#N/A,FALSE,"Summary";#N/A,#N/A,FALSE,"Assumptions";#N/A,#N/A,FALSE,"Cash Flow";#N/A,#N/A,FALSE,"Residual Calculation";#N/A,#N/A,FALSE,"Pricing Matrix";#N/A,#N/A,FALSE,"Pricing Matrix II";#N/A,#N/A,FALSE,"Expiration Schedule"}</definedName>
    <definedName name="report_1" localSheetId="3" hidden="1">{#N/A,#N/A,FALSE,"Summary";#N/A,#N/A,FALSE,"Assumptions";#N/A,#N/A,FALSE,"Cash Flow";#N/A,#N/A,FALSE,"Residual Calculation";#N/A,#N/A,FALSE,"Pricing Matrix";#N/A,#N/A,FALSE,"Pricing Matrix II";#N/A,#N/A,FALSE,"Expiration Schedule"}</definedName>
    <definedName name="report_1" hidden="1">{#N/A,#N/A,FALSE,"Summary";#N/A,#N/A,FALSE,"Assumptions";#N/A,#N/A,FALSE,"Cash Flow";#N/A,#N/A,FALSE,"Residual Calculation";#N/A,#N/A,FALSE,"Pricing Matrix";#N/A,#N/A,FALSE,"Pricing Matrix II";#N/A,#N/A,FALSE,"Expiration Schedule"}</definedName>
    <definedName name="report_2" localSheetId="4" hidden="1">{#N/A,#N/A,FALSE,"Summary";#N/A,#N/A,FALSE,"Assumptions";#N/A,#N/A,FALSE,"Cash Flow";#N/A,#N/A,FALSE,"Residual Calculation";#N/A,#N/A,FALSE,"Pricing Matrix";#N/A,#N/A,FALSE,"Pricing Matrix II";#N/A,#N/A,FALSE,"Expiration Schedule"}</definedName>
    <definedName name="report_2" localSheetId="5" hidden="1">{#N/A,#N/A,FALSE,"Summary";#N/A,#N/A,FALSE,"Assumptions";#N/A,#N/A,FALSE,"Cash Flow";#N/A,#N/A,FALSE,"Residual Calculation";#N/A,#N/A,FALSE,"Pricing Matrix";#N/A,#N/A,FALSE,"Pricing Matrix II";#N/A,#N/A,FALSE,"Expiration Schedule"}</definedName>
    <definedName name="report_2" localSheetId="3" hidden="1">{#N/A,#N/A,FALSE,"Summary";#N/A,#N/A,FALSE,"Assumptions";#N/A,#N/A,FALSE,"Cash Flow";#N/A,#N/A,FALSE,"Residual Calculation";#N/A,#N/A,FALSE,"Pricing Matrix";#N/A,#N/A,FALSE,"Pricing Matrix II";#N/A,#N/A,FALSE,"Expiration Schedule"}</definedName>
    <definedName name="report_2" hidden="1">{#N/A,#N/A,FALSE,"Summary";#N/A,#N/A,FALSE,"Assumptions";#N/A,#N/A,FALSE,"Cash Flow";#N/A,#N/A,FALSE,"Residual Calculation";#N/A,#N/A,FALSE,"Pricing Matrix";#N/A,#N/A,FALSE,"Pricing Matrix II";#N/A,#N/A,FALSE,"Expiration Schedule"}</definedName>
    <definedName name="report1" localSheetId="4" hidden="1">{#N/A,#N/A,FALSE,"Summary";#N/A,#N/A,FALSE,"Assumptions";#N/A,#N/A,FALSE,"Cash Flow";#N/A,#N/A,FALSE,"Residual Calculation";#N/A,#N/A,FALSE,"Pricing Matrix";#N/A,#N/A,FALSE,"Pricing Matrix II";#N/A,#N/A,FALSE,"Expiration Schedule"}</definedName>
    <definedName name="report1" localSheetId="5" hidden="1">{#N/A,#N/A,FALSE,"Summary";#N/A,#N/A,FALSE,"Assumptions";#N/A,#N/A,FALSE,"Cash Flow";#N/A,#N/A,FALSE,"Residual Calculation";#N/A,#N/A,FALSE,"Pricing Matrix";#N/A,#N/A,FALSE,"Pricing Matrix II";#N/A,#N/A,FALSE,"Expiration Schedule"}</definedName>
    <definedName name="report1" localSheetId="3" hidden="1">{#N/A,#N/A,FALSE,"Summary";#N/A,#N/A,FALSE,"Assumptions";#N/A,#N/A,FALSE,"Cash Flow";#N/A,#N/A,FALSE,"Residual Calculation";#N/A,#N/A,FALSE,"Pricing Matrix";#N/A,#N/A,FALSE,"Pricing Matrix II";#N/A,#N/A,FALSE,"Expiration Schedule"}</definedName>
    <definedName name="report1" hidden="1">{#N/A,#N/A,FALSE,"Summary";#N/A,#N/A,FALSE,"Assumptions";#N/A,#N/A,FALSE,"Cash Flow";#N/A,#N/A,FALSE,"Residual Calculation";#N/A,#N/A,FALSE,"Pricing Matrix";#N/A,#N/A,FALSE,"Pricing Matrix II";#N/A,#N/A,FALSE,"Expiration Schedule"}</definedName>
    <definedName name="report1_1" localSheetId="4" hidden="1">{#N/A,#N/A,FALSE,"Summary";#N/A,#N/A,FALSE,"Assumptions";#N/A,#N/A,FALSE,"Cash Flow";#N/A,#N/A,FALSE,"Residual Calculation";#N/A,#N/A,FALSE,"Pricing Matrix";#N/A,#N/A,FALSE,"Pricing Matrix II";#N/A,#N/A,FALSE,"Expiration Schedule"}</definedName>
    <definedName name="report1_1" localSheetId="5" hidden="1">{#N/A,#N/A,FALSE,"Summary";#N/A,#N/A,FALSE,"Assumptions";#N/A,#N/A,FALSE,"Cash Flow";#N/A,#N/A,FALSE,"Residual Calculation";#N/A,#N/A,FALSE,"Pricing Matrix";#N/A,#N/A,FALSE,"Pricing Matrix II";#N/A,#N/A,FALSE,"Expiration Schedule"}</definedName>
    <definedName name="report1_1" localSheetId="3" hidden="1">{#N/A,#N/A,FALSE,"Summary";#N/A,#N/A,FALSE,"Assumptions";#N/A,#N/A,FALSE,"Cash Flow";#N/A,#N/A,FALSE,"Residual Calculation";#N/A,#N/A,FALSE,"Pricing Matrix";#N/A,#N/A,FALSE,"Pricing Matrix II";#N/A,#N/A,FALSE,"Expiration Schedule"}</definedName>
    <definedName name="report1_1" hidden="1">{#N/A,#N/A,FALSE,"Summary";#N/A,#N/A,FALSE,"Assumptions";#N/A,#N/A,FALSE,"Cash Flow";#N/A,#N/A,FALSE,"Residual Calculation";#N/A,#N/A,FALSE,"Pricing Matrix";#N/A,#N/A,FALSE,"Pricing Matrix II";#N/A,#N/A,FALSE,"Expiration Schedule"}</definedName>
    <definedName name="report5" localSheetId="4" hidden="1">{#N/A,#N/A,FALSE,"Summary";#N/A,#N/A,FALSE,"Assumptions";#N/A,#N/A,FALSE,"Cash Flow";#N/A,#N/A,FALSE,"Residual Calculation";#N/A,#N/A,FALSE,"Pricing Matrix";#N/A,#N/A,FALSE,"Pricing Matrix II";#N/A,#N/A,FALSE,"Expiration Schedule"}</definedName>
    <definedName name="report5" localSheetId="5" hidden="1">{#N/A,#N/A,FALSE,"Summary";#N/A,#N/A,FALSE,"Assumptions";#N/A,#N/A,FALSE,"Cash Flow";#N/A,#N/A,FALSE,"Residual Calculation";#N/A,#N/A,FALSE,"Pricing Matrix";#N/A,#N/A,FALSE,"Pricing Matrix II";#N/A,#N/A,FALSE,"Expiration Schedule"}</definedName>
    <definedName name="report5" localSheetId="3" hidden="1">{#N/A,#N/A,FALSE,"Summary";#N/A,#N/A,FALSE,"Assumptions";#N/A,#N/A,FALSE,"Cash Flow";#N/A,#N/A,FALSE,"Residual Calculation";#N/A,#N/A,FALSE,"Pricing Matrix";#N/A,#N/A,FALSE,"Pricing Matrix II";#N/A,#N/A,FALSE,"Expiration Schedule"}</definedName>
    <definedName name="report5" hidden="1">{#N/A,#N/A,FALSE,"Summary";#N/A,#N/A,FALSE,"Assumptions";#N/A,#N/A,FALSE,"Cash Flow";#N/A,#N/A,FALSE,"Residual Calculation";#N/A,#N/A,FALSE,"Pricing Matrix";#N/A,#N/A,FALSE,"Pricing Matrix II";#N/A,#N/A,FALSE,"Expiration Schedule"}</definedName>
    <definedName name="report5_1" localSheetId="4" hidden="1">{#N/A,#N/A,FALSE,"Summary";#N/A,#N/A,FALSE,"Assumptions";#N/A,#N/A,FALSE,"Cash Flow";#N/A,#N/A,FALSE,"Residual Calculation";#N/A,#N/A,FALSE,"Pricing Matrix";#N/A,#N/A,FALSE,"Pricing Matrix II";#N/A,#N/A,FALSE,"Expiration Schedule"}</definedName>
    <definedName name="report5_1" localSheetId="5" hidden="1">{#N/A,#N/A,FALSE,"Summary";#N/A,#N/A,FALSE,"Assumptions";#N/A,#N/A,FALSE,"Cash Flow";#N/A,#N/A,FALSE,"Residual Calculation";#N/A,#N/A,FALSE,"Pricing Matrix";#N/A,#N/A,FALSE,"Pricing Matrix II";#N/A,#N/A,FALSE,"Expiration Schedule"}</definedName>
    <definedName name="report5_1" localSheetId="3" hidden="1">{#N/A,#N/A,FALSE,"Summary";#N/A,#N/A,FALSE,"Assumptions";#N/A,#N/A,FALSE,"Cash Flow";#N/A,#N/A,FALSE,"Residual Calculation";#N/A,#N/A,FALSE,"Pricing Matrix";#N/A,#N/A,FALSE,"Pricing Matrix II";#N/A,#N/A,FALSE,"Expiration Schedule"}</definedName>
    <definedName name="report5_1" hidden="1">{#N/A,#N/A,FALSE,"Summary";#N/A,#N/A,FALSE,"Assumptions";#N/A,#N/A,FALSE,"Cash Flow";#N/A,#N/A,FALSE,"Residual Calculation";#N/A,#N/A,FALSE,"Pricing Matrix";#N/A,#N/A,FALSE,"Pricing Matrix II";#N/A,#N/A,FALSE,"Expiration Schedule"}</definedName>
    <definedName name="ReportGroup" hidden="1">0</definedName>
    <definedName name="ReportTables" localSheetId="4" hidden="1">{"Penetration Analysis",#N/A,FALSE,"Comp.&amp; Market Penet.";"ADR Analysis",#N/A,FALSE,"Comp.&amp; Market Penet.";"New Supply",#N/A,FALSE,"Comp.&amp; Market Penet.";"MArket Occupancy",#N/A,FALSE,"Comp.&amp; Market Penet.";"Primarily Competition",#N/A,FALSE,"Comp.&amp; Market Penet."}</definedName>
    <definedName name="ReportTables" localSheetId="5" hidden="1">{"Penetration Analysis",#N/A,FALSE,"Comp.&amp; Market Penet.";"ADR Analysis",#N/A,FALSE,"Comp.&amp; Market Penet.";"New Supply",#N/A,FALSE,"Comp.&amp; Market Penet.";"MArket Occupancy",#N/A,FALSE,"Comp.&amp; Market Penet.";"Primarily Competition",#N/A,FALSE,"Comp.&amp; Market Penet."}</definedName>
    <definedName name="ReportTables" localSheetId="3" hidden="1">{"Penetration Analysis",#N/A,FALSE,"Comp.&amp; Market Penet.";"ADR Analysis",#N/A,FALSE,"Comp.&amp; Market Penet.";"New Supply",#N/A,FALSE,"Comp.&amp; Market Penet.";"MArket Occupancy",#N/A,FALSE,"Comp.&amp; Market Penet.";"Primarily Competition",#N/A,FALSE,"Comp.&amp; Market Penet."}</definedName>
    <definedName name="ReportTables" hidden="1">{"Penetration Analysis",#N/A,FALSE,"Comp.&amp; Market Penet.";"ADR Analysis",#N/A,FALSE,"Comp.&amp; Market Penet.";"New Supply",#N/A,FALSE,"Comp.&amp; Market Penet.";"MArket Occupancy",#N/A,FALSE,"Comp.&amp; Market Penet.";"Primarily Competition",#N/A,FALSE,"Comp.&amp; Market Penet."}</definedName>
    <definedName name="reQADV"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QADV"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QADV"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QADV"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qgfve"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qgfve"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qgfve"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qgfve"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s" localSheetId="4" hidden="1">{#N/A,#N/A,TRUE,"toc";#N/A,#N/A,TRUE,"benefits";#N/A,#N/A,TRUE,"TAXCREDITS";#N/A,#N/A,TRUE,"sourcedetail";#N/A,#N/A,TRUE,"finsum";#N/A,#N/A,TRUE,"cash";#N/A,#N/A,TRUE,"tax";#N/A,#N/A,TRUE,"loan2";#N/A,#N/A,TRUE,"loan3";#N/A,#N/A,TRUE,"deprec";#N/A,#N/A,TRUE,"funded";#N/A,#N/A,TRUE,"SALE";#N/A,#N/A,TRUE,"benefits long";#N/A,#N/A,TRUE,"IRR"}</definedName>
    <definedName name="res" localSheetId="5" hidden="1">{#N/A,#N/A,TRUE,"toc";#N/A,#N/A,TRUE,"benefits";#N/A,#N/A,TRUE,"TAXCREDITS";#N/A,#N/A,TRUE,"sourcedetail";#N/A,#N/A,TRUE,"finsum";#N/A,#N/A,TRUE,"cash";#N/A,#N/A,TRUE,"tax";#N/A,#N/A,TRUE,"loan2";#N/A,#N/A,TRUE,"loan3";#N/A,#N/A,TRUE,"deprec";#N/A,#N/A,TRUE,"funded";#N/A,#N/A,TRUE,"SALE";#N/A,#N/A,TRUE,"benefits long";#N/A,#N/A,TRUE,"IRR"}</definedName>
    <definedName name="res" localSheetId="3" hidden="1">{#N/A,#N/A,TRUE,"toc";#N/A,#N/A,TRUE,"benefits";#N/A,#N/A,TRUE,"TAXCREDITS";#N/A,#N/A,TRUE,"sourcedetail";#N/A,#N/A,TRUE,"finsum";#N/A,#N/A,TRUE,"cash";#N/A,#N/A,TRUE,"tax";#N/A,#N/A,TRUE,"loan2";#N/A,#N/A,TRUE,"loan3";#N/A,#N/A,TRUE,"deprec";#N/A,#N/A,TRUE,"funded";#N/A,#N/A,TRUE,"SALE";#N/A,#N/A,TRUE,"benefits long";#N/A,#N/A,TRUE,"IRR"}</definedName>
    <definedName name="res" hidden="1">{#N/A,#N/A,TRUE,"toc";#N/A,#N/A,TRUE,"benefits";#N/A,#N/A,TRUE,"TAXCREDITS";#N/A,#N/A,TRUE,"sourcedetail";#N/A,#N/A,TRUE,"finsum";#N/A,#N/A,TRUE,"cash";#N/A,#N/A,TRUE,"tax";#N/A,#N/A,TRUE,"loan2";#N/A,#N/A,TRUE,"loan3";#N/A,#N/A,TRUE,"deprec";#N/A,#N/A,TRUE,"funded";#N/A,#N/A,TRUE,"SALE";#N/A,#N/A,TRUE,"benefits long";#N/A,#N/A,TRUE,"IRR"}</definedName>
    <definedName name="RESEARCH_DEV" hidden="1">"RESEARCH_DEV"</definedName>
    <definedName name="Residu" localSheetId="4" hidden="1">{#N/A,#N/A,TRUE,"Summary";"AnnualRentRoll",#N/A,TRUE,"RentRoll";#N/A,#N/A,TRUE,"ExitStratigy";#N/A,#N/A,TRUE,"OperatingAssumptions"}</definedName>
    <definedName name="Residu" localSheetId="5" hidden="1">{#N/A,#N/A,TRUE,"Summary";"AnnualRentRoll",#N/A,TRUE,"RentRoll";#N/A,#N/A,TRUE,"ExitStratigy";#N/A,#N/A,TRUE,"OperatingAssumptions"}</definedName>
    <definedName name="Residu" localSheetId="3" hidden="1">{#N/A,#N/A,TRUE,"Summary";"AnnualRentRoll",#N/A,TRUE,"RentRoll";#N/A,#N/A,TRUE,"ExitStratigy";#N/A,#N/A,TRUE,"OperatingAssumptions"}</definedName>
    <definedName name="Residu" hidden="1">{#N/A,#N/A,TRUE,"Summary";"AnnualRentRoll",#N/A,TRUE,"RentRoll";#N/A,#N/A,TRUE,"ExitStratigy";#N/A,#N/A,TRUE,"OperatingAssumptions"}</definedName>
    <definedName name="resort" localSheetId="4" hidden="1">{"Output-3Column",#N/A,FALSE,"Output"}</definedName>
    <definedName name="resort" localSheetId="5" hidden="1">{"Output-3Column",#N/A,FALSE,"Output"}</definedName>
    <definedName name="resort" localSheetId="3" hidden="1">{"Output-3Column",#N/A,FALSE,"Output"}</definedName>
    <definedName name="resort" hidden="1">{"Output-3Column",#N/A,FALSE,"Output"}</definedName>
    <definedName name="Rest." localSheetId="4" hidden="1">{"% burden",#N/A,FALSE,"Summaries";"res value",#N/A,FALSE,"Summaries";"use factors",#N/A,FALSE,"Cost_Alloc";"cost alloc",#N/A,FALSE,"Cost_Alloc"}</definedName>
    <definedName name="Rest." localSheetId="5" hidden="1">{"% burden",#N/A,FALSE,"Summaries";"res value",#N/A,FALSE,"Summaries";"use factors",#N/A,FALSE,"Cost_Alloc";"cost alloc",#N/A,FALSE,"Cost_Alloc"}</definedName>
    <definedName name="Rest." localSheetId="3" hidden="1">{"% burden",#N/A,FALSE,"Summaries";"res value",#N/A,FALSE,"Summaries";"use factors",#N/A,FALSE,"Cost_Alloc";"cost alloc",#N/A,FALSE,"Cost_Alloc"}</definedName>
    <definedName name="Rest." hidden="1">{"% burden",#N/A,FALSE,"Summaries";"res value",#N/A,FALSE,"Summaries";"use factors",#N/A,FALSE,"Cost_Alloc";"cost alloc",#N/A,FALSE,"Cost_Alloc"}</definedName>
    <definedName name="Rest._1" localSheetId="4" hidden="1">{"% burden",#N/A,FALSE,"Summaries";"res value",#N/A,FALSE,"Summaries";"use factors",#N/A,FALSE,"Cost_Alloc";"cost alloc",#N/A,FALSE,"Cost_Alloc"}</definedName>
    <definedName name="Rest._1" localSheetId="5" hidden="1">{"% burden",#N/A,FALSE,"Summaries";"res value",#N/A,FALSE,"Summaries";"use factors",#N/A,FALSE,"Cost_Alloc";"cost alloc",#N/A,FALSE,"Cost_Alloc"}</definedName>
    <definedName name="Rest._1" localSheetId="3" hidden="1">{"% burden",#N/A,FALSE,"Summaries";"res value",#N/A,FALSE,"Summaries";"use factors",#N/A,FALSE,"Cost_Alloc";"cost alloc",#N/A,FALSE,"Cost_Alloc"}</definedName>
    <definedName name="Rest._1" hidden="1">{"% burden",#N/A,FALSE,"Summaries";"res value",#N/A,FALSE,"Summaries";"use factors",#N/A,FALSE,"Cost_Alloc";"cost alloc",#N/A,FALSE,"Cost_Alloc"}</definedName>
    <definedName name="Rest._2" localSheetId="4" hidden="1">{"% burden",#N/A,FALSE,"Summaries";"res value",#N/A,FALSE,"Summaries";"use factors",#N/A,FALSE,"Cost_Alloc";"cost alloc",#N/A,FALSE,"Cost_Alloc"}</definedName>
    <definedName name="Rest._2" localSheetId="5" hidden="1">{"% burden",#N/A,FALSE,"Summaries";"res value",#N/A,FALSE,"Summaries";"use factors",#N/A,FALSE,"Cost_Alloc";"cost alloc",#N/A,FALSE,"Cost_Alloc"}</definedName>
    <definedName name="Rest._2" localSheetId="3" hidden="1">{"% burden",#N/A,FALSE,"Summaries";"res value",#N/A,FALSE,"Summaries";"use factors",#N/A,FALSE,"Cost_Alloc";"cost alloc",#N/A,FALSE,"Cost_Alloc"}</definedName>
    <definedName name="Rest._2" hidden="1">{"% burden",#N/A,FALSE,"Summaries";"res value",#N/A,FALSE,"Summaries";"use factors",#N/A,FALSE,"Cost_Alloc";"cost alloc",#N/A,FALSE,"Cost_Alloc"}</definedName>
    <definedName name="Restaurant" localSheetId="4" hidden="1">{"% burden",#N/A,FALSE,"Summaries";"res value",#N/A,FALSE,"Summaries";"use factors",#N/A,FALSE,"Cost_Alloc";"cost alloc",#N/A,FALSE,"Cost_Alloc"}</definedName>
    <definedName name="Restaurant" localSheetId="5" hidden="1">{"% burden",#N/A,FALSE,"Summaries";"res value",#N/A,FALSE,"Summaries";"use factors",#N/A,FALSE,"Cost_Alloc";"cost alloc",#N/A,FALSE,"Cost_Alloc"}</definedName>
    <definedName name="Restaurant" localSheetId="3" hidden="1">{"% burden",#N/A,FALSE,"Summaries";"res value",#N/A,FALSE,"Summaries";"use factors",#N/A,FALSE,"Cost_Alloc";"cost alloc",#N/A,FALSE,"Cost_Alloc"}</definedName>
    <definedName name="Restaurant" hidden="1">{"% burden",#N/A,FALSE,"Summaries";"res value",#N/A,FALSE,"Summaries";"use factors",#N/A,FALSE,"Cost_Alloc";"cost alloc",#N/A,FALSE,"Cost_Alloc"}</definedName>
    <definedName name="Restaurant_1" localSheetId="4" hidden="1">{"% burden",#N/A,FALSE,"Summaries";"res value",#N/A,FALSE,"Summaries";"use factors",#N/A,FALSE,"Cost_Alloc";"cost alloc",#N/A,FALSE,"Cost_Alloc"}</definedName>
    <definedName name="Restaurant_1" localSheetId="5" hidden="1">{"% burden",#N/A,FALSE,"Summaries";"res value",#N/A,FALSE,"Summaries";"use factors",#N/A,FALSE,"Cost_Alloc";"cost alloc",#N/A,FALSE,"Cost_Alloc"}</definedName>
    <definedName name="Restaurant_1" localSheetId="3" hidden="1">{"% burden",#N/A,FALSE,"Summaries";"res value",#N/A,FALSE,"Summaries";"use factors",#N/A,FALSE,"Cost_Alloc";"cost alloc",#N/A,FALSE,"Cost_Alloc"}</definedName>
    <definedName name="Restaurant_1" hidden="1">{"% burden",#N/A,FALSE,"Summaries";"res value",#N/A,FALSE,"Summaries";"use factors",#N/A,FALSE,"Cost_Alloc";"cost alloc",#N/A,FALSE,"Cost_Alloc"}</definedName>
    <definedName name="Restaurant_2" localSheetId="4" hidden="1">{"% burden",#N/A,FALSE,"Summaries";"res value",#N/A,FALSE,"Summaries";"use factors",#N/A,FALSE,"Cost_Alloc";"cost alloc",#N/A,FALSE,"Cost_Alloc"}</definedName>
    <definedName name="Restaurant_2" localSheetId="5" hidden="1">{"% burden",#N/A,FALSE,"Summaries";"res value",#N/A,FALSE,"Summaries";"use factors",#N/A,FALSE,"Cost_Alloc";"cost alloc",#N/A,FALSE,"Cost_Alloc"}</definedName>
    <definedName name="Restaurant_2" localSheetId="3" hidden="1">{"% burden",#N/A,FALSE,"Summaries";"res value",#N/A,FALSE,"Summaries";"use factors",#N/A,FALSE,"Cost_Alloc";"cost alloc",#N/A,FALSE,"Cost_Alloc"}</definedName>
    <definedName name="Restaurant_2" hidden="1">{"% burden",#N/A,FALSE,"Summaries";"res value",#N/A,FALSE,"Summaries";"use factors",#N/A,FALSE,"Cost_Alloc";"cost alloc",#N/A,FALSE,"Cost_Alloc"}</definedName>
    <definedName name="RETAINED_EARN" hidden="1">"RETAINED_EARN"</definedName>
    <definedName name="retewr" hidden="1">#N/A</definedName>
    <definedName name="retr"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tr"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tr"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tr"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ttre" localSheetId="4" hidden="1">{"budget",#N/A,FALSE,"salaries"}</definedName>
    <definedName name="rettre" localSheetId="5" hidden="1">{"budget",#N/A,FALSE,"salaries"}</definedName>
    <definedName name="rettre" localSheetId="3" hidden="1">{"budget",#N/A,FALSE,"salaries"}</definedName>
    <definedName name="rettre" hidden="1">{"budget",#N/A,FALSE,"salaries"}</definedName>
    <definedName name="return" localSheetId="4" hidden="1">{"Cash Flows",#N/A,FALSE,"Cash Flows";"Return Analysis",#N/A,FALSE,"Cash Flows";"Cash Flow Assumptions",#N/A,FALSE,"Cash Flows";"Joint Venture Analysis",#N/A,FALSE,"Cash Flows";"Debt Calculations",#N/A,FALSE,"Cash Flows"}</definedName>
    <definedName name="return" localSheetId="5" hidden="1">{"Cash Flows",#N/A,FALSE,"Cash Flows";"Return Analysis",#N/A,FALSE,"Cash Flows";"Cash Flow Assumptions",#N/A,FALSE,"Cash Flows";"Joint Venture Analysis",#N/A,FALSE,"Cash Flows";"Debt Calculations",#N/A,FALSE,"Cash Flows"}</definedName>
    <definedName name="return" localSheetId="3" hidden="1">{"Cash Flows",#N/A,FALSE,"Cash Flows";"Return Analysis",#N/A,FALSE,"Cash Flows";"Cash Flow Assumptions",#N/A,FALSE,"Cash Flows";"Joint Venture Analysis",#N/A,FALSE,"Cash Flows";"Debt Calculations",#N/A,FALSE,"Cash Flows"}</definedName>
    <definedName name="return" hidden="1">{"Cash Flows",#N/A,FALSE,"Cash Flows";"Return Analysis",#N/A,FALSE,"Cash Flows";"Cash Flow Assumptions",#N/A,FALSE,"Cash Flows";"Joint Venture Analysis",#N/A,FALSE,"Cash Flows";"Debt Calculations",#N/A,FALSE,"Cash Flows"}</definedName>
    <definedName name="RETURN_ASSETS" hidden="1">"RETURN_ASSETS"</definedName>
    <definedName name="RETURN_EQUITY" hidden="1">"RETURN_EQUITY"</definedName>
    <definedName name="RETURN_INVESTMENT" hidden="1">"RETURN_INVESTMENT"</definedName>
    <definedName name="reuf" localSheetId="4" hidden="1">{"AnnualRentRoll",#N/A,FALSE,"RentRoll"}</definedName>
    <definedName name="reuf" localSheetId="5" hidden="1">{"AnnualRentRoll",#N/A,FALSE,"RentRoll"}</definedName>
    <definedName name="reuf" localSheetId="3" hidden="1">{"AnnualRentRoll",#N/A,FALSE,"RentRoll"}</definedName>
    <definedName name="reuf" hidden="1">{"AnnualRentRoll",#N/A,FALSE,"RentRoll"}</definedName>
    <definedName name="reufd" localSheetId="4" hidden="1">{"AnnualRentRoll",#N/A,FALSE,"RentRoll"}</definedName>
    <definedName name="reufd" localSheetId="5" hidden="1">{"AnnualRentRoll",#N/A,FALSE,"RentRoll"}</definedName>
    <definedName name="reufd" localSheetId="3" hidden="1">{"AnnualRentRoll",#N/A,FALSE,"RentRoll"}</definedName>
    <definedName name="reufd" hidden="1">{"AnnualRentRoll",#N/A,FALSE,"RentRoll"}</definedName>
    <definedName name="REVENUE_10K" hidden="1">"REVENUE_10K"</definedName>
    <definedName name="REVENUE_10Q" hidden="1">"REVENUE_10Q"</definedName>
    <definedName name="REVENUE_10Q1" hidden="1">"REVENUE_10Q1"</definedName>
    <definedName name="REVENUE_EST" hidden="1">"REVENUE_EST"</definedName>
    <definedName name="REVENUE_EST_1" hidden="1">"REVENUE_EST_1"</definedName>
    <definedName name="REVENUE_GROWTH_1" hidden="1">"REVENUE_GROWTH_1"</definedName>
    <definedName name="REVENUE_GROWTH_2" hidden="1">"REVENUE_GROWTH_2"</definedName>
    <definedName name="revised" localSheetId="4" hidden="1">{"sheet a",#N/A,FALSE,"A";"2 9 casflow",#N/A,FALSE,"B"}</definedName>
    <definedName name="revised" localSheetId="5" hidden="1">{"sheet a",#N/A,FALSE,"A";"2 9 casflow",#N/A,FALSE,"B"}</definedName>
    <definedName name="revised" localSheetId="3" hidden="1">{"sheet a",#N/A,FALSE,"A";"2 9 casflow",#N/A,FALSE,"B"}</definedName>
    <definedName name="revised" hidden="1">{"sheet a",#N/A,FALSE,"A";"2 9 casflow",#N/A,FALSE,"B"}</definedName>
    <definedName name="rew" localSheetId="4" hidden="1">{"CF Cons",#N/A,FALSE,"CASHFLOW"}</definedName>
    <definedName name="rew" localSheetId="5" hidden="1">{"CF Cons",#N/A,FALSE,"CASHFLOW"}</definedName>
    <definedName name="rew" localSheetId="3" hidden="1">{"CF Cons",#N/A,FALSE,"CASHFLOW"}</definedName>
    <definedName name="rew" hidden="1">{"CF Cons",#N/A,FALSE,"CASHFLOW"}</definedName>
    <definedName name="rewq" localSheetId="4" hidden="1">{"AnnualRentRoll",#N/A,FALSE,"RentRoll"}</definedName>
    <definedName name="rewq" localSheetId="5" hidden="1">{"AnnualRentRoll",#N/A,FALSE,"RentRoll"}</definedName>
    <definedName name="rewq" localSheetId="3" hidden="1">{"AnnualRentRoll",#N/A,FALSE,"RentRoll"}</definedName>
    <definedName name="rewq" hidden="1">{"AnnualRentRoll",#N/A,FALSE,"RentRoll"}</definedName>
    <definedName name="rewre"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wre"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wre"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wre"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ez" localSheetId="4"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rez" localSheetId="5"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rez" localSheetId="3"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rez"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reza" localSheetId="4" hidden="1">{#N/A,#N/A,FALSE,"BALLY COSTS";#N/A,#N/A,FALSE,"FF&amp;E";#N/A,#N/A,FALSE,"FEES";#N/A,#N/A,FALSE,"CONTINGENCY";#N/A,#N/A,FALSE,"SOFT COSTS";#N/A,#N/A,FALSE,"DETAIL";#N/A,#N/A,FALSE,"sum12-3"}</definedName>
    <definedName name="reza" localSheetId="5" hidden="1">{#N/A,#N/A,FALSE,"BALLY COSTS";#N/A,#N/A,FALSE,"FF&amp;E";#N/A,#N/A,FALSE,"FEES";#N/A,#N/A,FALSE,"CONTINGENCY";#N/A,#N/A,FALSE,"SOFT COSTS";#N/A,#N/A,FALSE,"DETAIL";#N/A,#N/A,FALSE,"sum12-3"}</definedName>
    <definedName name="reza" localSheetId="3" hidden="1">{#N/A,#N/A,FALSE,"BALLY COSTS";#N/A,#N/A,FALSE,"FF&amp;E";#N/A,#N/A,FALSE,"FEES";#N/A,#N/A,FALSE,"CONTINGENCY";#N/A,#N/A,FALSE,"SOFT COSTS";#N/A,#N/A,FALSE,"DETAIL";#N/A,#N/A,FALSE,"sum12-3"}</definedName>
    <definedName name="reza" hidden="1">{#N/A,#N/A,FALSE,"BALLY COSTS";#N/A,#N/A,FALSE,"FF&amp;E";#N/A,#N/A,FALSE,"FEES";#N/A,#N/A,FALSE,"CONTINGENCY";#N/A,#N/A,FALSE,"SOFT COSTS";#N/A,#N/A,FALSE,"DETAIL";#N/A,#N/A,FALSE,"sum12-3"}</definedName>
    <definedName name="rezab" localSheetId="4"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rezab" localSheetId="5"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rezab" localSheetId="3"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rezab"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rf" localSheetId="4" hidden="1">{#N/A,#N/A,FALSE,"CF Yr3";#N/A,#N/A,FALSE,"Rent Roll";#N/A,#N/A,FALSE,"Rent Yr3";#N/A,#N/A,FALSE,"Occ Yr3";#N/A,#N/A,FALSE,"TI+Com Yr3";#N/A,#N/A,FALSE,"OER Yr3";#N/A,#N/A,FALSE,"OE Yr3"}</definedName>
    <definedName name="rf" localSheetId="5" hidden="1">{#N/A,#N/A,FALSE,"CF Yr3";#N/A,#N/A,FALSE,"Rent Roll";#N/A,#N/A,FALSE,"Rent Yr3";#N/A,#N/A,FALSE,"Occ Yr3";#N/A,#N/A,FALSE,"TI+Com Yr3";#N/A,#N/A,FALSE,"OER Yr3";#N/A,#N/A,FALSE,"OE Yr3"}</definedName>
    <definedName name="rf" localSheetId="3" hidden="1">{#N/A,#N/A,FALSE,"CF Yr3";#N/A,#N/A,FALSE,"Rent Roll";#N/A,#N/A,FALSE,"Rent Yr3";#N/A,#N/A,FALSE,"Occ Yr3";#N/A,#N/A,FALSE,"TI+Com Yr3";#N/A,#N/A,FALSE,"OER Yr3";#N/A,#N/A,FALSE,"OE Yr3"}</definedName>
    <definedName name="rf" hidden="1">{#N/A,#N/A,FALSE,"CF Yr3";#N/A,#N/A,FALSE,"Rent Roll";#N/A,#N/A,FALSE,"Rent Yr3";#N/A,#N/A,FALSE,"Occ Yr3";#N/A,#N/A,FALSE,"TI+Com Yr3";#N/A,#N/A,FALSE,"OER Yr3";#N/A,#N/A,FALSE,"OE Yr3"}</definedName>
    <definedName name="rfg"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fg"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fg"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fg"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fuuuuu" localSheetId="4" hidden="1">{#N/A,#N/A,FALSE,"LoanAssumptions"}</definedName>
    <definedName name="rfuuuuu" localSheetId="5" hidden="1">{#N/A,#N/A,FALSE,"LoanAssumptions"}</definedName>
    <definedName name="rfuuuuu" localSheetId="3" hidden="1">{#N/A,#N/A,FALSE,"LoanAssumptions"}</definedName>
    <definedName name="rfuuuuu" hidden="1">{#N/A,#N/A,FALSE,"LoanAssumptions"}</definedName>
    <definedName name="rg"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awe"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awe"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awe"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aw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dhgsrt" localSheetId="4" hidden="1">{"Assump",#N/A,TRUE,"Proforma";"first",#N/A,TRUE,"Proforma";"second",#N/A,TRUE,"Proforma";"lease1",#N/A,TRUE,"Proforma";"lease2",#N/A,TRUE,"Proforma"}</definedName>
    <definedName name="rgdhgsrt" localSheetId="5" hidden="1">{"Assump",#N/A,TRUE,"Proforma";"first",#N/A,TRUE,"Proforma";"second",#N/A,TRUE,"Proforma";"lease1",#N/A,TRUE,"Proforma";"lease2",#N/A,TRUE,"Proforma"}</definedName>
    <definedName name="rgdhgsrt" localSheetId="3" hidden="1">{"Assump",#N/A,TRUE,"Proforma";"first",#N/A,TRUE,"Proforma";"second",#N/A,TRUE,"Proforma";"lease1",#N/A,TRUE,"Proforma";"lease2",#N/A,TRUE,"Proforma"}</definedName>
    <definedName name="rgdhgsrt" hidden="1">{"Assump",#N/A,TRUE,"Proforma";"first",#N/A,TRUE,"Proforma";"second",#N/A,TRUE,"Proforma";"lease1",#N/A,TRUE,"Proforma";"lease2",#N/A,TRUE,"Proforma"}</definedName>
    <definedName name="rgeqw" localSheetId="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geqw" localSheetId="5"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geqw" localSheetId="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geqw"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gerg" localSheetId="4" hidden="1">{"Investor",#N/A,FALSE,"Model";"Property",#N/A,FALSE,"Model";"Incentive Taxes",#N/A,FALSE,"Model"}</definedName>
    <definedName name="rgerg" localSheetId="5" hidden="1">{"Investor",#N/A,FALSE,"Model";"Property",#N/A,FALSE,"Model";"Incentive Taxes",#N/A,FALSE,"Model"}</definedName>
    <definedName name="rgerg" localSheetId="3" hidden="1">{"Investor",#N/A,FALSE,"Model";"Property",#N/A,FALSE,"Model";"Incentive Taxes",#N/A,FALSE,"Model"}</definedName>
    <definedName name="rgerg" hidden="1">{"Investor",#N/A,FALSE,"Model";"Property",#N/A,FALSE,"Model";"Incentive Taxes",#N/A,FALSE,"Model"}</definedName>
    <definedName name="rgf"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bbrg"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bbrg"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bbrg"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bbrg"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rqgew"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rqgew"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rqgew"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frqgew"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rggrg"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rggrg"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rggrg"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rggrg"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gtse"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tse"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tse"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ts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hfhf" localSheetId="4" hidden="1">{#N/A,#N/A,TRUE,"Maritime Park Arena PCD";#N/A,#N/A,TRUE,"Maritime Park Arena IOR"}</definedName>
    <definedName name="rhfhf" localSheetId="5" hidden="1">{#N/A,#N/A,TRUE,"Maritime Park Arena PCD";#N/A,#N/A,TRUE,"Maritime Park Arena IOR"}</definedName>
    <definedName name="rhfhf" localSheetId="3" hidden="1">{#N/A,#N/A,TRUE,"Maritime Park Arena PCD";#N/A,#N/A,TRUE,"Maritime Park Arena IOR"}</definedName>
    <definedName name="rhfhf" hidden="1">{#N/A,#N/A,TRUE,"Maritime Park Arena PCD";#N/A,#N/A,TRUE,"Maritime Park Arena IOR"}</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 hidden="1">#N/A</definedName>
    <definedName name="Riverway" localSheetId="4" hidden="1">{"Table of Contents",#N/A,FALSE,"Table of Contents";"Assumptions Checklist",#N/A,FALSE,"Projected Acq_Dis";"Yearly Assumptions",#N/A,FALSE,"Other Assumptions";"Annual Summary",#N/A,FALSE,"Summary";"1999 by Quarter Summary",#N/A,FALSE,"Summary";"2000 by Quarter Summary",#N/A,FALSE,"Summary";"Contribution to FFO",#N/A,FALSE,"CONT SUMMARY";"Contribution to FFO-Acq. &amp; Disp.",#N/A,FALSE,"CONT SUMMARY";"Contribution to FFO-Developments",#N/A,FALSE,"CONT SUMMARY";"Pivot Table Pro-Forma",#N/A,FALSE,"Pivot Table Proforma";"Pivot Table-Dispositions",#N/A,FALSE,"Pivot Table Dispositions";"Development Cash Flows",#N/A,FALSE,"Development Cash Flows";"Income from JVs",#N/A,FALSE,"Income from JV's";"Fee Income",#N/A,FALSE,"Fees noncombined affiliates";"Interest Income",#N/A,FALSE,"Interest Income";"Unsecured Debentures",#N/A,FALSE,"Unsecured Debentures";"secured interest",#N/A,FALSE,"Secured Existing Interest Pivot";"Extended Secured Debt",#N/A,FALSE,"Extended Secured Debt";"Capitalized Interest",#N/A,FALSE,"Capitalized Interest";"Secured Existing Debt",#N/A,FALSE,"Secured Existing Debt";"Secured Debt-Refinanced",#N/A,FALSE,"Secured Debt Refinanced";"principal payments",#N/A,FALSE,"Secured PrincPay Pivot";"Covenant Ratios",#N/A,FALSE,"Covenant Ratios";"Covenant Calculation",#N/A,FALSE,"Covenant Calculations";"Margins",#N/A,FALSE,"Margins";"GAAP to TAX",#N/A,FALSE,"GAAP to TAX";"Net Free CF-Paydown",#N/A,FALSE,"Net Free CF Revolver Paydown";"CAPX",#N/A,FALSE,"CAP X";"Balance Sheet",#N/A,FALSE,"Balance Sheet";"BSA99",#N/A,FALSE,"Balance Sheet Analysis";"BSA2000",#N/A,FALSE,"Balance Sheet Analysis";"BSA2001",#N/A,FALSE,"Balance Sheet Analysis";"Unencumbered Portfolio",#N/A,FALSE,"Unencumbered Portfolio "}</definedName>
    <definedName name="Riverway" localSheetId="5" hidden="1">{"Table of Contents",#N/A,FALSE,"Table of Contents";"Assumptions Checklist",#N/A,FALSE,"Projected Acq_Dis";"Yearly Assumptions",#N/A,FALSE,"Other Assumptions";"Annual Summary",#N/A,FALSE,"Summary";"1999 by Quarter Summary",#N/A,FALSE,"Summary";"2000 by Quarter Summary",#N/A,FALSE,"Summary";"Contribution to FFO",#N/A,FALSE,"CONT SUMMARY";"Contribution to FFO-Acq. &amp; Disp.",#N/A,FALSE,"CONT SUMMARY";"Contribution to FFO-Developments",#N/A,FALSE,"CONT SUMMARY";"Pivot Table Pro-Forma",#N/A,FALSE,"Pivot Table Proforma";"Pivot Table-Dispositions",#N/A,FALSE,"Pivot Table Dispositions";"Development Cash Flows",#N/A,FALSE,"Development Cash Flows";"Income from JVs",#N/A,FALSE,"Income from JV's";"Fee Income",#N/A,FALSE,"Fees noncombined affiliates";"Interest Income",#N/A,FALSE,"Interest Income";"Unsecured Debentures",#N/A,FALSE,"Unsecured Debentures";"secured interest",#N/A,FALSE,"Secured Existing Interest Pivot";"Extended Secured Debt",#N/A,FALSE,"Extended Secured Debt";"Capitalized Interest",#N/A,FALSE,"Capitalized Interest";"Secured Existing Debt",#N/A,FALSE,"Secured Existing Debt";"Secured Debt-Refinanced",#N/A,FALSE,"Secured Debt Refinanced";"principal payments",#N/A,FALSE,"Secured PrincPay Pivot";"Covenant Ratios",#N/A,FALSE,"Covenant Ratios";"Covenant Calculation",#N/A,FALSE,"Covenant Calculations";"Margins",#N/A,FALSE,"Margins";"GAAP to TAX",#N/A,FALSE,"GAAP to TAX";"Net Free CF-Paydown",#N/A,FALSE,"Net Free CF Revolver Paydown";"CAPX",#N/A,FALSE,"CAP X";"Balance Sheet",#N/A,FALSE,"Balance Sheet";"BSA99",#N/A,FALSE,"Balance Sheet Analysis";"BSA2000",#N/A,FALSE,"Balance Sheet Analysis";"BSA2001",#N/A,FALSE,"Balance Sheet Analysis";"Unencumbered Portfolio",#N/A,FALSE,"Unencumbered Portfolio "}</definedName>
    <definedName name="Riverway" localSheetId="3" hidden="1">{"Table of Contents",#N/A,FALSE,"Table of Contents";"Assumptions Checklist",#N/A,FALSE,"Projected Acq_Dis";"Yearly Assumptions",#N/A,FALSE,"Other Assumptions";"Annual Summary",#N/A,FALSE,"Summary";"1999 by Quarter Summary",#N/A,FALSE,"Summary";"2000 by Quarter Summary",#N/A,FALSE,"Summary";"Contribution to FFO",#N/A,FALSE,"CONT SUMMARY";"Contribution to FFO-Acq. &amp; Disp.",#N/A,FALSE,"CONT SUMMARY";"Contribution to FFO-Developments",#N/A,FALSE,"CONT SUMMARY";"Pivot Table Pro-Forma",#N/A,FALSE,"Pivot Table Proforma";"Pivot Table-Dispositions",#N/A,FALSE,"Pivot Table Dispositions";"Development Cash Flows",#N/A,FALSE,"Development Cash Flows";"Income from JVs",#N/A,FALSE,"Income from JV's";"Fee Income",#N/A,FALSE,"Fees noncombined affiliates";"Interest Income",#N/A,FALSE,"Interest Income";"Unsecured Debentures",#N/A,FALSE,"Unsecured Debentures";"secured interest",#N/A,FALSE,"Secured Existing Interest Pivot";"Extended Secured Debt",#N/A,FALSE,"Extended Secured Debt";"Capitalized Interest",#N/A,FALSE,"Capitalized Interest";"Secured Existing Debt",#N/A,FALSE,"Secured Existing Debt";"Secured Debt-Refinanced",#N/A,FALSE,"Secured Debt Refinanced";"principal payments",#N/A,FALSE,"Secured PrincPay Pivot";"Covenant Ratios",#N/A,FALSE,"Covenant Ratios";"Covenant Calculation",#N/A,FALSE,"Covenant Calculations";"Margins",#N/A,FALSE,"Margins";"GAAP to TAX",#N/A,FALSE,"GAAP to TAX";"Net Free CF-Paydown",#N/A,FALSE,"Net Free CF Revolver Paydown";"CAPX",#N/A,FALSE,"CAP X";"Balance Sheet",#N/A,FALSE,"Balance Sheet";"BSA99",#N/A,FALSE,"Balance Sheet Analysis";"BSA2000",#N/A,FALSE,"Balance Sheet Analysis";"BSA2001",#N/A,FALSE,"Balance Sheet Analysis";"Unencumbered Portfolio",#N/A,FALSE,"Unencumbered Portfolio "}</definedName>
    <definedName name="Riverway" hidden="1">{"Table of Contents",#N/A,FALSE,"Table of Contents";"Assumptions Checklist",#N/A,FALSE,"Projected Acq_Dis";"Yearly Assumptions",#N/A,FALSE,"Other Assumptions";"Annual Summary",#N/A,FALSE,"Summary";"1999 by Quarter Summary",#N/A,FALSE,"Summary";"2000 by Quarter Summary",#N/A,FALSE,"Summary";"Contribution to FFO",#N/A,FALSE,"CONT SUMMARY";"Contribution to FFO-Acq. &amp; Disp.",#N/A,FALSE,"CONT SUMMARY";"Contribution to FFO-Developments",#N/A,FALSE,"CONT SUMMARY";"Pivot Table Pro-Forma",#N/A,FALSE,"Pivot Table Proforma";"Pivot Table-Dispositions",#N/A,FALSE,"Pivot Table Dispositions";"Development Cash Flows",#N/A,FALSE,"Development Cash Flows";"Income from JVs",#N/A,FALSE,"Income from JV's";"Fee Income",#N/A,FALSE,"Fees noncombined affiliates";"Interest Income",#N/A,FALSE,"Interest Income";"Unsecured Debentures",#N/A,FALSE,"Unsecured Debentures";"secured interest",#N/A,FALSE,"Secured Existing Interest Pivot";"Extended Secured Debt",#N/A,FALSE,"Extended Secured Debt";"Capitalized Interest",#N/A,FALSE,"Capitalized Interest";"Secured Existing Debt",#N/A,FALSE,"Secured Existing Debt";"Secured Debt-Refinanced",#N/A,FALSE,"Secured Debt Refinanced";"principal payments",#N/A,FALSE,"Secured PrincPay Pivot";"Covenant Ratios",#N/A,FALSE,"Covenant Ratios";"Covenant Calculation",#N/A,FALSE,"Covenant Calculations";"Margins",#N/A,FALSE,"Margins";"GAAP to TAX",#N/A,FALSE,"GAAP to TAX";"Net Free CF-Paydown",#N/A,FALSE,"Net Free CF Revolver Paydown";"CAPX",#N/A,FALSE,"CAP X";"Balance Sheet",#N/A,FALSE,"Balance Sheet";"BSA99",#N/A,FALSE,"Balance Sheet Analysis";"BSA2000",#N/A,FALSE,"Balance Sheet Analysis";"BSA2001",#N/A,FALSE,"Balance Sheet Analysis";"Unencumbered Portfolio",#N/A,FALSE,"Unencumbered Portfolio "}</definedName>
    <definedName name="rj" localSheetId="4" hidden="1">{"'Expirations'!$A$1:$L$65"}</definedName>
    <definedName name="rj" localSheetId="5" hidden="1">{"'Expirations'!$A$1:$L$65"}</definedName>
    <definedName name="rj" localSheetId="3" hidden="1">{"'Expirations'!$A$1:$L$65"}</definedName>
    <definedName name="rj" hidden="1">{"'Expirations'!$A$1:$L$65"}</definedName>
    <definedName name="rkgklrsngj" localSheetId="4" hidden="1">{"Main",#N/A,FALSE,"Wacker";"Main2",#N/A,FALSE,"Wacker";"Value",#N/A,FALSE,"Wacker";"Sensitivity",#N/A,FALSE,"Wacker";"Paine",#N/A,FALSE,"Wacker";"Quaker",#N/A,FALSE,"Wacker";"Wacker",#N/A,FALSE,"Wacker";"1900",#N/A,FALSE,"Wacker";"1901",#N/A,FALSE,"Wacker"}</definedName>
    <definedName name="rkgklrsngj" localSheetId="5" hidden="1">{"Main",#N/A,FALSE,"Wacker";"Main2",#N/A,FALSE,"Wacker";"Value",#N/A,FALSE,"Wacker";"Sensitivity",#N/A,FALSE,"Wacker";"Paine",#N/A,FALSE,"Wacker";"Quaker",#N/A,FALSE,"Wacker";"Wacker",#N/A,FALSE,"Wacker";"1900",#N/A,FALSE,"Wacker";"1901",#N/A,FALSE,"Wacker"}</definedName>
    <definedName name="rkgklrsngj" localSheetId="3" hidden="1">{"Main",#N/A,FALSE,"Wacker";"Main2",#N/A,FALSE,"Wacker";"Value",#N/A,FALSE,"Wacker";"Sensitivity",#N/A,FALSE,"Wacker";"Paine",#N/A,FALSE,"Wacker";"Quaker",#N/A,FALSE,"Wacker";"Wacker",#N/A,FALSE,"Wacker";"1900",#N/A,FALSE,"Wacker";"1901",#N/A,FALSE,"Wacker"}</definedName>
    <definedName name="rkgklrsngj" hidden="1">{"Main",#N/A,FALSE,"Wacker";"Main2",#N/A,FALSE,"Wacker";"Value",#N/A,FALSE,"Wacker";"Sensitivity",#N/A,FALSE,"Wacker";"Paine",#N/A,FALSE,"Wacker";"Quaker",#N/A,FALSE,"Wacker";"Wacker",#N/A,FALSE,"Wacker";"1900",#N/A,FALSE,"Wacker";"1901",#N/A,FALSE,"Wacker"}</definedName>
    <definedName name="rlkjfu" localSheetId="4" hidden="1">{#N/A,#N/A,FALSE,"LoanAssumptions"}</definedName>
    <definedName name="rlkjfu" localSheetId="5" hidden="1">{#N/A,#N/A,FALSE,"LoanAssumptions"}</definedName>
    <definedName name="rlkjfu" localSheetId="3" hidden="1">{#N/A,#N/A,FALSE,"LoanAssumptions"}</definedName>
    <definedName name="rlkjfu" hidden="1">{#N/A,#N/A,FALSE,"LoanAssumptions"}</definedName>
    <definedName name="rme" localSheetId="4"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rme" localSheetId="5"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rme" localSheetId="3"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rme"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rngUserDef_NonPA" localSheetId="4" hidden="1">OFFSET(rngFirstUserDefCol,5,0,25,6)</definedName>
    <definedName name="rngUserDef_NonPA" localSheetId="5" hidden="1">OFFSET(rngFirstUserDefCol,5,0,25,6)</definedName>
    <definedName name="rngUserDef_NonPA" localSheetId="3" hidden="1">OFFSET(rngFirstUserDefCol,5,0,25,6)</definedName>
    <definedName name="rngUserDef_NonPA" hidden="1">OFFSET(rngFirstUserDefCol,5,0,25,6)</definedName>
    <definedName name="rngUserDef_PA" localSheetId="4" hidden="1">OFFSET(rngFirstUserDefCol,5,0,25,6)</definedName>
    <definedName name="rngUserDef_PA" localSheetId="5" hidden="1">OFFSET(rngFirstUserDefCol,5,0,25,6)</definedName>
    <definedName name="rngUserDef_PA" localSheetId="3" hidden="1">OFFSET(rngFirstUserDefCol,5,0,25,6)</definedName>
    <definedName name="rngUserDef_PA" hidden="1">OFFSET(rngFirstUserDefCol,5,0,25,6)</definedName>
    <definedName name="Roberta" localSheetId="4" hidden="1">{"SCH44",#N/A,FALSE,"5b5f";"SCH45",#N/A,FALSE,"5b5f"}</definedName>
    <definedName name="Roberta" localSheetId="5" hidden="1">{"SCH44",#N/A,FALSE,"5b5f";"SCH45",#N/A,FALSE,"5b5f"}</definedName>
    <definedName name="Roberta" localSheetId="3" hidden="1">{"SCH44",#N/A,FALSE,"5b5f";"SCH45",#N/A,FALSE,"5b5f"}</definedName>
    <definedName name="Roberta" hidden="1">{"SCH44",#N/A,FALSE,"5b5f";"SCH45",#N/A,FALSE,"5b5f"}</definedName>
    <definedName name="roberto" localSheetId="4" hidden="1">{"SCH44",#N/A,FALSE,"5b5f";"SCH45",#N/A,FALSE,"5b5f"}</definedName>
    <definedName name="roberto" localSheetId="5" hidden="1">{"SCH44",#N/A,FALSE,"5b5f";"SCH45",#N/A,FALSE,"5b5f"}</definedName>
    <definedName name="roberto" localSheetId="3" hidden="1">{"SCH44",#N/A,FALSE,"5b5f";"SCH45",#N/A,FALSE,"5b5f"}</definedName>
    <definedName name="roberto" hidden="1">{"SCH44",#N/A,FALSE,"5b5f";"SCH45",#N/A,FALSE,"5b5f"}</definedName>
    <definedName name="Rock2" localSheetId="4" hidden="1">{"LBO Summary",#N/A,FALSE,"Summary";"Income Statement",#N/A,FALSE,"Model";"Cash Flow",#N/A,FALSE,"Model";"Balance Sheet",#N/A,FALSE,"Model";"Working Capital",#N/A,FALSE,"Model";"Pro Forma Balance Sheets",#N/A,FALSE,"PFBS";"Debt Balances",#N/A,FALSE,"Model";"Fee Schedules",#N/A,FALSE,"Model"}</definedName>
    <definedName name="Rock2" localSheetId="5" hidden="1">{"LBO Summary",#N/A,FALSE,"Summary";"Income Statement",#N/A,FALSE,"Model";"Cash Flow",#N/A,FALSE,"Model";"Balance Sheet",#N/A,FALSE,"Model";"Working Capital",#N/A,FALSE,"Model";"Pro Forma Balance Sheets",#N/A,FALSE,"PFBS";"Debt Balances",#N/A,FALSE,"Model";"Fee Schedules",#N/A,FALSE,"Model"}</definedName>
    <definedName name="Rock2" localSheetId="3" hidden="1">{"LBO Summary",#N/A,FALSE,"Summary";"Income Statement",#N/A,FALSE,"Model";"Cash Flow",#N/A,FALSE,"Model";"Balance Sheet",#N/A,FALSE,"Model";"Working Capital",#N/A,FALSE,"Model";"Pro Forma Balance Sheets",#N/A,FALSE,"PFBS";"Debt Balances",#N/A,FALSE,"Model";"Fee Schedules",#N/A,FALSE,"Model"}</definedName>
    <definedName name="Rock2" hidden="1">{"LBO Summary",#N/A,FALSE,"Summary";"Income Statement",#N/A,FALSE,"Model";"Cash Flow",#N/A,FALSE,"Model";"Balance Sheet",#N/A,FALSE,"Model";"Working Capital",#N/A,FALSE,"Model";"Pro Forma Balance Sheets",#N/A,FALSE,"PFBS";"Debt Balances",#N/A,FALSE,"Model";"Fee Schedules",#N/A,FALSE,"Model"}</definedName>
    <definedName name="Rock2_1" localSheetId="4" hidden="1">{"LBO Summary",#N/A,FALSE,"Summary";"Income Statement",#N/A,FALSE,"Model";"Cash Flow",#N/A,FALSE,"Model";"Balance Sheet",#N/A,FALSE,"Model";"Working Capital",#N/A,FALSE,"Model";"Pro Forma Balance Sheets",#N/A,FALSE,"PFBS";"Debt Balances",#N/A,FALSE,"Model";"Fee Schedules",#N/A,FALSE,"Model"}</definedName>
    <definedName name="Rock2_1" localSheetId="5" hidden="1">{"LBO Summary",#N/A,FALSE,"Summary";"Income Statement",#N/A,FALSE,"Model";"Cash Flow",#N/A,FALSE,"Model";"Balance Sheet",#N/A,FALSE,"Model";"Working Capital",#N/A,FALSE,"Model";"Pro Forma Balance Sheets",#N/A,FALSE,"PFBS";"Debt Balances",#N/A,FALSE,"Model";"Fee Schedules",#N/A,FALSE,"Model"}</definedName>
    <definedName name="Rock2_1" localSheetId="3" hidden="1">{"LBO Summary",#N/A,FALSE,"Summary";"Income Statement",#N/A,FALSE,"Model";"Cash Flow",#N/A,FALSE,"Model";"Balance Sheet",#N/A,FALSE,"Model";"Working Capital",#N/A,FALSE,"Model";"Pro Forma Balance Sheets",#N/A,FALSE,"PFBS";"Debt Balances",#N/A,FALSE,"Model";"Fee Schedules",#N/A,FALSE,"Model"}</definedName>
    <definedName name="Rock2_1" hidden="1">{"LBO Summary",#N/A,FALSE,"Summary";"Income Statement",#N/A,FALSE,"Model";"Cash Flow",#N/A,FALSE,"Model";"Balance Sheet",#N/A,FALSE,"Model";"Working Capital",#N/A,FALSE,"Model";"Pro Forma Balance Sheets",#N/A,FALSE,"PFBS";"Debt Balances",#N/A,FALSE,"Model";"Fee Schedules",#N/A,FALSE,"Model"}</definedName>
    <definedName name="Rockwell" localSheetId="4" hidden="1">{"LBO Summary",#N/A,FALSE,"Summary"}</definedName>
    <definedName name="Rockwell" localSheetId="5" hidden="1">{"LBO Summary",#N/A,FALSE,"Summary"}</definedName>
    <definedName name="Rockwell" localSheetId="3" hidden="1">{"LBO Summary",#N/A,FALSE,"Summary"}</definedName>
    <definedName name="Rockwell" hidden="1">{"LBO Summary",#N/A,FALSE,"Summary"}</definedName>
    <definedName name="Rockwell_1" localSheetId="4" hidden="1">{"LBO Summary",#N/A,FALSE,"Summary"}</definedName>
    <definedName name="Rockwell_1" localSheetId="5" hidden="1">{"LBO Summary",#N/A,FALSE,"Summary"}</definedName>
    <definedName name="Rockwell_1" localSheetId="3" hidden="1">{"LBO Summary",#N/A,FALSE,"Summary"}</definedName>
    <definedName name="Rockwell_1" hidden="1">{"LBO Summary",#N/A,FALSE,"Summary"}</definedName>
    <definedName name="romi"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of" localSheetId="4" hidden="1">{"Roofs Page 1",#N/A,FALSE,"Roof Outline";"Roofs Page 2",#N/A,FALSE,"Roof Outline"}</definedName>
    <definedName name="Roof" localSheetId="5" hidden="1">{"Roofs Page 1",#N/A,FALSE,"Roof Outline";"Roofs Page 2",#N/A,FALSE,"Roof Outline"}</definedName>
    <definedName name="Roof" localSheetId="3" hidden="1">{"Roofs Page 1",#N/A,FALSE,"Roof Outline";"Roofs Page 2",#N/A,FALSE,"Roof Outline"}</definedName>
    <definedName name="Roof" hidden="1">{"Roofs Page 1",#N/A,FALSE,"Roof Outline";"Roofs Page 2",#N/A,FALSE,"Roof Outline"}</definedName>
    <definedName name="rp" localSheetId="4" hidden="1">{"summary1",#N/A,TRUE,"Comps";"summary2",#N/A,TRUE,"Comps";"summary3",#N/A,TRUE,"Comps"}</definedName>
    <definedName name="rp" localSheetId="5" hidden="1">{"summary1",#N/A,TRUE,"Comps";"summary2",#N/A,TRUE,"Comps";"summary3",#N/A,TRUE,"Comps"}</definedName>
    <definedName name="rp" localSheetId="3" hidden="1">{"summary1",#N/A,TRUE,"Comps";"summary2",#N/A,TRUE,"Comps";"summary3",#N/A,TRUE,"Comps"}</definedName>
    <definedName name="rp" hidden="1">{"summary1",#N/A,TRUE,"Comps";"summary2",#N/A,TRUE,"Comps";"summary3",#N/A,TRUE,"Comps"}</definedName>
    <definedName name="RPA" localSheetId="4" hidden="1">{#N/A,#N/A,FALSE,"Cashflow Analysis";#N/A,#N/A,FALSE,"Sensitivity Analysis";#N/A,#N/A,FALSE,"PV";#N/A,#N/A,FALSE,"Pro Forma"}</definedName>
    <definedName name="RPA" localSheetId="5" hidden="1">{#N/A,#N/A,FALSE,"Cashflow Analysis";#N/A,#N/A,FALSE,"Sensitivity Analysis";#N/A,#N/A,FALSE,"PV";#N/A,#N/A,FALSE,"Pro Forma"}</definedName>
    <definedName name="RPA" localSheetId="3" hidden="1">{#N/A,#N/A,FALSE,"Cashflow Analysis";#N/A,#N/A,FALSE,"Sensitivity Analysis";#N/A,#N/A,FALSE,"PV";#N/A,#N/A,FALSE,"Pro Forma"}</definedName>
    <definedName name="RPA" hidden="1">{#N/A,#N/A,FALSE,"Cashflow Analysis";#N/A,#N/A,FALSE,"Sensitivity Analysis";#N/A,#N/A,FALSE,"PV";#N/A,#N/A,FALSE,"Pro Forma"}</definedName>
    <definedName name="RPA.2" localSheetId="4" hidden="1">{#N/A,#N/A,FALSE,"Cashflow Analysis";#N/A,#N/A,FALSE,"Sensitivity Analysis";#N/A,#N/A,FALSE,"PV";#N/A,#N/A,FALSE,"Pro Forma"}</definedName>
    <definedName name="RPA.2" localSheetId="5" hidden="1">{#N/A,#N/A,FALSE,"Cashflow Analysis";#N/A,#N/A,FALSE,"Sensitivity Analysis";#N/A,#N/A,FALSE,"PV";#N/A,#N/A,FALSE,"Pro Forma"}</definedName>
    <definedName name="RPA.2" localSheetId="3" hidden="1">{#N/A,#N/A,FALSE,"Cashflow Analysis";#N/A,#N/A,FALSE,"Sensitivity Analysis";#N/A,#N/A,FALSE,"PV";#N/A,#N/A,FALSE,"Pro Forma"}</definedName>
    <definedName name="RPA.2" hidden="1">{#N/A,#N/A,FALSE,"Cashflow Analysis";#N/A,#N/A,FALSE,"Sensitivity Analysis";#N/A,#N/A,FALSE,"PV";#N/A,#N/A,FALSE,"Pro Forma"}</definedName>
    <definedName name="RPA.2_1" localSheetId="4" hidden="1">{#N/A,#N/A,FALSE,"Cashflow Analysis";#N/A,#N/A,FALSE,"Sensitivity Analysis";#N/A,#N/A,FALSE,"PV";#N/A,#N/A,FALSE,"Pro Forma"}</definedName>
    <definedName name="RPA.2_1" localSheetId="5" hidden="1">{#N/A,#N/A,FALSE,"Cashflow Analysis";#N/A,#N/A,FALSE,"Sensitivity Analysis";#N/A,#N/A,FALSE,"PV";#N/A,#N/A,FALSE,"Pro Forma"}</definedName>
    <definedName name="RPA.2_1" localSheetId="3" hidden="1">{#N/A,#N/A,FALSE,"Cashflow Analysis";#N/A,#N/A,FALSE,"Sensitivity Analysis";#N/A,#N/A,FALSE,"PV";#N/A,#N/A,FALSE,"Pro Forma"}</definedName>
    <definedName name="RPA.2_1" hidden="1">{#N/A,#N/A,FALSE,"Cashflow Analysis";#N/A,#N/A,FALSE,"Sensitivity Analysis";#N/A,#N/A,FALSE,"PV";#N/A,#N/A,FALSE,"Pro Forma"}</definedName>
    <definedName name="RPA_1" localSheetId="4" hidden="1">{#N/A,#N/A,FALSE,"Cashflow Analysis";#N/A,#N/A,FALSE,"Sensitivity Analysis";#N/A,#N/A,FALSE,"PV";#N/A,#N/A,FALSE,"Pro Forma"}</definedName>
    <definedName name="RPA_1" localSheetId="5" hidden="1">{#N/A,#N/A,FALSE,"Cashflow Analysis";#N/A,#N/A,FALSE,"Sensitivity Analysis";#N/A,#N/A,FALSE,"PV";#N/A,#N/A,FALSE,"Pro Forma"}</definedName>
    <definedName name="RPA_1" localSheetId="3" hidden="1">{#N/A,#N/A,FALSE,"Cashflow Analysis";#N/A,#N/A,FALSE,"Sensitivity Analysis";#N/A,#N/A,FALSE,"PV";#N/A,#N/A,FALSE,"Pro Forma"}</definedName>
    <definedName name="RPA_1" hidden="1">{#N/A,#N/A,FALSE,"Cashflow Analysis";#N/A,#N/A,FALSE,"Sensitivity Analysis";#N/A,#N/A,FALSE,"PV";#N/A,#N/A,FALSE,"Pro Forma"}</definedName>
    <definedName name="rrergv"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ergv"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ergv"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ergv"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fr"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fr"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fr"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fr"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gfr"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gfr"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gfr"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gfr"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rrr" localSheetId="4" hidden="1">{#N/A,#N/A,FALSE,"ExecutiveSummary";#N/A,#N/A,FALSE,"CostDetail";#N/A,#N/A,FALSE,"IncomeDetail"}</definedName>
    <definedName name="rrr" localSheetId="5" hidden="1">{#N/A,#N/A,FALSE,"ExecutiveSummary";#N/A,#N/A,FALSE,"CostDetail";#N/A,#N/A,FALSE,"IncomeDetail"}</definedName>
    <definedName name="rrr" localSheetId="3" hidden="1">{#N/A,#N/A,FALSE,"ExecutiveSummary";#N/A,#N/A,FALSE,"CostDetail";#N/A,#N/A,FALSE,"IncomeDetail"}</definedName>
    <definedName name="rrr" hidden="1">{#N/A,#N/A,FALSE,"ExecutiveSummary";#N/A,#N/A,FALSE,"CostDetail";#N/A,#N/A,FALSE,"IncomeDetail"}</definedName>
    <definedName name="rrr_1" localSheetId="4" hidden="1">{"cashcons",#N/A,FALSE,"CASHCONS";"cash7000",#N/A,FALSE,"CASH7000";"cash9000",#N/A,FALSE,"CASH9000";"assu7000",#N/A,FALSE,"ASSU7000";"assu9000",#N/A,FALSE,"ASSU9000";"rentroll",#N/A,FALSE,"RENTROLL";"expr7000",#N/A,FALSE,"EXPR7000";"expr9000",#N/A,FALSE,"EXPR9000"}</definedName>
    <definedName name="rrr_1" localSheetId="5" hidden="1">{"cashcons",#N/A,FALSE,"CASHCONS";"cash7000",#N/A,FALSE,"CASH7000";"cash9000",#N/A,FALSE,"CASH9000";"assu7000",#N/A,FALSE,"ASSU7000";"assu9000",#N/A,FALSE,"ASSU9000";"rentroll",#N/A,FALSE,"RENTROLL";"expr7000",#N/A,FALSE,"EXPR7000";"expr9000",#N/A,FALSE,"EXPR9000"}</definedName>
    <definedName name="rrr_1" localSheetId="3" hidden="1">{"cashcons",#N/A,FALSE,"CASHCONS";"cash7000",#N/A,FALSE,"CASH7000";"cash9000",#N/A,FALSE,"CASH9000";"assu7000",#N/A,FALSE,"ASSU7000";"assu9000",#N/A,FALSE,"ASSU9000";"rentroll",#N/A,FALSE,"RENTROLL";"expr7000",#N/A,FALSE,"EXPR7000";"expr9000",#N/A,FALSE,"EXPR9000"}</definedName>
    <definedName name="rrr_1" hidden="1">{"cashcons",#N/A,FALSE,"CASHCONS";"cash7000",#N/A,FALSE,"CASH7000";"cash9000",#N/A,FALSE,"CASH9000";"assu7000",#N/A,FALSE,"ASSU7000";"assu9000",#N/A,FALSE,"ASSU9000";"rentroll",#N/A,FALSE,"RENTROLL";"expr7000",#N/A,FALSE,"EXPR7000";"expr9000",#N/A,FALSE,"EXPR9000"}</definedName>
    <definedName name="rrrr" localSheetId="4" hidden="1">{#N/A,#N/A,FALSE,"P&amp;L";#N/A,#N/A,FALSE,"Var_Fixed_cost"}</definedName>
    <definedName name="rrrr" localSheetId="5" hidden="1">{#N/A,#N/A,FALSE,"P&amp;L";#N/A,#N/A,FALSE,"Var_Fixed_cost"}</definedName>
    <definedName name="rrrr" localSheetId="3" hidden="1">{#N/A,#N/A,FALSE,"P&amp;L";#N/A,#N/A,FALSE,"Var_Fixed_cost"}</definedName>
    <definedName name="rrrr" hidden="1">{#N/A,#N/A,FALSE,"P&amp;L";#N/A,#N/A,FALSE,"Var_Fixed_cost"}</definedName>
    <definedName name="rrrrr" localSheetId="4" hidden="1">{#N/A,#N/A,FALSE,"matx B4 DS";#N/A,#N/A,FALSE,"matx B4 DS Hac";#N/A,#N/A,FALSE,"matx B4 DS Chabot";#N/A,#N/A,FALSE,"matx B4 DS Diablo"}</definedName>
    <definedName name="rrrrr" localSheetId="5" hidden="1">{#N/A,#N/A,FALSE,"matx B4 DS";#N/A,#N/A,FALSE,"matx B4 DS Hac";#N/A,#N/A,FALSE,"matx B4 DS Chabot";#N/A,#N/A,FALSE,"matx B4 DS Diablo"}</definedName>
    <definedName name="rrrrr" localSheetId="3" hidden="1">{#N/A,#N/A,FALSE,"matx B4 DS";#N/A,#N/A,FALSE,"matx B4 DS Hac";#N/A,#N/A,FALSE,"matx B4 DS Chabot";#N/A,#N/A,FALSE,"matx B4 DS Diablo"}</definedName>
    <definedName name="rrrrr" hidden="1">{#N/A,#N/A,FALSE,"matx B4 DS";#N/A,#N/A,FALSE,"matx B4 DS Hac";#N/A,#N/A,FALSE,"matx B4 DS Chabot";#N/A,#N/A,FALSE,"matx B4 DS Diablo"}</definedName>
    <definedName name="rrrrrrrrrrr" localSheetId="4" hidden="1">{#N/A,#N/A,FALSE,"P&amp;L";#N/A,#N/A,FALSE,"Var_Fixed_cost"}</definedName>
    <definedName name="rrrrrrrrrrr" localSheetId="5" hidden="1">{#N/A,#N/A,FALSE,"P&amp;L";#N/A,#N/A,FALSE,"Var_Fixed_cost"}</definedName>
    <definedName name="rrrrrrrrrrr" localSheetId="3" hidden="1">{#N/A,#N/A,FALSE,"P&amp;L";#N/A,#N/A,FALSE,"Var_Fixed_cost"}</definedName>
    <definedName name="rrrrrrrrrrr" hidden="1">{#N/A,#N/A,FALSE,"P&amp;L";#N/A,#N/A,FALSE,"Var_Fixed_cost"}</definedName>
    <definedName name="rrt" localSheetId="4" hidden="1">{"new",#N/A,FALSE,"D";"PROFORMA",#N/A,FALSE,"A";"partial 1",#N/A,FALSE,"B";"partial 2",#N/A,FALSE,"B";"partial 3",#N/A,FALSE,"B";"SMALL CF 1",#N/A,FALSE,"C"}</definedName>
    <definedName name="rrt" localSheetId="5" hidden="1">{"new",#N/A,FALSE,"D";"PROFORMA",#N/A,FALSE,"A";"partial 1",#N/A,FALSE,"B";"partial 2",#N/A,FALSE,"B";"partial 3",#N/A,FALSE,"B";"SMALL CF 1",#N/A,FALSE,"C"}</definedName>
    <definedName name="rrt" localSheetId="3" hidden="1">{"new",#N/A,FALSE,"D";"PROFORMA",#N/A,FALSE,"A";"partial 1",#N/A,FALSE,"B";"partial 2",#N/A,FALSE,"B";"partial 3",#N/A,FALSE,"B";"SMALL CF 1",#N/A,FALSE,"C"}</definedName>
    <definedName name="rrt" hidden="1">{"new",#N/A,FALSE,"D";"PROFORMA",#N/A,FALSE,"A";"partial 1",#N/A,FALSE,"B";"partial 2",#N/A,FALSE,"B";"partial 3",#N/A,FALSE,"B";"SMALL CF 1",#N/A,FALSE,"C"}</definedName>
    <definedName name="rt" localSheetId="4" hidden="1">{"inputs raw data",#N/A,TRUE,"INPUT"}</definedName>
    <definedName name="rt" localSheetId="5" hidden="1">{"inputs raw data",#N/A,TRUE,"INPUT"}</definedName>
    <definedName name="rt" localSheetId="3" hidden="1">{"inputs raw data",#N/A,TRUE,"INPUT"}</definedName>
    <definedName name="rt" hidden="1">{"inputs raw data",#N/A,TRUE,"INPUT"}</definedName>
    <definedName name="rt_1" localSheetId="4" hidden="1">{"inputs raw data",#N/A,TRUE,"INPUT"}</definedName>
    <definedName name="rt_1" localSheetId="5" hidden="1">{"inputs raw data",#N/A,TRUE,"INPUT"}</definedName>
    <definedName name="rt_1" localSheetId="3" hidden="1">{"inputs raw data",#N/A,TRUE,"INPUT"}</definedName>
    <definedName name="rt_1" hidden="1">{"inputs raw data",#N/A,TRUE,"INPUT"}</definedName>
    <definedName name="rther" localSheetId="4" hidden="1">{"Investor",#N/A,FALSE,"Model";"Property",#N/A,FALSE,"Model";"Incentive Taxes",#N/A,FALSE,"Model"}</definedName>
    <definedName name="rther" localSheetId="5" hidden="1">{"Investor",#N/A,FALSE,"Model";"Property",#N/A,FALSE,"Model";"Incentive Taxes",#N/A,FALSE,"Model"}</definedName>
    <definedName name="rther" localSheetId="3" hidden="1">{"Investor",#N/A,FALSE,"Model";"Property",#N/A,FALSE,"Model";"Incentive Taxes",#N/A,FALSE,"Model"}</definedName>
    <definedName name="rther" hidden="1">{"Investor",#N/A,FALSE,"Model";"Property",#N/A,FALSE,"Model";"Incentive Taxes",#N/A,FALSE,"Model"}</definedName>
    <definedName name="rthtrhj" localSheetId="4" hidden="1">{#N/A,#N/A,FALSE}</definedName>
    <definedName name="rthtrhj" localSheetId="5" hidden="1">{#N/A,#N/A,FALSE}</definedName>
    <definedName name="rthtrhj" localSheetId="3" hidden="1">{#N/A,#N/A,FALSE}</definedName>
    <definedName name="rthtrhj" hidden="1">{#N/A,#N/A,FALSE}</definedName>
    <definedName name="rtrt" localSheetId="4" hidden="1">{"sheet a",#N/A,FALSE,"A";"sheet b 1",#N/A,FALSE,"B";"sheet b 2",#N/A,FALSE,"B"}</definedName>
    <definedName name="rtrt" localSheetId="5" hidden="1">{"sheet a",#N/A,FALSE,"A";"sheet b 1",#N/A,FALSE,"B";"sheet b 2",#N/A,FALSE,"B"}</definedName>
    <definedName name="rtrt" localSheetId="3" hidden="1">{"sheet a",#N/A,FALSE,"A";"sheet b 1",#N/A,FALSE,"B";"sheet b 2",#N/A,FALSE,"B"}</definedName>
    <definedName name="rtrt" hidden="1">{"sheet a",#N/A,FALSE,"A";"sheet b 1",#N/A,FALSE,"B";"sheet b 2",#N/A,FALSE,"B"}</definedName>
    <definedName name="rty" localSheetId="4" hidden="1">{#N/A,#N/A,TRUE,"Pro Forma";#N/A,#N/A,TRUE,"PF_Bal";#N/A,#N/A,TRUE,"PF_INC";#N/A,#N/A,TRUE,"CBE";#N/A,#N/A,TRUE,"SWK"}</definedName>
    <definedName name="rty" localSheetId="5" hidden="1">{#N/A,#N/A,TRUE,"Pro Forma";#N/A,#N/A,TRUE,"PF_Bal";#N/A,#N/A,TRUE,"PF_INC";#N/A,#N/A,TRUE,"CBE";#N/A,#N/A,TRUE,"SWK"}</definedName>
    <definedName name="rty" localSheetId="3" hidden="1">{#N/A,#N/A,TRUE,"Pro Forma";#N/A,#N/A,TRUE,"PF_Bal";#N/A,#N/A,TRUE,"PF_INC";#N/A,#N/A,TRUE,"CBE";#N/A,#N/A,TRUE,"SWK"}</definedName>
    <definedName name="rty" hidden="1">{#N/A,#N/A,TRUE,"Pro Forma";#N/A,#N/A,TRUE,"PF_Bal";#N/A,#N/A,TRUE,"PF_INC";#N/A,#N/A,TRUE,"CBE";#N/A,#N/A,TRUE,"SWK"}</definedName>
    <definedName name="rtyr" localSheetId="4" hidden="1">{"sheet a",#N/A,FALSE,"A";"sheet b 1",#N/A,FALSE,"B";"sheet b 2",#N/A,FALSE,"B"}</definedName>
    <definedName name="rtyr" localSheetId="5" hidden="1">{"sheet a",#N/A,FALSE,"A";"sheet b 1",#N/A,FALSE,"B";"sheet b 2",#N/A,FALSE,"B"}</definedName>
    <definedName name="rtyr" localSheetId="3" hidden="1">{"sheet a",#N/A,FALSE,"A";"sheet b 1",#N/A,FALSE,"B";"sheet b 2",#N/A,FALSE,"B"}</definedName>
    <definedName name="rtyr" hidden="1">{"sheet a",#N/A,FALSE,"A";"sheet b 1",#N/A,FALSE,"B";"sheet b 2",#N/A,FALSE,"B"}</definedName>
    <definedName name="ruf" localSheetId="4" hidden="1">{#N/A,#N/A,FALSE,"ExitStratigy"}</definedName>
    <definedName name="ruf" localSheetId="5" hidden="1">{#N/A,#N/A,FALSE,"ExitStratigy"}</definedName>
    <definedName name="ruf" localSheetId="3" hidden="1">{#N/A,#N/A,FALSE,"ExitStratigy"}</definedName>
    <definedName name="ruf" hidden="1">{#N/A,#N/A,FALSE,"ExitStratigy"}</definedName>
    <definedName name="rufff" localSheetId="4" hidden="1">{"AnnualRentRoll",#N/A,FALSE,"RentRoll"}</definedName>
    <definedName name="rufff" localSheetId="5" hidden="1">{"AnnualRentRoll",#N/A,FALSE,"RentRoll"}</definedName>
    <definedName name="rufff" localSheetId="3" hidden="1">{"AnnualRentRoll",#N/A,FALSE,"RentRoll"}</definedName>
    <definedName name="rufff" hidden="1">{"AnnualRentRoll",#N/A,FALSE,"RentRoll"}</definedName>
    <definedName name="Russ"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Russ"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Russ"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Russ"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sa" localSheetId="4" hidden="1">{"cap_structure",#N/A,FALSE,"Graph-Mkt Cap";"price",#N/A,FALSE,"Graph-Price";"ebit",#N/A,FALSE,"Graph-EBITDA";"ebitda",#N/A,FALSE,"Graph-EBITDA"}</definedName>
    <definedName name="sa" localSheetId="5" hidden="1">{"cap_structure",#N/A,FALSE,"Graph-Mkt Cap";"price",#N/A,FALSE,"Graph-Price";"ebit",#N/A,FALSE,"Graph-EBITDA";"ebitda",#N/A,FALSE,"Graph-EBITDA"}</definedName>
    <definedName name="sa" localSheetId="3" hidden="1">{"cap_structure",#N/A,FALSE,"Graph-Mkt Cap";"price",#N/A,FALSE,"Graph-Price";"ebit",#N/A,FALSE,"Graph-EBITDA";"ebitda",#N/A,FALSE,"Graph-EBITDA"}</definedName>
    <definedName name="sa" hidden="1">{"cap_structure",#N/A,FALSE,"Graph-Mkt Cap";"price",#N/A,FALSE,"Graph-Price";"ebit",#N/A,FALSE,"Graph-EBITDA";"ebitda",#N/A,FALSE,"Graph-EBITDA"}</definedName>
    <definedName name="sa_1" localSheetId="4" hidden="1">{"cap_structure",#N/A,FALSE,"Graph-Mkt Cap";"price",#N/A,FALSE,"Graph-Price";"ebit",#N/A,FALSE,"Graph-EBITDA";"ebitda",#N/A,FALSE,"Graph-EBITDA"}</definedName>
    <definedName name="sa_1" localSheetId="5" hidden="1">{"cap_structure",#N/A,FALSE,"Graph-Mkt Cap";"price",#N/A,FALSE,"Graph-Price";"ebit",#N/A,FALSE,"Graph-EBITDA";"ebitda",#N/A,FALSE,"Graph-EBITDA"}</definedName>
    <definedName name="sa_1" localSheetId="3" hidden="1">{"cap_structure",#N/A,FALSE,"Graph-Mkt Cap";"price",#N/A,FALSE,"Graph-Price";"ebit",#N/A,FALSE,"Graph-EBITDA";"ebitda",#N/A,FALSE,"Graph-EBITDA"}</definedName>
    <definedName name="sa_1" hidden="1">{"cap_structure",#N/A,FALSE,"Graph-Mkt Cap";"price",#N/A,FALSE,"Graph-Price";"ebit",#N/A,FALSE,"Graph-EBITDA";"ebitda",#N/A,FALSE,"Graph-EBITDA"}</definedName>
    <definedName name="saa" localSheetId="4" hidden="1">{"rtn",#N/A,FALSE,"RTN";"tables",#N/A,FALSE,"RTN";"cf",#N/A,FALSE,"CF";"stats",#N/A,FALSE,"Stats";"prop",#N/A,FALSE,"Prop"}</definedName>
    <definedName name="saa" localSheetId="5" hidden="1">{"rtn",#N/A,FALSE,"RTN";"tables",#N/A,FALSE,"RTN";"cf",#N/A,FALSE,"CF";"stats",#N/A,FALSE,"Stats";"prop",#N/A,FALSE,"Prop"}</definedName>
    <definedName name="saa" localSheetId="3" hidden="1">{"rtn",#N/A,FALSE,"RTN";"tables",#N/A,FALSE,"RTN";"cf",#N/A,FALSE,"CF";"stats",#N/A,FALSE,"Stats";"prop",#N/A,FALSE,"Prop"}</definedName>
    <definedName name="saa" hidden="1">{"rtn",#N/A,FALSE,"RTN";"tables",#N/A,FALSE,"RTN";"cf",#N/A,FALSE,"CF";"stats",#N/A,FALSE,"Stats";"prop",#N/A,FALSE,"Prop"}</definedName>
    <definedName name="saa_1" localSheetId="4" hidden="1">{"rtn",#N/A,FALSE,"RTN";"tables",#N/A,FALSE,"RTN";"cf",#N/A,FALSE,"CF";"stats",#N/A,FALSE,"Stats";"prop",#N/A,FALSE,"Prop"}</definedName>
    <definedName name="saa_1" localSheetId="5" hidden="1">{"rtn",#N/A,FALSE,"RTN";"tables",#N/A,FALSE,"RTN";"cf",#N/A,FALSE,"CF";"stats",#N/A,FALSE,"Stats";"prop",#N/A,FALSE,"Prop"}</definedName>
    <definedName name="saa_1" localSheetId="3" hidden="1">{"rtn",#N/A,FALSE,"RTN";"tables",#N/A,FALSE,"RTN";"cf",#N/A,FALSE,"CF";"stats",#N/A,FALSE,"Stats";"prop",#N/A,FALSE,"Prop"}</definedName>
    <definedName name="saa_1" hidden="1">{"rtn",#N/A,FALSE,"RTN";"tables",#N/A,FALSE,"RTN";"cf",#N/A,FALSE,"CF";"stats",#N/A,FALSE,"Stats";"prop",#N/A,FALSE,"Prop"}</definedName>
    <definedName name="saaaaaaaaaaaaaaa" localSheetId="4" hidden="1">{"up stand alones",#N/A,FALSE,"Acquiror"}</definedName>
    <definedName name="saaaaaaaaaaaaaaa" localSheetId="5" hidden="1">{"up stand alones",#N/A,FALSE,"Acquiror"}</definedName>
    <definedName name="saaaaaaaaaaaaaaa" localSheetId="3" hidden="1">{"up stand alones",#N/A,FALSE,"Acquiror"}</definedName>
    <definedName name="saaaaaaaaaaaaaaa" hidden="1">{"up stand alones",#N/A,FALSE,"Acquiror"}</definedName>
    <definedName name="saaIRR" localSheetId="4" hidden="1">{"rtn",#N/A,FALSE,"RTN";"tables",#N/A,FALSE,"RTN";"cf",#N/A,FALSE,"CF";"stats",#N/A,FALSE,"Stats";"prop",#N/A,FALSE,"Prop"}</definedName>
    <definedName name="saaIRR" localSheetId="5" hidden="1">{"rtn",#N/A,FALSE,"RTN";"tables",#N/A,FALSE,"RTN";"cf",#N/A,FALSE,"CF";"stats",#N/A,FALSE,"Stats";"prop",#N/A,FALSE,"Prop"}</definedName>
    <definedName name="saaIRR" localSheetId="3" hidden="1">{"rtn",#N/A,FALSE,"RTN";"tables",#N/A,FALSE,"RTN";"cf",#N/A,FALSE,"CF";"stats",#N/A,FALSE,"Stats";"prop",#N/A,FALSE,"Prop"}</definedName>
    <definedName name="saaIRR" hidden="1">{"rtn",#N/A,FALSE,"RTN";"tables",#N/A,FALSE,"RTN";"cf",#N/A,FALSE,"CF";"stats",#N/A,FALSE,"Stats";"prop",#N/A,FALSE,"Prop"}</definedName>
    <definedName name="sadd" localSheetId="4" hidden="1">{"MonthlyRentRoll",#N/A,FALSE,"RentRoll"}</definedName>
    <definedName name="sadd" localSheetId="5" hidden="1">{"MonthlyRentRoll",#N/A,FALSE,"RentRoll"}</definedName>
    <definedName name="sadd" localSheetId="3" hidden="1">{"MonthlyRentRoll",#N/A,FALSE,"RentRoll"}</definedName>
    <definedName name="sadd" hidden="1">{"MonthlyRentRoll",#N/A,FALSE,"RentRoll"}</definedName>
    <definedName name="sadd1" localSheetId="4" hidden="1">{"MonthlyRentRoll",#N/A,FALSE,"RentRoll"}</definedName>
    <definedName name="sadd1" localSheetId="5" hidden="1">{"MonthlyRentRoll",#N/A,FALSE,"RentRoll"}</definedName>
    <definedName name="sadd1" localSheetId="3" hidden="1">{"MonthlyRentRoll",#N/A,FALSE,"RentRoll"}</definedName>
    <definedName name="sadd1" hidden="1">{"MonthlyRentRoll",#N/A,FALSE,"RentRoll"}</definedName>
    <definedName name="sadd2" localSheetId="4" hidden="1">{"MonthlyRentRoll",#N/A,FALSE,"RentRoll"}</definedName>
    <definedName name="sadd2" localSheetId="5" hidden="1">{"MonthlyRentRoll",#N/A,FALSE,"RentRoll"}</definedName>
    <definedName name="sadd2" localSheetId="3" hidden="1">{"MonthlyRentRoll",#N/A,FALSE,"RentRoll"}</definedName>
    <definedName name="sadd2" hidden="1">{"MonthlyRentRoll",#N/A,FALSE,"RentRoll"}</definedName>
    <definedName name="sadd22" localSheetId="4" hidden="1">{"MonthlyRentRoll",#N/A,FALSE,"RentRoll"}</definedName>
    <definedName name="sadd22" localSheetId="5" hidden="1">{"MonthlyRentRoll",#N/A,FALSE,"RentRoll"}</definedName>
    <definedName name="sadd22" localSheetId="3" hidden="1">{"MonthlyRentRoll",#N/A,FALSE,"RentRoll"}</definedName>
    <definedName name="sadd22" hidden="1">{"MonthlyRentRoll",#N/A,FALSE,"RentRoll"}</definedName>
    <definedName name="sadd3" localSheetId="4" hidden="1">{"MonthlyRentRoll",#N/A,FALSE,"RentRoll"}</definedName>
    <definedName name="sadd3" localSheetId="5" hidden="1">{"MonthlyRentRoll",#N/A,FALSE,"RentRoll"}</definedName>
    <definedName name="sadd3" localSheetId="3" hidden="1">{"MonthlyRentRoll",#N/A,FALSE,"RentRoll"}</definedName>
    <definedName name="sadd3" hidden="1">{"MonthlyRentRoll",#N/A,FALSE,"RentRoll"}</definedName>
    <definedName name="saddd" localSheetId="4" hidden="1">{"AnnualRentRoll",#N/A,FALSE,"RentRoll"}</definedName>
    <definedName name="saddd" localSheetId="5" hidden="1">{"AnnualRentRoll",#N/A,FALSE,"RentRoll"}</definedName>
    <definedName name="saddd" localSheetId="3" hidden="1">{"AnnualRentRoll",#N/A,FALSE,"RentRoll"}</definedName>
    <definedName name="saddd" hidden="1">{"AnnualRentRoll",#N/A,FALSE,"RentRoll"}</definedName>
    <definedName name="saddd2" localSheetId="4" hidden="1">{"AnnualRentRoll",#N/A,FALSE,"RentRoll"}</definedName>
    <definedName name="saddd2" localSheetId="5" hidden="1">{"AnnualRentRoll",#N/A,FALSE,"RentRoll"}</definedName>
    <definedName name="saddd2" localSheetId="3" hidden="1">{"AnnualRentRoll",#N/A,FALSE,"RentRoll"}</definedName>
    <definedName name="saddd2" hidden="1">{"AnnualRentRoll",#N/A,FALSE,"RentRoll"}</definedName>
    <definedName name="sadddd2" localSheetId="4" hidden="1">{"AnnualRentRoll",#N/A,FALSE,"RentRoll"}</definedName>
    <definedName name="sadddd2" localSheetId="5" hidden="1">{"AnnualRentRoll",#N/A,FALSE,"RentRoll"}</definedName>
    <definedName name="sadddd2" localSheetId="3" hidden="1">{"AnnualRentRoll",#N/A,FALSE,"RentRoll"}</definedName>
    <definedName name="sadddd2" hidden="1">{"AnnualRentRoll",#N/A,FALSE,"RentRoll"}</definedName>
    <definedName name="saddddd" localSheetId="4" hidden="1">{"AnnualRentRoll",#N/A,FALSE,"RentRoll"}</definedName>
    <definedName name="saddddd" localSheetId="5" hidden="1">{"AnnualRentRoll",#N/A,FALSE,"RentRoll"}</definedName>
    <definedName name="saddddd" localSheetId="3" hidden="1">{"AnnualRentRoll",#N/A,FALSE,"RentRoll"}</definedName>
    <definedName name="saddddd" hidden="1">{"AnnualRentRoll",#N/A,FALSE,"RentRoll"}</definedName>
    <definedName name="saddddddd2" localSheetId="4" hidden="1">{#N/A,#N/A,FALSE,"ExitStratigy"}</definedName>
    <definedName name="saddddddd2" localSheetId="5" hidden="1">{#N/A,#N/A,FALSE,"ExitStratigy"}</definedName>
    <definedName name="saddddddd2" localSheetId="3" hidden="1">{#N/A,#N/A,FALSE,"ExitStratigy"}</definedName>
    <definedName name="saddddddd2" hidden="1">{#N/A,#N/A,FALSE,"ExitStratigy"}</definedName>
    <definedName name="sadddddddd" localSheetId="4" hidden="1">{#N/A,#N/A,FALSE,"ExitStratigy"}</definedName>
    <definedName name="sadddddddd" localSheetId="5" hidden="1">{#N/A,#N/A,FALSE,"ExitStratigy"}</definedName>
    <definedName name="sadddddddd" localSheetId="3" hidden="1">{#N/A,#N/A,FALSE,"ExitStratigy"}</definedName>
    <definedName name="sadddddddd" hidden="1">{#N/A,#N/A,FALSE,"ExitStratigy"}</definedName>
    <definedName name="saddddddddd2" localSheetId="4" hidden="1">{#N/A,#N/A,FALSE,"LoanAssumptions"}</definedName>
    <definedName name="saddddddddd2" localSheetId="5" hidden="1">{#N/A,#N/A,FALSE,"LoanAssumptions"}</definedName>
    <definedName name="saddddddddd2" localSheetId="3" hidden="1">{#N/A,#N/A,FALSE,"LoanAssumptions"}</definedName>
    <definedName name="saddddddddd2" hidden="1">{#N/A,#N/A,FALSE,"LoanAssumptions"}</definedName>
    <definedName name="sadddddddddd" localSheetId="4" hidden="1">{#N/A,#N/A,FALSE,"LoanAssumptions"}</definedName>
    <definedName name="sadddddddddd" localSheetId="5" hidden="1">{#N/A,#N/A,FALSE,"LoanAssumptions"}</definedName>
    <definedName name="sadddddddddd" localSheetId="3" hidden="1">{#N/A,#N/A,FALSE,"LoanAssumptions"}</definedName>
    <definedName name="sadddddddddd" hidden="1">{#N/A,#N/A,FALSE,"LoanAssumptions"}</definedName>
    <definedName name="saddddddddddd2" localSheetId="4" hidden="1">{#N/A,#N/A,FALSE,"OperatingAssumptions"}</definedName>
    <definedName name="saddddddddddd2" localSheetId="5" hidden="1">{#N/A,#N/A,FALSE,"OperatingAssumptions"}</definedName>
    <definedName name="saddddddddddd2" localSheetId="3" hidden="1">{#N/A,#N/A,FALSE,"OperatingAssumptions"}</definedName>
    <definedName name="saddddddddddd2" hidden="1">{#N/A,#N/A,FALSE,"OperatingAssumptions"}</definedName>
    <definedName name="saddddddddddddd" localSheetId="4" hidden="1">{#N/A,#N/A,FALSE,"OperatingAssumptions"}</definedName>
    <definedName name="saddddddddddddd" localSheetId="5" hidden="1">{#N/A,#N/A,FALSE,"OperatingAssumptions"}</definedName>
    <definedName name="saddddddddddddd" localSheetId="3" hidden="1">{#N/A,#N/A,FALSE,"OperatingAssumptions"}</definedName>
    <definedName name="saddddddddddddd" hidden="1">{#N/A,#N/A,FALSE,"OperatingAssumptions"}</definedName>
    <definedName name="sadfs" localSheetId="4" hidden="1">{"Const_Monthly",#N/A,FALSE,"Construction";"Construction_Summary",#N/A,FALSE,"Construction";"Cash_Flow",#N/A,FALSE,"Cash Flow";"Summary",#N/A,FALSE,"Summary";"Finsumm",#N/A,FALSE,"Summary Analysis";"Loanrecap",#N/A,FALSE,"Construction"}</definedName>
    <definedName name="sadfs" localSheetId="5" hidden="1">{"Const_Monthly",#N/A,FALSE,"Construction";"Construction_Summary",#N/A,FALSE,"Construction";"Cash_Flow",#N/A,FALSE,"Cash Flow";"Summary",#N/A,FALSE,"Summary";"Finsumm",#N/A,FALSE,"Summary Analysis";"Loanrecap",#N/A,FALSE,"Construction"}</definedName>
    <definedName name="sadfs" localSheetId="3" hidden="1">{"Const_Monthly",#N/A,FALSE,"Construction";"Construction_Summary",#N/A,FALSE,"Construction";"Cash_Flow",#N/A,FALSE,"Cash Flow";"Summary",#N/A,FALSE,"Summary";"Finsumm",#N/A,FALSE,"Summary Analysis";"Loanrecap",#N/A,FALSE,"Construction"}</definedName>
    <definedName name="sadfs" hidden="1">{"Const_Monthly",#N/A,FALSE,"Construction";"Construction_Summary",#N/A,FALSE,"Construction";"Cash_Flow",#N/A,FALSE,"Cash Flow";"Summary",#N/A,FALSE,"Summary";"Finsumm",#N/A,FALSE,"Summary Analysis";"Loanrecap",#N/A,FALSE,"Construction"}</definedName>
    <definedName name="sadsadsa" localSheetId="4" hidden="1">{"'Assump'!$F$6:$J$6"}</definedName>
    <definedName name="sadsadsa" localSheetId="5" hidden="1">{"'Assump'!$F$6:$J$6"}</definedName>
    <definedName name="sadsadsa" localSheetId="3" hidden="1">{"'Assump'!$F$6:$J$6"}</definedName>
    <definedName name="sadsadsa" hidden="1">{"'Assump'!$F$6:$J$6"}</definedName>
    <definedName name="sadsadsa_1" localSheetId="4" hidden="1">{"'Assump'!$F$6:$J$6"}</definedName>
    <definedName name="sadsadsa_1" localSheetId="5" hidden="1">{"'Assump'!$F$6:$J$6"}</definedName>
    <definedName name="sadsadsa_1" localSheetId="3" hidden="1">{"'Assump'!$F$6:$J$6"}</definedName>
    <definedName name="sadsadsa_1" hidden="1">{"'Assump'!$F$6:$J$6"}</definedName>
    <definedName name="sadsadsdsad" localSheetId="4"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sadsdsad" localSheetId="5"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sadsdsad" localSheetId="3"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sadsdsad"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ery" localSheetId="4" hidden="1">{"Investor",#N/A,FALSE,"Model";"Property",#N/A,FALSE,"Model";"Incentive Taxes",#N/A,FALSE,"Model"}</definedName>
    <definedName name="saery" localSheetId="5" hidden="1">{"Investor",#N/A,FALSE,"Model";"Property",#N/A,FALSE,"Model";"Incentive Taxes",#N/A,FALSE,"Model"}</definedName>
    <definedName name="saery" localSheetId="3" hidden="1">{"Investor",#N/A,FALSE,"Model";"Property",#N/A,FALSE,"Model";"Incentive Taxes",#N/A,FALSE,"Model"}</definedName>
    <definedName name="saery" hidden="1">{"Investor",#N/A,FALSE,"Model";"Property",#N/A,FALSE,"Model";"Incentive Taxes",#N/A,FALSE,"Model"}</definedName>
    <definedName name="safva" localSheetId="4" hidden="1">{#N/A,#N/A,TRUE,"Snapshot";#N/A,#N/A,TRUE,"PE at Different Premiums";#N/A,#N/A,TRUE,"EBITDA at Different Premiums";#N/A,#N/A,TRUE,"Long Form Dilution";#N/A,#N/A,TRUE,"AVP";#N/A,#N/A,TRUE,"Has-Gets";#N/A,#N/A,TRUE,"Contribution"}</definedName>
    <definedName name="safva" localSheetId="5" hidden="1">{#N/A,#N/A,TRUE,"Snapshot";#N/A,#N/A,TRUE,"PE at Different Premiums";#N/A,#N/A,TRUE,"EBITDA at Different Premiums";#N/A,#N/A,TRUE,"Long Form Dilution";#N/A,#N/A,TRUE,"AVP";#N/A,#N/A,TRUE,"Has-Gets";#N/A,#N/A,TRUE,"Contribution"}</definedName>
    <definedName name="safva" localSheetId="3" hidden="1">{#N/A,#N/A,TRUE,"Snapshot";#N/A,#N/A,TRUE,"PE at Different Premiums";#N/A,#N/A,TRUE,"EBITDA at Different Premiums";#N/A,#N/A,TRUE,"Long Form Dilution";#N/A,#N/A,TRUE,"AVP";#N/A,#N/A,TRUE,"Has-Gets";#N/A,#N/A,TRUE,"Contribution"}</definedName>
    <definedName name="safva" hidden="1">{#N/A,#N/A,TRUE,"Snapshot";#N/A,#N/A,TRUE,"PE at Different Premiums";#N/A,#N/A,TRUE,"EBITDA at Different Premiums";#N/A,#N/A,TRUE,"Long Form Dilution";#N/A,#N/A,TRUE,"AVP";#N/A,#N/A,TRUE,"Has-Gets";#N/A,#N/A,TRUE,"Contribution"}</definedName>
    <definedName name="sagf"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_1"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_1"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_1" hidden="1">{TRUE,TRUE,-1.25,-15.5,604.5,369,FALSE,FALSE,TRUE,TRUE,0,1,83,1,38,4,5,4,TRUE,TRUE,3,TRUE,1,TRUE,75,"Swvu.inputs._.raw._.data.","ACwvu.inputs._.raw._.data.",#N/A,FALSE,FALSE,0.5,0.5,0.5,0.5,2,"&amp;F","&amp;A&amp;RPage &amp;P",FALSE,FALSE,FALSE,FALSE,1,60,#N/A,#N/A,"=R1C61:R53C89","=C1:C5",#N/A,#N/A,FALSE,FALSE,FALSE,1,600,600,FALSE,FALSE,TRUE,TRUE,TRUE}</definedName>
    <definedName name="Sales" localSheetId="4" hidden="1">{#N/A,#N/A,FALSE,"Cover Page";#N/A,#N/A,FALSE,"Table of Contents";#N/A,#N/A,FALSE,"Investment-Acquisition Costs";#N/A,#N/A,FALSE,"Financing Assumptions";#N/A,#N/A,FALSE,"Proforma Assumptions";#N/A,#N/A,FALSE,"Rent Roll";#N/A,#N/A,FALSE,"Taxes and Assessments"}</definedName>
    <definedName name="Sales" localSheetId="5" hidden="1">{#N/A,#N/A,FALSE,"Cover Page";#N/A,#N/A,FALSE,"Table of Contents";#N/A,#N/A,FALSE,"Investment-Acquisition Costs";#N/A,#N/A,FALSE,"Financing Assumptions";#N/A,#N/A,FALSE,"Proforma Assumptions";#N/A,#N/A,FALSE,"Rent Roll";#N/A,#N/A,FALSE,"Taxes and Assessments"}</definedName>
    <definedName name="Sales" localSheetId="3" hidden="1">{#N/A,#N/A,FALSE,"Cover Page";#N/A,#N/A,FALSE,"Table of Contents";#N/A,#N/A,FALSE,"Investment-Acquisition Costs";#N/A,#N/A,FALSE,"Financing Assumptions";#N/A,#N/A,FALSE,"Proforma Assumptions";#N/A,#N/A,FALSE,"Rent Roll";#N/A,#N/A,FALSE,"Taxes and Assessments"}</definedName>
    <definedName name="Sales" hidden="1">{#N/A,#N/A,FALSE,"Cover Page";#N/A,#N/A,FALSE,"Table of Contents";#N/A,#N/A,FALSE,"Investment-Acquisition Costs";#N/A,#N/A,FALSE,"Financing Assumptions";#N/A,#N/A,FALSE,"Proforma Assumptions";#N/A,#N/A,FALSE,"Rent Roll";#N/A,#N/A,FALSE,"Taxes and Assessments"}</definedName>
    <definedName name="sandy"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ndy"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ndy"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nd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PBEXdnldView" hidden="1">"43HL0Z0QR77LM2D6AZHQT61W3"</definedName>
    <definedName name="SAPBEXhrIndnt" hidden="1">1</definedName>
    <definedName name="SAPBEXrevision" hidden="1">1</definedName>
    <definedName name="SAPBEXsysID" hidden="1">"BWP"</definedName>
    <definedName name="SAPBEXwbID" hidden="1">"0X9GWCGY9JFSJI9RS1H14J10Z"</definedName>
    <definedName name="SAPsysID" hidden="1">"708C5W7SBKP804JT78WJ0JNKI"</definedName>
    <definedName name="SAPwbID" hidden="1">"ARS"</definedName>
    <definedName name="Sara" localSheetId="4" hidden="1">{"cashcons",#N/A,FALSE,"CASHCONS";"cash7000",#N/A,FALSE,"CASH7000";"cash9000",#N/A,FALSE,"CASH9000";"assu7000",#N/A,FALSE,"ASSU7000";"assu9000",#N/A,FALSE,"ASSU9000";"rentroll",#N/A,FALSE,"RENTROLL";"expr7000",#N/A,FALSE,"EXPR7000";"expr9000",#N/A,FALSE,"EXPR9000"}</definedName>
    <definedName name="Sara" localSheetId="5" hidden="1">{"cashcons",#N/A,FALSE,"CASHCONS";"cash7000",#N/A,FALSE,"CASH7000";"cash9000",#N/A,FALSE,"CASH9000";"assu7000",#N/A,FALSE,"ASSU7000";"assu9000",#N/A,FALSE,"ASSU9000";"rentroll",#N/A,FALSE,"RENTROLL";"expr7000",#N/A,FALSE,"EXPR7000";"expr9000",#N/A,FALSE,"EXPR9000"}</definedName>
    <definedName name="Sara" localSheetId="3" hidden="1">{"cashcons",#N/A,FALSE,"CASHCONS";"cash7000",#N/A,FALSE,"CASH7000";"cash9000",#N/A,FALSE,"CASH9000";"assu7000",#N/A,FALSE,"ASSU7000";"assu9000",#N/A,FALSE,"ASSU9000";"rentroll",#N/A,FALSE,"RENTROLL";"expr7000",#N/A,FALSE,"EXPR7000";"expr9000",#N/A,FALSE,"EXPR9000"}</definedName>
    <definedName name="Sara" hidden="1">{"cashcons",#N/A,FALSE,"CASHCONS";"cash7000",#N/A,FALSE,"CASH7000";"cash9000",#N/A,FALSE,"CASH9000";"assu7000",#N/A,FALSE,"ASSU7000";"assu9000",#N/A,FALSE,"ASSU9000";"rentroll",#N/A,FALSE,"RENTROLL";"expr7000",#N/A,FALSE,"EXPR7000";"expr9000",#N/A,FALSE,"EXPR9000"}</definedName>
    <definedName name="Sara_2" localSheetId="4" hidden="1">{#N/A,#N/A,TRUE,"10 Yr Hold";#N/A,#N/A,TRUE,"7 Yr Hold";#N/A,#N/A,TRUE,"5 Yr Hold";#N/A,#N/A,TRUE,"3 Yr Hold"}</definedName>
    <definedName name="Sara_2" localSheetId="5" hidden="1">{#N/A,#N/A,TRUE,"10 Yr Hold";#N/A,#N/A,TRUE,"7 Yr Hold";#N/A,#N/A,TRUE,"5 Yr Hold";#N/A,#N/A,TRUE,"3 Yr Hold"}</definedName>
    <definedName name="Sara_2" localSheetId="3" hidden="1">{#N/A,#N/A,TRUE,"10 Yr Hold";#N/A,#N/A,TRUE,"7 Yr Hold";#N/A,#N/A,TRUE,"5 Yr Hold";#N/A,#N/A,TRUE,"3 Yr Hold"}</definedName>
    <definedName name="Sara_2" hidden="1">{#N/A,#N/A,TRUE,"10 Yr Hold";#N/A,#N/A,TRUE,"7 Yr Hold";#N/A,#N/A,TRUE,"5 Yr Hold";#N/A,#N/A,TRUE,"3 Yr Hold"}</definedName>
    <definedName name="sarah" localSheetId="4" hidden="1">{"FCB_ALL",#N/A,FALSE,"FCB"}</definedName>
    <definedName name="sarah" localSheetId="5" hidden="1">{"FCB_ALL",#N/A,FALSE,"FCB"}</definedName>
    <definedName name="sarah" localSheetId="3" hidden="1">{"FCB_ALL",#N/A,FALSE,"FCB"}</definedName>
    <definedName name="sarah" hidden="1">{"FCB_ALL",#N/A,FALSE,"FCB"}</definedName>
    <definedName name="sas" localSheetId="4" hidden="1">{"Outflow 1",#N/A,FALSE,"Outflows-Inflows";"Outflow 2",#N/A,FALSE,"Outflows-Inflows";"Inflow 1",#N/A,FALSE,"Outflows-Inflows";"Inflow 2",#N/A,FALSE,"Outflows-Inflows"}</definedName>
    <definedName name="sas" localSheetId="5" hidden="1">{"Outflow 1",#N/A,FALSE,"Outflows-Inflows";"Outflow 2",#N/A,FALSE,"Outflows-Inflows";"Inflow 1",#N/A,FALSE,"Outflows-Inflows";"Inflow 2",#N/A,FALSE,"Outflows-Inflows"}</definedName>
    <definedName name="sas" localSheetId="3"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_1" localSheetId="4" hidden="1">{"Outflow 1",#N/A,FALSE,"Outflows-Inflows";"Outflow 2",#N/A,FALSE,"Outflows-Inflows";"Inflow 1",#N/A,FALSE,"Outflows-Inflows";"Inflow 2",#N/A,FALSE,"Outflows-Inflows"}</definedName>
    <definedName name="sas_1" localSheetId="5" hidden="1">{"Outflow 1",#N/A,FALSE,"Outflows-Inflows";"Outflow 2",#N/A,FALSE,"Outflows-Inflows";"Inflow 1",#N/A,FALSE,"Outflows-Inflows";"Inflow 2",#N/A,FALSE,"Outflows-Inflows"}</definedName>
    <definedName name="sas_1" localSheetId="3" hidden="1">{"Outflow 1",#N/A,FALSE,"Outflows-Inflows";"Outflow 2",#N/A,FALSE,"Outflows-Inflows";"Inflow 1",#N/A,FALSE,"Outflows-Inflows";"Inflow 2",#N/A,FALSE,"Outflows-Inflows"}</definedName>
    <definedName name="sas_1" hidden="1">{"Outflow 1",#N/A,FALSE,"Outflows-Inflows";"Outflow 2",#N/A,FALSE,"Outflows-Inflows";"Inflow 1",#N/A,FALSE,"Outflows-Inflows";"Inflow 2",#N/A,FALSE,"Outflows-Inflows"}</definedName>
    <definedName name="sasIRR" localSheetId="4" hidden="1">{"Outflow 1",#N/A,FALSE,"Outflows-Inflows";"Outflow 2",#N/A,FALSE,"Outflows-Inflows";"Inflow 1",#N/A,FALSE,"Outflows-Inflows";"Inflow 2",#N/A,FALSE,"Outflows-Inflows"}</definedName>
    <definedName name="sasIRR" localSheetId="5" hidden="1">{"Outflow 1",#N/A,FALSE,"Outflows-Inflows";"Outflow 2",#N/A,FALSE,"Outflows-Inflows";"Inflow 1",#N/A,FALSE,"Outflows-Inflows";"Inflow 2",#N/A,FALSE,"Outflows-Inflows"}</definedName>
    <definedName name="sasIRR" localSheetId="3" hidden="1">{"Outflow 1",#N/A,FALSE,"Outflows-Inflows";"Outflow 2",#N/A,FALSE,"Outflows-Inflows";"Inflow 1",#N/A,FALSE,"Outflows-Inflows";"Inflow 2",#N/A,FALSE,"Outflows-Inflows"}</definedName>
    <definedName name="sasIRR" hidden="1">{"Outflow 1",#N/A,FALSE,"Outflows-Inflows";"Outflow 2",#N/A,FALSE,"Outflows-Inflows";"Inflow 1",#N/A,FALSE,"Outflows-Inflows";"Inflow 2",#N/A,FALSE,"Outflows-Inflows"}</definedName>
    <definedName name="schedules" localSheetId="4" hidden="1">{#N/A,#N/A,FALSE,"Schedule A";#N/A,#N/A,FALSE,"Schedule B";#N/A,#N/A,FALSE,"Schedule C";#N/A,#N/A,FALSE,"Schedule D";#N/A,#N/A,FALSE,"Schedule E";#N/A,#N/A,FALSE,"Schedule F";#N/A,#N/A,FALSE,"Schedule G";#N/A,#N/A,FALSE,"Schedule H";#N/A,#N/A,FALSE,"Schedule I";#N/A,#N/A,FALSE,"Schedule J"}</definedName>
    <definedName name="schedules" localSheetId="5" hidden="1">{#N/A,#N/A,FALSE,"Schedule A";#N/A,#N/A,FALSE,"Schedule B";#N/A,#N/A,FALSE,"Schedule C";#N/A,#N/A,FALSE,"Schedule D";#N/A,#N/A,FALSE,"Schedule E";#N/A,#N/A,FALSE,"Schedule F";#N/A,#N/A,FALSE,"Schedule G";#N/A,#N/A,FALSE,"Schedule H";#N/A,#N/A,FALSE,"Schedule I";#N/A,#N/A,FALSE,"Schedule J"}</definedName>
    <definedName name="schedules" localSheetId="3" hidden="1">{#N/A,#N/A,FALSE,"Schedule A";#N/A,#N/A,FALSE,"Schedule B";#N/A,#N/A,FALSE,"Schedule C";#N/A,#N/A,FALSE,"Schedule D";#N/A,#N/A,FALSE,"Schedule E";#N/A,#N/A,FALSE,"Schedule F";#N/A,#N/A,FALSE,"Schedule G";#N/A,#N/A,FALSE,"Schedule H";#N/A,#N/A,FALSE,"Schedule I";#N/A,#N/A,FALSE,"Schedule J"}</definedName>
    <definedName name="schedules" hidden="1">{#N/A,#N/A,FALSE,"Schedule A";#N/A,#N/A,FALSE,"Schedule B";#N/A,#N/A,FALSE,"Schedule C";#N/A,#N/A,FALSE,"Schedule D";#N/A,#N/A,FALSE,"Schedule E";#N/A,#N/A,FALSE,"Schedule F";#N/A,#N/A,FALSE,"Schedule G";#N/A,#N/A,FALSE,"Schedule H";#N/A,#N/A,FALSE,"Schedule I";#N/A,#N/A,FALSE,"Schedule J"}</definedName>
    <definedName name="sd" localSheetId="4" hidden="1">{#N/A,#N/A,FALSE,"Cashflow Analysis";#N/A,#N/A,FALSE,"Sensitivity Analysis";#N/A,#N/A,FALSE,"PV";#N/A,#N/A,FALSE,"Pro Forma"}</definedName>
    <definedName name="sd" localSheetId="5" hidden="1">{#N/A,#N/A,FALSE,"Cashflow Analysis";#N/A,#N/A,FALSE,"Sensitivity Analysis";#N/A,#N/A,FALSE,"PV";#N/A,#N/A,FALSE,"Pro Forma"}</definedName>
    <definedName name="sd" localSheetId="3" hidden="1">{#N/A,#N/A,FALSE,"Cashflow Analysis";#N/A,#N/A,FALSE,"Sensitivity Analysis";#N/A,#N/A,FALSE,"PV";#N/A,#N/A,FALSE,"Pro Forma"}</definedName>
    <definedName name="sd" hidden="1">{#N/A,#N/A,FALSE,"Cashflow Analysis";#N/A,#N/A,FALSE,"Sensitivity Analysis";#N/A,#N/A,FALSE,"PV";#N/A,#N/A,FALSE,"Pro Forma"}</definedName>
    <definedName name="sdad" localSheetId="4" hidden="1">{"SCH49",#N/A,FALSE,"eva"}</definedName>
    <definedName name="sdad" localSheetId="5" hidden="1">{"SCH49",#N/A,FALSE,"eva"}</definedName>
    <definedName name="sdad" localSheetId="3" hidden="1">{"SCH49",#N/A,FALSE,"eva"}</definedName>
    <definedName name="sdad" hidden="1">{"SCH49",#N/A,FALSE,"eva"}</definedName>
    <definedName name="sdadaa" localSheetId="4"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sdadaa" localSheetId="5"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sdadaa" localSheetId="3"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sdadaa"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sdasdgsdfhfdgh" localSheetId="4" hidden="1">{"ProjLC",#N/A,FALSE,"LOCALwithADJ";"ProjUSD",#N/A,FALSE,"USwithADJ"}</definedName>
    <definedName name="sdasdgsdfhfdgh" localSheetId="5" hidden="1">{"ProjLC",#N/A,FALSE,"LOCALwithADJ";"ProjUSD",#N/A,FALSE,"USwithADJ"}</definedName>
    <definedName name="sdasdgsdfhfdgh" localSheetId="3" hidden="1">{"ProjLC",#N/A,FALSE,"LOCALwithADJ";"ProjUSD",#N/A,FALSE,"USwithADJ"}</definedName>
    <definedName name="sdasdgsdfhfdgh" hidden="1">{"ProjLC",#N/A,FALSE,"LOCALwithADJ";"ProjUSD",#N/A,FALSE,"USwithADJ"}</definedName>
    <definedName name="sdbfwajelk" localSheetId="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sdbfwajelk" localSheetId="5"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sdbfwajelk" localSheetId="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sdbfwajelk"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sdcds" localSheetId="4" hidden="1">{"'Assump'!$F$6:$J$6"}</definedName>
    <definedName name="sdcds" localSheetId="5" hidden="1">{"'Assump'!$F$6:$J$6"}</definedName>
    <definedName name="sdcds" localSheetId="3" hidden="1">{"'Assump'!$F$6:$J$6"}</definedName>
    <definedName name="sdcds" hidden="1">{"'Assump'!$F$6:$J$6"}</definedName>
    <definedName name="sdcds_1" localSheetId="4" hidden="1">{"'Assump'!$F$6:$J$6"}</definedName>
    <definedName name="sdcds_1" localSheetId="5" hidden="1">{"'Assump'!$F$6:$J$6"}</definedName>
    <definedName name="sdcds_1" localSheetId="3" hidden="1">{"'Assump'!$F$6:$J$6"}</definedName>
    <definedName name="sdcds_1" hidden="1">{"'Assump'!$F$6:$J$6"}</definedName>
    <definedName name="sdcw" localSheetId="4" hidden="1">{"SCH54",#N/A,FALSE,"upside";"SCH55",#N/A,FALSE,"upside"}</definedName>
    <definedName name="sdcw" localSheetId="5" hidden="1">{"SCH54",#N/A,FALSE,"upside";"SCH55",#N/A,FALSE,"upside"}</definedName>
    <definedName name="sdcw" localSheetId="3" hidden="1">{"SCH54",#N/A,FALSE,"upside";"SCH55",#N/A,FALSE,"upside"}</definedName>
    <definedName name="sdcw" hidden="1">{"SCH54",#N/A,FALSE,"upside";"SCH55",#N/A,FALSE,"upside"}</definedName>
    <definedName name="SDD"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DD"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DD"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DD"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dda" localSheetId="4"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sdda" localSheetId="5"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sdda" localSheetId="3"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sdda"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sddasd"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sddasd" localSheetId="5"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sddasd"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sddasd"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sdf" localSheetId="4" hidden="1">{#N/A,#N/A,FALSE,"Calc";#N/A,#N/A,FALSE,"Sensitivity";#N/A,#N/A,FALSE,"LT Earn.Dil.";#N/A,#N/A,FALSE,"Dil. AVP"}</definedName>
    <definedName name="sdf" localSheetId="5" hidden="1">{#N/A,#N/A,FALSE,"Calc";#N/A,#N/A,FALSE,"Sensitivity";#N/A,#N/A,FALSE,"LT Earn.Dil.";#N/A,#N/A,FALSE,"Dil. AVP"}</definedName>
    <definedName name="sdf" localSheetId="3" hidden="1">{#N/A,#N/A,FALSE,"Calc";#N/A,#N/A,FALSE,"Sensitivity";#N/A,#N/A,FALSE,"LT Earn.Dil.";#N/A,#N/A,FALSE,"Dil. AVP"}</definedName>
    <definedName name="sdf" hidden="1">{#N/A,#N/A,FALSE,"Calc";#N/A,#N/A,FALSE,"Sensitivity";#N/A,#N/A,FALSE,"LT Earn.Dil.";#N/A,#N/A,FALSE,"Dil. AVP"}</definedName>
    <definedName name="sdf_1" localSheetId="4" hidden="1">{"Assump",#N/A,TRUE,"Proforma";"first",#N/A,TRUE,"Proforma";"second",#N/A,TRUE,"Proforma";"lease1",#N/A,TRUE,"Proforma";"lease2",#N/A,TRUE,"Proforma"}</definedName>
    <definedName name="sdf_1" localSheetId="5" hidden="1">{"Assump",#N/A,TRUE,"Proforma";"first",#N/A,TRUE,"Proforma";"second",#N/A,TRUE,"Proforma";"lease1",#N/A,TRUE,"Proforma";"lease2",#N/A,TRUE,"Proforma"}</definedName>
    <definedName name="sdf_1" localSheetId="3" hidden="1">{"Assump",#N/A,TRUE,"Proforma";"first",#N/A,TRUE,"Proforma";"second",#N/A,TRUE,"Proforma";"lease1",#N/A,TRUE,"Proforma";"lease2",#N/A,TRUE,"Proforma"}</definedName>
    <definedName name="sdf_1" hidden="1">{"Assump",#N/A,TRUE,"Proforma";"first",#N/A,TRUE,"Proforma";"second",#N/A,TRUE,"Proforma";"lease1",#N/A,TRUE,"Proforma";"lease2",#N/A,TRUE,"Proforma"}</definedName>
    <definedName name="sdfadf" localSheetId="4" hidden="1">{#N/A,#N/A,FALSE,"Aging Summary";#N/A,#N/A,FALSE,"Ratio Analysis";#N/A,#N/A,FALSE,"Test 120 Day Accts";#N/A,#N/A,FALSE,"Tickmarks"}</definedName>
    <definedName name="sdfadf" localSheetId="5" hidden="1">{#N/A,#N/A,FALSE,"Aging Summary";#N/A,#N/A,FALSE,"Ratio Analysis";#N/A,#N/A,FALSE,"Test 120 Day Accts";#N/A,#N/A,FALSE,"Tickmarks"}</definedName>
    <definedName name="sdfadf" localSheetId="3" hidden="1">{#N/A,#N/A,FALSE,"Aging Summary";#N/A,#N/A,FALSE,"Ratio Analysis";#N/A,#N/A,FALSE,"Test 120 Day Accts";#N/A,#N/A,FALSE,"Tickmarks"}</definedName>
    <definedName name="sdfadf" hidden="1">{#N/A,#N/A,FALSE,"Aging Summary";#N/A,#N/A,FALSE,"Ratio Analysis";#N/A,#N/A,FALSE,"Test 120 Day Accts";#N/A,#N/A,FALSE,"Tickmarks"}</definedName>
    <definedName name="sdfasdfsd"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s" localSheetId="4" hidden="1">{"Outflow 1",#N/A,FALSE,"Outflows-Inflows";"Outflow 2",#N/A,FALSE,"Outflows-Inflows";"Inflow 1",#N/A,FALSE,"Outflows-Inflows";"Inflow 2",#N/A,FALSE,"Outflows-Inflows"}</definedName>
    <definedName name="sdfass" localSheetId="5" hidden="1">{"Outflow 1",#N/A,FALSE,"Outflows-Inflows";"Outflow 2",#N/A,FALSE,"Outflows-Inflows";"Inflow 1",#N/A,FALSE,"Outflows-Inflows";"Inflow 2",#N/A,FALSE,"Outflows-Inflows"}</definedName>
    <definedName name="sdfass" localSheetId="3"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ass_1" localSheetId="4" hidden="1">{"Outflow 1",#N/A,FALSE,"Outflows-Inflows";"Outflow 2",#N/A,FALSE,"Outflows-Inflows";"Inflow 1",#N/A,FALSE,"Outflows-Inflows";"Inflow 2",#N/A,FALSE,"Outflows-Inflows"}</definedName>
    <definedName name="sdfass_1" localSheetId="5" hidden="1">{"Outflow 1",#N/A,FALSE,"Outflows-Inflows";"Outflow 2",#N/A,FALSE,"Outflows-Inflows";"Inflow 1",#N/A,FALSE,"Outflows-Inflows";"Inflow 2",#N/A,FALSE,"Outflows-Inflows"}</definedName>
    <definedName name="sdfass_1" localSheetId="3" hidden="1">{"Outflow 1",#N/A,FALSE,"Outflows-Inflows";"Outflow 2",#N/A,FALSE,"Outflows-Inflows";"Inflow 1",#N/A,FALSE,"Outflows-Inflows";"Inflow 2",#N/A,FALSE,"Outflows-Inflows"}</definedName>
    <definedName name="sdfass_1" hidden="1">{"Outflow 1",#N/A,FALSE,"Outflows-Inflows";"Outflow 2",#N/A,FALSE,"Outflows-Inflows";"Inflow 1",#N/A,FALSE,"Outflows-Inflows";"Inflow 2",#N/A,FALSE,"Outflows-Inflows"}</definedName>
    <definedName name="sdfassIRR" localSheetId="4" hidden="1">{"Outflow 1",#N/A,FALSE,"Outflows-Inflows";"Outflow 2",#N/A,FALSE,"Outflows-Inflows";"Inflow 1",#N/A,FALSE,"Outflows-Inflows";"Inflow 2",#N/A,FALSE,"Outflows-Inflows"}</definedName>
    <definedName name="sdfassIRR" localSheetId="5" hidden="1">{"Outflow 1",#N/A,FALSE,"Outflows-Inflows";"Outflow 2",#N/A,FALSE,"Outflows-Inflows";"Inflow 1",#N/A,FALSE,"Outflows-Inflows";"Inflow 2",#N/A,FALSE,"Outflows-Inflows"}</definedName>
    <definedName name="sdfassIRR" localSheetId="3" hidden="1">{"Outflow 1",#N/A,FALSE,"Outflows-Inflows";"Outflow 2",#N/A,FALSE,"Outflows-Inflows";"Inflow 1",#N/A,FALSE,"Outflows-Inflows";"Inflow 2",#N/A,FALSE,"Outflows-Inflows"}</definedName>
    <definedName name="sdfassIRR" hidden="1">{"Outflow 1",#N/A,FALSE,"Outflows-Inflows";"Outflow 2",#N/A,FALSE,"Outflows-Inflows";"Inflow 1",#N/A,FALSE,"Outflows-Inflows";"Inflow 2",#N/A,FALSE,"Outflows-Inflows"}</definedName>
    <definedName name="sdfd" localSheetId="4" hidden="1">{"Summary",#N/A,FALSE,"Summary"}</definedName>
    <definedName name="sdfd" localSheetId="5" hidden="1">{"Summary",#N/A,FALSE,"Summary"}</definedName>
    <definedName name="sdfd" localSheetId="3" hidden="1">{"Summary",#N/A,FALSE,"Summary"}</definedName>
    <definedName name="sdfd" hidden="1">{"Summary",#N/A,FALSE,"Summary"}</definedName>
    <definedName name="sdfdsaf" localSheetId="4" hidden="1">{"incomemth",#N/A,TRUE,"forecast01";"incpercentmth",#N/A,TRUE,"forecast01";"balancemth",#N/A,TRUE,"forecast01";"cashmth",#N/A,TRUE,"forecast01";"cov2mth",#N/A,TRUE,"forecast01";"prbexp",#N/A,TRUE,"forecast01";"prbcap",#N/A,TRUE,"forecast01";"coalconsultants",#N/A,TRUE,"forecast01";"prbsum",#N/A,TRUE,"forecast01"}</definedName>
    <definedName name="sdfdsaf" localSheetId="5" hidden="1">{"incomemth",#N/A,TRUE,"forecast01";"incpercentmth",#N/A,TRUE,"forecast01";"balancemth",#N/A,TRUE,"forecast01";"cashmth",#N/A,TRUE,"forecast01";"cov2mth",#N/A,TRUE,"forecast01";"prbexp",#N/A,TRUE,"forecast01";"prbcap",#N/A,TRUE,"forecast01";"coalconsultants",#N/A,TRUE,"forecast01";"prbsum",#N/A,TRUE,"forecast01"}</definedName>
    <definedName name="sdfdsaf" localSheetId="3" hidden="1">{"incomemth",#N/A,TRUE,"forecast01";"incpercentmth",#N/A,TRUE,"forecast01";"balancemth",#N/A,TRUE,"forecast01";"cashmth",#N/A,TRUE,"forecast01";"cov2mth",#N/A,TRUE,"forecast01";"prbexp",#N/A,TRUE,"forecast01";"prbcap",#N/A,TRUE,"forecast01";"coalconsultants",#N/A,TRUE,"forecast01";"prbsum",#N/A,TRUE,"forecast01"}</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dsfas" localSheetId="4" hidden="1">{#N/A,#N/A,FALSE,"Admin";#N/A,#N/A,FALSE,"Other"}</definedName>
    <definedName name="sdfdsfas" localSheetId="5" hidden="1">{#N/A,#N/A,FALSE,"Admin";#N/A,#N/A,FALSE,"Other"}</definedName>
    <definedName name="sdfdsfas" localSheetId="3" hidden="1">{#N/A,#N/A,FALSE,"Admin";#N/A,#N/A,FALSE,"Other"}</definedName>
    <definedName name="sdfdsfas" hidden="1">{#N/A,#N/A,FALSE,"Admin";#N/A,#N/A,FALSE,"Other"}</definedName>
    <definedName name="sdfg" localSheetId="4" hidden="1">{"avgbs",#N/A,FALSE,"sum_mtd";"is",#N/A,FALSE,"sum_mtd"}</definedName>
    <definedName name="sdfg" localSheetId="5" hidden="1">{"avgbs",#N/A,FALSE,"sum_mtd";"is",#N/A,FALSE,"sum_mtd"}</definedName>
    <definedName name="sdfg" localSheetId="3" hidden="1">{"avgbs",#N/A,FALSE,"sum_mtd";"is",#N/A,FALSE,"sum_mtd"}</definedName>
    <definedName name="sdfg" hidden="1">{"avgbs",#N/A,FALSE,"sum_mtd";"is",#N/A,FALSE,"sum_mtd"}</definedName>
    <definedName name="sdfg_2" localSheetId="4" hidden="1">{"Summaryall",#N/A,FALSE,"Model";"5 Year Argus Office/Retail Properties",#N/A,FALSE,"Office-Retail Argus 2002-2006";"Joint Ventures",#N/A,FALSE,"Joint Ventures";"Hotelall",#N/A,FALSE,"Hotel";"RDVall",#N/A,FALSE,"LDV";"Otherall",#N/A,FALSE,"Other";"Dispoall",#N/A,FALSE,"Dispositions"}</definedName>
    <definedName name="sdfg_2" localSheetId="5" hidden="1">{"Summaryall",#N/A,FALSE,"Model";"5 Year Argus Office/Retail Properties",#N/A,FALSE,"Office-Retail Argus 2002-2006";"Joint Ventures",#N/A,FALSE,"Joint Ventures";"Hotelall",#N/A,FALSE,"Hotel";"RDVall",#N/A,FALSE,"LDV";"Otherall",#N/A,FALSE,"Other";"Dispoall",#N/A,FALSE,"Dispositions"}</definedName>
    <definedName name="sdfg_2" localSheetId="3" hidden="1">{"Summaryall",#N/A,FALSE,"Model";"5 Year Argus Office/Retail Properties",#N/A,FALSE,"Office-Retail Argus 2002-2006";"Joint Ventures",#N/A,FALSE,"Joint Ventures";"Hotelall",#N/A,FALSE,"Hotel";"RDVall",#N/A,FALSE,"LDV";"Otherall",#N/A,FALSE,"Other";"Dispoall",#N/A,FALSE,"Dispositions"}</definedName>
    <definedName name="sdfg_2" hidden="1">{"Summaryall",#N/A,FALSE,"Model";"5 Year Argus Office/Retail Properties",#N/A,FALSE,"Office-Retail Argus 2002-2006";"Joint Ventures",#N/A,FALSE,"Joint Ventures";"Hotelall",#N/A,FALSE,"Hotel";"RDVall",#N/A,FALSE,"LDV";"Otherall",#N/A,FALSE,"Other";"Dispoall",#N/A,FALSE,"Dispositions"}</definedName>
    <definedName name="sdfg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_1"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_1"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_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dsfg" hidden="1">#N/A</definedName>
    <definedName name="sdfgsdgsd" localSheetId="4" hidden="1">{"CF",#N/A,FALSE,"Cash Flow";"RET",#N/A,FALSE,"Returns";"NPV",#N/A,FALSE,"Values";"ASMPT",#N/A,FALSE,"Assumptions"}</definedName>
    <definedName name="sdfgsdgsd" localSheetId="5" hidden="1">{"CF",#N/A,FALSE,"Cash Flow";"RET",#N/A,FALSE,"Returns";"NPV",#N/A,FALSE,"Values";"ASMPT",#N/A,FALSE,"Assumptions"}</definedName>
    <definedName name="sdfgsdgsd" localSheetId="3" hidden="1">{"CF",#N/A,FALSE,"Cash Flow";"RET",#N/A,FALSE,"Returns";"NPV",#N/A,FALSE,"Values";"ASMPT",#N/A,FALSE,"Assumptions"}</definedName>
    <definedName name="sdfgsdgsd" hidden="1">{"CF",#N/A,FALSE,"Cash Flow";"RET",#N/A,FALSE,"Returns";"NPV",#N/A,FALSE,"Values";"ASMPT",#N/A,FALSE,"Assumptions"}</definedName>
    <definedName name="sdfh2wh"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h2wh"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h2wh"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h2wh"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ljslj23kj" localSheetId="4" hidden="1">{0,0,0,0;0,0,0,0;0,0,0,0;0,0,0,0}</definedName>
    <definedName name="sdfljslj23kj" localSheetId="5" hidden="1">{0,0,0,0;0,0,0,0;0,0,0,0;0,0,0,0}</definedName>
    <definedName name="sdfljslj23kj" localSheetId="3" hidden="1">{0,0,0,0;0,0,0,0;0,0,0,0;0,0,0,0}</definedName>
    <definedName name="sdfljslj23kj" hidden="1">{0,0,0,0;0,0,0,0;0,0,0,0;0,0,0,0}</definedName>
    <definedName name="sdflkj" localSheetId="4" hidden="1">{"incomemth",#N/A,TRUE,"forecast01";"incpercentmth",#N/A,TRUE,"forecast01";"balancemth",#N/A,TRUE,"forecast01";"cashmth",#N/A,TRUE,"forecast01";"cov2mth",#N/A,TRUE,"forecast01";"prbexp",#N/A,TRUE,"forecast01";"prbcap",#N/A,TRUE,"forecast01";"coalconsultants",#N/A,TRUE,"forecast01";"prbsum",#N/A,TRUE,"forecast01"}</definedName>
    <definedName name="sdflkj" localSheetId="5" hidden="1">{"incomemth",#N/A,TRUE,"forecast01";"incpercentmth",#N/A,TRUE,"forecast01";"balancemth",#N/A,TRUE,"forecast01";"cashmth",#N/A,TRUE,"forecast01";"cov2mth",#N/A,TRUE,"forecast01";"prbexp",#N/A,TRUE,"forecast01";"prbcap",#N/A,TRUE,"forecast01";"coalconsultants",#N/A,TRUE,"forecast01";"prbsum",#N/A,TRUE,"forecast01"}</definedName>
    <definedName name="sdflkj" localSheetId="3" hidden="1">{"incomemth",#N/A,TRUE,"forecast01";"incpercentmth",#N/A,TRUE,"forecast01";"balancemth",#N/A,TRUE,"forecast01";"cashmth",#N/A,TRUE,"forecast01";"cov2mth",#N/A,TRUE,"forecast01";"prbexp",#N/A,TRUE,"forecast01";"prbcap",#N/A,TRUE,"forecast01";"coalconsultants",#N/A,TRUE,"forecast01";"prbsum",#N/A,TRUE,"forecast01"}</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fnvqervnernhivf" localSheetId="4" hidden="1">{#N/A,#N/A,FALSE,"Skjema 6.5"}</definedName>
    <definedName name="sdfnvqervnernhivf" localSheetId="5" hidden="1">{#N/A,#N/A,FALSE,"Skjema 6.5"}</definedName>
    <definedName name="sdfnvqervnernhivf" localSheetId="3" hidden="1">{#N/A,#N/A,FALSE,"Skjema 6.5"}</definedName>
    <definedName name="sdfnvqervnernhivf" hidden="1">{#N/A,#N/A,FALSE,"Skjema 6.5"}</definedName>
    <definedName name="sdfsadfsdfad" localSheetId="4" hidden="1">{FALSE,FALSE,1.75,1,600,351,FALSE,FALSE,TRUE,TRUE,0,30,#N/A,41,#N/A,9.57777777777778,18.9166666666667,1,FALSE,FALSE,1,TRUE,1,FALSE,100,"Swvu.As._.Is._.Value.","ACwvu.As._.Is._.Value.",1,FALSE,FALSE,1,1,1,1,1,"","",FALSE,FALSE,FALSE,FALSE,1,#N/A,1,1,FALSE,FALSE,FALSE,FALSE,FALSE,FALSE}</definedName>
    <definedName name="sdfsadfsdfad" localSheetId="5" hidden="1">{FALSE,FALSE,1.75,1,600,351,FALSE,FALSE,TRUE,TRUE,0,30,#N/A,41,#N/A,9.57777777777778,18.9166666666667,1,FALSE,FALSE,1,TRUE,1,FALSE,100,"Swvu.As._.Is._.Value.","ACwvu.As._.Is._.Value.",1,FALSE,FALSE,1,1,1,1,1,"","",FALSE,FALSE,FALSE,FALSE,1,#N/A,1,1,FALSE,FALSE,FALSE,FALSE,FALSE,FALSE}</definedName>
    <definedName name="sdfsadfsdfad" localSheetId="3" hidden="1">{FALSE,FALSE,1.75,1,600,351,FALSE,FALSE,TRUE,TRUE,0,30,#N/A,41,#N/A,9.57777777777778,18.9166666666667,1,FALSE,FALSE,1,TRUE,1,FALSE,100,"Swvu.As._.Is._.Value.","ACwvu.As._.Is._.Value.",1,FALSE,FALSE,1,1,1,1,1,"","",FALSE,FALSE,FALSE,FALSE,1,#N/A,1,1,FALSE,FALSE,FALSE,FALSE,FALSE,FALSE}</definedName>
    <definedName name="sdfsadfsdfad" hidden="1">{FALSE,FALSE,1.75,1,600,351,FALSE,FALSE,TRUE,TRUE,0,30,#N/A,41,#N/A,9.57777777777778,18.9166666666667,1,FALSE,FALSE,1,TRUE,1,FALSE,100,"Swvu.As._.Is._.Value.","ACwvu.As._.Is._.Value.",1,FALSE,FALSE,1,1,1,1,1,"","",FALSE,FALSE,FALSE,FALSE,1,#N/A,1,1,FALSE,FALSE,FALSE,FALSE,FALSE,FALSE}</definedName>
    <definedName name="SDFSDF" localSheetId="4" hidden="1">{"Page One",#N/A,FALSE,"Model";"Page 2",#N/A,FALSE,"Model";"Page 3",#N/A,FALSE,"Model"}</definedName>
    <definedName name="SDFSDF" localSheetId="5" hidden="1">{"Page One",#N/A,FALSE,"Model";"Page 2",#N/A,FALSE,"Model";"Page 3",#N/A,FALSE,"Model"}</definedName>
    <definedName name="SDFSDF" localSheetId="3" hidden="1">{"Page One",#N/A,FALSE,"Model";"Page 2",#N/A,FALSE,"Model";"Page 3",#N/A,FALSE,"Model"}</definedName>
    <definedName name="SDFSDF" hidden="1">{"Page One",#N/A,FALSE,"Model";"Page 2",#N/A,FALSE,"Model";"Page 3",#N/A,FALSE,"Model"}</definedName>
    <definedName name="sdfsdfsdf" localSheetId="4" hidden="1">{#N/A,#N/A,TRUE,"DCF Summary (2)";#N/A,#N/A,TRUE,"DCF Summary";#N/A,"Middle Case Drivers",TRUE,"DCF"}</definedName>
    <definedName name="sdfsdfsdf" localSheetId="5" hidden="1">{#N/A,#N/A,TRUE,"DCF Summary (2)";#N/A,#N/A,TRUE,"DCF Summary";#N/A,"Middle Case Drivers",TRUE,"DCF"}</definedName>
    <definedName name="sdfsdfsdf" localSheetId="3" hidden="1">{#N/A,#N/A,TRUE,"DCF Summary (2)";#N/A,#N/A,TRUE,"DCF Summary";#N/A,"Middle Case Drivers",TRUE,"DCF"}</definedName>
    <definedName name="sdfsdfsdf" hidden="1">{#N/A,#N/A,TRUE,"DCF Summary (2)";#N/A,#N/A,TRUE,"DCF Summary";#N/A,"Middle Case Drivers",TRUE,"DCF"}</definedName>
    <definedName name="sdfsdfsdfsdf" localSheetId="4" hidden="1">{#N/A,#N/A,TRUE,"Cover";#N/A,#N/A,TRUE,"BTCostSummary";"Construction with Retention",#N/A,TRUE,"Construction";#N/A,#N/A,TRUE,"Finance";#N/A,#N/A,TRUE,"Marketing";#N/A,#N/A,TRUE,"A&amp;E";#N/A,#N/A,TRUE,"Indirect";#N/A,#N/A,TRUE,"Gen and Admin"}</definedName>
    <definedName name="sdfsdfsdfsdf" localSheetId="5" hidden="1">{#N/A,#N/A,TRUE,"Cover";#N/A,#N/A,TRUE,"BTCostSummary";"Construction with Retention",#N/A,TRUE,"Construction";#N/A,#N/A,TRUE,"Finance";#N/A,#N/A,TRUE,"Marketing";#N/A,#N/A,TRUE,"A&amp;E";#N/A,#N/A,TRUE,"Indirect";#N/A,#N/A,TRUE,"Gen and Admin"}</definedName>
    <definedName name="sdfsdfsdfsdf" localSheetId="3" hidden="1">{#N/A,#N/A,TRUE,"Cover";#N/A,#N/A,TRUE,"BTCostSummary";"Construction with Retention",#N/A,TRUE,"Construction";#N/A,#N/A,TRUE,"Finance";#N/A,#N/A,TRUE,"Marketing";#N/A,#N/A,TRUE,"A&amp;E";#N/A,#N/A,TRUE,"Indirect";#N/A,#N/A,TRUE,"Gen and Admin"}</definedName>
    <definedName name="sdfsdfsdfsdf" hidden="1">{#N/A,#N/A,TRUE,"Cover";#N/A,#N/A,TRUE,"BTCostSummary";"Construction with Retention",#N/A,TRUE,"Construction";#N/A,#N/A,TRUE,"Finance";#N/A,#N/A,TRUE,"Marketing";#N/A,#N/A,TRUE,"A&amp;E";#N/A,#N/A,TRUE,"Indirect";#N/A,#N/A,TRUE,"Gen and Admin"}</definedName>
    <definedName name="sdfsf" localSheetId="4" hidden="1">{"avgbs",#N/A,FALSE,"mhd_fs";"is",#N/A,FALSE,"mhd_fs";"opexps",#N/A,FALSE,"mhd_fs"}</definedName>
    <definedName name="sdfsf" localSheetId="5" hidden="1">{"avgbs",#N/A,FALSE,"mhd_fs";"is",#N/A,FALSE,"mhd_fs";"opexps",#N/A,FALSE,"mhd_fs"}</definedName>
    <definedName name="sdfsf" localSheetId="3" hidden="1">{"avgbs",#N/A,FALSE,"mhd_fs";"is",#N/A,FALSE,"mhd_fs";"opexps",#N/A,FALSE,"mhd_fs"}</definedName>
    <definedName name="sdfsf" hidden="1">{"avgbs",#N/A,FALSE,"mhd_fs";"is",#N/A,FALSE,"mhd_fs";"opexps",#N/A,FALSE,"mhd_fs"}</definedName>
    <definedName name="sdfsfs" localSheetId="4" hidden="1">{#N/A,#N/A,FALSE,"96 RENT SUM";#N/A,#N/A,FALSE,"LSGACTSCHED";#N/A,#N/A,FALSE,"Conc. Sched"}</definedName>
    <definedName name="sdfsfs" localSheetId="5" hidden="1">{#N/A,#N/A,FALSE,"96 RENT SUM";#N/A,#N/A,FALSE,"LSGACTSCHED";#N/A,#N/A,FALSE,"Conc. Sched"}</definedName>
    <definedName name="sdfsfs" localSheetId="3" hidden="1">{#N/A,#N/A,FALSE,"96 RENT SUM";#N/A,#N/A,FALSE,"LSGACTSCHED";#N/A,#N/A,FALSE,"Conc. Sched"}</definedName>
    <definedName name="sdfsfs" hidden="1">{#N/A,#N/A,FALSE,"96 RENT SUM";#N/A,#N/A,FALSE,"LSGACTSCHED";#N/A,#N/A,FALSE,"Conc. Sched"}</definedName>
    <definedName name="sdfvsdfv" localSheetId="4" hidden="1">{#N/A,#N/A,FALSE,"Aging Summary";#N/A,#N/A,FALSE,"Ratio Analysis";#N/A,#N/A,FALSE,"Test 120 Day Accts";#N/A,#N/A,FALSE,"Tickmarks"}</definedName>
    <definedName name="sdfvsdfv" localSheetId="5" hidden="1">{#N/A,#N/A,FALSE,"Aging Summary";#N/A,#N/A,FALSE,"Ratio Analysis";#N/A,#N/A,FALSE,"Test 120 Day Accts";#N/A,#N/A,FALSE,"Tickmarks"}</definedName>
    <definedName name="sdfvsdfv" localSheetId="3" hidden="1">{#N/A,#N/A,FALSE,"Aging Summary";#N/A,#N/A,FALSE,"Ratio Analysis";#N/A,#N/A,FALSE,"Test 120 Day Accts";#N/A,#N/A,FALSE,"Tickmarks"}</definedName>
    <definedName name="sdfvsdfv" hidden="1">{#N/A,#N/A,FALSE,"Aging Summary";#N/A,#N/A,FALSE,"Ratio Analysis";#N/A,#N/A,FALSE,"Test 120 Day Accts";#N/A,#N/A,FALSE,"Tickmarks"}</definedName>
    <definedName name="sdfwdf234" localSheetId="4" hidden="1">{0,0,0,0;0,0,0,0;0,0,0,0;0,0,0,0;0,0,0,0}</definedName>
    <definedName name="sdfwdf234" localSheetId="5" hidden="1">{0,0,0,0;0,0,0,0;0,0,0,0;0,0,0,0;0,0,0,0}</definedName>
    <definedName name="sdfwdf234" localSheetId="3" hidden="1">{0,0,0,0;0,0,0,0;0,0,0,0;0,0,0,0;0,0,0,0}</definedName>
    <definedName name="sdfwdf234" hidden="1">{0,0,0,0;0,0,0,0;0,0,0,0;0,0,0,0;0,0,0,0}</definedName>
    <definedName name="sdgdfg" localSheetId="4" hidden="1">{"new",#N/A,FALSE,"D";"PROFORMA",#N/A,FALSE,"A";"partial 1",#N/A,FALSE,"B";"partial 2",#N/A,FALSE,"B";"partial 3",#N/A,FALSE,"B";"SMALL CF 1",#N/A,FALSE,"C"}</definedName>
    <definedName name="sdgdfg" localSheetId="5" hidden="1">{"new",#N/A,FALSE,"D";"PROFORMA",#N/A,FALSE,"A";"partial 1",#N/A,FALSE,"B";"partial 2",#N/A,FALSE,"B";"partial 3",#N/A,FALSE,"B";"SMALL CF 1",#N/A,FALSE,"C"}</definedName>
    <definedName name="sdgdfg" localSheetId="3" hidden="1">{"new",#N/A,FALSE,"D";"PROFORMA",#N/A,FALSE,"A";"partial 1",#N/A,FALSE,"B";"partial 2",#N/A,FALSE,"B";"partial 3",#N/A,FALSE,"B";"SMALL CF 1",#N/A,FALSE,"C"}</definedName>
    <definedName name="sdgdfg" hidden="1">{"new",#N/A,FALSE,"D";"PROFORMA",#N/A,FALSE,"A";"partial 1",#N/A,FALSE,"B";"partial 2",#N/A,FALSE,"B";"partial 3",#N/A,FALSE,"B";"SMALL CF 1",#N/A,FALSE,"C"}</definedName>
    <definedName name="sdgdfghfhgfjhgfjhjjjg" localSheetId="4" hidden="1">{"general",#N/A,FALSE,"Assumptions"}</definedName>
    <definedName name="sdgdfghfhgfjhgfjhjjjg" localSheetId="5" hidden="1">{"general",#N/A,FALSE,"Assumptions"}</definedName>
    <definedName name="sdgdfghfhgfjhgfjhjjjg" localSheetId="3" hidden="1">{"general",#N/A,FALSE,"Assumptions"}</definedName>
    <definedName name="sdgdfghfhgfjhgfjhjjjg" hidden="1">{"general",#N/A,FALSE,"Assumptions"}</definedName>
    <definedName name="sdgdggd" localSheetId="4" hidden="1">{"SCH27",#N/A,FALSE,"summary";"SCH39",#N/A,FALSE,"summary";"SCH41",#N/A,FALSE,"summary"}</definedName>
    <definedName name="sdgdggd" localSheetId="5" hidden="1">{"SCH27",#N/A,FALSE,"summary";"SCH39",#N/A,FALSE,"summary";"SCH41",#N/A,FALSE,"summary"}</definedName>
    <definedName name="sdgdggd" localSheetId="3" hidden="1">{"SCH27",#N/A,FALSE,"summary";"SCH39",#N/A,FALSE,"summary";"SCH41",#N/A,FALSE,"summary"}</definedName>
    <definedName name="sdgdggd" hidden="1">{"SCH27",#N/A,FALSE,"summary";"SCH39",#N/A,FALSE,"summary";"SCH41",#N/A,FALSE,"summary"}</definedName>
    <definedName name="sdgfr" localSheetId="4" hidden="1">{"sheet a",#N/A,FALSE,"A";"sheet b 1",#N/A,FALSE,"B";"sheet b 2",#N/A,FALSE,"B"}</definedName>
    <definedName name="sdgfr" localSheetId="5" hidden="1">{"sheet a",#N/A,FALSE,"A";"sheet b 1",#N/A,FALSE,"B";"sheet b 2",#N/A,FALSE,"B"}</definedName>
    <definedName name="sdgfr" localSheetId="3" hidden="1">{"sheet a",#N/A,FALSE,"A";"sheet b 1",#N/A,FALSE,"B";"sheet b 2",#N/A,FALSE,"B"}</definedName>
    <definedName name="sdgfr" hidden="1">{"sheet a",#N/A,FALSE,"A";"sheet b 1",#N/A,FALSE,"B";"sheet b 2",#N/A,FALSE,"B"}</definedName>
    <definedName name="sdlkjr" localSheetId="4" hidden="1">{#N/A,#N/A,FALSE,"OperatingAssumptions"}</definedName>
    <definedName name="sdlkjr" localSheetId="5" hidden="1">{#N/A,#N/A,FALSE,"OperatingAssumptions"}</definedName>
    <definedName name="sdlkjr" localSheetId="3" hidden="1">{#N/A,#N/A,FALSE,"OperatingAssumptions"}</definedName>
    <definedName name="sdlkjr" hidden="1">{#N/A,#N/A,FALSE,"OperatingAssumptions"}</definedName>
    <definedName name="sdnr" localSheetId="4" hidden="1">{#N/A,#N/A,FALSE,"ExitStratigy"}</definedName>
    <definedName name="sdnr" localSheetId="5" hidden="1">{#N/A,#N/A,FALSE,"ExitStratigy"}</definedName>
    <definedName name="sdnr" localSheetId="3" hidden="1">{#N/A,#N/A,FALSE,"ExitStratigy"}</definedName>
    <definedName name="sdnr" hidden="1">{#N/A,#N/A,FALSE,"ExitStratigy"}</definedName>
    <definedName name="sdsa" localSheetId="4"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dsa" localSheetId="5"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dsa" localSheetId="3"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dsa"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dsd" localSheetId="4" hidden="1">{#N/A,#N/A,FALSE,"Cashflow Analysis";#N/A,#N/A,FALSE,"Sensitivity Analysis";#N/A,#N/A,FALSE,"PV";#N/A,#N/A,FALSE,"Pro Forma"}</definedName>
    <definedName name="sdsd" localSheetId="5" hidden="1">{#N/A,#N/A,FALSE,"Cashflow Analysis";#N/A,#N/A,FALSE,"Sensitivity Analysis";#N/A,#N/A,FALSE,"PV";#N/A,#N/A,FALSE,"Pro Forma"}</definedName>
    <definedName name="sdsd" localSheetId="3" hidden="1">{#N/A,#N/A,FALSE,"Cashflow Analysis";#N/A,#N/A,FALSE,"Sensitivity Analysis";#N/A,#N/A,FALSE,"PV";#N/A,#N/A,FALSE,"Pro Forma"}</definedName>
    <definedName name="sdsd" hidden="1">{#N/A,#N/A,FALSE,"Cashflow Analysis";#N/A,#N/A,FALSE,"Sensitivity Analysis";#N/A,#N/A,FALSE,"PV";#N/A,#N/A,FALSE,"Pro Forma"}</definedName>
    <definedName name="sdsdsd" localSheetId="4" hidden="1">{"cashcons",#N/A,FALSE,"CASHCONS";"cash7000",#N/A,FALSE,"CASH7000";"cash9000",#N/A,FALSE,"CASH9000";"assu7000",#N/A,FALSE,"ASSU7000";"assu9000",#N/A,FALSE,"ASSU9000";"rentroll",#N/A,FALSE,"RENTROLL";"expr7000",#N/A,FALSE,"EXPR7000";"expr9000",#N/A,FALSE,"EXPR9000"}</definedName>
    <definedName name="sdsdsd" localSheetId="5" hidden="1">{"cashcons",#N/A,FALSE,"CASHCONS";"cash7000",#N/A,FALSE,"CASH7000";"cash9000",#N/A,FALSE,"CASH9000";"assu7000",#N/A,FALSE,"ASSU7000";"assu9000",#N/A,FALSE,"ASSU9000";"rentroll",#N/A,FALSE,"RENTROLL";"expr7000",#N/A,FALSE,"EXPR7000";"expr9000",#N/A,FALSE,"EXPR9000"}</definedName>
    <definedName name="sdsdsd" localSheetId="3" hidden="1">{"cashcons",#N/A,FALSE,"CASHCONS";"cash7000",#N/A,FALSE,"CASH7000";"cash9000",#N/A,FALSE,"CASH9000";"assu7000",#N/A,FALSE,"ASSU7000";"assu9000",#N/A,FALSE,"ASSU9000";"rentroll",#N/A,FALSE,"RENTROLL";"expr7000",#N/A,FALSE,"EXPR7000";"expr9000",#N/A,FALSE,"EXPR9000"}</definedName>
    <definedName name="sdsdsd" hidden="1">{"cashcons",#N/A,FALSE,"CASHCONS";"cash7000",#N/A,FALSE,"CASH7000";"cash9000",#N/A,FALSE,"CASH9000";"assu7000",#N/A,FALSE,"ASSU7000";"assu9000",#N/A,FALSE,"ASSU9000";"rentroll",#N/A,FALSE,"RENTROLL";"expr7000",#N/A,FALSE,"EXPR7000";"expr9000",#N/A,FALSE,"EXPR9000"}</definedName>
    <definedName name="SDV" localSheetId="4" hidden="1">{#N/A,#N/A,FALSE,"SIM95"}</definedName>
    <definedName name="SDV" localSheetId="5" hidden="1">{#N/A,#N/A,FALSE,"SIM95"}</definedName>
    <definedName name="SDV" localSheetId="3" hidden="1">{#N/A,#N/A,FALSE,"SIM95"}</definedName>
    <definedName name="SDV" hidden="1">{#N/A,#N/A,FALSE,"SIM95"}</definedName>
    <definedName name="se" localSheetId="4" hidden="1">{"consolidated",#N/A,FALSE,"Sheet1";"cms",#N/A,FALSE,"Sheet1";"fse",#N/A,FALSE,"Sheet1"}</definedName>
    <definedName name="se" localSheetId="5" hidden="1">{"consolidated",#N/A,FALSE,"Sheet1";"cms",#N/A,FALSE,"Sheet1";"fse",#N/A,FALSE,"Sheet1"}</definedName>
    <definedName name="se" localSheetId="3" hidden="1">{"consolidated",#N/A,FALSE,"Sheet1";"cms",#N/A,FALSE,"Sheet1";"fse",#N/A,FALSE,"Sheet1"}</definedName>
    <definedName name="se" hidden="1">{"consolidated",#N/A,FALSE,"Sheet1";"cms",#N/A,FALSE,"Sheet1";"fse",#N/A,FALSE,"Sheet1"}</definedName>
    <definedName name="Seg_LBO_Summ" localSheetId="4" hidden="1">{"LBO Summary",#N/A,FALSE,"Summary"}</definedName>
    <definedName name="Seg_LBO_Summ" localSheetId="5" hidden="1">{"LBO Summary",#N/A,FALSE,"Summary"}</definedName>
    <definedName name="Seg_LBO_Summ" localSheetId="3" hidden="1">{"LBO Summary",#N/A,FALSE,"Summary"}</definedName>
    <definedName name="Seg_LBO_Summ" hidden="1">{"LBO Summary",#N/A,FALSE,"Summary"}</definedName>
    <definedName name="Seg_LBO_Summ_1" localSheetId="4" hidden="1">{"LBO Summary",#N/A,FALSE,"Summary"}</definedName>
    <definedName name="Seg_LBO_Summ_1" localSheetId="5" hidden="1">{"LBO Summary",#N/A,FALSE,"Summary"}</definedName>
    <definedName name="Seg_LBO_Summ_1" localSheetId="3" hidden="1">{"LBO Summary",#N/A,FALSE,"Summary"}</definedName>
    <definedName name="Seg_LBO_Summ_1" hidden="1">{"LBO Summary",#N/A,FALSE,"Summary"}</definedName>
    <definedName name="sencount" hidden="1">1</definedName>
    <definedName name="Sensitivity" localSheetId="4" hidden="1">{"mgmt forecast",#N/A,FALSE,"Mgmt Forecast";"dcf table",#N/A,FALSE,"Mgmt Forecast";"sensitivity",#N/A,FALSE,"Mgmt Forecast";"table inputs",#N/A,FALSE,"Mgmt Forecast";"calculations",#N/A,FALSE,"Mgmt Forecast"}</definedName>
    <definedName name="Sensitivity" localSheetId="5" hidden="1">{"mgmt forecast",#N/A,FALSE,"Mgmt Forecast";"dcf table",#N/A,FALSE,"Mgmt Forecast";"sensitivity",#N/A,FALSE,"Mgmt Forecast";"table inputs",#N/A,FALSE,"Mgmt Forecast";"calculations",#N/A,FALSE,"Mgmt Forecast"}</definedName>
    <definedName name="Sensitivity" localSheetId="3" hidden="1">{"mgmt forecast",#N/A,FALSE,"Mgmt Forecast";"dcf table",#N/A,FALSE,"Mgmt Forecast";"sensitivity",#N/A,FALSE,"Mgmt Forecast";"table inputs",#N/A,FALSE,"Mgmt Forecast";"calculations",#N/A,FALSE,"Mgmt Forecast"}</definedName>
    <definedName name="Sensitivity" hidden="1">{"mgmt forecast",#N/A,FALSE,"Mgmt Forecast";"dcf table",#N/A,FALSE,"Mgmt Forecast";"sensitivity",#N/A,FALSE,"Mgmt Forecast";"table inputs",#N/A,FALSE,"Mgmt Forecast";"calculations",#N/A,FALSE,"Mgmt Forecast"}</definedName>
    <definedName name="Sensitivity_2" localSheetId="4" hidden="1">{"mgmt forecast",#N/A,FALSE,"Mgmt Forecast";"dcf table",#N/A,FALSE,"Mgmt Forecast";"sensitivity",#N/A,FALSE,"Mgmt Forecast";"table inputs",#N/A,FALSE,"Mgmt Forecast";"calculations",#N/A,FALSE,"Mgmt Forecast"}</definedName>
    <definedName name="Sensitivity_2" localSheetId="5" hidden="1">{"mgmt forecast",#N/A,FALSE,"Mgmt Forecast";"dcf table",#N/A,FALSE,"Mgmt Forecast";"sensitivity",#N/A,FALSE,"Mgmt Forecast";"table inputs",#N/A,FALSE,"Mgmt Forecast";"calculations",#N/A,FALSE,"Mgmt Forecast"}</definedName>
    <definedName name="Sensitivity_2" localSheetId="3" hidden="1">{"mgmt forecast",#N/A,FALSE,"Mgmt Forecast";"dcf table",#N/A,FALSE,"Mgmt Forecast";"sensitivity",#N/A,FALSE,"Mgmt Forecast";"table inputs",#N/A,FALSE,"Mgmt Forecast";"calculations",#N/A,FALSE,"Mgmt Forecast"}</definedName>
    <definedName name="Sensitivity_2" hidden="1">{"mgmt forecast",#N/A,FALSE,"Mgmt Forecast";"dcf table",#N/A,FALSE,"Mgmt Forecast";"sensitivity",#N/A,FALSE,"Mgmt Forecast";"table inputs",#N/A,FALSE,"Mgmt Forecast";"calculations",#N/A,FALSE,"Mgmt Forecast"}</definedName>
    <definedName name="ser" localSheetId="4" hidden="1">{"AnnualRentRoll",#N/A,FALSE,"RentRoll"}</definedName>
    <definedName name="ser" localSheetId="5" hidden="1">{"AnnualRentRoll",#N/A,FALSE,"RentRoll"}</definedName>
    <definedName name="ser" localSheetId="3" hidden="1">{"AnnualRentRoll",#N/A,FALSE,"RentRoll"}</definedName>
    <definedName name="ser" hidden="1">{"AnnualRentRoll",#N/A,FALSE,"RentRoll"}</definedName>
    <definedName name="sfbzdfvbz"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sfbzdfvbz"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sfbzdfvbz"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sfbzdfvbz"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sfd" localSheetId="4" hidden="1">{"Const_Monthly",#N/A,FALSE,"Construction"}</definedName>
    <definedName name="sfd" localSheetId="5" hidden="1">{"Const_Monthly",#N/A,FALSE,"Construction"}</definedName>
    <definedName name="sfd" localSheetId="3" hidden="1">{"Const_Monthly",#N/A,FALSE,"Construction"}</definedName>
    <definedName name="sfd" hidden="1">{"Const_Monthly",#N/A,FALSE,"Construction"}</definedName>
    <definedName name="sfde" localSheetId="4" hidden="1">{"contributions",#N/A,FALSE,"METHODS";"methods",#N/A,FALSE,"METHODS";"venator group",#N/A,FALSE,"METHODS"}</definedName>
    <definedName name="sfde" localSheetId="5" hidden="1">{"contributions",#N/A,FALSE,"METHODS";"methods",#N/A,FALSE,"METHODS";"venator group",#N/A,FALSE,"METHODS"}</definedName>
    <definedName name="sfde" localSheetId="3" hidden="1">{"contributions",#N/A,FALSE,"METHODS";"methods",#N/A,FALSE,"METHODS";"venator group",#N/A,FALSE,"METHODS"}</definedName>
    <definedName name="sfde" hidden="1">{"contributions",#N/A,FALSE,"METHODS";"methods",#N/A,FALSE,"METHODS";"venator group",#N/A,FALSE,"METHODS"}</definedName>
    <definedName name="sfds" localSheetId="4" hidden="1">{#N/A,#N/A,FALSE,"Cash Flow"}</definedName>
    <definedName name="sfds" localSheetId="5" hidden="1">{#N/A,#N/A,FALSE,"Cash Flow"}</definedName>
    <definedName name="sfds" localSheetId="3" hidden="1">{#N/A,#N/A,FALSE,"Cash Flow"}</definedName>
    <definedName name="sfds" hidden="1">{#N/A,#N/A,FALSE,"Cash Flow"}</definedName>
    <definedName name="Sfe" localSheetId="4" hidden="1">{#N/A,#N/A,FALSE,"Notes";"CashFlowSummary Annually",#N/A,FALSE,"CashFlowSummary";"InvestorSummary Annually",#N/A,FALSE,"InvestorSummary";#N/A,#N/A,FALSE,"RevenueAssumptions";"MasterCostAssmp Annually",#N/A,FALSE,"MasterCostAssmp";#N/A,#N/A,FALSE,"InTractCstAssmp";"LotTakedowns Annually",#N/A,FALSE,"LotTakedowns"}</definedName>
    <definedName name="Sfe" localSheetId="5" hidden="1">{#N/A,#N/A,FALSE,"Notes";"CashFlowSummary Annually",#N/A,FALSE,"CashFlowSummary";"InvestorSummary Annually",#N/A,FALSE,"InvestorSummary";#N/A,#N/A,FALSE,"RevenueAssumptions";"MasterCostAssmp Annually",#N/A,FALSE,"MasterCostAssmp";#N/A,#N/A,FALSE,"InTractCstAssmp";"LotTakedowns Annually",#N/A,FALSE,"LotTakedowns"}</definedName>
    <definedName name="Sfe" localSheetId="3" hidden="1">{#N/A,#N/A,FALSE,"Notes";"CashFlowSummary Annually",#N/A,FALSE,"CashFlowSummary";"InvestorSummary Annually",#N/A,FALSE,"InvestorSummary";#N/A,#N/A,FALSE,"RevenueAssumptions";"MasterCostAssmp Annually",#N/A,FALSE,"MasterCostAssmp";#N/A,#N/A,FALSE,"InTractCstAssmp";"LotTakedowns Annually",#N/A,FALSE,"LotTakedowns"}</definedName>
    <definedName name="Sfe" hidden="1">{#N/A,#N/A,FALSE,"Notes";"CashFlowSummary Annually",#N/A,FALSE,"CashFlowSummary";"InvestorSummary Annually",#N/A,FALSE,"InvestorSummary";#N/A,#N/A,FALSE,"RevenueAssumptions";"MasterCostAssmp Annually",#N/A,FALSE,"MasterCostAssmp";#N/A,#N/A,FALSE,"InTractCstAssmp";"LotTakedowns Annually",#N/A,FALSE,"LotTakedowns"}</definedName>
    <definedName name="sfer" localSheetId="4" hidden="1">{#N/A,#N/A,FALSE,"ExitStratigy"}</definedName>
    <definedName name="sfer" localSheetId="5" hidden="1">{#N/A,#N/A,FALSE,"ExitStratigy"}</definedName>
    <definedName name="sfer" localSheetId="3" hidden="1">{#N/A,#N/A,FALSE,"ExitStratigy"}</definedName>
    <definedName name="sfer" hidden="1">{#N/A,#N/A,FALSE,"ExitStratigy"}</definedName>
    <definedName name="sfg." localSheetId="4" hidden="1">{"Construction_Short",#N/A,FALSE,"Construction"}</definedName>
    <definedName name="sfg." localSheetId="5" hidden="1">{"Construction_Short",#N/A,FALSE,"Construction"}</definedName>
    <definedName name="sfg." localSheetId="3" hidden="1">{"Construction_Short",#N/A,FALSE,"Construction"}</definedName>
    <definedName name="sfg." hidden="1">{"Construction_Short",#N/A,FALSE,"Construction"}</definedName>
    <definedName name="sfgasd" localSheetId="4" hidden="1">{0,0,0,0;0,0,0,0;0,0,0,0;0,0,0,0;0,0,0,0;0,0,0,0;0,0,2,0;2,3,3,0;FALSE,FALSE,FALSE,FALSE;TRUE,FALSE,TRUE,TRUE;FALSE,FALSE,TRUE,TRUE;FALSE,0,2.78134444564786E-308,4.45015196281921E-308;7.78776275135711E-308,1.33504516457612E-307,2.22507555776164E-307,3.56012157274209E-307}</definedName>
    <definedName name="sfgasd" localSheetId="5" hidden="1">{0,0,0,0;0,0,0,0;0,0,0,0;0,0,0,0;0,0,0,0;0,0,0,0;0,0,2,0;2,3,3,0;FALSE,FALSE,FALSE,FALSE;TRUE,FALSE,TRUE,TRUE;FALSE,FALSE,TRUE,TRUE;FALSE,0,2.78134444564786E-308,4.45015196281921E-308;7.78776275135711E-308,1.33504516457612E-307,2.22507555776164E-307,3.56012157274209E-307}</definedName>
    <definedName name="sfgasd" localSheetId="3"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fghsfgh" localSheetId="4" hidden="1">{"CF",#N/A,FALSE,"Cash Flow";"RET",#N/A,FALSE,"Returns";"NPV",#N/A,FALSE,"Values";"ASMPT",#N/A,FALSE,"Assumptions"}</definedName>
    <definedName name="sfghsfgh" localSheetId="5" hidden="1">{"CF",#N/A,FALSE,"Cash Flow";"RET",#N/A,FALSE,"Returns";"NPV",#N/A,FALSE,"Values";"ASMPT",#N/A,FALSE,"Assumptions"}</definedName>
    <definedName name="sfghsfgh" localSheetId="3" hidden="1">{"CF",#N/A,FALSE,"Cash Flow";"RET",#N/A,FALSE,"Returns";"NPV",#N/A,FALSE,"Values";"ASMPT",#N/A,FALSE,"Assumptions"}</definedName>
    <definedName name="sfghsfgh" hidden="1">{"CF",#N/A,FALSE,"Cash Flow";"RET",#N/A,FALSE,"Returns";"NPV",#N/A,FALSE,"Values";"ASMPT",#N/A,FALSE,"Assumptions"}</definedName>
    <definedName name="sfghsfgh_2" localSheetId="4" hidden="1">{"CF",#N/A,FALSE,"Cash Flow";"RET",#N/A,FALSE,"Returns";"NPV",#N/A,FALSE,"Values";"ASMPT",#N/A,FALSE,"Assumptions"}</definedName>
    <definedName name="sfghsfgh_2" localSheetId="5" hidden="1">{"CF",#N/A,FALSE,"Cash Flow";"RET",#N/A,FALSE,"Returns";"NPV",#N/A,FALSE,"Values";"ASMPT",#N/A,FALSE,"Assumptions"}</definedName>
    <definedName name="sfghsfgh_2" localSheetId="3" hidden="1">{"CF",#N/A,FALSE,"Cash Flow";"RET",#N/A,FALSE,"Returns";"NPV",#N/A,FALSE,"Values";"ASMPT",#N/A,FALSE,"Assumptions"}</definedName>
    <definedName name="sfghsfgh_2" hidden="1">{"CF",#N/A,FALSE,"Cash Flow";"RET",#N/A,FALSE,"Returns";"NPV",#N/A,FALSE,"Values";"ASMPT",#N/A,FALSE,"Assumptions"}</definedName>
    <definedName name="sfs" localSheetId="4" hidden="1">{"comps",#N/A,FALSE,"HANDPACK";"footnotes",#N/A,FALSE,"HANDPACK"}</definedName>
    <definedName name="sfs" localSheetId="5" hidden="1">{"comps",#N/A,FALSE,"HANDPACK";"footnotes",#N/A,FALSE,"HANDPACK"}</definedName>
    <definedName name="sfs" localSheetId="3" hidden="1">{"comps",#N/A,FALSE,"HANDPACK";"footnotes",#N/A,FALSE,"HANDPACK"}</definedName>
    <definedName name="sfs" hidden="1">{"comps",#N/A,FALSE,"HANDPACK";"footnotes",#N/A,FALSE,"HANDPACK"}</definedName>
    <definedName name="sfsdfsf" localSheetId="4" hidden="1">{"First Page",#N/A,FALSE,"Surfactants LBO";"Second Page",#N/A,FALSE,"Surfactants LBO"}</definedName>
    <definedName name="sfsdfsf" localSheetId="5" hidden="1">{"First Page",#N/A,FALSE,"Surfactants LBO";"Second Page",#N/A,FALSE,"Surfactants LBO"}</definedName>
    <definedName name="sfsdfsf" localSheetId="3" hidden="1">{"First Page",#N/A,FALSE,"Surfactants LBO";"Second Page",#N/A,FALSE,"Surfactants LBO"}</definedName>
    <definedName name="sfsdfsf" hidden="1">{"First Page",#N/A,FALSE,"Surfactants LBO";"Second Page",#N/A,FALSE,"Surfactants LBO"}</definedName>
    <definedName name="sfsf" localSheetId="4" hidden="1">{#N/A,#N/A,FALSE}</definedName>
    <definedName name="sfsf" localSheetId="5" hidden="1">{#N/A,#N/A,FALSE}</definedName>
    <definedName name="sfsf" localSheetId="3" hidden="1">{#N/A,#N/A,FALSE}</definedName>
    <definedName name="sfsf" hidden="1">{#N/A,#N/A,FALSE}</definedName>
    <definedName name="SGA" hidden="1">"SGA"</definedName>
    <definedName name="SGAbridge" localSheetId="4"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SGAbridge" localSheetId="5"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SGAbridge" localSheetId="3"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SGAbridge"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sgfdgsdf" localSheetId="4" hidden="1">{"CF",#N/A,FALSE,"Cash Flow";"RET",#N/A,FALSE,"Returns";"NPV",#N/A,FALSE,"Values";"ASMPT",#N/A,FALSE,"Assumptions"}</definedName>
    <definedName name="sgfdgsdf" localSheetId="5" hidden="1">{"CF",#N/A,FALSE,"Cash Flow";"RET",#N/A,FALSE,"Returns";"NPV",#N/A,FALSE,"Values";"ASMPT",#N/A,FALSE,"Assumptions"}</definedName>
    <definedName name="sgfdgsdf" localSheetId="3" hidden="1">{"CF",#N/A,FALSE,"Cash Flow";"RET",#N/A,FALSE,"Returns";"NPV",#N/A,FALSE,"Values";"ASMPT",#N/A,FALSE,"Assumptions"}</definedName>
    <definedName name="sgfdgsdf" hidden="1">{"CF",#N/A,FALSE,"Cash Flow";"RET",#N/A,FALSE,"Returns";"NPV",#N/A,FALSE,"Values";"ASMPT",#N/A,FALSE,"Assumptions"}</definedName>
    <definedName name="sgfsdgfsd" localSheetId="4" hidden="1">{"CF",#N/A,FALSE,"Cash Flow";"RET",#N/A,FALSE,"Returns";"NPV",#N/A,FALSE,"Values";"ASMPT",#N/A,FALSE,"Assumptions"}</definedName>
    <definedName name="sgfsdgfsd" localSheetId="5" hidden="1">{"CF",#N/A,FALSE,"Cash Flow";"RET",#N/A,FALSE,"Returns";"NPV",#N/A,FALSE,"Values";"ASMPT",#N/A,FALSE,"Assumptions"}</definedName>
    <definedName name="sgfsdgfsd" localSheetId="3" hidden="1">{"CF",#N/A,FALSE,"Cash Flow";"RET",#N/A,FALSE,"Returns";"NPV",#N/A,FALSE,"Values";"ASMPT",#N/A,FALSE,"Assumptions"}</definedName>
    <definedName name="sgfsdgfsd" hidden="1">{"CF",#N/A,FALSE,"Cash Flow";"RET",#N/A,FALSE,"Returns";"NPV",#N/A,FALSE,"Values";"ASMPT",#N/A,FALSE,"Assumptions"}</definedName>
    <definedName name="sgfsdgsd" localSheetId="4" hidden="1">{"CF",#N/A,FALSE,"Cash Flow";"RET",#N/A,FALSE,"Returns";"NPV",#N/A,FALSE,"Values";"ASMPT",#N/A,FALSE,"Assumptions"}</definedName>
    <definedName name="sgfsdgsd" localSheetId="5" hidden="1">{"CF",#N/A,FALSE,"Cash Flow";"RET",#N/A,FALSE,"Returns";"NPV",#N/A,FALSE,"Values";"ASMPT",#N/A,FALSE,"Assumptions"}</definedName>
    <definedName name="sgfsdgsd" localSheetId="3" hidden="1">{"CF",#N/A,FALSE,"Cash Flow";"RET",#N/A,FALSE,"Returns";"NPV",#N/A,FALSE,"Values";"ASMPT",#N/A,FALSE,"Assumptions"}</definedName>
    <definedName name="sgfsdgsd" hidden="1">{"CF",#N/A,FALSE,"Cash Flow";"RET",#N/A,FALSE,"Returns";"NPV",#N/A,FALSE,"Values";"ASMPT",#N/A,FALSE,"Assumptions"}</definedName>
    <definedName name="sgs" localSheetId="4" hidden="1">{#N/A,#N/A,FALSE,"Chart 2 by Prop Type"}</definedName>
    <definedName name="sgs" localSheetId="5" hidden="1">{#N/A,#N/A,FALSE,"Chart 2 by Prop Type"}</definedName>
    <definedName name="sgs" localSheetId="3" hidden="1">{#N/A,#N/A,FALSE,"Chart 2 by Prop Type"}</definedName>
    <definedName name="sgs" hidden="1">{#N/A,#N/A,FALSE,"Chart 2 by Prop Type"}</definedName>
    <definedName name="SHARESOUTSTANDING" hidden="1">"SHARESOUTSTANDING"</definedName>
    <definedName name="sheet1"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1"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1"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1"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100" localSheetId="4" hidden="1">{"QuarterLC",#N/A,FALSE,"LOCALwithADJ";"QuarterUSD",#N/A,FALSE,"USwithADJ"}</definedName>
    <definedName name="sheet100" localSheetId="5" hidden="1">{"QuarterLC",#N/A,FALSE,"LOCALwithADJ";"QuarterUSD",#N/A,FALSE,"USwithADJ"}</definedName>
    <definedName name="sheet100" localSheetId="3" hidden="1">{"QuarterLC",#N/A,FALSE,"LOCALwithADJ";"QuarterUSD",#N/A,FALSE,"USwithADJ"}</definedName>
    <definedName name="sheet100" hidden="1">{"QuarterLC",#N/A,FALSE,"LOCALwithADJ";"QuarterUSD",#N/A,FALSE,"USwithADJ"}</definedName>
    <definedName name="sheet2" localSheetId="4" hidden="1">{"CF",#N/A,FALSE,"Cash Flow";"RET",#N/A,FALSE,"Returns";"NPV",#N/A,FALSE,"Values";"ASMPT",#N/A,FALSE,"Assumptions"}</definedName>
    <definedName name="sheet2" localSheetId="5" hidden="1">{"CF",#N/A,FALSE,"Cash Flow";"RET",#N/A,FALSE,"Returns";"NPV",#N/A,FALSE,"Values";"ASMPT",#N/A,FALSE,"Assumptions"}</definedName>
    <definedName name="sheet2" localSheetId="3" hidden="1">{"CF",#N/A,FALSE,"Cash Flow";"RET",#N/A,FALSE,"Returns";"NPV",#N/A,FALSE,"Values";"ASMPT",#N/A,FALSE,"Assumptions"}</definedName>
    <definedName name="sheet2" hidden="1">{"CF",#N/A,FALSE,"Cash Flow";"RET",#N/A,FALSE,"Returns";"NPV",#N/A,FALSE,"Values";"ASMPT",#N/A,FALSE,"Assumptions"}</definedName>
    <definedName name="sheet25" localSheetId="4"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sheet25" localSheetId="5"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sheet25" localSheetId="3"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sheet25"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sheet2IRR" localSheetId="4" hidden="1">{"CF",#N/A,FALSE,"Cash Flow";"RET",#N/A,FALSE,"Returns";"NPV",#N/A,FALSE,"Values";"ASMPT",#N/A,FALSE,"Assumptions"}</definedName>
    <definedName name="sheet2IRR" localSheetId="5" hidden="1">{"CF",#N/A,FALSE,"Cash Flow";"RET",#N/A,FALSE,"Returns";"NPV",#N/A,FALSE,"Values";"ASMPT",#N/A,FALSE,"Assumptions"}</definedName>
    <definedName name="sheet2IRR" localSheetId="3" hidden="1">{"CF",#N/A,FALSE,"Cash Flow";"RET",#N/A,FALSE,"Returns";"NPV",#N/A,FALSE,"Values";"ASMPT",#N/A,FALSE,"Assumptions"}</definedName>
    <definedName name="sheet2IRR" hidden="1">{"CF",#N/A,FALSE,"Cash Flow";"RET",#N/A,FALSE,"Returns";"NPV",#N/A,FALSE,"Values";"ASMPT",#N/A,FALSE,"Assumptions"}</definedName>
    <definedName name="sheet3"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3"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3"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35"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35"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35"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3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4" localSheetId="4" hidden="1">{#N/A,#N/A,FALSE,"IPCOVER";#N/A,#N/A,FALSE,"STATEMENT";#N/A,#N/A,FALSE,"MARGIN";#N/A,#N/A,FALSE,"GNS &amp; LSS";#N/A,#N/A,FALSE,"IPREALGL";#N/A,#N/A,FALSE,"SHRTACCT"}</definedName>
    <definedName name="Sheet4" localSheetId="5" hidden="1">{#N/A,#N/A,FALSE,"IPCOVER";#N/A,#N/A,FALSE,"STATEMENT";#N/A,#N/A,FALSE,"MARGIN";#N/A,#N/A,FALSE,"GNS &amp; LSS";#N/A,#N/A,FALSE,"IPREALGL";#N/A,#N/A,FALSE,"SHRTACCT"}</definedName>
    <definedName name="Sheet4" localSheetId="3" hidden="1">{#N/A,#N/A,FALSE,"IPCOVER";#N/A,#N/A,FALSE,"STATEMENT";#N/A,#N/A,FALSE,"MARGIN";#N/A,#N/A,FALSE,"GNS &amp; LSS";#N/A,#N/A,FALSE,"IPREALGL";#N/A,#N/A,FALSE,"SHRTACCT"}</definedName>
    <definedName name="Sheet4" hidden="1">{#N/A,#N/A,FALSE,"IPCOVER";#N/A,#N/A,FALSE,"STATEMENT";#N/A,#N/A,FALSE,"MARGIN";#N/A,#N/A,FALSE,"GNS &amp; LSS";#N/A,#N/A,FALSE,"IPREALGL";#N/A,#N/A,FALSE,"SHRTACCT"}</definedName>
    <definedName name="sheet60" localSheetId="4" hidden="1">{"ProjLC",#N/A,FALSE,"LOCALwithADJ";"ProjUSD",#N/A,FALSE,"USwithADJ"}</definedName>
    <definedName name="sheet60" localSheetId="5" hidden="1">{"ProjLC",#N/A,FALSE,"LOCALwithADJ";"ProjUSD",#N/A,FALSE,"USwithADJ"}</definedName>
    <definedName name="sheet60" localSheetId="3" hidden="1">{"ProjLC",#N/A,FALSE,"LOCALwithADJ";"ProjUSD",#N/A,FALSE,"USwithADJ"}</definedName>
    <definedName name="sheet60" hidden="1">{"ProjLC",#N/A,FALSE,"LOCALwithADJ";"ProjUSD",#N/A,FALSE,"USwithADJ"}</definedName>
    <definedName name="sheet75" localSheetId="4" hidden="1">{"QuarterLC",#N/A,FALSE,"LOCALwithADJ";"QuarterUSD",#N/A,FALSE,"USwithADJ"}</definedName>
    <definedName name="sheet75" localSheetId="5" hidden="1">{"QuarterLC",#N/A,FALSE,"LOCALwithADJ";"QuarterUSD",#N/A,FALSE,"USwithADJ"}</definedName>
    <definedName name="sheet75" localSheetId="3" hidden="1">{"QuarterLC",#N/A,FALSE,"LOCALwithADJ";"QuarterUSD",#N/A,FALSE,"USwithADJ"}</definedName>
    <definedName name="sheet75" hidden="1">{"QuarterLC",#N/A,FALSE,"LOCALwithADJ";"QuarterUSD",#N/A,FALSE,"USwithADJ"}</definedName>
    <definedName name="SheetState" hidden="1">"'2:-1:-1:-1:-1:-1:-1:-1:-1:-1:-1:-1:-1:-1:0:0:0:2"</definedName>
    <definedName name="shit" localSheetId="4" hidden="1">{#N/A,"Base",FALSE,"Dividend";#N/A,"Conservative",FALSE,"Dividend";#N/A,"Downside",FALSE,"Dividend"}</definedName>
    <definedName name="shit" localSheetId="5" hidden="1">{#N/A,"Base",FALSE,"Dividend";#N/A,"Conservative",FALSE,"Dividend";#N/A,"Downside",FALSE,"Dividend"}</definedName>
    <definedName name="shit" localSheetId="3" hidden="1">{#N/A,"Base",FALSE,"Dividend";#N/A,"Conservative",FALSE,"Dividend";#N/A,"Downside",FALSE,"Dividend"}</definedName>
    <definedName name="shit" hidden="1">{#N/A,"Base",FALSE,"Dividend";#N/A,"Conservative",FALSE,"Dividend";#N/A,"Downside",FALSE,"Dividend"}</definedName>
    <definedName name="shit_1" localSheetId="4" hidden="1">{#N/A,"Base",FALSE,"Dividend";#N/A,"Conservative",FALSE,"Dividend";#N/A,"Downside",FALSE,"Dividend"}</definedName>
    <definedName name="shit_1" localSheetId="5" hidden="1">{#N/A,"Base",FALSE,"Dividend";#N/A,"Conservative",FALSE,"Dividend";#N/A,"Downside",FALSE,"Dividend"}</definedName>
    <definedName name="shit_1" localSheetId="3" hidden="1">{#N/A,"Base",FALSE,"Dividend";#N/A,"Conservative",FALSE,"Dividend";#N/A,"Downside",FALSE,"Dividend"}</definedName>
    <definedName name="shit_1" hidden="1">{#N/A,"Base",FALSE,"Dividend";#N/A,"Conservative",FALSE,"Dividend";#N/A,"Downside",FALSE,"Dividend"}</definedName>
    <definedName name="shitty" localSheetId="4" hidden="1">{#N/A,#N/A,FALSE,"1Executive Summary";#N/A,#N/A,FALSE,"2Assumptions (Input)";#N/A,#N/A,FALSE,"3Cash Flow Analysis";#N/A,#N/A,FALSE,"4Year One Financial Summary";#N/A,#N/A,FALSE,"5Value Matrix";#N/A,#N/A,FALSE,"Greenline Form Page 1";#N/A,#N/A,FALSE,"Greenline Form Page 2"}</definedName>
    <definedName name="shitty" localSheetId="5" hidden="1">{#N/A,#N/A,FALSE,"1Executive Summary";#N/A,#N/A,FALSE,"2Assumptions (Input)";#N/A,#N/A,FALSE,"3Cash Flow Analysis";#N/A,#N/A,FALSE,"4Year One Financial Summary";#N/A,#N/A,FALSE,"5Value Matrix";#N/A,#N/A,FALSE,"Greenline Form Page 1";#N/A,#N/A,FALSE,"Greenline Form Page 2"}</definedName>
    <definedName name="shitty" localSheetId="3" hidden="1">{#N/A,#N/A,FALSE,"1Executive Summary";#N/A,#N/A,FALSE,"2Assumptions (Input)";#N/A,#N/A,FALSE,"3Cash Flow Analysis";#N/A,#N/A,FALSE,"4Year One Financial Summary";#N/A,#N/A,FALSE,"5Value Matrix";#N/A,#N/A,FALSE,"Greenline Form Page 1";#N/A,#N/A,FALSE,"Greenline Form Page 2"}</definedName>
    <definedName name="shitty" hidden="1">{#N/A,#N/A,FALSE,"1Executive Summary";#N/A,#N/A,FALSE,"2Assumptions (Input)";#N/A,#N/A,FALSE,"3Cash Flow Analysis";#N/A,#N/A,FALSE,"4Year One Financial Summary";#N/A,#N/A,FALSE,"5Value Matrix";#N/A,#N/A,FALSE,"Greenline Form Page 1";#N/A,#N/A,FALSE,"Greenline Form Page 2"}</definedName>
    <definedName name="shoot" localSheetId="4" hidden="1">{#N/A,#N/A,FALSE,"Expense Comparison"}</definedName>
    <definedName name="shoot" localSheetId="5" hidden="1">{#N/A,#N/A,FALSE,"Expense Comparison"}</definedName>
    <definedName name="shoot" localSheetId="3" hidden="1">{#N/A,#N/A,FALSE,"Expense Comparison"}</definedName>
    <definedName name="shoot" hidden="1">{#N/A,#N/A,FALSE,"Expense Comparison"}</definedName>
    <definedName name="SHORT_TERM_INVEST" hidden="1">"SHORT_TERM_INVEST"</definedName>
    <definedName name="shucks" localSheetId="4" hidden="1">{"Full Sheet",#N/A,FALSE,"Expense Comparison"}</definedName>
    <definedName name="shucks" localSheetId="5" hidden="1">{"Full Sheet",#N/A,FALSE,"Expense Comparison"}</definedName>
    <definedName name="shucks" localSheetId="3" hidden="1">{"Full Sheet",#N/A,FALSE,"Expense Comparison"}</definedName>
    <definedName name="shucks" hidden="1">{"Full Sheet",#N/A,FALSE,"Expense Comparison"}</definedName>
    <definedName name="shuckss" localSheetId="4" hidden="1">{"Full Sheet",#N/A,FALSE,"Expense Comparison"}</definedName>
    <definedName name="shuckss" localSheetId="5" hidden="1">{"Full Sheet",#N/A,FALSE,"Expense Comparison"}</definedName>
    <definedName name="shuckss" localSheetId="3" hidden="1">{"Full Sheet",#N/A,FALSE,"Expense Comparison"}</definedName>
    <definedName name="shuckss" hidden="1">{"Full Sheet",#N/A,FALSE,"Expense Comparison"}</definedName>
    <definedName name="shucksssss" localSheetId="4" hidden="1">{#N/A,#N/A,FALSE,"Expense Comparison"}</definedName>
    <definedName name="shucksssss" localSheetId="5" hidden="1">{#N/A,#N/A,FALSE,"Expense Comparison"}</definedName>
    <definedName name="shucksssss" localSheetId="3" hidden="1">{#N/A,#N/A,FALSE,"Expense Comparison"}</definedName>
    <definedName name="shucksssss" hidden="1">{#N/A,#N/A,FALSE,"Expense Comparison"}</definedName>
    <definedName name="si" localSheetId="4" hidden="1">{#N/A,#N/A,FALSE,"Chart 2 by Prop Type"}</definedName>
    <definedName name="si" localSheetId="5" hidden="1">{#N/A,#N/A,FALSE,"Chart 2 by Prop Type"}</definedName>
    <definedName name="si" localSheetId="3" hidden="1">{#N/A,#N/A,FALSE,"Chart 2 by Prop Type"}</definedName>
    <definedName name="si" hidden="1">{#N/A,#N/A,FALSE,"Chart 2 by Prop Type"}</definedName>
    <definedName name="sk" hidden="1">"1, 3, 1, False, 2, False, False, , 0, False, True, 3, 2"</definedName>
    <definedName name="skoadnváosdvn" localSheetId="4" hidden="1">{#N/A,#N/A,FALSE,"GP";#N/A,#N/A,FALSE,"Assinantes";#N/A,#N/A,FALSE,"Rede";#N/A,#N/A,FALSE,"Evolução";#N/A,#N/A,FALSE,"Resultado"}</definedName>
    <definedName name="skoadnváosdvn" localSheetId="5" hidden="1">{#N/A,#N/A,FALSE,"GP";#N/A,#N/A,FALSE,"Assinantes";#N/A,#N/A,FALSE,"Rede";#N/A,#N/A,FALSE,"Evolução";#N/A,#N/A,FALSE,"Resultado"}</definedName>
    <definedName name="skoadnváosdvn" localSheetId="3" hidden="1">{#N/A,#N/A,FALSE,"GP";#N/A,#N/A,FALSE,"Assinantes";#N/A,#N/A,FALSE,"Rede";#N/A,#N/A,FALSE,"Evolução";#N/A,#N/A,FALSE,"Resultado"}</definedName>
    <definedName name="skoadnváosdvn" hidden="1">{#N/A,#N/A,FALSE,"GP";#N/A,#N/A,FALSE,"Assinantes";#N/A,#N/A,FALSE,"Rede";#N/A,#N/A,FALSE,"Evolução";#N/A,#N/A,FALSE,"Resultado"}</definedName>
    <definedName name="slbr" localSheetId="4" hidden="1">{#N/A,#N/A,FALSE,"DELQ";#N/A,#N/A,FALSE,"REO";#N/A,#N/A,FALSE,"WATCHDSC";#N/A,#N/A,FALSE,"2LOSSMOD";#N/A,#N/A,FALSE,"2LOSS";#N/A,#N/A,FALSE,"DSC";#N/A,#N/A,FALSE,"OPERAT";#N/A,#N/A,FALSE,"ADJUST";#N/A,#N/A,FALSE,"PAIDOFF";#N/A,#N/A,FALSE,"TENANT";#N/A,#N/A,FALSE,"LEASE EXPIRE"}</definedName>
    <definedName name="slbr" localSheetId="5" hidden="1">{#N/A,#N/A,FALSE,"DELQ";#N/A,#N/A,FALSE,"REO";#N/A,#N/A,FALSE,"WATCHDSC";#N/A,#N/A,FALSE,"2LOSSMOD";#N/A,#N/A,FALSE,"2LOSS";#N/A,#N/A,FALSE,"DSC";#N/A,#N/A,FALSE,"OPERAT";#N/A,#N/A,FALSE,"ADJUST";#N/A,#N/A,FALSE,"PAIDOFF";#N/A,#N/A,FALSE,"TENANT";#N/A,#N/A,FALSE,"LEASE EXPIRE"}</definedName>
    <definedName name="slbr" localSheetId="3" hidden="1">{#N/A,#N/A,FALSE,"DELQ";#N/A,#N/A,FALSE,"REO";#N/A,#N/A,FALSE,"WATCHDSC";#N/A,#N/A,FALSE,"2LOSSMOD";#N/A,#N/A,FALSE,"2LOSS";#N/A,#N/A,FALSE,"DSC";#N/A,#N/A,FALSE,"OPERAT";#N/A,#N/A,FALSE,"ADJUST";#N/A,#N/A,FALSE,"PAIDOFF";#N/A,#N/A,FALSE,"TENANT";#N/A,#N/A,FALSE,"LEASE EXPIRE"}</definedName>
    <definedName name="slbr" hidden="1">{#N/A,#N/A,FALSE,"DELQ";#N/A,#N/A,FALSE,"REO";#N/A,#N/A,FALSE,"WATCHDSC";#N/A,#N/A,FALSE,"2LOSSMOD";#N/A,#N/A,FALSE,"2LOSS";#N/A,#N/A,FALSE,"DSC";#N/A,#N/A,FALSE,"OPERAT";#N/A,#N/A,FALSE,"ADJUST";#N/A,#N/A,FALSE,"PAIDOFF";#N/A,#N/A,FALSE,"TENANT";#N/A,#N/A,FALSE,"LEASE EXPIRE"}</definedName>
    <definedName name="SLDFKJ" localSheetId="4" hidden="1">{#N/A,#N/A,FALSE,"PAYROLL BREAKDOWN";#N/A,#N/A,FALSE,"PRODUCTION SUMMARY";#N/A,#N/A,FALSE,"PROD ACTUAL TO BUDGET";#N/A,#N/A,FALSE,"WET END BREAKDOWN";#N/A,#N/A,FALSE,"WASTE";#N/A,#N/A,FALSE,"FISH DIST.";#N/A,#N/A,FALSE,"SARD ANALYSIS ";#N/A,#N/A,FALSE,"SNACK ANALYSIS";#N/A,#N/A,FALSE,"RD FISH TO CANNERY";#N/A,#N/A,FALSE,"SALMON FOOD &amp; BAIT";#N/A,#N/A,FALSE,"COLD STORAGE";#N/A,#N/A,FALSE,"LABELLING";#N/A,#N/A,FALSE,"WA SW";#N/A,#N/A,FALSE,"WA OIL";#N/A,#N/A,FALSE,"MUST SPRATS";#N/A,#N/A,FALSE,"DEEP CAN KLS";#N/A,#N/A,FALSE,"REG OVALS";#N/A,#N/A,FALSE,"REG SNACKS";#N/A,#N/A,FALSE,"A TO B SUMMARY"}</definedName>
    <definedName name="SLDFKJ" localSheetId="5" hidden="1">{#N/A,#N/A,FALSE,"PAYROLL BREAKDOWN";#N/A,#N/A,FALSE,"PRODUCTION SUMMARY";#N/A,#N/A,FALSE,"PROD ACTUAL TO BUDGET";#N/A,#N/A,FALSE,"WET END BREAKDOWN";#N/A,#N/A,FALSE,"WASTE";#N/A,#N/A,FALSE,"FISH DIST.";#N/A,#N/A,FALSE,"SARD ANALYSIS ";#N/A,#N/A,FALSE,"SNACK ANALYSIS";#N/A,#N/A,FALSE,"RD FISH TO CANNERY";#N/A,#N/A,FALSE,"SALMON FOOD &amp; BAIT";#N/A,#N/A,FALSE,"COLD STORAGE";#N/A,#N/A,FALSE,"LABELLING";#N/A,#N/A,FALSE,"WA SW";#N/A,#N/A,FALSE,"WA OIL";#N/A,#N/A,FALSE,"MUST SPRATS";#N/A,#N/A,FALSE,"DEEP CAN KLS";#N/A,#N/A,FALSE,"REG OVALS";#N/A,#N/A,FALSE,"REG SNACKS";#N/A,#N/A,FALSE,"A TO B SUMMARY"}</definedName>
    <definedName name="SLDFKJ" localSheetId="3" hidden="1">{#N/A,#N/A,FALSE,"PAYROLL BREAKDOWN";#N/A,#N/A,FALSE,"PRODUCTION SUMMARY";#N/A,#N/A,FALSE,"PROD ACTUAL TO BUDGET";#N/A,#N/A,FALSE,"WET END BREAKDOWN";#N/A,#N/A,FALSE,"WASTE";#N/A,#N/A,FALSE,"FISH DIST.";#N/A,#N/A,FALSE,"SARD ANALYSIS ";#N/A,#N/A,FALSE,"SNACK ANALYSIS";#N/A,#N/A,FALSE,"RD FISH TO CANNERY";#N/A,#N/A,FALSE,"SALMON FOOD &amp; BAIT";#N/A,#N/A,FALSE,"COLD STORAGE";#N/A,#N/A,FALSE,"LABELLING";#N/A,#N/A,FALSE,"WA SW";#N/A,#N/A,FALSE,"WA OIL";#N/A,#N/A,FALSE,"MUST SPRATS";#N/A,#N/A,FALSE,"DEEP CAN KLS";#N/A,#N/A,FALSE,"REG OVALS";#N/A,#N/A,FALSE,"REG SNACKS";#N/A,#N/A,FALSE,"A TO B SUMMARY"}</definedName>
    <definedName name="SLDFKJ" hidden="1">{#N/A,#N/A,FALSE,"PAYROLL BREAKDOWN";#N/A,#N/A,FALSE,"PRODUCTION SUMMARY";#N/A,#N/A,FALSE,"PROD ACTUAL TO BUDGET";#N/A,#N/A,FALSE,"WET END BREAKDOWN";#N/A,#N/A,FALSE,"WASTE";#N/A,#N/A,FALSE,"FISH DIST.";#N/A,#N/A,FALSE,"SARD ANALYSIS ";#N/A,#N/A,FALSE,"SNACK ANALYSIS";#N/A,#N/A,FALSE,"RD FISH TO CANNERY";#N/A,#N/A,FALSE,"SALMON FOOD &amp; BAIT";#N/A,#N/A,FALSE,"COLD STORAGE";#N/A,#N/A,FALSE,"LABELLING";#N/A,#N/A,FALSE,"WA SW";#N/A,#N/A,FALSE,"WA OIL";#N/A,#N/A,FALSE,"MUST SPRATS";#N/A,#N/A,FALSE,"DEEP CAN KLS";#N/A,#N/A,FALSE,"REG OVALS";#N/A,#N/A,FALSE,"REG SNACKS";#N/A,#N/A,FALSE,"A TO B SUMMARY"}</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fkjsd" localSheetId="4" hidden="1">{#N/A,#N/A,FALSE,"CAPREIT"}</definedName>
    <definedName name="slfkjsd" localSheetId="5" hidden="1">{#N/A,#N/A,FALSE,"CAPREIT"}</definedName>
    <definedName name="slfkjsd" localSheetId="3" hidden="1">{#N/A,#N/A,FALSE,"CAPREIT"}</definedName>
    <definedName name="slfkjsd" hidden="1">{#N/A,#N/A,FALSE,"CAPREIT"}</definedName>
    <definedName name="slkdhvoislsfjpsojflmnfsofjhsofbs" localSheetId="4" hidden="1">{#N/A,#N/A,FALSE,"Chart 2 by Prop Type"}</definedName>
    <definedName name="slkdhvoislsfjpsojflmnfsofjhsofbs" localSheetId="5" hidden="1">{#N/A,#N/A,FALSE,"Chart 2 by Prop Type"}</definedName>
    <definedName name="slkdhvoislsfjpsojflmnfsofjhsofbs" localSheetId="3" hidden="1">{#N/A,#N/A,FALSE,"Chart 2 by Prop Type"}</definedName>
    <definedName name="slkdhvoislsfjpsojflmnfsofjhsofbs" hidden="1">{#N/A,#N/A,FALSE,"Chart 2 by Prop Type"}</definedName>
    <definedName name="slrkjfu" localSheetId="4" hidden="1">{#N/A,#N/A,FALSE,"PropertyInfo"}</definedName>
    <definedName name="slrkjfu" localSheetId="5" hidden="1">{#N/A,#N/A,FALSE,"PropertyInfo"}</definedName>
    <definedName name="slrkjfu" localSheetId="3" hidden="1">{#N/A,#N/A,FALSE,"PropertyInfo"}</definedName>
    <definedName name="slrkjfu" hidden="1">{#N/A,#N/A,FALSE,"PropertyInfo"}</definedName>
    <definedName name="sofj" localSheetId="4" hidden="1">{#N/A,#N/A,FALSE,"Chart 2 by Prop Type"}</definedName>
    <definedName name="sofj" localSheetId="5" hidden="1">{#N/A,#N/A,FALSE,"Chart 2 by Prop Type"}</definedName>
    <definedName name="sofj" localSheetId="3" hidden="1">{#N/A,#N/A,FALSE,"Chart 2 by Prop Type"}</definedName>
    <definedName name="sofj" hidden="1">{#N/A,#N/A,FALSE,"Chart 2 by Prop Type"}</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1</definedName>
    <definedName name="solver_nwt" hidden="1">1</definedName>
    <definedName name="solver_pre" hidden="1">0.000001</definedName>
    <definedName name="solver_rel1" hidden="1">1</definedName>
    <definedName name="solver_rel10" hidden="1">5</definedName>
    <definedName name="solver_rel11" hidden="1">5</definedName>
    <definedName name="solver_rel12" hidden="1">5</definedName>
    <definedName name="solver_rel13" hidden="1">5</definedName>
    <definedName name="solver_rel14" hidden="1">5</definedName>
    <definedName name="solver_rel15" hidden="1">5</definedName>
    <definedName name="solver_rel16" hidden="1">5</definedName>
    <definedName name="solver_rel17" hidden="1">5</definedName>
    <definedName name="solver_rel18" hidden="1">5</definedName>
    <definedName name="solver_rel19" hidden="1">5</definedName>
    <definedName name="solver_rel2" hidden="1">5</definedName>
    <definedName name="solver_rel20" hidden="1">5</definedName>
    <definedName name="solver_rel21" hidden="1">5</definedName>
    <definedName name="solver_rel22" hidden="1">5</definedName>
    <definedName name="solver_rel23" hidden="1">1</definedName>
    <definedName name="solver_rel24" hidden="1">5</definedName>
    <definedName name="solver_rel25" hidden="1">5</definedName>
    <definedName name="solver_rel26" hidden="1">5</definedName>
    <definedName name="solver_rel27" hidden="1">5</definedName>
    <definedName name="solver_rel28" hidden="1">5</definedName>
    <definedName name="solver_rel29" hidden="1">5</definedName>
    <definedName name="solver_rel3" hidden="1">5</definedName>
    <definedName name="solver_rel30" hidden="1">5</definedName>
    <definedName name="solver_rel31" hidden="1">5</definedName>
    <definedName name="solver_rel32" hidden="1">5</definedName>
    <definedName name="solver_rel33" hidden="1">5</definedName>
    <definedName name="solver_rel34" hidden="1">5</definedName>
    <definedName name="solver_rel35" hidden="1">5</definedName>
    <definedName name="solver_rel36" hidden="1">5</definedName>
    <definedName name="solver_rel37" hidden="1">5</definedName>
    <definedName name="solver_rel38" hidden="1">5</definedName>
    <definedName name="solver_rel39" hidden="1">5</definedName>
    <definedName name="solver_rel4" hidden="1">5</definedName>
    <definedName name="solver_rel40" hidden="1">5</definedName>
    <definedName name="solver_rel41" hidden="1">5</definedName>
    <definedName name="solver_rel42" hidden="1">5</definedName>
    <definedName name="solver_rel43" hidden="1">5</definedName>
    <definedName name="solver_rel44" hidden="1">5</definedName>
    <definedName name="solver_rel45" hidden="1">1</definedName>
    <definedName name="solver_rel46" hidden="1">5</definedName>
    <definedName name="solver_rel47" hidden="1">5</definedName>
    <definedName name="solver_rel48" hidden="1">5</definedName>
    <definedName name="solver_rel49" hidden="1">5</definedName>
    <definedName name="solver_rel5" hidden="1">5</definedName>
    <definedName name="solver_rel50" hidden="1">5</definedName>
    <definedName name="solver_rel51" hidden="1">5</definedName>
    <definedName name="solver_rel52" hidden="1">5</definedName>
    <definedName name="solver_rel53" hidden="1">5</definedName>
    <definedName name="solver_rel54" hidden="1">5</definedName>
    <definedName name="solver_rel55" hidden="1">5</definedName>
    <definedName name="solver_rel56" hidden="1">5</definedName>
    <definedName name="solver_rel57" hidden="1">5</definedName>
    <definedName name="solver_rel58" hidden="1">5</definedName>
    <definedName name="solver_rel59" hidden="1">5</definedName>
    <definedName name="solver_rel6" hidden="1">5</definedName>
    <definedName name="solver_rel60" hidden="1">5</definedName>
    <definedName name="solver_rel61" hidden="1">5</definedName>
    <definedName name="solver_rel62" hidden="1">5</definedName>
    <definedName name="solver_rel63" hidden="1">5</definedName>
    <definedName name="solver_rel64" hidden="1">5</definedName>
    <definedName name="solver_rel65" hidden="1">5</definedName>
    <definedName name="solver_rel66" hidden="1">5</definedName>
    <definedName name="solver_rel67" hidden="1">1</definedName>
    <definedName name="solver_rel68" hidden="1">5</definedName>
    <definedName name="solver_rel69" hidden="1">5</definedName>
    <definedName name="solver_rel7" hidden="1">5</definedName>
    <definedName name="solver_rel70" hidden="1">5</definedName>
    <definedName name="solver_rel71" hidden="1">5</definedName>
    <definedName name="solver_rel72" hidden="1">5</definedName>
    <definedName name="solver_rel73" hidden="1">5</definedName>
    <definedName name="solver_rel74" hidden="1">5</definedName>
    <definedName name="solver_rel75" hidden="1">5</definedName>
    <definedName name="solver_rel76" hidden="1">5</definedName>
    <definedName name="solver_rel77" hidden="1">5</definedName>
    <definedName name="solver_rel78" hidden="1">5</definedName>
    <definedName name="solver_rel79" hidden="1">5</definedName>
    <definedName name="solver_rel8" hidden="1">5</definedName>
    <definedName name="solver_rel80" hidden="1">5</definedName>
    <definedName name="solver_rel81" hidden="1">5</definedName>
    <definedName name="solver_rel82" hidden="1">5</definedName>
    <definedName name="solver_rel83" hidden="1">5</definedName>
    <definedName name="solver_rel84" hidden="1">5</definedName>
    <definedName name="solver_rel85" hidden="1">5</definedName>
    <definedName name="solver_rel86" hidden="1">5</definedName>
    <definedName name="solver_rel87" hidden="1">5</definedName>
    <definedName name="solver_rel88" hidden="1">5</definedName>
    <definedName name="solver_rel9" hidden="1">5</definedName>
    <definedName name="solver_rhs1" hidden="1">0.15</definedName>
    <definedName name="solver_rhs10" localSheetId="4" hidden="1">binary</definedName>
    <definedName name="solver_rhs10" localSheetId="5" hidden="1">binary</definedName>
    <definedName name="solver_rhs10" localSheetId="3" hidden="1">binary</definedName>
    <definedName name="solver_rhs10" hidden="1">binary</definedName>
    <definedName name="solver_rhs11" localSheetId="4" hidden="1">binary</definedName>
    <definedName name="solver_rhs11" localSheetId="5" hidden="1">binary</definedName>
    <definedName name="solver_rhs11" localSheetId="3" hidden="1">binary</definedName>
    <definedName name="solver_rhs11" hidden="1">binary</definedName>
    <definedName name="solver_rhs12" localSheetId="4" hidden="1">binary</definedName>
    <definedName name="solver_rhs12" localSheetId="5" hidden="1">binary</definedName>
    <definedName name="solver_rhs12" localSheetId="3" hidden="1">binary</definedName>
    <definedName name="solver_rhs12" hidden="1">binary</definedName>
    <definedName name="solver_rhs13" localSheetId="4" hidden="1">binary</definedName>
    <definedName name="solver_rhs13" localSheetId="5" hidden="1">binary</definedName>
    <definedName name="solver_rhs13" localSheetId="3" hidden="1">binary</definedName>
    <definedName name="solver_rhs13" hidden="1">binary</definedName>
    <definedName name="solver_rhs14" localSheetId="4" hidden="1">binary</definedName>
    <definedName name="solver_rhs14" localSheetId="5" hidden="1">binary</definedName>
    <definedName name="solver_rhs14" localSheetId="3" hidden="1">binary</definedName>
    <definedName name="solver_rhs14" hidden="1">binary</definedName>
    <definedName name="solver_rhs15" localSheetId="4" hidden="1">binary</definedName>
    <definedName name="solver_rhs15" localSheetId="5" hidden="1">binary</definedName>
    <definedName name="solver_rhs15" localSheetId="3" hidden="1">binary</definedName>
    <definedName name="solver_rhs15" hidden="1">binary</definedName>
    <definedName name="solver_rhs16" localSheetId="4" hidden="1">binary</definedName>
    <definedName name="solver_rhs16" localSheetId="5" hidden="1">binary</definedName>
    <definedName name="solver_rhs16" localSheetId="3" hidden="1">binary</definedName>
    <definedName name="solver_rhs16" hidden="1">binary</definedName>
    <definedName name="solver_rhs17" localSheetId="4" hidden="1">binary</definedName>
    <definedName name="solver_rhs17" localSheetId="5" hidden="1">binary</definedName>
    <definedName name="solver_rhs17" localSheetId="3" hidden="1">binary</definedName>
    <definedName name="solver_rhs17" hidden="1">binary</definedName>
    <definedName name="solver_rhs18" localSheetId="4" hidden="1">binary</definedName>
    <definedName name="solver_rhs18" localSheetId="5" hidden="1">binary</definedName>
    <definedName name="solver_rhs18" localSheetId="3" hidden="1">binary</definedName>
    <definedName name="solver_rhs18" hidden="1">binary</definedName>
    <definedName name="solver_rhs19" localSheetId="4" hidden="1">binary</definedName>
    <definedName name="solver_rhs19" localSheetId="5" hidden="1">binary</definedName>
    <definedName name="solver_rhs19" localSheetId="3" hidden="1">binary</definedName>
    <definedName name="solver_rhs19" hidden="1">binary</definedName>
    <definedName name="solver_rhs2" localSheetId="4" hidden="1">binary</definedName>
    <definedName name="solver_rhs2" localSheetId="5" hidden="1">binary</definedName>
    <definedName name="solver_rhs2" localSheetId="3" hidden="1">binary</definedName>
    <definedName name="solver_rhs2" hidden="1">binary</definedName>
    <definedName name="solver_rhs20" localSheetId="4" hidden="1">binary</definedName>
    <definedName name="solver_rhs20" localSheetId="5" hidden="1">binary</definedName>
    <definedName name="solver_rhs20" localSheetId="3" hidden="1">binary</definedName>
    <definedName name="solver_rhs20" hidden="1">binary</definedName>
    <definedName name="solver_rhs21" localSheetId="4" hidden="1">binary</definedName>
    <definedName name="solver_rhs21" localSheetId="5" hidden="1">binary</definedName>
    <definedName name="solver_rhs21" localSheetId="3" hidden="1">binary</definedName>
    <definedName name="solver_rhs21" hidden="1">binary</definedName>
    <definedName name="solver_rhs22" localSheetId="4" hidden="1">binary</definedName>
    <definedName name="solver_rhs22" localSheetId="5" hidden="1">binary</definedName>
    <definedName name="solver_rhs22" localSheetId="3" hidden="1">binary</definedName>
    <definedName name="solver_rhs22" hidden="1">binary</definedName>
    <definedName name="solver_rhs24" localSheetId="4" hidden="1">binary</definedName>
    <definedName name="solver_rhs24" localSheetId="5" hidden="1">binary</definedName>
    <definedName name="solver_rhs24" localSheetId="3" hidden="1">binary</definedName>
    <definedName name="solver_rhs24" hidden="1">binary</definedName>
    <definedName name="solver_rhs25" localSheetId="4" hidden="1">binary</definedName>
    <definedName name="solver_rhs25" localSheetId="5" hidden="1">binary</definedName>
    <definedName name="solver_rhs25" localSheetId="3" hidden="1">binary</definedName>
    <definedName name="solver_rhs25" hidden="1">binary</definedName>
    <definedName name="solver_rhs26" localSheetId="4" hidden="1">binary</definedName>
    <definedName name="solver_rhs26" localSheetId="5" hidden="1">binary</definedName>
    <definedName name="solver_rhs26" localSheetId="3" hidden="1">binary</definedName>
    <definedName name="solver_rhs26" hidden="1">binary</definedName>
    <definedName name="solver_rhs27" localSheetId="4" hidden="1">binary</definedName>
    <definedName name="solver_rhs27" localSheetId="5" hidden="1">binary</definedName>
    <definedName name="solver_rhs27" localSheetId="3" hidden="1">binary</definedName>
    <definedName name="solver_rhs27" hidden="1">binary</definedName>
    <definedName name="solver_rhs28" localSheetId="4" hidden="1">binary</definedName>
    <definedName name="solver_rhs28" localSheetId="5" hidden="1">binary</definedName>
    <definedName name="solver_rhs28" localSheetId="3" hidden="1">binary</definedName>
    <definedName name="solver_rhs28" hidden="1">binary</definedName>
    <definedName name="solver_rhs29" localSheetId="4" hidden="1">binary</definedName>
    <definedName name="solver_rhs29" localSheetId="5" hidden="1">binary</definedName>
    <definedName name="solver_rhs29" localSheetId="3" hidden="1">binary</definedName>
    <definedName name="solver_rhs29" hidden="1">binary</definedName>
    <definedName name="solver_rhs3" localSheetId="4" hidden="1">binary</definedName>
    <definedName name="solver_rhs3" localSheetId="5" hidden="1">binary</definedName>
    <definedName name="solver_rhs3" localSheetId="3" hidden="1">binary</definedName>
    <definedName name="solver_rhs3" hidden="1">binary</definedName>
    <definedName name="solver_rhs30" localSheetId="4" hidden="1">binary</definedName>
    <definedName name="solver_rhs30" localSheetId="5" hidden="1">binary</definedName>
    <definedName name="solver_rhs30" localSheetId="3" hidden="1">binary</definedName>
    <definedName name="solver_rhs30" hidden="1">binary</definedName>
    <definedName name="solver_rhs31" localSheetId="4" hidden="1">binary</definedName>
    <definedName name="solver_rhs31" localSheetId="5" hidden="1">binary</definedName>
    <definedName name="solver_rhs31" localSheetId="3" hidden="1">binary</definedName>
    <definedName name="solver_rhs31" hidden="1">binary</definedName>
    <definedName name="solver_rhs32" localSheetId="4" hidden="1">binary</definedName>
    <definedName name="solver_rhs32" localSheetId="5" hidden="1">binary</definedName>
    <definedName name="solver_rhs32" localSheetId="3" hidden="1">binary</definedName>
    <definedName name="solver_rhs32" hidden="1">binary</definedName>
    <definedName name="solver_rhs33" localSheetId="4" hidden="1">binary</definedName>
    <definedName name="solver_rhs33" localSheetId="5" hidden="1">binary</definedName>
    <definedName name="solver_rhs33" localSheetId="3" hidden="1">binary</definedName>
    <definedName name="solver_rhs33" hidden="1">binary</definedName>
    <definedName name="solver_rhs34" localSheetId="4" hidden="1">binary</definedName>
    <definedName name="solver_rhs34" localSheetId="5" hidden="1">binary</definedName>
    <definedName name="solver_rhs34" localSheetId="3" hidden="1">binary</definedName>
    <definedName name="solver_rhs34" hidden="1">binary</definedName>
    <definedName name="solver_rhs35" localSheetId="4" hidden="1">binary</definedName>
    <definedName name="solver_rhs35" localSheetId="5" hidden="1">binary</definedName>
    <definedName name="solver_rhs35" localSheetId="3" hidden="1">binary</definedName>
    <definedName name="solver_rhs35" hidden="1">binary</definedName>
    <definedName name="solver_rhs36" localSheetId="4" hidden="1">binary</definedName>
    <definedName name="solver_rhs36" localSheetId="5" hidden="1">binary</definedName>
    <definedName name="solver_rhs36" localSheetId="3" hidden="1">binary</definedName>
    <definedName name="solver_rhs36" hidden="1">binary</definedName>
    <definedName name="solver_rhs37" localSheetId="4" hidden="1">binary</definedName>
    <definedName name="solver_rhs37" localSheetId="5" hidden="1">binary</definedName>
    <definedName name="solver_rhs37" localSheetId="3" hidden="1">binary</definedName>
    <definedName name="solver_rhs37" hidden="1">binary</definedName>
    <definedName name="solver_rhs38" localSheetId="4" hidden="1">binary</definedName>
    <definedName name="solver_rhs38" localSheetId="5" hidden="1">binary</definedName>
    <definedName name="solver_rhs38" localSheetId="3" hidden="1">binary</definedName>
    <definedName name="solver_rhs38" hidden="1">binary</definedName>
    <definedName name="solver_rhs39" localSheetId="4" hidden="1">binary</definedName>
    <definedName name="solver_rhs39" localSheetId="5" hidden="1">binary</definedName>
    <definedName name="solver_rhs39" localSheetId="3" hidden="1">binary</definedName>
    <definedName name="solver_rhs39" hidden="1">binary</definedName>
    <definedName name="solver_rhs4" localSheetId="4" hidden="1">binary</definedName>
    <definedName name="solver_rhs4" localSheetId="5" hidden="1">binary</definedName>
    <definedName name="solver_rhs4" localSheetId="3" hidden="1">binary</definedName>
    <definedName name="solver_rhs4" hidden="1">binary</definedName>
    <definedName name="solver_rhs40" localSheetId="4" hidden="1">binary</definedName>
    <definedName name="solver_rhs40" localSheetId="5" hidden="1">binary</definedName>
    <definedName name="solver_rhs40" localSheetId="3" hidden="1">binary</definedName>
    <definedName name="solver_rhs40" hidden="1">binary</definedName>
    <definedName name="solver_rhs41" localSheetId="4" hidden="1">binary</definedName>
    <definedName name="solver_rhs41" localSheetId="5" hidden="1">binary</definedName>
    <definedName name="solver_rhs41" localSheetId="3" hidden="1">binary</definedName>
    <definedName name="solver_rhs41" hidden="1">binary</definedName>
    <definedName name="solver_rhs42" localSheetId="4" hidden="1">binary</definedName>
    <definedName name="solver_rhs42" localSheetId="5" hidden="1">binary</definedName>
    <definedName name="solver_rhs42" localSheetId="3" hidden="1">binary</definedName>
    <definedName name="solver_rhs42" hidden="1">binary</definedName>
    <definedName name="solver_rhs43" localSheetId="4" hidden="1">binary</definedName>
    <definedName name="solver_rhs43" localSheetId="5" hidden="1">binary</definedName>
    <definedName name="solver_rhs43" localSheetId="3" hidden="1">binary</definedName>
    <definedName name="solver_rhs43" hidden="1">binary</definedName>
    <definedName name="solver_rhs44" localSheetId="4" hidden="1">binary</definedName>
    <definedName name="solver_rhs44" localSheetId="5" hidden="1">binary</definedName>
    <definedName name="solver_rhs44" localSheetId="3" hidden="1">binary</definedName>
    <definedName name="solver_rhs44" hidden="1">binary</definedName>
    <definedName name="solver_rhs46" localSheetId="4" hidden="1">binary</definedName>
    <definedName name="solver_rhs46" localSheetId="5" hidden="1">binary</definedName>
    <definedName name="solver_rhs46" localSheetId="3" hidden="1">binary</definedName>
    <definedName name="solver_rhs46" hidden="1">binary</definedName>
    <definedName name="solver_rhs47" localSheetId="4" hidden="1">binary</definedName>
    <definedName name="solver_rhs47" localSheetId="5" hidden="1">binary</definedName>
    <definedName name="solver_rhs47" localSheetId="3" hidden="1">binary</definedName>
    <definedName name="solver_rhs47" hidden="1">binary</definedName>
    <definedName name="solver_rhs48" localSheetId="4" hidden="1">binary</definedName>
    <definedName name="solver_rhs48" localSheetId="5" hidden="1">binary</definedName>
    <definedName name="solver_rhs48" localSheetId="3" hidden="1">binary</definedName>
    <definedName name="solver_rhs48" hidden="1">binary</definedName>
    <definedName name="solver_rhs49" localSheetId="4" hidden="1">binary</definedName>
    <definedName name="solver_rhs49" localSheetId="5" hidden="1">binary</definedName>
    <definedName name="solver_rhs49" localSheetId="3" hidden="1">binary</definedName>
    <definedName name="solver_rhs49" hidden="1">binary</definedName>
    <definedName name="solver_rhs5" localSheetId="4" hidden="1">binary</definedName>
    <definedName name="solver_rhs5" localSheetId="5" hidden="1">binary</definedName>
    <definedName name="solver_rhs5" localSheetId="3" hidden="1">binary</definedName>
    <definedName name="solver_rhs5" hidden="1">binary</definedName>
    <definedName name="solver_rhs50" localSheetId="4" hidden="1">binary</definedName>
    <definedName name="solver_rhs50" localSheetId="5" hidden="1">binary</definedName>
    <definedName name="solver_rhs50" localSheetId="3" hidden="1">binary</definedName>
    <definedName name="solver_rhs50" hidden="1">binary</definedName>
    <definedName name="solver_rhs51" localSheetId="4" hidden="1">binary</definedName>
    <definedName name="solver_rhs51" localSheetId="5" hidden="1">binary</definedName>
    <definedName name="solver_rhs51" localSheetId="3" hidden="1">binary</definedName>
    <definedName name="solver_rhs51" hidden="1">binary</definedName>
    <definedName name="solver_rhs52" localSheetId="4" hidden="1">binary</definedName>
    <definedName name="solver_rhs52" localSheetId="5" hidden="1">binary</definedName>
    <definedName name="solver_rhs52" localSheetId="3" hidden="1">binary</definedName>
    <definedName name="solver_rhs52" hidden="1">binary</definedName>
    <definedName name="solver_rhs53" localSheetId="4" hidden="1">binary</definedName>
    <definedName name="solver_rhs53" localSheetId="5" hidden="1">binary</definedName>
    <definedName name="solver_rhs53" localSheetId="3" hidden="1">binary</definedName>
    <definedName name="solver_rhs53" hidden="1">binary</definedName>
    <definedName name="solver_rhs54" localSheetId="4" hidden="1">binary</definedName>
    <definedName name="solver_rhs54" localSheetId="5" hidden="1">binary</definedName>
    <definedName name="solver_rhs54" localSheetId="3" hidden="1">binary</definedName>
    <definedName name="solver_rhs54" hidden="1">binary</definedName>
    <definedName name="solver_rhs55" localSheetId="4" hidden="1">binary</definedName>
    <definedName name="solver_rhs55" localSheetId="5" hidden="1">binary</definedName>
    <definedName name="solver_rhs55" localSheetId="3" hidden="1">binary</definedName>
    <definedName name="solver_rhs55" hidden="1">binary</definedName>
    <definedName name="solver_rhs56" localSheetId="4" hidden="1">binary</definedName>
    <definedName name="solver_rhs56" localSheetId="5" hidden="1">binary</definedName>
    <definedName name="solver_rhs56" localSheetId="3" hidden="1">binary</definedName>
    <definedName name="solver_rhs56" hidden="1">binary</definedName>
    <definedName name="solver_rhs57" localSheetId="4" hidden="1">binary</definedName>
    <definedName name="solver_rhs57" localSheetId="5" hidden="1">binary</definedName>
    <definedName name="solver_rhs57" localSheetId="3" hidden="1">binary</definedName>
    <definedName name="solver_rhs57" hidden="1">binary</definedName>
    <definedName name="solver_rhs58" localSheetId="4" hidden="1">binary</definedName>
    <definedName name="solver_rhs58" localSheetId="5" hidden="1">binary</definedName>
    <definedName name="solver_rhs58" localSheetId="3" hidden="1">binary</definedName>
    <definedName name="solver_rhs58" hidden="1">binary</definedName>
    <definedName name="solver_rhs59" localSheetId="4" hidden="1">binary</definedName>
    <definedName name="solver_rhs59" localSheetId="5" hidden="1">binary</definedName>
    <definedName name="solver_rhs59" localSheetId="3" hidden="1">binary</definedName>
    <definedName name="solver_rhs59" hidden="1">binary</definedName>
    <definedName name="solver_rhs6" localSheetId="4" hidden="1">binary</definedName>
    <definedName name="solver_rhs6" localSheetId="5" hidden="1">binary</definedName>
    <definedName name="solver_rhs6" localSheetId="3" hidden="1">binary</definedName>
    <definedName name="solver_rhs6" hidden="1">binary</definedName>
    <definedName name="solver_rhs60" localSheetId="4" hidden="1">binary</definedName>
    <definedName name="solver_rhs60" localSheetId="5" hidden="1">binary</definedName>
    <definedName name="solver_rhs60" localSheetId="3" hidden="1">binary</definedName>
    <definedName name="solver_rhs60" hidden="1">binary</definedName>
    <definedName name="solver_rhs61" localSheetId="4" hidden="1">binary</definedName>
    <definedName name="solver_rhs61" localSheetId="5" hidden="1">binary</definedName>
    <definedName name="solver_rhs61" localSheetId="3" hidden="1">binary</definedName>
    <definedName name="solver_rhs61" hidden="1">binary</definedName>
    <definedName name="solver_rhs62" localSheetId="4" hidden="1">binary</definedName>
    <definedName name="solver_rhs62" localSheetId="5" hidden="1">binary</definedName>
    <definedName name="solver_rhs62" localSheetId="3" hidden="1">binary</definedName>
    <definedName name="solver_rhs62" hidden="1">binary</definedName>
    <definedName name="solver_rhs63" localSheetId="4" hidden="1">binary</definedName>
    <definedName name="solver_rhs63" localSheetId="5" hidden="1">binary</definedName>
    <definedName name="solver_rhs63" localSheetId="3" hidden="1">binary</definedName>
    <definedName name="solver_rhs63" hidden="1">binary</definedName>
    <definedName name="solver_rhs64" localSheetId="4" hidden="1">binary</definedName>
    <definedName name="solver_rhs64" localSheetId="5" hidden="1">binary</definedName>
    <definedName name="solver_rhs64" localSheetId="3" hidden="1">binary</definedName>
    <definedName name="solver_rhs64" hidden="1">binary</definedName>
    <definedName name="solver_rhs65" localSheetId="4" hidden="1">binary</definedName>
    <definedName name="solver_rhs65" localSheetId="5" hidden="1">binary</definedName>
    <definedName name="solver_rhs65" localSheetId="3" hidden="1">binary</definedName>
    <definedName name="solver_rhs65" hidden="1">binary</definedName>
    <definedName name="solver_rhs66" localSheetId="4" hidden="1">binary</definedName>
    <definedName name="solver_rhs66" localSheetId="5" hidden="1">binary</definedName>
    <definedName name="solver_rhs66" localSheetId="3" hidden="1">binary</definedName>
    <definedName name="solver_rhs66" hidden="1">binary</definedName>
    <definedName name="solver_rhs68" localSheetId="4" hidden="1">binary</definedName>
    <definedName name="solver_rhs68" localSheetId="5" hidden="1">binary</definedName>
    <definedName name="solver_rhs68" localSheetId="3" hidden="1">binary</definedName>
    <definedName name="solver_rhs68" hidden="1">binary</definedName>
    <definedName name="solver_rhs69" localSheetId="4" hidden="1">binary</definedName>
    <definedName name="solver_rhs69" localSheetId="5" hidden="1">binary</definedName>
    <definedName name="solver_rhs69" localSheetId="3" hidden="1">binary</definedName>
    <definedName name="solver_rhs69" hidden="1">binary</definedName>
    <definedName name="solver_rhs7" localSheetId="4" hidden="1">binary</definedName>
    <definedName name="solver_rhs7" localSheetId="5" hidden="1">binary</definedName>
    <definedName name="solver_rhs7" localSheetId="3" hidden="1">binary</definedName>
    <definedName name="solver_rhs7" hidden="1">binary</definedName>
    <definedName name="solver_rhs70" localSheetId="4" hidden="1">binary</definedName>
    <definedName name="solver_rhs70" localSheetId="5" hidden="1">binary</definedName>
    <definedName name="solver_rhs70" localSheetId="3" hidden="1">binary</definedName>
    <definedName name="solver_rhs70" hidden="1">binary</definedName>
    <definedName name="solver_rhs71" localSheetId="4" hidden="1">binary</definedName>
    <definedName name="solver_rhs71" localSheetId="5" hidden="1">binary</definedName>
    <definedName name="solver_rhs71" localSheetId="3" hidden="1">binary</definedName>
    <definedName name="solver_rhs71" hidden="1">binary</definedName>
    <definedName name="solver_rhs72" localSheetId="4" hidden="1">binary</definedName>
    <definedName name="solver_rhs72" localSheetId="5" hidden="1">binary</definedName>
    <definedName name="solver_rhs72" localSheetId="3" hidden="1">binary</definedName>
    <definedName name="solver_rhs72" hidden="1">binary</definedName>
    <definedName name="solver_rhs73" localSheetId="4" hidden="1">binary</definedName>
    <definedName name="solver_rhs73" localSheetId="5" hidden="1">binary</definedName>
    <definedName name="solver_rhs73" localSheetId="3" hidden="1">binary</definedName>
    <definedName name="solver_rhs73" hidden="1">binary</definedName>
    <definedName name="solver_rhs74" localSheetId="4" hidden="1">binary</definedName>
    <definedName name="solver_rhs74" localSheetId="5" hidden="1">binary</definedName>
    <definedName name="solver_rhs74" localSheetId="3" hidden="1">binary</definedName>
    <definedName name="solver_rhs74" hidden="1">binary</definedName>
    <definedName name="solver_rhs75" localSheetId="4" hidden="1">binary</definedName>
    <definedName name="solver_rhs75" localSheetId="5" hidden="1">binary</definedName>
    <definedName name="solver_rhs75" localSheetId="3" hidden="1">binary</definedName>
    <definedName name="solver_rhs75" hidden="1">binary</definedName>
    <definedName name="solver_rhs76" localSheetId="4" hidden="1">binary</definedName>
    <definedName name="solver_rhs76" localSheetId="5" hidden="1">binary</definedName>
    <definedName name="solver_rhs76" localSheetId="3" hidden="1">binary</definedName>
    <definedName name="solver_rhs76" hidden="1">binary</definedName>
    <definedName name="solver_rhs77" localSheetId="4" hidden="1">binary</definedName>
    <definedName name="solver_rhs77" localSheetId="5" hidden="1">binary</definedName>
    <definedName name="solver_rhs77" localSheetId="3" hidden="1">binary</definedName>
    <definedName name="solver_rhs77" hidden="1">binary</definedName>
    <definedName name="solver_rhs78" localSheetId="4" hidden="1">binary</definedName>
    <definedName name="solver_rhs78" localSheetId="5" hidden="1">binary</definedName>
    <definedName name="solver_rhs78" localSheetId="3" hidden="1">binary</definedName>
    <definedName name="solver_rhs78" hidden="1">binary</definedName>
    <definedName name="solver_rhs79" localSheetId="4" hidden="1">binary</definedName>
    <definedName name="solver_rhs79" localSheetId="5" hidden="1">binary</definedName>
    <definedName name="solver_rhs79" localSheetId="3" hidden="1">binary</definedName>
    <definedName name="solver_rhs79" hidden="1">binary</definedName>
    <definedName name="solver_rhs8" localSheetId="4" hidden="1">binary</definedName>
    <definedName name="solver_rhs8" localSheetId="5" hidden="1">binary</definedName>
    <definedName name="solver_rhs8" localSheetId="3" hidden="1">binary</definedName>
    <definedName name="solver_rhs8" hidden="1">binary</definedName>
    <definedName name="solver_rhs80" localSheetId="4" hidden="1">binary</definedName>
    <definedName name="solver_rhs80" localSheetId="5" hidden="1">binary</definedName>
    <definedName name="solver_rhs80" localSheetId="3" hidden="1">binary</definedName>
    <definedName name="solver_rhs80" hidden="1">binary</definedName>
    <definedName name="solver_rhs81" localSheetId="4" hidden="1">binary</definedName>
    <definedName name="solver_rhs81" localSheetId="5" hidden="1">binary</definedName>
    <definedName name="solver_rhs81" localSheetId="3" hidden="1">binary</definedName>
    <definedName name="solver_rhs81" hidden="1">binary</definedName>
    <definedName name="solver_rhs82" localSheetId="4" hidden="1">binary</definedName>
    <definedName name="solver_rhs82" localSheetId="5" hidden="1">binary</definedName>
    <definedName name="solver_rhs82" localSheetId="3" hidden="1">binary</definedName>
    <definedName name="solver_rhs82" hidden="1">binary</definedName>
    <definedName name="solver_rhs83" localSheetId="4" hidden="1">binary</definedName>
    <definedName name="solver_rhs83" localSheetId="5" hidden="1">binary</definedName>
    <definedName name="solver_rhs83" localSheetId="3" hidden="1">binary</definedName>
    <definedName name="solver_rhs83" hidden="1">binary</definedName>
    <definedName name="solver_rhs84" localSheetId="4" hidden="1">binary</definedName>
    <definedName name="solver_rhs84" localSheetId="5" hidden="1">binary</definedName>
    <definedName name="solver_rhs84" localSheetId="3" hidden="1">binary</definedName>
    <definedName name="solver_rhs84" hidden="1">binary</definedName>
    <definedName name="solver_rhs85" localSheetId="4" hidden="1">binary</definedName>
    <definedName name="solver_rhs85" localSheetId="5" hidden="1">binary</definedName>
    <definedName name="solver_rhs85" localSheetId="3" hidden="1">binary</definedName>
    <definedName name="solver_rhs85" hidden="1">binary</definedName>
    <definedName name="solver_rhs86" localSheetId="4" hidden="1">binary</definedName>
    <definedName name="solver_rhs86" localSheetId="5" hidden="1">binary</definedName>
    <definedName name="solver_rhs86" localSheetId="3" hidden="1">binary</definedName>
    <definedName name="solver_rhs86" hidden="1">binary</definedName>
    <definedName name="solver_rhs87" localSheetId="4" hidden="1">binary</definedName>
    <definedName name="solver_rhs87" localSheetId="5" hidden="1">binary</definedName>
    <definedName name="solver_rhs87" localSheetId="3" hidden="1">binary</definedName>
    <definedName name="solver_rhs87" hidden="1">binary</definedName>
    <definedName name="solver_rhs88" localSheetId="4" hidden="1">binary</definedName>
    <definedName name="solver_rhs88" localSheetId="5" hidden="1">binary</definedName>
    <definedName name="solver_rhs88" localSheetId="3" hidden="1">binary</definedName>
    <definedName name="solver_rhs88" hidden="1">binary</definedName>
    <definedName name="solver_rhs9" localSheetId="4" hidden="1">binary</definedName>
    <definedName name="solver_rhs9" localSheetId="5" hidden="1">binary</definedName>
    <definedName name="solver_rhs9" localSheetId="3" hidden="1">binary</definedName>
    <definedName name="solver_rhs9" hidden="1">binary</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0.25</definedName>
    <definedName name="soso"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oso"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oso"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oso"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ourcesd" localSheetId="4" hidden="1">{"Joint Venture Analysis",#N/A,FALSE,"Rossmore"}</definedName>
    <definedName name="sourcesd" localSheetId="5" hidden="1">{"Joint Venture Analysis",#N/A,FALSE,"Rossmore"}</definedName>
    <definedName name="sourcesd" localSheetId="3" hidden="1">{"Joint Venture Analysis",#N/A,FALSE,"Rossmore"}</definedName>
    <definedName name="sourcesd" hidden="1">{"Joint Venture Analysis",#N/A,FALSE,"Rossmore"}</definedName>
    <definedName name="sourcesd_1" localSheetId="4" hidden="1">{"Joint Venture Analysis",#N/A,FALSE,"Rossmore"}</definedName>
    <definedName name="sourcesd_1" localSheetId="5" hidden="1">{"Joint Venture Analysis",#N/A,FALSE,"Rossmore"}</definedName>
    <definedName name="sourcesd_1" localSheetId="3" hidden="1">{"Joint Venture Analysis",#N/A,FALSE,"Rossmore"}</definedName>
    <definedName name="sourcesd_1" hidden="1">{"Joint Venture Analysis",#N/A,FALSE,"Rossmore"}</definedName>
    <definedName name="spectfdi" localSheetId="4" hidden="1">{"schedule",#N/A,FALSE,"Sum Op's";"input area",#N/A,FALSE,"Sum Op's"}</definedName>
    <definedName name="spectfdi" localSheetId="5" hidden="1">{"schedule",#N/A,FALSE,"Sum Op's";"input area",#N/A,FALSE,"Sum Op's"}</definedName>
    <definedName name="spectfdi" localSheetId="3" hidden="1">{"schedule",#N/A,FALSE,"Sum Op's";"input area",#N/A,FALSE,"Sum Op's"}</definedName>
    <definedName name="spectfdi" hidden="1">{"schedule",#N/A,FALSE,"Sum Op's";"input area",#N/A,FALSE,"Sum Op's"}</definedName>
    <definedName name="SPM" localSheetId="4" hidden="1">{#N/A,#N/A,FALSE,"Cashflow Analysis";#N/A,#N/A,FALSE,"Sensitivity Analysis";#N/A,#N/A,FALSE,"PV";#N/A,#N/A,FALSE,"Pro Forma"}</definedName>
    <definedName name="SPM" localSheetId="5" hidden="1">{#N/A,#N/A,FALSE,"Cashflow Analysis";#N/A,#N/A,FALSE,"Sensitivity Analysis";#N/A,#N/A,FALSE,"PV";#N/A,#N/A,FALSE,"Pro Forma"}</definedName>
    <definedName name="SPM" localSheetId="3" hidden="1">{#N/A,#N/A,FALSE,"Cashflow Analysis";#N/A,#N/A,FALSE,"Sensitivity Analysis";#N/A,#N/A,FALSE,"PV";#N/A,#N/A,FALSE,"Pro Forma"}</definedName>
    <definedName name="SPM" hidden="1">{#N/A,#N/A,FALSE,"Cashflow Analysis";#N/A,#N/A,FALSE,"Sensitivity Analysis";#N/A,#N/A,FALSE,"PV";#N/A,#N/A,FALSE,"Pro Forma"}</definedName>
    <definedName name="SPM.2" localSheetId="4" hidden="1">{#N/A,#N/A,FALSE,"Cashflow Analysis";#N/A,#N/A,FALSE,"Sensitivity Analysis";#N/A,#N/A,FALSE,"PV";#N/A,#N/A,FALSE,"Pro Forma"}</definedName>
    <definedName name="SPM.2" localSheetId="5" hidden="1">{#N/A,#N/A,FALSE,"Cashflow Analysis";#N/A,#N/A,FALSE,"Sensitivity Analysis";#N/A,#N/A,FALSE,"PV";#N/A,#N/A,FALSE,"Pro Forma"}</definedName>
    <definedName name="SPM.2" localSheetId="3" hidden="1">{#N/A,#N/A,FALSE,"Cashflow Analysis";#N/A,#N/A,FALSE,"Sensitivity Analysis";#N/A,#N/A,FALSE,"PV";#N/A,#N/A,FALSE,"Pro Forma"}</definedName>
    <definedName name="SPM.2" hidden="1">{#N/A,#N/A,FALSE,"Cashflow Analysis";#N/A,#N/A,FALSE,"Sensitivity Analysis";#N/A,#N/A,FALSE,"PV";#N/A,#N/A,FALSE,"Pro Forma"}</definedName>
    <definedName name="SPM.2_1" localSheetId="4" hidden="1">{#N/A,#N/A,FALSE,"Cashflow Analysis";#N/A,#N/A,FALSE,"Sensitivity Analysis";#N/A,#N/A,FALSE,"PV";#N/A,#N/A,FALSE,"Pro Forma"}</definedName>
    <definedName name="SPM.2_1" localSheetId="5" hidden="1">{#N/A,#N/A,FALSE,"Cashflow Analysis";#N/A,#N/A,FALSE,"Sensitivity Analysis";#N/A,#N/A,FALSE,"PV";#N/A,#N/A,FALSE,"Pro Forma"}</definedName>
    <definedName name="SPM.2_1" localSheetId="3" hidden="1">{#N/A,#N/A,FALSE,"Cashflow Analysis";#N/A,#N/A,FALSE,"Sensitivity Analysis";#N/A,#N/A,FALSE,"PV";#N/A,#N/A,FALSE,"Pro Forma"}</definedName>
    <definedName name="SPM.2_1" hidden="1">{#N/A,#N/A,FALSE,"Cashflow Analysis";#N/A,#N/A,FALSE,"Sensitivity Analysis";#N/A,#N/A,FALSE,"PV";#N/A,#N/A,FALSE,"Pro Forma"}</definedName>
    <definedName name="SPM_1" localSheetId="4" hidden="1">{#N/A,#N/A,FALSE,"Cashflow Analysis";#N/A,#N/A,FALSE,"Sensitivity Analysis";#N/A,#N/A,FALSE,"PV";#N/A,#N/A,FALSE,"Pro Forma"}</definedName>
    <definedName name="SPM_1" localSheetId="5" hidden="1">{#N/A,#N/A,FALSE,"Cashflow Analysis";#N/A,#N/A,FALSE,"Sensitivity Analysis";#N/A,#N/A,FALSE,"PV";#N/A,#N/A,FALSE,"Pro Forma"}</definedName>
    <definedName name="SPM_1" localSheetId="3" hidden="1">{#N/A,#N/A,FALSE,"Cashflow Analysis";#N/A,#N/A,FALSE,"Sensitivity Analysis";#N/A,#N/A,FALSE,"PV";#N/A,#N/A,FALSE,"Pro Forma"}</definedName>
    <definedName name="SPM_1" hidden="1">{#N/A,#N/A,FALSE,"Cashflow Analysis";#N/A,#N/A,FALSE,"Sensitivity Analysis";#N/A,#N/A,FALSE,"PV";#N/A,#N/A,FALSE,"Pro Forma"}</definedName>
    <definedName name="sqsqsqs" localSheetId="4"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sqsqsqs" localSheetId="5"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sqsqsqs" localSheetId="3"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sqsqsqs"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srdfg" localSheetId="4" hidden="1">{#N/A,#N/A,FALSE,"Aging Summary";#N/A,#N/A,FALSE,"Ratio Analysis";#N/A,#N/A,FALSE,"Test 120 Day Accts";#N/A,#N/A,FALSE,"Tickmarks"}</definedName>
    <definedName name="srdfg" localSheetId="5" hidden="1">{#N/A,#N/A,FALSE,"Aging Summary";#N/A,#N/A,FALSE,"Ratio Analysis";#N/A,#N/A,FALSE,"Test 120 Day Accts";#N/A,#N/A,FALSE,"Tickmarks"}</definedName>
    <definedName name="srdfg" localSheetId="3" hidden="1">{#N/A,#N/A,FALSE,"Aging Summary";#N/A,#N/A,FALSE,"Ratio Analysis";#N/A,#N/A,FALSE,"Test 120 Day Accts";#N/A,#N/A,FALSE,"Tickmarks"}</definedName>
    <definedName name="srdfg" hidden="1">{#N/A,#N/A,FALSE,"Aging Summary";#N/A,#N/A,FALSE,"Ratio Analysis";#N/A,#N/A,FALSE,"Test 120 Day Accts";#N/A,#N/A,FALSE,"Tickmarks"}</definedName>
    <definedName name="srghs" localSheetId="4" hidden="1">{"CF",#N/A,FALSE,"Cash Flow";"RET",#N/A,FALSE,"Returns";"NPV",#N/A,FALSE,"Values";"ASMPT",#N/A,FALSE,"Assumptions"}</definedName>
    <definedName name="srghs" localSheetId="5" hidden="1">{"CF",#N/A,FALSE,"Cash Flow";"RET",#N/A,FALSE,"Returns";"NPV",#N/A,FALSE,"Values";"ASMPT",#N/A,FALSE,"Assumptions"}</definedName>
    <definedName name="srghs" localSheetId="3" hidden="1">{"CF",#N/A,FALSE,"Cash Flow";"RET",#N/A,FALSE,"Returns";"NPV",#N/A,FALSE,"Values";"ASMPT",#N/A,FALSE,"Assumptions"}</definedName>
    <definedName name="srghs" hidden="1">{"CF",#N/A,FALSE,"Cash Flow";"RET",#N/A,FALSE,"Returns";"NPV",#N/A,FALSE,"Values";"ASMPT",#N/A,FALSE,"Assumptions"}</definedName>
    <definedName name="srghs_2" localSheetId="4" hidden="1">{"CF",#N/A,FALSE,"Cash Flow";"RET",#N/A,FALSE,"Returns";"NPV",#N/A,FALSE,"Values";"ASMPT",#N/A,FALSE,"Assumptions"}</definedName>
    <definedName name="srghs_2" localSheetId="5" hidden="1">{"CF",#N/A,FALSE,"Cash Flow";"RET",#N/A,FALSE,"Returns";"NPV",#N/A,FALSE,"Values";"ASMPT",#N/A,FALSE,"Assumptions"}</definedName>
    <definedName name="srghs_2" localSheetId="3" hidden="1">{"CF",#N/A,FALSE,"Cash Flow";"RET",#N/A,FALSE,"Returns";"NPV",#N/A,FALSE,"Values";"ASMPT",#N/A,FALSE,"Assumptions"}</definedName>
    <definedName name="srghs_2" hidden="1">{"CF",#N/A,FALSE,"Cash Flow";"RET",#N/A,FALSE,"Returns";"NPV",#N/A,FALSE,"Values";"ASMPT",#N/A,FALSE,"Assumptions"}</definedName>
    <definedName name="SRN" localSheetId="4" hidden="1">{#N/A,#N/A,FALSE,"letter";#N/A,#N/A,FALSE,"PP_0895";#N/A,#N/A,FALSE,"PP_0995"}</definedName>
    <definedName name="SRN" localSheetId="5" hidden="1">{#N/A,#N/A,FALSE,"letter";#N/A,#N/A,FALSE,"PP_0895";#N/A,#N/A,FALSE,"PP_0995"}</definedName>
    <definedName name="SRN" localSheetId="3" hidden="1">{#N/A,#N/A,FALSE,"letter";#N/A,#N/A,FALSE,"PP_0895";#N/A,#N/A,FALSE,"PP_0995"}</definedName>
    <definedName name="SRN" hidden="1">{#N/A,#N/A,FALSE,"letter";#N/A,#N/A,FALSE,"PP_0895";#N/A,#N/A,FALSE,"PP_0995"}</definedName>
    <definedName name="ss" localSheetId="4" hidden="1">{#N/A,#N/A,TRUE,"Pro Forma";#N/A,#N/A,TRUE,"PF_Bal";#N/A,#N/A,TRUE,"PF_INC";#N/A,#N/A,TRUE,"CBE";#N/A,#N/A,TRUE,"SWK"}</definedName>
    <definedName name="ss" localSheetId="5" hidden="1">{#N/A,#N/A,TRUE,"Pro Forma";#N/A,#N/A,TRUE,"PF_Bal";#N/A,#N/A,TRUE,"PF_INC";#N/A,#N/A,TRUE,"CBE";#N/A,#N/A,TRUE,"SWK"}</definedName>
    <definedName name="ss" localSheetId="3" hidden="1">{#N/A,#N/A,TRUE,"Pro Forma";#N/A,#N/A,TRUE,"PF_Bal";#N/A,#N/A,TRUE,"PF_INC";#N/A,#N/A,TRUE,"CBE";#N/A,#N/A,TRUE,"SWK"}</definedName>
    <definedName name="ss" hidden="1">{#N/A,#N/A,TRUE,"Pro Forma";#N/A,#N/A,TRUE,"PF_Bal";#N/A,#N/A,TRUE,"PF_INC";#N/A,#N/A,TRUE,"CBE";#N/A,#N/A,TRUE,"SWK"}</definedName>
    <definedName name="SS_2" localSheetId="4" hidden="1">{#N/A,#N/A,FALSE,"Summary Schedule Heller Ltd";#N/A,#N/A,FALSE,"Qtrly  heller Page 1";#N/A,#N/A,FALSE,"Qtrly heller Page 3"}</definedName>
    <definedName name="SS_2" localSheetId="5" hidden="1">{#N/A,#N/A,FALSE,"Summary Schedule Heller Ltd";#N/A,#N/A,FALSE,"Qtrly  heller Page 1";#N/A,#N/A,FALSE,"Qtrly heller Page 3"}</definedName>
    <definedName name="SS_2" localSheetId="3" hidden="1">{#N/A,#N/A,FALSE,"Summary Schedule Heller Ltd";#N/A,#N/A,FALSE,"Qtrly  heller Page 1";#N/A,#N/A,FALSE,"Qtrly heller Page 3"}</definedName>
    <definedName name="SS_2" hidden="1">{#N/A,#N/A,FALSE,"Summary Schedule Heller Ltd";#N/A,#N/A,FALSE,"Qtrly  heller Page 1";#N/A,#N/A,FALSE,"Qtrly heller Page 3"}</definedName>
    <definedName name="ss_revenue" localSheetId="4" hidden="1">{#N/A,#N/A,FALSE,"Sheet1"}</definedName>
    <definedName name="ss_revenue" localSheetId="5" hidden="1">{#N/A,#N/A,FALSE,"Sheet1"}</definedName>
    <definedName name="ss_revenue" localSheetId="3" hidden="1">{#N/A,#N/A,FALSE,"Sheet1"}</definedName>
    <definedName name="ss_revenue" hidden="1">{#N/A,#N/A,FALSE,"Sheet1"}</definedName>
    <definedName name="ssc"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sc"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sc"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sc"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sdfgsdfg" localSheetId="4" hidden="1">{"Construction_Short",#N/A,FALSE,"Construction"}</definedName>
    <definedName name="ssdfgsdfg" localSheetId="5" hidden="1">{"Construction_Short",#N/A,FALSE,"Construction"}</definedName>
    <definedName name="ssdfgsdfg" localSheetId="3" hidden="1">{"Construction_Short",#N/A,FALSE,"Construction"}</definedName>
    <definedName name="ssdfgsdfg" hidden="1">{"Construction_Short",#N/A,FALSE,"Construction"}</definedName>
    <definedName name="SSO" localSheetId="4" hidden="1">{#N/A,#N/A,FALSE,"CF Consolidated 2";#N/A,#N/A,FALSE,"Retail Assump";#N/A,#N/A,FALSE,"CF Retail";#N/A,#N/A,FALSE,"Garage Assumpt 1";#N/A,#N/A,FALSE,"Garage Op Proj";#N/A,#N/A,FALSE,"Hist I&amp;E";#N/A,#N/A,FALSE,"Rent Roll";#N/A,#N/A,FALSE,"RE Taxes";#N/A,#N/A,FALSE,"CAM - BH";#N/A,#N/A,FALSE,"Comm.Condo CAM"}</definedName>
    <definedName name="SSO" localSheetId="5" hidden="1">{#N/A,#N/A,FALSE,"CF Consolidated 2";#N/A,#N/A,FALSE,"Retail Assump";#N/A,#N/A,FALSE,"CF Retail";#N/A,#N/A,FALSE,"Garage Assumpt 1";#N/A,#N/A,FALSE,"Garage Op Proj";#N/A,#N/A,FALSE,"Hist I&amp;E";#N/A,#N/A,FALSE,"Rent Roll";#N/A,#N/A,FALSE,"RE Taxes";#N/A,#N/A,FALSE,"CAM - BH";#N/A,#N/A,FALSE,"Comm.Condo CAM"}</definedName>
    <definedName name="SSO" localSheetId="3" hidden="1">{#N/A,#N/A,FALSE,"CF Consolidated 2";#N/A,#N/A,FALSE,"Retail Assump";#N/A,#N/A,FALSE,"CF Retail";#N/A,#N/A,FALSE,"Garage Assumpt 1";#N/A,#N/A,FALSE,"Garage Op Proj";#N/A,#N/A,FALSE,"Hist I&amp;E";#N/A,#N/A,FALSE,"Rent Roll";#N/A,#N/A,FALSE,"RE Taxes";#N/A,#N/A,FALSE,"CAM - BH";#N/A,#N/A,FALSE,"Comm.Condo CAM"}</definedName>
    <definedName name="SSO" hidden="1">{#N/A,#N/A,FALSE,"CF Consolidated 2";#N/A,#N/A,FALSE,"Retail Assump";#N/A,#N/A,FALSE,"CF Retail";#N/A,#N/A,FALSE,"Garage Assumpt 1";#N/A,#N/A,FALSE,"Garage Op Proj";#N/A,#N/A,FALSE,"Hist I&amp;E";#N/A,#N/A,FALSE,"Rent Roll";#N/A,#N/A,FALSE,"RE Taxes";#N/A,#N/A,FALSE,"CAM - BH";#N/A,#N/A,FALSE,"Comm.Condo CAM"}</definedName>
    <definedName name="SSO_1" localSheetId="4" hidden="1">{#N/A,#N/A,FALSE,"CF Consolidated 2";#N/A,#N/A,FALSE,"Retail Assump";#N/A,#N/A,FALSE,"CF Retail";#N/A,#N/A,FALSE,"Garage Assumpt 1";#N/A,#N/A,FALSE,"Garage Op Proj";#N/A,#N/A,FALSE,"Hist I&amp;E";#N/A,#N/A,FALSE,"Rent Roll";#N/A,#N/A,FALSE,"RE Taxes";#N/A,#N/A,FALSE,"CAM - BH";#N/A,#N/A,FALSE,"Comm.Condo CAM"}</definedName>
    <definedName name="SSO_1" localSheetId="5" hidden="1">{#N/A,#N/A,FALSE,"CF Consolidated 2";#N/A,#N/A,FALSE,"Retail Assump";#N/A,#N/A,FALSE,"CF Retail";#N/A,#N/A,FALSE,"Garage Assumpt 1";#N/A,#N/A,FALSE,"Garage Op Proj";#N/A,#N/A,FALSE,"Hist I&amp;E";#N/A,#N/A,FALSE,"Rent Roll";#N/A,#N/A,FALSE,"RE Taxes";#N/A,#N/A,FALSE,"CAM - BH";#N/A,#N/A,FALSE,"Comm.Condo CAM"}</definedName>
    <definedName name="SSO_1" localSheetId="3" hidden="1">{#N/A,#N/A,FALSE,"CF Consolidated 2";#N/A,#N/A,FALSE,"Retail Assump";#N/A,#N/A,FALSE,"CF Retail";#N/A,#N/A,FALSE,"Garage Assumpt 1";#N/A,#N/A,FALSE,"Garage Op Proj";#N/A,#N/A,FALSE,"Hist I&amp;E";#N/A,#N/A,FALSE,"Rent Roll";#N/A,#N/A,FALSE,"RE Taxes";#N/A,#N/A,FALSE,"CAM - BH";#N/A,#N/A,FALSE,"Comm.Condo CAM"}</definedName>
    <definedName name="SSO_1" hidden="1">{#N/A,#N/A,FALSE,"CF Consolidated 2";#N/A,#N/A,FALSE,"Retail Assump";#N/A,#N/A,FALSE,"CF Retail";#N/A,#N/A,FALSE,"Garage Assumpt 1";#N/A,#N/A,FALSE,"Garage Op Proj";#N/A,#N/A,FALSE,"Hist I&amp;E";#N/A,#N/A,FALSE,"Rent Roll";#N/A,#N/A,FALSE,"RE Taxes";#N/A,#N/A,FALSE,"CAM - BH";#N/A,#N/A,FALSE,"Comm.Condo CAM"}</definedName>
    <definedName name="sss" localSheetId="4" hidden="1">{"'Expirations'!$A$1:$L$65"}</definedName>
    <definedName name="sss" localSheetId="5" hidden="1">{"'Expirations'!$A$1:$L$65"}</definedName>
    <definedName name="sss" localSheetId="3" hidden="1">{"'Expirations'!$A$1:$L$65"}</definedName>
    <definedName name="sss" hidden="1">{"'Expirations'!$A$1:$L$65"}</definedName>
    <definedName name="SSSIRR" localSheetId="4" hidden="1">{"schedule1",#N/A,FALSE,"Sheet1";"schedule2",#N/A,FALSE,"Sheet1";"schedule3",#N/A,FALSE,"Sheet1";"schedule4",#N/A,FALSE,"Sheet1";"schedule5",#N/A,FALSE,"Sheet1";"schedule6",#N/A,FALSE,"Sheet1"}</definedName>
    <definedName name="SSSIRR" localSheetId="5" hidden="1">{"schedule1",#N/A,FALSE,"Sheet1";"schedule2",#N/A,FALSE,"Sheet1";"schedule3",#N/A,FALSE,"Sheet1";"schedule4",#N/A,FALSE,"Sheet1";"schedule5",#N/A,FALSE,"Sheet1";"schedule6",#N/A,FALSE,"Sheet1"}</definedName>
    <definedName name="SSSIRR" localSheetId="3" hidden="1">{"schedule1",#N/A,FALSE,"Sheet1";"schedule2",#N/A,FALSE,"Sheet1";"schedule3",#N/A,FALSE,"Sheet1";"schedule4",#N/A,FALSE,"Sheet1";"schedule5",#N/A,FALSE,"Sheet1";"schedule6",#N/A,FALSE,"Sheet1"}</definedName>
    <definedName name="SSSIRR" hidden="1">{"schedule1",#N/A,FALSE,"Sheet1";"schedule2",#N/A,FALSE,"Sheet1";"schedule3",#N/A,FALSE,"Sheet1";"schedule4",#N/A,FALSE,"Sheet1";"schedule5",#N/A,FALSE,"Sheet1";"schedule6",#N/A,FALSE,"Sheet1"}</definedName>
    <definedName name="ssss" localSheetId="4" hidden="1">{#N/A,#N/A,FALSE,"Broker Sheet";#N/A,#N/A,FALSE,"Exec.Summary";#N/A,#N/A,FALSE,"Argus Cash Flow";#N/A,#N/A,FALSE,"SPF";#N/A,#N/A,FALSE,"RentRoll"}</definedName>
    <definedName name="ssss" localSheetId="5" hidden="1">{#N/A,#N/A,FALSE,"Broker Sheet";#N/A,#N/A,FALSE,"Exec.Summary";#N/A,#N/A,FALSE,"Argus Cash Flow";#N/A,#N/A,FALSE,"SPF";#N/A,#N/A,FALSE,"RentRoll"}</definedName>
    <definedName name="ssss" localSheetId="3" hidden="1">{#N/A,#N/A,FALSE,"Broker Sheet";#N/A,#N/A,FALSE,"Exec.Summary";#N/A,#N/A,FALSE,"Argus Cash Flow";#N/A,#N/A,FALSE,"SPF";#N/A,#N/A,FALSE,"RentRoll"}</definedName>
    <definedName name="ssss" hidden="1">{#N/A,#N/A,FALSE,"Broker Sheet";#N/A,#N/A,FALSE,"Exec.Summary";#N/A,#N/A,FALSE,"Argus Cash Flow";#N/A,#N/A,FALSE,"SPF";#N/A,#N/A,FALSE,"RentRoll"}</definedName>
    <definedName name="SSSSSVS" localSheetId="4" hidden="1">{"print annual inc. statement",#N/A,FALSE,"Summary";"print annual stats",#N/A,FALSE,"Summary";"print quarterly inc. statement",#N/A,FALSE,"Summary";"print quarterly stats",#N/A,FALSE,"Summary"}</definedName>
    <definedName name="SSSSSVS" localSheetId="5" hidden="1">{"print annual inc. statement",#N/A,FALSE,"Summary";"print annual stats",#N/A,FALSE,"Summary";"print quarterly inc. statement",#N/A,FALSE,"Summary";"print quarterly stats",#N/A,FALSE,"Summary"}</definedName>
    <definedName name="SSSSSVS" localSheetId="3" hidden="1">{"print annual inc. statement",#N/A,FALSE,"Summary";"print annual stats",#N/A,FALSE,"Summary";"print quarterly inc. statement",#N/A,FALSE,"Summary";"print quarterly stats",#N/A,FALSE,"Summary"}</definedName>
    <definedName name="SSSSSVS" hidden="1">{"print annual inc. statement",#N/A,FALSE,"Summary";"print annual stats",#N/A,FALSE,"Summary";"print quarterly inc. statement",#N/A,FALSE,"Summary";"print quarterly stats",#N/A,FALSE,"Summary"}</definedName>
    <definedName name="Stadium" localSheetId="4" hidden="1">{#N/A,#N/A,TRUE,"Ericsson Stadium PCD ";#N/A,#N/A,TRUE,"Ericsson Stadium IOR"}</definedName>
    <definedName name="Stadium" localSheetId="5" hidden="1">{#N/A,#N/A,TRUE,"Ericsson Stadium PCD ";#N/A,#N/A,TRUE,"Ericsson Stadium IOR"}</definedName>
    <definedName name="Stadium" localSheetId="3" hidden="1">{#N/A,#N/A,TRUE,"Ericsson Stadium PCD ";#N/A,#N/A,TRUE,"Ericsson Stadium IOR"}</definedName>
    <definedName name="Stadium" hidden="1">{#N/A,#N/A,TRUE,"Ericsson Stadium PCD ";#N/A,#N/A,TRUE,"Ericsson Stadium IOR"}</definedName>
    <definedName name="Stadium_1" localSheetId="4" hidden="1">{#N/A,#N/A,TRUE,"Ericsson Stadium PCD ";#N/A,#N/A,TRUE,"Ericsson Stadium IOR"}</definedName>
    <definedName name="Stadium_1" localSheetId="5" hidden="1">{#N/A,#N/A,TRUE,"Ericsson Stadium PCD ";#N/A,#N/A,TRUE,"Ericsson Stadium IOR"}</definedName>
    <definedName name="Stadium_1" localSheetId="3" hidden="1">{#N/A,#N/A,TRUE,"Ericsson Stadium PCD ";#N/A,#N/A,TRUE,"Ericsson Stadium IOR"}</definedName>
    <definedName name="Stadium_1" hidden="1">{#N/A,#N/A,TRUE,"Ericsson Stadium PCD ";#N/A,#N/A,TRUE,"Ericsson Stadium IOR"}</definedName>
    <definedName name="stadiuma" localSheetId="4" hidden="1">{#N/A,#N/A,TRUE,"Ericsson Stadium PCD ";#N/A,#N/A,TRUE,"Ericsson Stadium IOR"}</definedName>
    <definedName name="stadiuma" localSheetId="5" hidden="1">{#N/A,#N/A,TRUE,"Ericsson Stadium PCD ";#N/A,#N/A,TRUE,"Ericsson Stadium IOR"}</definedName>
    <definedName name="stadiuma" localSheetId="3" hidden="1">{#N/A,#N/A,TRUE,"Ericsson Stadium PCD ";#N/A,#N/A,TRUE,"Ericsson Stadium IOR"}</definedName>
    <definedName name="stadiuma" hidden="1">{#N/A,#N/A,TRUE,"Ericsson Stadium PCD ";#N/A,#N/A,TRUE,"Ericsson Stadium IOR"}</definedName>
    <definedName name="stadiuma_1" localSheetId="4" hidden="1">{#N/A,#N/A,TRUE,"Ericsson Stadium PCD ";#N/A,#N/A,TRUE,"Ericsson Stadium IOR"}</definedName>
    <definedName name="stadiuma_1" localSheetId="5" hidden="1">{#N/A,#N/A,TRUE,"Ericsson Stadium PCD ";#N/A,#N/A,TRUE,"Ericsson Stadium IOR"}</definedName>
    <definedName name="stadiuma_1" localSheetId="3" hidden="1">{#N/A,#N/A,TRUE,"Ericsson Stadium PCD ";#N/A,#N/A,TRUE,"Ericsson Stadium IOR"}</definedName>
    <definedName name="stadiuma_1" hidden="1">{#N/A,#N/A,TRUE,"Ericsson Stadium PCD ";#N/A,#N/A,TRUE,"Ericsson Stadium IOR"}</definedName>
    <definedName name="Statements" localSheetId="4" hidden="1">{"CF",#N/A,FALSE,"Cash Flow";"RET",#N/A,FALSE,"Returns";"NPV",#N/A,FALSE,"Values";"ASMPT",#N/A,FALSE,"Assumptions"}</definedName>
    <definedName name="Statements" localSheetId="5" hidden="1">{"CF",#N/A,FALSE,"Cash Flow";"RET",#N/A,FALSE,"Returns";"NPV",#N/A,FALSE,"Values";"ASMPT",#N/A,FALSE,"Assumptions"}</definedName>
    <definedName name="Statements" localSheetId="3" hidden="1">{"CF",#N/A,FALSE,"Cash Flow";"RET",#N/A,FALSE,"Returns";"NPV",#N/A,FALSE,"Values";"ASMPT",#N/A,FALSE,"Assumptions"}</definedName>
    <definedName name="Statements" hidden="1">{"CF",#N/A,FALSE,"Cash Flow";"RET",#N/A,FALSE,"Returns";"NPV",#N/A,FALSE,"Values";"ASMPT",#N/A,FALSE,"Assumptions"}</definedName>
    <definedName name="Statements_2" localSheetId="4" hidden="1">{"CF",#N/A,FALSE,"Cash Flow";"RET",#N/A,FALSE,"Returns";"NPV",#N/A,FALSE,"Values";"ASMPT",#N/A,FALSE,"Assumptions"}</definedName>
    <definedName name="Statements_2" localSheetId="5" hidden="1">{"CF",#N/A,FALSE,"Cash Flow";"RET",#N/A,FALSE,"Returns";"NPV",#N/A,FALSE,"Values";"ASMPT",#N/A,FALSE,"Assumptions"}</definedName>
    <definedName name="Statements_2" localSheetId="3" hidden="1">{"CF",#N/A,FALSE,"Cash Flow";"RET",#N/A,FALSE,"Returns";"NPV",#N/A,FALSE,"Values";"ASMPT",#N/A,FALSE,"Assumptions"}</definedName>
    <definedName name="Statements_2" hidden="1">{"CF",#N/A,FALSE,"Cash Flow";"RET",#N/A,FALSE,"Returns";"NPV",#N/A,FALSE,"Values";"ASMPT",#N/A,FALSE,"Assumptions"}</definedName>
    <definedName name="Stats" localSheetId="4" hidden="1">{#N/A,#N/A,TRUE,"Pro Forma";#N/A,#N/A,TRUE,"PF_Bal";#N/A,#N/A,TRUE,"PF_INC";#N/A,#N/A,TRUE,"CBE";#N/A,#N/A,TRUE,"SWK"}</definedName>
    <definedName name="Stats" localSheetId="5" hidden="1">{#N/A,#N/A,TRUE,"Pro Forma";#N/A,#N/A,TRUE,"PF_Bal";#N/A,#N/A,TRUE,"PF_INC";#N/A,#N/A,TRUE,"CBE";#N/A,#N/A,TRUE,"SWK"}</definedName>
    <definedName name="Stats" localSheetId="3" hidden="1">{#N/A,#N/A,TRUE,"Pro Forma";#N/A,#N/A,TRUE,"PF_Bal";#N/A,#N/A,TRUE,"PF_INC";#N/A,#N/A,TRUE,"CBE";#N/A,#N/A,TRUE,"SWK"}</definedName>
    <definedName name="Stats" hidden="1">{#N/A,#N/A,TRUE,"Pro Forma";#N/A,#N/A,TRUE,"PF_Bal";#N/A,#N/A,TRUE,"PF_INC";#N/A,#N/A,TRUE,"CBE";#N/A,#N/A,TRUE,"SWK"}</definedName>
    <definedName name="stdhg" localSheetId="4" hidden="1">{#N/A,#N/A,FALSE,"Aging Summary";#N/A,#N/A,FALSE,"Ratio Analysis";#N/A,#N/A,FALSE,"Test 120 Day Accts";#N/A,#N/A,FALSE,"Tickmarks"}</definedName>
    <definedName name="stdhg" localSheetId="5" hidden="1">{#N/A,#N/A,FALSE,"Aging Summary";#N/A,#N/A,FALSE,"Ratio Analysis";#N/A,#N/A,FALSE,"Test 120 Day Accts";#N/A,#N/A,FALSE,"Tickmarks"}</definedName>
    <definedName name="stdhg" localSheetId="3" hidden="1">{#N/A,#N/A,FALSE,"Aging Summary";#N/A,#N/A,FALSE,"Ratio Analysis";#N/A,#N/A,FALSE,"Test 120 Day Accts";#N/A,#N/A,FALSE,"Tickmarks"}</definedName>
    <definedName name="stdhg" hidden="1">{#N/A,#N/A,FALSE,"Aging Summary";#N/A,#N/A,FALSE,"Ratio Analysis";#N/A,#N/A,FALSE,"Test 120 Day Accts";#N/A,#N/A,FALSE,"Tickmarks"}</definedName>
    <definedName name="STOCK_BASED" hidden="1">"STOCK_BASED"</definedName>
    <definedName name="Stores"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tores"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tores"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tores"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tructure" localSheetId="4" hidden="1">{#N/A,#N/A,FALSE,"SHEET1";#N/A,#N/A,FALSE,"SHEET2";#N/A,#N/A,FALSE,"SHEET3";#N/A,#N/A,FALSE,"SHEET4"}</definedName>
    <definedName name="Structure" localSheetId="5" hidden="1">{#N/A,#N/A,FALSE,"SHEET1";#N/A,#N/A,FALSE,"SHEET2";#N/A,#N/A,FALSE,"SHEET3";#N/A,#N/A,FALSE,"SHEET4"}</definedName>
    <definedName name="Structure" localSheetId="3" hidden="1">{#N/A,#N/A,FALSE,"SHEET1";#N/A,#N/A,FALSE,"SHEET2";#N/A,#N/A,FALSE,"SHEET3";#N/A,#N/A,FALSE,"SHEET4"}</definedName>
    <definedName name="Structure" hidden="1">{#N/A,#N/A,FALSE,"SHEET1";#N/A,#N/A,FALSE,"SHEET2";#N/A,#N/A,FALSE,"SHEET3";#N/A,#N/A,FALSE,"SHEET4"}</definedName>
    <definedName name="stsg" localSheetId="4" hidden="1">{"Network Summary",#N/A,TRUE,"Summary";"Piping Summary",#N/A,TRUE," Piping";"Meters Summary",#N/A,TRUE,"Meters &amp; Connections";"Connections Summary",#N/A,TRUE,"Meters &amp; Connections";"Stations Summary",#N/A,TRUE,"Stations Pivot"}</definedName>
    <definedName name="stsg" localSheetId="5" hidden="1">{"Network Summary",#N/A,TRUE,"Summary";"Piping Summary",#N/A,TRUE," Piping";"Meters Summary",#N/A,TRUE,"Meters &amp; Connections";"Connections Summary",#N/A,TRUE,"Meters &amp; Connections";"Stations Summary",#N/A,TRUE,"Stations Pivot"}</definedName>
    <definedName name="stsg" localSheetId="3" hidden="1">{"Network Summary",#N/A,TRUE,"Summary";"Piping Summary",#N/A,TRUE," Piping";"Meters Summary",#N/A,TRUE,"Meters &amp; Connections";"Connections Summary",#N/A,TRUE,"Meters &amp; Connections";"Stations Summary",#N/A,TRUE,"Stations Pivot"}</definedName>
    <definedName name="stsg" hidden="1">{"Network Summary",#N/A,TRUE,"Summary";"Piping Summary",#N/A,TRUE," Piping";"Meters Summary",#N/A,TRUE,"Meters &amp; Connections";"Connections Summary",#N/A,TRUE,"Meters &amp; Connections";"Stations Summary",#N/A,TRUE,"Stations Pivot"}</definedName>
    <definedName name="stuff" localSheetId="4" hidden="1">{"TOTAL",#N/A,FALSE,"A";"FISCAL94",#N/A,FALSE,"A";"FISCAL95",#N/A,FALSE,"A";"FISCAL96",#N/A,FALSE,"A";"misc page",#N/A,FALSE,"A"}</definedName>
    <definedName name="stuff" localSheetId="5" hidden="1">{"TOTAL",#N/A,FALSE,"A";"FISCAL94",#N/A,FALSE,"A";"FISCAL95",#N/A,FALSE,"A";"FISCAL96",#N/A,FALSE,"A";"misc page",#N/A,FALSE,"A"}</definedName>
    <definedName name="stuff" localSheetId="3" hidden="1">{"TOTAL",#N/A,FALSE,"A";"FISCAL94",#N/A,FALSE,"A";"FISCAL95",#N/A,FALSE,"A";"FISCAL96",#N/A,FALSE,"A";"misc page",#N/A,FALSE,"A"}</definedName>
    <definedName name="stuff" hidden="1">{"TOTAL",#N/A,FALSE,"A";"FISCAL94",#N/A,FALSE,"A";"FISCAL95",#N/A,FALSE,"A";"FISCAL96",#N/A,FALSE,"A";"misc page",#N/A,FALSE,"A"}</definedName>
    <definedName name="SUBABS01" localSheetId="4" hidden="1">{#N/A,#N/A,FALSE,"SUBMKT";#N/A,#N/A,FALSE,"MARKET";#N/A,#N/A,FALSE,"VACANCY";#N/A,#N/A,FALSE,"ABSORB";#N/A,#N/A,FALSE,"SUBLEASE";#N/A,#N/A,FALSE,"CONSTRCT"}</definedName>
    <definedName name="SUBABS01" localSheetId="5" hidden="1">{#N/A,#N/A,FALSE,"SUBMKT";#N/A,#N/A,FALSE,"MARKET";#N/A,#N/A,FALSE,"VACANCY";#N/A,#N/A,FALSE,"ABSORB";#N/A,#N/A,FALSE,"SUBLEASE";#N/A,#N/A,FALSE,"CONSTRCT"}</definedName>
    <definedName name="SUBABS01" localSheetId="3" hidden="1">{#N/A,#N/A,FALSE,"SUBMKT";#N/A,#N/A,FALSE,"MARKET";#N/A,#N/A,FALSE,"VACANCY";#N/A,#N/A,FALSE,"ABSORB";#N/A,#N/A,FALSE,"SUBLEASE";#N/A,#N/A,FALSE,"CONSTRCT"}</definedName>
    <definedName name="SUBABS01" hidden="1">{#N/A,#N/A,FALSE,"SUBMKT";#N/A,#N/A,FALSE,"MARKET";#N/A,#N/A,FALSE,"VACANCY";#N/A,#N/A,FALSE,"ABSORB";#N/A,#N/A,FALSE,"SUBLEASE";#N/A,#N/A,FALSE,"CONSTRCT"}</definedName>
    <definedName name="SUBLSE01" localSheetId="4" hidden="1">{#N/A,#N/A,FALSE,"SUBMKT";#N/A,#N/A,FALSE,"MARKET";#N/A,#N/A,FALSE,"VACANCY";#N/A,#N/A,FALSE,"ABSORB";#N/A,#N/A,FALSE,"SUBLEASE";#N/A,#N/A,FALSE,"CONSTRCT"}</definedName>
    <definedName name="SUBLSE01" localSheetId="5" hidden="1">{#N/A,#N/A,FALSE,"SUBMKT";#N/A,#N/A,FALSE,"MARKET";#N/A,#N/A,FALSE,"VACANCY";#N/A,#N/A,FALSE,"ABSORB";#N/A,#N/A,FALSE,"SUBLEASE";#N/A,#N/A,FALSE,"CONSTRCT"}</definedName>
    <definedName name="SUBLSE01" localSheetId="3" hidden="1">{#N/A,#N/A,FALSE,"SUBMKT";#N/A,#N/A,FALSE,"MARKET";#N/A,#N/A,FALSE,"VACANCY";#N/A,#N/A,FALSE,"ABSORB";#N/A,#N/A,FALSE,"SUBLEASE";#N/A,#N/A,FALSE,"CONSTRCT"}</definedName>
    <definedName name="SUBLSE01" hidden="1">{#N/A,#N/A,FALSE,"SUBMKT";#N/A,#N/A,FALSE,"MARKET";#N/A,#N/A,FALSE,"VACANCY";#N/A,#N/A,FALSE,"ABSORB";#N/A,#N/A,FALSE,"SUBLEASE";#N/A,#N/A,FALSE,"CONSTRCT"}</definedName>
    <definedName name="subset" localSheetId="4" hidden="1">{"% burden",#N/A,FALSE,"Summaries";"res value",#N/A,FALSE,"Summaries";"use factors",#N/A,FALSE,"Cost_Alloc";"cost alloc",#N/A,FALSE,"Cost_Alloc"}</definedName>
    <definedName name="subset" localSheetId="5" hidden="1">{"% burden",#N/A,FALSE,"Summaries";"res value",#N/A,FALSE,"Summaries";"use factors",#N/A,FALSE,"Cost_Alloc";"cost alloc",#N/A,FALSE,"Cost_Alloc"}</definedName>
    <definedName name="subset" localSheetId="3" hidden="1">{"% burden",#N/A,FALSE,"Summaries";"res value",#N/A,FALSE,"Summaries";"use factors",#N/A,FALSE,"Cost_Alloc";"cost alloc",#N/A,FALSE,"Cost_Alloc"}</definedName>
    <definedName name="subset" hidden="1">{"% burden",#N/A,FALSE,"Summaries";"res value",#N/A,FALSE,"Summaries";"use factors",#N/A,FALSE,"Cost_Alloc";"cost alloc",#N/A,FALSE,"Cost_Alloc"}</definedName>
    <definedName name="subset_1" localSheetId="4" hidden="1">{"% burden",#N/A,FALSE,"Summaries";"res value",#N/A,FALSE,"Summaries";"use factors",#N/A,FALSE,"Cost_Alloc";"cost alloc",#N/A,FALSE,"Cost_Alloc"}</definedName>
    <definedName name="subset_1" localSheetId="5" hidden="1">{"% burden",#N/A,FALSE,"Summaries";"res value",#N/A,FALSE,"Summaries";"use factors",#N/A,FALSE,"Cost_Alloc";"cost alloc",#N/A,FALSE,"Cost_Alloc"}</definedName>
    <definedName name="subset_1" localSheetId="3" hidden="1">{"% burden",#N/A,FALSE,"Summaries";"res value",#N/A,FALSE,"Summaries";"use factors",#N/A,FALSE,"Cost_Alloc";"cost alloc",#N/A,FALSE,"Cost_Alloc"}</definedName>
    <definedName name="subset_1" hidden="1">{"% burden",#N/A,FALSE,"Summaries";"res value",#N/A,FALSE,"Summaries";"use factors",#N/A,FALSE,"Cost_Alloc";"cost alloc",#N/A,FALSE,"Cost_Alloc"}</definedName>
    <definedName name="subset_2" localSheetId="4" hidden="1">{"% burden",#N/A,FALSE,"Summaries";"res value",#N/A,FALSE,"Summaries";"use factors",#N/A,FALSE,"Cost_Alloc";"cost alloc",#N/A,FALSE,"Cost_Alloc"}</definedName>
    <definedName name="subset_2" localSheetId="5" hidden="1">{"% burden",#N/A,FALSE,"Summaries";"res value",#N/A,FALSE,"Summaries";"use factors",#N/A,FALSE,"Cost_Alloc";"cost alloc",#N/A,FALSE,"Cost_Alloc"}</definedName>
    <definedName name="subset_2" localSheetId="3" hidden="1">{"% burden",#N/A,FALSE,"Summaries";"res value",#N/A,FALSE,"Summaries";"use factors",#N/A,FALSE,"Cost_Alloc";"cost alloc",#N/A,FALSE,"Cost_Alloc"}</definedName>
    <definedName name="subset_2" hidden="1">{"% burden",#N/A,FALSE,"Summaries";"res value",#N/A,FALSE,"Summaries";"use factors",#N/A,FALSE,"Cost_Alloc";"cost alloc",#N/A,FALSE,"Cost_Alloc"}</definedName>
    <definedName name="SUBSUBLET02" localSheetId="4" hidden="1">{#N/A,#N/A,FALSE,"SUBMKT";#N/A,#N/A,FALSE,"MARKET";#N/A,#N/A,FALSE,"VACANCY";#N/A,#N/A,FALSE,"ABSORB";#N/A,#N/A,FALSE,"SUBLEASE";#N/A,#N/A,FALSE,"CONSTRCT"}</definedName>
    <definedName name="SUBSUBLET02" localSheetId="5" hidden="1">{#N/A,#N/A,FALSE,"SUBMKT";#N/A,#N/A,FALSE,"MARKET";#N/A,#N/A,FALSE,"VACANCY";#N/A,#N/A,FALSE,"ABSORB";#N/A,#N/A,FALSE,"SUBLEASE";#N/A,#N/A,FALSE,"CONSTRCT"}</definedName>
    <definedName name="SUBSUBLET02" localSheetId="3" hidden="1">{#N/A,#N/A,FALSE,"SUBMKT";#N/A,#N/A,FALSE,"MARKET";#N/A,#N/A,FALSE,"VACANCY";#N/A,#N/A,FALSE,"ABSORB";#N/A,#N/A,FALSE,"SUBLEASE";#N/A,#N/A,FALSE,"CONSTRCT"}</definedName>
    <definedName name="SUBSUBLET02" hidden="1">{#N/A,#N/A,FALSE,"SUBMKT";#N/A,#N/A,FALSE,"MARKET";#N/A,#N/A,FALSE,"VACANCY";#N/A,#N/A,FALSE,"ABSORB";#N/A,#N/A,FALSE,"SUBLEASE";#N/A,#N/A,FALSE,"CONSTRCT"}</definedName>
    <definedName name="summ" localSheetId="4" hidden="1">{"Assump",#N/A,TRUE,"Proforma";"first",#N/A,TRUE,"Proforma";"second",#N/A,TRUE,"Proforma";"lease1",#N/A,TRUE,"Proforma";"lease2",#N/A,TRUE,"Proforma"}</definedName>
    <definedName name="summ" localSheetId="5" hidden="1">{"Assump",#N/A,TRUE,"Proforma";"first",#N/A,TRUE,"Proforma";"second",#N/A,TRUE,"Proforma";"lease1",#N/A,TRUE,"Proforma";"lease2",#N/A,TRUE,"Proforma"}</definedName>
    <definedName name="summ" localSheetId="3" hidden="1">{"Assump",#N/A,TRUE,"Proforma";"first",#N/A,TRUE,"Proforma";"second",#N/A,TRUE,"Proforma";"lease1",#N/A,TRUE,"Proforma";"lease2",#N/A,TRUE,"Proforma"}</definedName>
    <definedName name="summ" hidden="1">{"Assump",#N/A,TRUE,"Proforma";"first",#N/A,TRUE,"Proforma";"second",#N/A,TRUE,"Proforma";"lease1",#N/A,TRUE,"Proforma";"lease2",#N/A,TRUE,"Proforma"}</definedName>
    <definedName name="summ_1" localSheetId="4" hidden="1">{"Assump",#N/A,TRUE,"Proforma";"first",#N/A,TRUE,"Proforma";"second",#N/A,TRUE,"Proforma";"lease1",#N/A,TRUE,"Proforma";"lease2",#N/A,TRUE,"Proforma"}</definedName>
    <definedName name="summ_1" localSheetId="5" hidden="1">{"Assump",#N/A,TRUE,"Proforma";"first",#N/A,TRUE,"Proforma";"second",#N/A,TRUE,"Proforma";"lease1",#N/A,TRUE,"Proforma";"lease2",#N/A,TRUE,"Proforma"}</definedName>
    <definedName name="summ_1" localSheetId="3" hidden="1">{"Assump",#N/A,TRUE,"Proforma";"first",#N/A,TRUE,"Proforma";"second",#N/A,TRUE,"Proforma";"lease1",#N/A,TRUE,"Proforma";"lease2",#N/A,TRUE,"Proforma"}</definedName>
    <definedName name="summ_1" hidden="1">{"Assump",#N/A,TRUE,"Proforma";"first",#N/A,TRUE,"Proforma";"second",#N/A,TRUE,"Proforma";"lease1",#N/A,TRUE,"Proforma";"lease2",#N/A,TRUE,"Proforma"}</definedName>
    <definedName name="SUMMARY_BOOK" localSheetId="4" hidden="1">{"page1",#N/A,FALSE,"GIRLBO";"page2",#N/A,FALSE,"GIRLBO";"page3",#N/A,FALSE,"GIRLBO";"page4",#N/A,FALSE,"GIRLBO";"page5",#N/A,FALSE,"GIRLBO"}</definedName>
    <definedName name="SUMMARY_BOOK" localSheetId="5" hidden="1">{"page1",#N/A,FALSE,"GIRLBO";"page2",#N/A,FALSE,"GIRLBO";"page3",#N/A,FALSE,"GIRLBO";"page4",#N/A,FALSE,"GIRLBO";"page5",#N/A,FALSE,"GIRLBO"}</definedName>
    <definedName name="SUMMARY_BOOK" localSheetId="3" hidden="1">{"page1",#N/A,FALSE,"GIRLBO";"page2",#N/A,FALSE,"GIRLBO";"page3",#N/A,FALSE,"GIRLBO";"page4",#N/A,FALSE,"GIRLBO";"page5",#N/A,FALSE,"GIRLBO"}</definedName>
    <definedName name="SUMMARY_BOOK" hidden="1">{"page1",#N/A,FALSE,"GIRLBO";"page2",#N/A,FALSE,"GIRLBO";"page3",#N/A,FALSE,"GIRLBO";"page4",#N/A,FALSE,"GIRLBO";"page5",#N/A,FALSE,"GIRLBO"}</definedName>
    <definedName name="sun" localSheetId="4" hidden="1">{"CF Cons",#N/A,FALSE,"CASHFLOW"}</definedName>
    <definedName name="sun" localSheetId="5" hidden="1">{"CF Cons",#N/A,FALSE,"CASHFLOW"}</definedName>
    <definedName name="sun" localSheetId="3" hidden="1">{"CF Cons",#N/A,FALSE,"CASHFLOW"}</definedName>
    <definedName name="sun" hidden="1">{"CF Cons",#N/A,FALSE,"CASHFLOW"}</definedName>
    <definedName name="Susie" localSheetId="4" hidden="1">{#N/A,#N/A,FALSE,"ZellLurieFinSummary";#N/A,#N/A,FALSE,"FirstCapFinSummary";#N/A,#N/A,FALSE,"ZM I-III Consol FinSummary"}</definedName>
    <definedName name="Susie" localSheetId="5" hidden="1">{#N/A,#N/A,FALSE,"ZellLurieFinSummary";#N/A,#N/A,FALSE,"FirstCapFinSummary";#N/A,#N/A,FALSE,"ZM I-III Consol FinSummary"}</definedName>
    <definedName name="Susie" localSheetId="3" hidden="1">{#N/A,#N/A,FALSE,"ZellLurieFinSummary";#N/A,#N/A,FALSE,"FirstCapFinSummary";#N/A,#N/A,FALSE,"ZM I-III Consol FinSummary"}</definedName>
    <definedName name="Susie" hidden="1">{#N/A,#N/A,FALSE,"ZellLurieFinSummary";#N/A,#N/A,FALSE,"FirstCapFinSummary";#N/A,#N/A,FALSE,"ZM I-III Consol FinSummary"}</definedName>
    <definedName name="SV_ENCPT_LOGON_PWD" hidden="1">"078104085088070118116120102"</definedName>
    <definedName name="SV_ENCPT_LOGON_USER" hidden="1">"095094088070084121108112101104"</definedName>
    <definedName name="svfs" localSheetId="4" hidden="1">{"comps2",#N/A,FALSE,"AERO";"footnotes",#N/A,FALSE,"AERO"}</definedName>
    <definedName name="svfs" localSheetId="5" hidden="1">{"comps2",#N/A,FALSE,"AERO";"footnotes",#N/A,FALSE,"AERO"}</definedName>
    <definedName name="svfs" localSheetId="3" hidden="1">{"comps2",#N/A,FALSE,"AERO";"footnotes",#N/A,FALSE,"AERO"}</definedName>
    <definedName name="svfs" hidden="1">{"comps2",#N/A,FALSE,"AERO";"footnotes",#N/A,FALSE,"AERO"}</definedName>
    <definedName name="swer"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swer"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swer"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swer"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sx" localSheetId="4" hidden="1">{#N/A,#N/A,FALSE,"Chart 2 by Prop Type"}</definedName>
    <definedName name="sx" localSheetId="5" hidden="1">{#N/A,#N/A,FALSE,"Chart 2 by Prop Type"}</definedName>
    <definedName name="sx" localSheetId="3" hidden="1">{#N/A,#N/A,FALSE,"Chart 2 by Prop Type"}</definedName>
    <definedName name="sx" hidden="1">{#N/A,#N/A,FALSE,"Chart 2 by Prop Type"}</definedName>
    <definedName name="sxdfrtxdft" localSheetId="4" hidden="1">{#N/A,#N/A,FALSE,"CCC ACC Budget";#N/A,#N/A,FALSE,"Variance";#N/A,#N/A,FALSE,"CCC Rent Detail";#N/A,#N/A,FALSE,"COMMON AREA";#N/A,#N/A,FALSE,"CCC Electric Inclusion";#N/A,#N/A,FALSE,"CCC Opex Detail";#N/A,#N/A,FALSE,"CCC RE Tax Detail";#N/A,#N/A,FALSE,"CCC Chilled Wtr Inclusion";#N/A,#N/A,FALSE,"CCC OTHVAC ";#N/A,#N/A,FALSE,"CCC INPUT"}</definedName>
    <definedName name="sxdfrtxdft" localSheetId="5" hidden="1">{#N/A,#N/A,FALSE,"CCC ACC Budget";#N/A,#N/A,FALSE,"Variance";#N/A,#N/A,FALSE,"CCC Rent Detail";#N/A,#N/A,FALSE,"COMMON AREA";#N/A,#N/A,FALSE,"CCC Electric Inclusion";#N/A,#N/A,FALSE,"CCC Opex Detail";#N/A,#N/A,FALSE,"CCC RE Tax Detail";#N/A,#N/A,FALSE,"CCC Chilled Wtr Inclusion";#N/A,#N/A,FALSE,"CCC OTHVAC ";#N/A,#N/A,FALSE,"CCC INPUT"}</definedName>
    <definedName name="sxdfrtxdft" localSheetId="3" hidden="1">{#N/A,#N/A,FALSE,"CCC ACC Budget";#N/A,#N/A,FALSE,"Variance";#N/A,#N/A,FALSE,"CCC Rent Detail";#N/A,#N/A,FALSE,"COMMON AREA";#N/A,#N/A,FALSE,"CCC Electric Inclusion";#N/A,#N/A,FALSE,"CCC Opex Detail";#N/A,#N/A,FALSE,"CCC RE Tax Detail";#N/A,#N/A,FALSE,"CCC Chilled Wtr Inclusion";#N/A,#N/A,FALSE,"CCC OTHVAC ";#N/A,#N/A,FALSE,"CCC INPUT"}</definedName>
    <definedName name="sxdfrtxdft" hidden="1">{#N/A,#N/A,FALSE,"CCC ACC Budget";#N/A,#N/A,FALSE,"Variance";#N/A,#N/A,FALSE,"CCC Rent Detail";#N/A,#N/A,FALSE,"COMMON AREA";#N/A,#N/A,FALSE,"CCC Electric Inclusion";#N/A,#N/A,FALSE,"CCC Opex Detail";#N/A,#N/A,FALSE,"CCC RE Tax Detail";#N/A,#N/A,FALSE,"CCC Chilled Wtr Inclusion";#N/A,#N/A,FALSE,"CCC OTHVAC ";#N/A,#N/A,FALSE,"CCC INPUT"}</definedName>
    <definedName name="szd" localSheetId="4" hidden="1">{#N/A,#N/A,FALSE,"CAPREIT"}</definedName>
    <definedName name="szd" localSheetId="5" hidden="1">{#N/A,#N/A,FALSE,"CAPREIT"}</definedName>
    <definedName name="szd" localSheetId="3" hidden="1">{#N/A,#N/A,FALSE,"CAPREIT"}</definedName>
    <definedName name="szd" hidden="1">{#N/A,#N/A,FALSE,"CAPREIT"}</definedName>
    <definedName name="t.t.t" localSheetId="4" hidden="1">{"賃貸事例比較法",#N/A,FALSE,"Sheet2";"賃貸条件",#N/A,FALSE,"Sheet2"}</definedName>
    <definedName name="t.t.t" localSheetId="5" hidden="1">{"賃貸事例比較法",#N/A,FALSE,"Sheet2";"賃貸条件",#N/A,FALSE,"Sheet2"}</definedName>
    <definedName name="t.t.t" localSheetId="3" hidden="1">{"賃貸事例比較法",#N/A,FALSE,"Sheet2";"賃貸条件",#N/A,FALSE,"Sheet2"}</definedName>
    <definedName name="t.t.t" hidden="1">{"賃貸事例比較法",#N/A,FALSE,"Sheet2";"賃貸条件",#N/A,FALSE,"Sheet2"}</definedName>
    <definedName name="T_BEG_Abatement" localSheetId="4" hidden="1">OFFSET(T_BEG_cAbatement,'Capital Stack'!K_Tenant,0)</definedName>
    <definedName name="T_BEG_Abatement" localSheetId="5" hidden="1">OFFSET(T_BEG_cAbatement,'Loan Data'!K_Tenant,0)</definedName>
    <definedName name="T_BEG_Abatement" localSheetId="3" hidden="1">OFFSET(T_BEG_cAbatement,'Property UW'!K_Tenant,0)</definedName>
    <definedName name="T_BEG_Abatement" hidden="1">OFFSET(T_BEG_cAbatement,K_Tenant,0)</definedName>
    <definedName name="T_BEG_AbsVac" localSheetId="4" hidden="1">OFFSET(T_BEG_cAbsVac,'Capital Stack'!K_Tenant,0)</definedName>
    <definedName name="T_BEG_AbsVac" localSheetId="5" hidden="1">OFFSET(T_BEG_cAbsVac,'Loan Data'!K_Tenant,0)</definedName>
    <definedName name="T_BEG_AbsVac" localSheetId="3" hidden="1">OFFSET(T_BEG_cAbsVac,'Property UW'!K_Tenant,0)</definedName>
    <definedName name="T_BEG_AbsVac" hidden="1">OFFSET(T_BEG_cAbsVac,K_Tenant,0)</definedName>
    <definedName name="T_BEG_BeginData" localSheetId="4" hidden="1">IF(T_CALC_Early,OFFSET(T_MONTH_cDataEarly,'Capital Stack'!K_Tenant,'Capital Stack'!T_CALC_EarlyBeginOffset-1),OFFSET(IF('Capital Stack'!T_SUPPORT_BeginOffset&lt;=252,T_MONTH_cData240,T_MONTH_cData480),'Capital Stack'!K_Tenant,MOD('Capital Stack'!T_SUPPORT_BeginOffset-1,252)))</definedName>
    <definedName name="T_BEG_BeginData" localSheetId="5" hidden="1">IF(T_CALC_Early,OFFSET(T_MONTH_cDataEarly,'Loan Data'!K_Tenant,'Loan Data'!T_CALC_EarlyBeginOffset-1),OFFSET(IF('Loan Data'!T_SUPPORT_BeginOffset&lt;=252,T_MONTH_cData240,T_MONTH_cData480),'Loan Data'!K_Tenant,MOD('Loan Data'!T_SUPPORT_BeginOffset-1,252)))</definedName>
    <definedName name="T_BEG_BeginData" localSheetId="3" hidden="1">IF(T_CALC_Early,OFFSET(T_MONTH_cDataEarly,'Property UW'!K_Tenant,'Property UW'!T_CALC_EarlyBeginOffset-1),OFFSET(IF('Property UW'!T_SUPPORT_BeginOffset&lt;=252,T_MONTH_cData240,T_MONTH_cData480),'Property UW'!K_Tenant,MOD('Property UW'!T_SUPPORT_BeginOffset-1,252)))</definedName>
    <definedName name="T_BEG_BeginData" hidden="1">IF(T_CALC_Early,OFFSET(T_MONTH_cDataEarly,K_Tenant,T_CALC_EarlyBeginOffset-1),OFFSET(IF(T_SUPPORT_BeginOffset&lt;=252,T_MONTH_cData240,T_MONTH_cData480),K_Tenant,MOD(T_SUPPORT_BeginOffset-1,252)))</definedName>
    <definedName name="T_BEG_BeginDataOcc" localSheetId="4" hidden="1">IF(OR(T_CALC_Late,'Capital Stack'!T_DTEN_AffectOcc=0),'Capital Stack'!T_DTEN_InitialSF,'Capital Stack'!T_BEG_BeginData)</definedName>
    <definedName name="T_BEG_BeginDataOcc" localSheetId="5" hidden="1">IF(OR(T_CALC_Late,'Loan Data'!T_DTEN_AffectOcc=0),'Loan Data'!T_DTEN_InitialSF,'Loan Data'!T_BEG_BeginData)</definedName>
    <definedName name="T_BEG_BeginDataOcc" localSheetId="3" hidden="1">IF(OR(T_CALC_Late,'Property UW'!T_DTEN_AffectOcc=0),'Property UW'!T_DTEN_InitialSF,'Property UW'!T_BEG_BeginData)</definedName>
    <definedName name="T_BEG_BeginDataOcc" hidden="1">IF(OR(T_CALC_Late,T_DTEN_AffectOcc=0),T_DTEN_InitialSF,T_BEG_BeginData)</definedName>
    <definedName name="T_BEG_BeginDataRent" localSheetId="4" hidden="1">IF(T_CALC_Early,OFFSET(T_MONTH_cDataEarly,'Capital Stack'!K_Tenant,'Capital Stack'!T_CALC_EarlyBeginOffset-1),OFFSET(IF('Capital Stack'!T_SUPPORT_BeginOffset&lt;=252,T_MONTH_cTotalBaseRent240,T_MONTH_cTotalBaseRent480),'Capital Stack'!K_Tenant,MOD('Capital Stack'!T_SUPPORT_BeginOffset-1,252)))</definedName>
    <definedName name="T_BEG_BeginDataRent" localSheetId="5" hidden="1">IF(T_CALC_Early,OFFSET(T_MONTH_cDataEarly,'Loan Data'!K_Tenant,'Loan Data'!T_CALC_EarlyBeginOffset-1),OFFSET(IF('Loan Data'!T_SUPPORT_BeginOffset&lt;=252,T_MONTH_cTotalBaseRent240,T_MONTH_cTotalBaseRent480),'Loan Data'!K_Tenant,MOD('Loan Data'!T_SUPPORT_BeginOffset-1,252)))</definedName>
    <definedName name="T_BEG_BeginDataRent" localSheetId="3" hidden="1">IF(T_CALC_Early,OFFSET(T_MONTH_cDataEarly,'Property UW'!K_Tenant,'Property UW'!T_CALC_EarlyBeginOffset-1),OFFSET(IF('Property UW'!T_SUPPORT_BeginOffset&lt;=252,T_MONTH_cTotalBaseRent240,T_MONTH_cTotalBaseRent480),'Property UW'!K_Tenant,MOD('Property UW'!T_SUPPORT_BeginOffset-1,252)))</definedName>
    <definedName name="T_BEG_BeginDataRent" hidden="1">IF(T_CALC_Early,OFFSET(T_MONTH_cDataEarly,K_Tenant,T_CALC_EarlyBeginOffset-1),OFFSET(IF(T_SUPPORT_BeginOffset&lt;=252,T_MONTH_cTotalBaseRent240,T_MONTH_cTotalBaseRent480),K_Tenant,MOD(T_SUPPORT_BeginOffset-1,252)))</definedName>
    <definedName name="T_BEG_CPI" localSheetId="4" hidden="1">OFFSET(T_BEG_cCPI,'Capital Stack'!K_Tenant,0)</definedName>
    <definedName name="T_BEG_CPI" localSheetId="5" hidden="1">OFFSET(T_BEG_cCPI,'Loan Data'!K_Tenant,0)</definedName>
    <definedName name="T_BEG_CPI" localSheetId="3" hidden="1">OFFSET(T_BEG_cCPI,'Property UW'!K_Tenant,0)</definedName>
    <definedName name="T_BEG_CPI" hidden="1">OFFSET(T_BEG_cCPI,K_Tenant,0)</definedName>
    <definedName name="T_BEG_LeasingCommission" localSheetId="4" hidden="1">OFFSET(T_BEG_cLeasingCommission,'Capital Stack'!K_Tenant,0)</definedName>
    <definedName name="T_BEG_LeasingCommission" localSheetId="5" hidden="1">OFFSET(T_BEG_cLeasingCommission,'Loan Data'!K_Tenant,0)</definedName>
    <definedName name="T_BEG_LeasingCommission" localSheetId="3" hidden="1">OFFSET(T_BEG_cLeasingCommission,'Property UW'!K_Tenant,0)</definedName>
    <definedName name="T_BEG_LeasingCommission" hidden="1">OFFSET(T_BEG_cLeasingCommission,K_Tenant,0)</definedName>
    <definedName name="T_BEG_MarketRent" localSheetId="4" hidden="1">OFFSET(T_BEG_cMarketRent,'Capital Stack'!K_Tenant,0)</definedName>
    <definedName name="T_BEG_MarketRent" localSheetId="5" hidden="1">OFFSET(T_BEG_cMarketRent,'Loan Data'!K_Tenant,0)</definedName>
    <definedName name="T_BEG_MarketRent" localSheetId="3" hidden="1">OFFSET(T_BEG_cMarketRent,'Property UW'!K_Tenant,0)</definedName>
    <definedName name="T_BEG_MarketRent" hidden="1">OFFSET(T_BEG_cMarketRent,K_Tenant,0)</definedName>
    <definedName name="T_BEG_MiscellaneousRent" localSheetId="4" hidden="1">OFFSET(T_BEG_cMiscellaneousRent,'Capital Stack'!K_Tenant,0)</definedName>
    <definedName name="T_BEG_MiscellaneousRent" localSheetId="5" hidden="1">OFFSET(T_BEG_cMiscellaneousRent,'Loan Data'!K_Tenant,0)</definedName>
    <definedName name="T_BEG_MiscellaneousRent" localSheetId="3" hidden="1">OFFSET(T_BEG_cMiscellaneousRent,'Property UW'!K_Tenant,0)</definedName>
    <definedName name="T_BEG_MiscellaneousRent" hidden="1">OFFSET(T_BEG_cMiscellaneousRent,K_Tenant,0)</definedName>
    <definedName name="T_BEG_Occupancy" localSheetId="4" hidden="1">OFFSET(T_BEG_cOccupancy,'Capital Stack'!K_Tenant,0)</definedName>
    <definedName name="T_BEG_Occupancy" localSheetId="5" hidden="1">OFFSET(T_BEG_cOccupancy,'Loan Data'!K_Tenant,0)</definedName>
    <definedName name="T_BEG_Occupancy" localSheetId="3" hidden="1">OFFSET(T_BEG_cOccupancy,'Property UW'!K_Tenant,0)</definedName>
    <definedName name="T_BEG_Occupancy" hidden="1">OFFSET(T_BEG_cOccupancy,K_Tenant,0)</definedName>
    <definedName name="T_BEG_PercentageRent" localSheetId="4" hidden="1">OFFSET(T_BEG_cPercentageRent,'Capital Stack'!K_Tenant,0)</definedName>
    <definedName name="T_BEG_PercentageRent" localSheetId="5" hidden="1">OFFSET(T_BEG_cPercentageRent,'Loan Data'!K_Tenant,0)</definedName>
    <definedName name="T_BEG_PercentageRent" localSheetId="3" hidden="1">OFFSET(T_BEG_cPercentageRent,'Property UW'!K_Tenant,0)</definedName>
    <definedName name="T_BEG_PercentageRent" hidden="1">OFFSET(T_BEG_cPercentageRent,K_Tenant,0)</definedName>
    <definedName name="T_BEG_PW" localSheetId="4" hidden="1">OFFSET(T_BEG_cPW,'Capital Stack'!K_Tenant,0)</definedName>
    <definedName name="T_BEG_PW" localSheetId="5" hidden="1">OFFSET(T_BEG_cPW,'Loan Data'!K_Tenant,0)</definedName>
    <definedName name="T_BEG_PW" localSheetId="3" hidden="1">OFFSET(T_BEG_cPW,'Property UW'!K_Tenant,0)</definedName>
    <definedName name="T_BEG_PW" hidden="1">OFFSET(T_BEG_cPW,K_Tenant,0)</definedName>
    <definedName name="T_BEG_Reimbursement" localSheetId="4" hidden="1">OFFSET(T_BEG_cReimbursement,'Capital Stack'!K_Tenant,0)</definedName>
    <definedName name="T_BEG_Reimbursement" localSheetId="5" hidden="1">OFFSET(T_BEG_cReimbursement,'Loan Data'!K_Tenant,0)</definedName>
    <definedName name="T_BEG_Reimbursement" localSheetId="3" hidden="1">OFFSET(T_BEG_cReimbursement,'Property UW'!K_Tenant,0)</definedName>
    <definedName name="T_BEG_Reimbursement" hidden="1">OFFSET(T_BEG_cReimbursement,K_Tenant,0)</definedName>
    <definedName name="T_BEG_RetailSales" localSheetId="4" hidden="1">OFFSET(T_BEG_cRetailSales,'Capital Stack'!K_Tenant,0)</definedName>
    <definedName name="T_BEG_RetailSales" localSheetId="5" hidden="1">OFFSET(T_BEG_cRetailSales,'Loan Data'!K_Tenant,0)</definedName>
    <definedName name="T_BEG_RetailSales" localSheetId="3" hidden="1">OFFSET(T_BEG_cRetailSales,'Property UW'!K_Tenant,0)</definedName>
    <definedName name="T_BEG_RetailSales" hidden="1">OFFSET(T_BEG_cRetailSales,K_Tenant,0)</definedName>
    <definedName name="T_BEG_TenantImprovement" localSheetId="4" hidden="1">OFFSET(T_BEG_cTenantImprovement,'Capital Stack'!K_Tenant,0)</definedName>
    <definedName name="T_BEG_TenantImprovement" localSheetId="5" hidden="1">OFFSET(T_BEG_cTenantImprovement,'Loan Data'!K_Tenant,0)</definedName>
    <definedName name="T_BEG_TenantImprovement" localSheetId="3" hidden="1">OFFSET(T_BEG_cTenantImprovement,'Property UW'!K_Tenant,0)</definedName>
    <definedName name="T_BEG_TenantImprovement" hidden="1">OFFSET(T_BEG_cTenantImprovement,K_Tenant,0)</definedName>
    <definedName name="T_BEG_TotalBaseRent" localSheetId="4" hidden="1">OFFSET(T_BEG_cTotalBaseRent,'Capital Stack'!K_Tenant,0)</definedName>
    <definedName name="T_BEG_TotalBaseRent" localSheetId="5" hidden="1">OFFSET(T_BEG_cTotalBaseRent,'Loan Data'!K_Tenant,0)</definedName>
    <definedName name="T_BEG_TotalBaseRent" localSheetId="3" hidden="1">OFFSET(T_BEG_cTotalBaseRent,'Property UW'!K_Tenant,0)</definedName>
    <definedName name="T_BEG_TotalBaseRent" hidden="1">OFFSET(T_BEG_cTotalBaseRent,K_Tenant,0)</definedName>
    <definedName name="T_CALC_ApName" localSheetId="4" hidden="1">"'"&amp;'Capital Stack'!T_DTEN_TenantName</definedName>
    <definedName name="T_CALC_ApName" localSheetId="5" hidden="1">"'"&amp;'Loan Data'!T_DTEN_TenantName</definedName>
    <definedName name="T_CALC_ApName" localSheetId="3" hidden="1">"'"&amp;'Property UW'!T_DTEN_TenantName</definedName>
    <definedName name="T_CALC_ApName" hidden="1">"'"&amp;T_DTEN_TenantName</definedName>
    <definedName name="T_CALC_ApSuite" localSheetId="4" hidden="1">"'"&amp;'Capital Stack'!T_DTEN_Suite</definedName>
    <definedName name="T_CALC_ApSuite" localSheetId="5" hidden="1">"'"&amp;'Loan Data'!T_DTEN_Suite</definedName>
    <definedName name="T_CALC_ApSuite" localSheetId="3" hidden="1">"'"&amp;'Property UW'!T_DTEN_Suite</definedName>
    <definedName name="T_CALC_ApSuite" hidden="1">"'"&amp;T_DTEN_Suite</definedName>
    <definedName name="T_CALC_DTBegin" localSheetId="4" hidden="1">OFFSET(T_MONTH_cOccupancy240,'Capital Stack'!K_Tenant,'Capital Stack'!T_SUPPORT_EndOffset)</definedName>
    <definedName name="T_CALC_DTBegin" localSheetId="5" hidden="1">OFFSET(T_MONTH_cOccupancy240,'Loan Data'!K_Tenant,'Loan Data'!T_SUPPORT_EndOffset)</definedName>
    <definedName name="T_CALC_DTBegin" localSheetId="3" hidden="1">OFFSET(T_MONTH_cOccupancy240,'Property UW'!K_Tenant,'Property UW'!T_SUPPORT_EndOffset)</definedName>
    <definedName name="T_CALC_DTBegin" hidden="1">OFFSET(T_MONTH_cOccupancy240,K_Tenant,T_SUPPORT_EndOffset)</definedName>
    <definedName name="T_CALC_DTBeginVac" localSheetId="4" hidden="1">OFFSET(T_MONTH_cAbsVac240,'Capital Stack'!K_Tenant,'Capital Stack'!T_SUPPORT_EndOffset)</definedName>
    <definedName name="T_CALC_DTBeginVac" localSheetId="5" hidden="1">OFFSET(T_MONTH_cAbsVac240,'Loan Data'!K_Tenant,'Loan Data'!T_SUPPORT_EndOffset)</definedName>
    <definedName name="T_CALC_DTBeginVac" localSheetId="3" hidden="1">OFFSET(T_MONTH_cAbsVac240,'Property UW'!K_Tenant,'Property UW'!T_SUPPORT_EndOffset)</definedName>
    <definedName name="T_CALC_DTBeginVac" hidden="1">OFFSET(T_MONTH_cAbsVac240,K_Tenant,T_SUPPORT_EndOffset)</definedName>
    <definedName name="T_CALC_DTEnd" localSheetId="4" hidden="1">OFFSET(T_MONTH_cOccupancy240,'Capital Stack'!K_Tenant,251)</definedName>
    <definedName name="T_CALC_DTEnd" localSheetId="5" hidden="1">OFFSET(T_MONTH_cOccupancy240,'Loan Data'!K_Tenant,251)</definedName>
    <definedName name="T_CALC_DTEnd" localSheetId="3" hidden="1">OFFSET(T_MONTH_cOccupancy240,'Property UW'!K_Tenant,251)</definedName>
    <definedName name="T_CALC_DTEnd" hidden="1">OFFSET(T_MONTH_cOccupancy240,K_Tenant,251)</definedName>
    <definedName name="T_CALC_DTEndVac" localSheetId="4" hidden="1">OFFSET(T_MONTH_cAbsVac240,'Capital Stack'!K_Tenant,251)</definedName>
    <definedName name="T_CALC_DTEndVac" localSheetId="5" hidden="1">OFFSET(T_MONTH_cAbsVac240,'Loan Data'!K_Tenant,251)</definedName>
    <definedName name="T_CALC_DTEndVac" localSheetId="3" hidden="1">OFFSET(T_MONTH_cAbsVac240,'Property UW'!K_Tenant,251)</definedName>
    <definedName name="T_CALC_DTEndVac" hidden="1">OFFSET(T_MONTH_cAbsVac240,K_Tenant,251)</definedName>
    <definedName name="T_CALC_DTRange" localSheetId="4" hidden="1">'Capital Stack'!T_CALC_DTBegin:'Capital Stack'!T_CALC_DTEnd</definedName>
    <definedName name="T_CALC_DTRange" localSheetId="5" hidden="1">'Loan Data'!T_CALC_DTBegin:'Loan Data'!T_CALC_DTEnd</definedName>
    <definedName name="T_CALC_DTRange" localSheetId="3" hidden="1">'Property UW'!T_CALC_DTBegin:'Property UW'!T_CALC_DTEnd</definedName>
    <definedName name="T_CALC_DTRange" hidden="1">T_CALC_DTBegin:T_CALC_DTEnd</definedName>
    <definedName name="T_CALC_DTRangeVac" localSheetId="4" hidden="1">'Capital Stack'!T_CALC_DTBeginVac:'Capital Stack'!T_CALC_DTEndVac</definedName>
    <definedName name="T_CALC_DTRangeVac" localSheetId="5" hidden="1">'Loan Data'!T_CALC_DTBeginVac:'Loan Data'!T_CALC_DTEndVac</definedName>
    <definedName name="T_CALC_DTRangeVac" localSheetId="3" hidden="1">'Property UW'!T_CALC_DTBeginVac:'Property UW'!T_CALC_DTEndVac</definedName>
    <definedName name="T_CALC_DTRangeVac" hidden="1">T_CALC_DTBeginVac:T_CALC_DTEndVac</definedName>
    <definedName name="T_CALC_Early" hidden="1">#N/A</definedName>
    <definedName name="T_CALC_EarlyBeginOffset" localSheetId="4" hidden="1">MAX(1,1+1+12*(YEAR('Capital Stack'!T_DTEN_LeaseBegin-1)-YEAR('Capital Stack'!P_DPROP_AStartDate))+(MONTH('Capital Stack'!T_DTEN_LeaseBegin-1)-MONTH('Capital Stack'!P_DPROP_AStartDate)))</definedName>
    <definedName name="T_CALC_EarlyBeginOffset" localSheetId="5" hidden="1">MAX(1,1+1+12*(YEAR('Loan Data'!T_DTEN_LeaseBegin-1)-YEAR('Loan Data'!P_DPROP_AStartDate))+(MONTH('Loan Data'!T_DTEN_LeaseBegin-1)-MONTH('Loan Data'!P_DPROP_AStartDate)))</definedName>
    <definedName name="T_CALC_EarlyBeginOffset" localSheetId="3" hidden="1">MAX(1,1+1+12*(YEAR('Property UW'!T_DTEN_LeaseBegin-1)-YEAR('Property UW'!P_DPROP_AStartDate))+(MONTH('Property UW'!T_DTEN_LeaseBegin-1)-MONTH('Property UW'!P_DPROP_AStartDate)))</definedName>
    <definedName name="T_CALC_EarlyBeginOffset" hidden="1">MAX(1,1+1+12*(YEAR(T_DTEN_LeaseBegin-1)-YEAR(P_DPROP_AStartDate))+(MONTH(T_DTEN_LeaseBegin-1)-MONTH(P_DPROP_AStartDate)))</definedName>
    <definedName name="T_CALC_EarlyEndOffset" localSheetId="4" hidden="1">MAX(1,1-1+12*(YEAR('Capital Stack'!T_DTEN_LeaseEnd+1)-YEAR('Capital Stack'!P_DPROP_AStartDate))+(MONTH('Capital Stack'!T_DTEN_LeaseEnd+1)-MONTH('Capital Stack'!P_DPROP_AStartDate)))</definedName>
    <definedName name="T_CALC_EarlyEndOffset" localSheetId="5" hidden="1">MAX(1,1-1+12*(YEAR('Loan Data'!T_DTEN_LeaseEnd+1)-YEAR('Loan Data'!P_DPROP_AStartDate))+(MONTH('Loan Data'!T_DTEN_LeaseEnd+1)-MONTH('Loan Data'!P_DPROP_AStartDate)))</definedName>
    <definedName name="T_CALC_EarlyEndOffset" localSheetId="3" hidden="1">MAX(1,1-1+12*(YEAR('Property UW'!T_DTEN_LeaseEnd+1)-YEAR('Property UW'!P_DPROP_AStartDate))+(MONTH('Property UW'!T_DTEN_LeaseEnd+1)-MONTH('Property UW'!P_DPROP_AStartDate)))</definedName>
    <definedName name="T_CALC_EarlyEndOffset" hidden="1">MAX(1,1-1+12*(YEAR(T_DTEN_LeaseEnd+1)-YEAR(P_DPROP_AStartDate))+(MONTH(T_DTEN_LeaseEnd+1)-MONTH(P_DPROP_AStartDate)))</definedName>
    <definedName name="T_CALC_EffectiveRP" localSheetId="4" hidden="1">IF('Capital Stack'!T_DTEN_Expire="Renew",1,IF('Capital Stack'!T_DTEN_Expire="Vacate",0,IF(ISBLANK('Capital Stack'!T_DTEN_TenantRP),'Capital Stack'!M_RP_Renew,'Capital Stack'!T_DTEN_TenantRP)))</definedName>
    <definedName name="T_CALC_EffectiveRP" localSheetId="5" hidden="1">IF('Loan Data'!T_DTEN_Expire="Renew",1,IF('Loan Data'!T_DTEN_Expire="Vacate",0,IF(ISBLANK('Loan Data'!T_DTEN_TenantRP),'Loan Data'!M_RP_Renew,'Loan Data'!T_DTEN_TenantRP)))</definedName>
    <definedName name="T_CALC_EffectiveRP" localSheetId="3" hidden="1">IF('Property UW'!T_DTEN_Expire="Renew",1,IF('Property UW'!T_DTEN_Expire="Vacate",0,IF(ISBLANK('Property UW'!T_DTEN_TenantRP),'Property UW'!M_RP_Renew,'Property UW'!T_DTEN_TenantRP)))</definedName>
    <definedName name="T_CALC_EffectiveRP" hidden="1">IF(T_DTEN_Expire="Renew",1,IF(T_DTEN_Expire="Vacate",0,IF(ISBLANK(T_DTEN_TenantRP),M_RP_Renew,T_DTEN_TenantRP)))</definedName>
    <definedName name="T_CALC_EndRentOffset" hidden="1">#N/A</definedName>
    <definedName name="T_CALC_Eval" localSheetId="4" hidden="1">NOT(OR(T_CALC_Early,T_CALC_Late))</definedName>
    <definedName name="T_CALC_Eval" localSheetId="5" hidden="1">NOT(OR(T_CALC_Early,T_CALC_Late))</definedName>
    <definedName name="T_CALC_Eval" localSheetId="3" hidden="1">NOT(OR(T_CALC_Early,T_CALC_Late))</definedName>
    <definedName name="T_CALC_Eval" hidden="1">NOT(OR(T_CALC_Early,T_CALC_Late))</definedName>
    <definedName name="T_CALC_LeaseType" localSheetId="4" hidden="1">IF(OR('Capital Stack'!T_DTEN_Type="Option",ISBLANK('Capital Stack'!T_DTEN_LeaseType)),'Capital Stack'!T_DTEN_Type,TRIM('Capital Stack'!T_DTEN_LeaseType))</definedName>
    <definedName name="T_CALC_LeaseType" localSheetId="5" hidden="1">IF(OR('Loan Data'!T_DTEN_Type="Option",ISBLANK('Loan Data'!T_DTEN_LeaseType)),'Loan Data'!T_DTEN_Type,TRIM('Loan Data'!T_DTEN_LeaseType))</definedName>
    <definedName name="T_CALC_LeaseType" localSheetId="3" hidden="1">IF(OR('Property UW'!T_DTEN_Type="Option",ISBLANK('Property UW'!T_DTEN_LeaseType)),'Property UW'!T_DTEN_Type,TRIM('Property UW'!T_DTEN_LeaseType))</definedName>
    <definedName name="T_CALC_LeaseType" hidden="1">IF(OR(T_DTEN_Type="Option",ISBLANK(T_DTEN_LeaseType)),T_DTEN_Type,TRIM(T_DTEN_LeaseType))</definedName>
    <definedName name="T_CALC_MidMonth" localSheetId="4" hidden="1">OR(DAY('Capital Stack'!T_DTEN_LeaseBegin)&lt;&gt;1,DAY('Capital Stack'!T_DTEN_LeaseEnd+1)&lt;&gt;1)</definedName>
    <definedName name="T_CALC_MidMonth" localSheetId="5" hidden="1">OR(DAY('Loan Data'!T_DTEN_LeaseBegin)&lt;&gt;1,DAY('Loan Data'!T_DTEN_LeaseEnd+1)&lt;&gt;1)</definedName>
    <definedName name="T_CALC_MidMonth" localSheetId="3" hidden="1">OR(DAY('Property UW'!T_DTEN_LeaseBegin)&lt;&gt;1,DAY('Property UW'!T_DTEN_LeaseEnd+1)&lt;&gt;1)</definedName>
    <definedName name="T_CALC_MidMonth" hidden="1">OR(DAY(T_DTEN_LeaseBegin)&lt;&gt;1,DAY(T_DTEN_LeaseEnd+1)&lt;&gt;1)</definedName>
    <definedName name="T_CALC_MonthOccTest" localSheetId="4" hidden="1">IF('Capital Stack'!T_DTEN_AffectOcc,'Capital Stack'!T_MONTH_Occupancy,'Capital Stack'!T_DTEN_InitialSF)</definedName>
    <definedName name="T_CALC_MonthOccTest" localSheetId="5" hidden="1">IF('Loan Data'!T_DTEN_AffectOcc,'Loan Data'!T_MONTH_Occupancy,'Loan Data'!T_DTEN_InitialSF)</definedName>
    <definedName name="T_CALC_MonthOccTest" localSheetId="3" hidden="1">IF('Property UW'!T_DTEN_AffectOcc,'Property UW'!T_MONTH_Occupancy,'Property UW'!T_DTEN_InitialSF)</definedName>
    <definedName name="T_CALC_MonthOccTest" hidden="1">IF(T_DTEN_AffectOcc,T_MONTH_Occupancy,T_DTEN_InitialSF)</definedName>
    <definedName name="T_CALC_NoOcc" localSheetId="4" hidden="1">(NOT('Capital Stack'!T_DTEN_AffectOcc=1))</definedName>
    <definedName name="T_CALC_NoOcc" localSheetId="5" hidden="1">(NOT('Loan Data'!T_DTEN_AffectOcc=1))</definedName>
    <definedName name="T_CALC_NoOcc" localSheetId="3" hidden="1">(NOT('Property UW'!T_DTEN_AffectOcc=1))</definedName>
    <definedName name="T_CALC_NoOcc" hidden="1">(NOT(T_DTEN_AffectOcc=1))</definedName>
    <definedName name="T_CALC_Notes" localSheetId="4" hidden="1">"'"&amp;'Capital Stack'!T_DTEN_Notes</definedName>
    <definedName name="T_CALC_Notes" localSheetId="5" hidden="1">"'"&amp;'Loan Data'!T_DTEN_Notes</definedName>
    <definedName name="T_CALC_Notes" localSheetId="3" hidden="1">"'"&amp;'Property UW'!T_DTEN_Notes</definedName>
    <definedName name="T_CALC_Notes" hidden="1">"'"&amp;T_DTEN_Notes</definedName>
    <definedName name="T_CALC_StepAmtPSF" localSheetId="4" hidden="1">'Capital Stack'!T_RS_Amount*12/MAX('Capital Stack'!T_STEPSF_SuiteSize,1)</definedName>
    <definedName name="T_CALC_StepAmtPSF" localSheetId="5" hidden="1">'Loan Data'!T_RS_Amount*12/MAX('Loan Data'!T_STEPSF_SuiteSize,1)</definedName>
    <definedName name="T_CALC_StepAmtPSF" localSheetId="3" hidden="1">'Property UW'!T_RS_Amount*12/MAX('Property UW'!T_STEPSF_SuiteSize,1)</definedName>
    <definedName name="T_CALC_StepAmtPSF" hidden="1">T_RS_Amount*12/MAX(T_STEPSF_SuiteSize,1)</definedName>
    <definedName name="T_CALC_StepCount" localSheetId="4" hidden="1">COUNTIF(OFFSET(T_RS_cOffset,'Capital Stack'!K_Tenant,0,1,257-COLUMN(T_RS_cOffset)),"&lt;="&amp;T_CALC_EndRentOffset)</definedName>
    <definedName name="T_CALC_StepCount" localSheetId="5" hidden="1">COUNTIF(OFFSET(T_RS_cOffset,'Loan Data'!K_Tenant,0,1,257-COLUMN(T_RS_cOffset)),"&lt;="&amp;T_CALC_EndRentOffset)</definedName>
    <definedName name="T_CALC_StepCount" localSheetId="3" hidden="1">COUNTIF(OFFSET(T_RS_cOffset,'Property UW'!K_Tenant,0,1,257-COLUMN(T_RS_cOffset)),"&lt;="&amp;T_CALC_EndRentOffset)</definedName>
    <definedName name="T_CALC_StepCount" hidden="1">COUNTIF(OFFSET(T_RS_cOffset,K_Tenant,0,1,257-COLUMN(T_RS_cOffset)),"&lt;="&amp;T_CALC_EndRentOffset)</definedName>
    <definedName name="T_CALC_StepRange" localSheetId="4" hidden="1">OFFSET(T_RS_cOffset,'Capital Stack'!K_Tenant,0,1,'Capital Stack'!T_CALC_StepCount)</definedName>
    <definedName name="T_CALC_StepRange" localSheetId="5" hidden="1">OFFSET(T_RS_cOffset,'Loan Data'!K_Tenant,0,1,'Loan Data'!T_CALC_StepCount)</definedName>
    <definedName name="T_CALC_StepRange" localSheetId="3" hidden="1">OFFSET(T_RS_cOffset,'Property UW'!K_Tenant,0,1,'Property UW'!T_CALC_StepCount)</definedName>
    <definedName name="T_CALC_StepRange" hidden="1">OFFSET(T_RS_cOffset,K_Tenant,0,1,T_CALC_StepCount)</definedName>
    <definedName name="T_CALC_TenantInc" localSheetId="4" hidden="1">NOT(AND(ISBLANK('Capital Stack'!T_DTEN_BRDet),'Capital Stack'!T_DTEN_StepDet=0,'Capital Stack'!T_DTEN_CPIDet=0,'Capital Stack'!T_DTEN_PWDet=0))</definedName>
    <definedName name="T_CALC_TenantInc" localSheetId="5" hidden="1">NOT(AND(ISBLANK('Loan Data'!T_DTEN_BRDet),'Loan Data'!T_DTEN_StepDet=0,'Loan Data'!T_DTEN_CPIDet=0,'Loan Data'!T_DTEN_PWDet=0))</definedName>
    <definedName name="T_CALC_TenantInc" localSheetId="3" hidden="1">NOT(AND(ISBLANK('Property UW'!T_DTEN_BRDet),'Property UW'!T_DTEN_StepDet=0,'Property UW'!T_DTEN_CPIDet=0,'Property UW'!T_DTEN_PWDet=0))</definedName>
    <definedName name="T_CALC_TenantInc" hidden="1">NOT(AND(ISBLANK(T_DTEN_BRDet),T_DTEN_StepDet=0,T_DTEN_CPIDet=0,T_DTEN_PWDet=0))</definedName>
    <definedName name="T_DT_DTBeginRent" localSheetId="4" hidden="1">OFFSET(T_MONTH_cTotalBaseRent240,'Capital Stack'!K_Tenant,'Capital Stack'!T_SUPPORT_EndOffset)</definedName>
    <definedName name="T_DT_DTBeginRent" localSheetId="5" hidden="1">OFFSET(T_MONTH_cTotalBaseRent240,'Loan Data'!K_Tenant,'Loan Data'!T_SUPPORT_EndOffset)</definedName>
    <definedName name="T_DT_DTBeginRent" localSheetId="3" hidden="1">OFFSET(T_MONTH_cTotalBaseRent240,'Property UW'!K_Tenant,'Property UW'!T_SUPPORT_EndOffset)</definedName>
    <definedName name="T_DT_DTBeginRent" hidden="1">OFFSET(T_MONTH_cTotalBaseRent240,K_Tenant,T_SUPPORT_EndOffset)</definedName>
    <definedName name="T_DT_DTEndRent" localSheetId="4" hidden="1">OFFSET(T_MONTH_cTotalBaseRent240,'Capital Stack'!K_Tenant,251)</definedName>
    <definedName name="T_DT_DTEndRent" localSheetId="5" hidden="1">OFFSET(T_MONTH_cTotalBaseRent240,'Loan Data'!K_Tenant,251)</definedName>
    <definedName name="T_DT_DTEndRent" localSheetId="3" hidden="1">OFFSET(T_MONTH_cTotalBaseRent240,'Property UW'!K_Tenant,251)</definedName>
    <definedName name="T_DT_DTEndRent" hidden="1">OFFSET(T_MONTH_cTotalBaseRent240,K_Tenant,251)</definedName>
    <definedName name="T_DT_DTRangeRent" localSheetId="4" hidden="1">'Capital Stack'!T_DT_DTBeginRent:'Capital Stack'!T_DT_DTEndRent</definedName>
    <definedName name="T_DT_DTRangeRent" localSheetId="5" hidden="1">'Loan Data'!T_DT_DTBeginRent:'Loan Data'!T_DT_DTEndRent</definedName>
    <definedName name="T_DT_DTRangeRent" localSheetId="3" hidden="1">'Property UW'!T_DT_DTBeginRent:'Property UW'!T_DT_DTEndRent</definedName>
    <definedName name="T_DT_DTRangeRent" hidden="1">T_DT_DTBeginRent:T_DT_DTEndRent</definedName>
    <definedName name="T_DT_MatchDT" localSheetId="4" hidden="1">MATCH(FALSE,'Capital Stack'!T_CALC_DTRange=0,0)</definedName>
    <definedName name="T_DT_MatchDT" localSheetId="5" hidden="1">MATCH(FALSE,'Loan Data'!T_CALC_DTRange=0,0)</definedName>
    <definedName name="T_DT_MatchDT" localSheetId="3" hidden="1">MATCH(FALSE,'Property UW'!T_CALC_DTRange=0,0)</definedName>
    <definedName name="T_DT_MatchDT" hidden="1">MATCH(FALSE,T_CALC_DTRange=0,0)</definedName>
    <definedName name="T_DT_MatchDTVac" localSheetId="4" hidden="1">MATCH(0,'Capital Stack'!T_CALC_DTRangeVac,0)-1</definedName>
    <definedName name="T_DT_MatchDTVac" localSheetId="5" hidden="1">MATCH(0,'Loan Data'!T_CALC_DTRangeVac,0)-1</definedName>
    <definedName name="T_DT_MatchDTVac" localSheetId="3" hidden="1">MATCH(0,'Property UW'!T_CALC_DTRangeVac,0)-1</definedName>
    <definedName name="T_DT_MatchDTVac" hidden="1">MATCH(0,T_CALC_DTRangeVac,0)-1</definedName>
    <definedName name="T_DT_MonthsDT" localSheetId="4" hidden="1">OFFSET(T_DT_cMonthsDT,'Capital Stack'!K_Tenant,0)</definedName>
    <definedName name="T_DT_MonthsDT" localSheetId="5" hidden="1">OFFSET(T_DT_cMonthsDT,'Loan Data'!K_Tenant,0)</definedName>
    <definedName name="T_DT_MonthsDT" localSheetId="3" hidden="1">OFFSET(T_DT_cMonthsDT,'Property UW'!K_Tenant,0)</definedName>
    <definedName name="T_DT_MonthsDT" hidden="1">OFFSET(T_DT_cMonthsDT,K_Tenant,0)</definedName>
    <definedName name="T_DTEN_Absorb" localSheetId="4" hidden="1">OFFSET(T_DTEN_cAbsorb,'Capital Stack'!K_Tenant,0)</definedName>
    <definedName name="T_DTEN_Absorb" localSheetId="5" hidden="1">OFFSET(T_DTEN_cAbsorb,'Loan Data'!K_Tenant,0)</definedName>
    <definedName name="T_DTEN_Absorb" localSheetId="3" hidden="1">OFFSET(T_DTEN_cAbsorb,'Property UW'!K_Tenant,0)</definedName>
    <definedName name="T_DTEN_Absorb" hidden="1">OFFSET(T_DTEN_cAbsorb,K_Tenant,0)</definedName>
    <definedName name="T_DTEN_AffectOcc" localSheetId="4" hidden="1">OFFSET(T_DTEN_cAffectOcc,'Capital Stack'!K_Tenant,0)</definedName>
    <definedName name="T_DTEN_AffectOcc" localSheetId="5" hidden="1">OFFSET(T_DTEN_cAffectOcc,'Loan Data'!K_Tenant,0)</definedName>
    <definedName name="T_DTEN_AffectOcc" localSheetId="3" hidden="1">OFFSET(T_DTEN_cAffectOcc,'Property UW'!K_Tenant,0)</definedName>
    <definedName name="T_DTEN_AffectOcc" hidden="1">OFFSET(T_DTEN_cAffectOcc,K_Tenant,0)</definedName>
    <definedName name="T_DTEN_BRDet" localSheetId="4" hidden="1">OFFSET(T_DTEN_cBRDet,'Capital Stack'!K_Tenant,0)</definedName>
    <definedName name="T_DTEN_BRDet" localSheetId="5" hidden="1">OFFSET(T_DTEN_cBRDet,'Loan Data'!K_Tenant,0)</definedName>
    <definedName name="T_DTEN_BRDet" localSheetId="3" hidden="1">OFFSET(T_DTEN_cBRDet,'Property UW'!K_Tenant,0)</definedName>
    <definedName name="T_DTEN_BRDet" hidden="1">OFFSET(T_DTEN_cBRDet,K_Tenant,0)</definedName>
    <definedName name="T_DTEN_Building" localSheetId="4" hidden="1">OFFSET(T_DTEN_cBuilding,'Capital Stack'!K_Tenant,0)</definedName>
    <definedName name="T_DTEN_Building" localSheetId="5" hidden="1">OFFSET(T_DTEN_cBuilding,'Loan Data'!K_Tenant,0)</definedName>
    <definedName name="T_DTEN_Building" localSheetId="3" hidden="1">OFFSET(T_DTEN_cBuilding,'Property UW'!K_Tenant,0)</definedName>
    <definedName name="T_DTEN_Building" hidden="1">OFFSET(T_DTEN_cBuilding,K_Tenant,0)</definedName>
    <definedName name="T_DTEN_CPIDet" localSheetId="4" hidden="1">OFFSET(T_DTEN_cCPIDet,'Capital Stack'!K_Tenant,0)</definedName>
    <definedName name="T_DTEN_CPIDet" localSheetId="5" hidden="1">OFFSET(T_DTEN_cCPIDet,'Loan Data'!K_Tenant,0)</definedName>
    <definedName name="T_DTEN_CPIDet" localSheetId="3" hidden="1">OFFSET(T_DTEN_cCPIDet,'Property UW'!K_Tenant,0)</definedName>
    <definedName name="T_DTEN_CPIDet" hidden="1">OFFSET(T_DTEN_cCPIDet,K_Tenant,0)</definedName>
    <definedName name="T_DTEN_DateAvail" localSheetId="4" hidden="1">OFFSET(T_DTEN_cDateAvail,'Capital Stack'!K_Tenant,0)</definedName>
    <definedName name="T_DTEN_DateAvail" localSheetId="5" hidden="1">OFFSET(T_DTEN_cDateAvail,'Loan Data'!K_Tenant,0)</definedName>
    <definedName name="T_DTEN_DateAvail" localSheetId="3" hidden="1">OFFSET(T_DTEN_cDateAvail,'Property UW'!K_Tenant,0)</definedName>
    <definedName name="T_DTEN_DateAvail" hidden="1">OFFSET(T_DTEN_cDateAvail,K_Tenant,0)</definedName>
    <definedName name="T_DTEN_Expire" localSheetId="4" hidden="1">OFFSET(T_DTEN_cExpire,'Capital Stack'!K_Tenant,0)</definedName>
    <definedName name="T_DTEN_Expire" localSheetId="5" hidden="1">OFFSET(T_DTEN_cExpire,'Loan Data'!K_Tenant,0)</definedName>
    <definedName name="T_DTEN_Expire" localSheetId="3" hidden="1">OFFSET(T_DTEN_cExpire,'Property UW'!K_Tenant,0)</definedName>
    <definedName name="T_DTEN_Expire" hidden="1">OFFSET(T_DTEN_cExpire,K_Tenant,0)</definedName>
    <definedName name="T_DTEN_FinalSF" localSheetId="4" hidden="1">OFFSET(T_DTEN_cFinalSF,'Capital Stack'!K_Tenant,0)</definedName>
    <definedName name="T_DTEN_FinalSF" localSheetId="5" hidden="1">OFFSET(T_DTEN_cFinalSF,'Loan Data'!K_Tenant,0)</definedName>
    <definedName name="T_DTEN_FinalSF" localSheetId="3" hidden="1">OFFSET(T_DTEN_cFinalSF,'Property UW'!K_Tenant,0)</definedName>
    <definedName name="T_DTEN_FinalSF" hidden="1">OFFSET(T_DTEN_cFinalSF,K_Tenant,0)</definedName>
    <definedName name="T_DTEN_InitialSF" localSheetId="4" hidden="1">OFFSET(T_DTEN_cInitialSF,'Capital Stack'!K_Tenant,0)</definedName>
    <definedName name="T_DTEN_InitialSF" localSheetId="5" hidden="1">OFFSET(T_DTEN_cInitialSF,'Loan Data'!K_Tenant,0)</definedName>
    <definedName name="T_DTEN_InitialSF" localSheetId="3" hidden="1">OFFSET(T_DTEN_cInitialSF,'Property UW'!K_Tenant,0)</definedName>
    <definedName name="T_DTEN_InitialSF" hidden="1">OFFSET(T_DTEN_cInitialSF,K_Tenant,0)</definedName>
    <definedName name="T_DTEN_LeaseBegin" localSheetId="4" hidden="1">OFFSET(T_DTEN_cLeaseBegin,'Capital Stack'!K_Tenant,0)</definedName>
    <definedName name="T_DTEN_LeaseBegin" localSheetId="5" hidden="1">OFFSET(T_DTEN_cLeaseBegin,'Loan Data'!K_Tenant,0)</definedName>
    <definedName name="T_DTEN_LeaseBegin" localSheetId="3" hidden="1">OFFSET(T_DTEN_cLeaseBegin,'Property UW'!K_Tenant,0)</definedName>
    <definedName name="T_DTEN_LeaseBegin" hidden="1">OFFSET(T_DTEN_cLeaseBegin,K_Tenant,0)</definedName>
    <definedName name="T_DTEN_LeaseEnd" localSheetId="4" hidden="1">OFFSET(T_DTEN_cLeaseEnd,'Capital Stack'!K_Tenant,0)</definedName>
    <definedName name="T_DTEN_LeaseEnd" localSheetId="5" hidden="1">OFFSET(T_DTEN_cLeaseEnd,'Loan Data'!K_Tenant,0)</definedName>
    <definedName name="T_DTEN_LeaseEnd" localSheetId="3" hidden="1">OFFSET(T_DTEN_cLeaseEnd,'Property UW'!K_Tenant,0)</definedName>
    <definedName name="T_DTEN_LeaseEnd" hidden="1">OFFSET(T_DTEN_cLeaseEnd,K_Tenant,0)</definedName>
    <definedName name="T_DTEN_LeaseStat" localSheetId="4" hidden="1">OFFSET(T_DTEN_cLeaseStat,'Capital Stack'!K_Tenant,0)</definedName>
    <definedName name="T_DTEN_LeaseStat" localSheetId="5" hidden="1">OFFSET(T_DTEN_cLeaseStat,'Loan Data'!K_Tenant,0)</definedName>
    <definedName name="T_DTEN_LeaseStat" localSheetId="3" hidden="1">OFFSET(T_DTEN_cLeaseStat,'Property UW'!K_Tenant,0)</definedName>
    <definedName name="T_DTEN_LeaseStat" hidden="1">OFFSET(T_DTEN_cLeaseStat,K_Tenant,0)</definedName>
    <definedName name="T_DTEN_LeaseType" localSheetId="4" hidden="1">OFFSET(T_DTEN_cLeaseType,'Capital Stack'!K_Tenant,0)</definedName>
    <definedName name="T_DTEN_LeaseType" localSheetId="5" hidden="1">OFFSET(T_DTEN_cLeaseType,'Loan Data'!K_Tenant,0)</definedName>
    <definedName name="T_DTEN_LeaseType" localSheetId="3" hidden="1">OFFSET(T_DTEN_cLeaseType,'Property UW'!K_Tenant,0)</definedName>
    <definedName name="T_DTEN_LeaseType" hidden="1">OFFSET(T_DTEN_cLeaseType,K_Tenant,0)</definedName>
    <definedName name="T_DTEN_MarketID" localSheetId="4" hidden="1">OFFSET(T_DTEN_cMarketID,'Capital Stack'!K_Tenant,0)</definedName>
    <definedName name="T_DTEN_MarketID" localSheetId="5" hidden="1">OFFSET(T_DTEN_cMarketID,'Loan Data'!K_Tenant,0)</definedName>
    <definedName name="T_DTEN_MarketID" localSheetId="3" hidden="1">OFFSET(T_DTEN_cMarketID,'Property UW'!K_Tenant,0)</definedName>
    <definedName name="T_DTEN_MarketID" hidden="1">OFFSET(T_DTEN_cMarketID,K_Tenant,0)</definedName>
    <definedName name="T_DTEN_Notes" localSheetId="4" hidden="1">OFFSET(T_DTEN_cNotes,'Capital Stack'!K_Tenant,0)</definedName>
    <definedName name="T_DTEN_Notes" localSheetId="5" hidden="1">OFFSET(T_DTEN_cNotes,'Loan Data'!K_Tenant,0)</definedName>
    <definedName name="T_DTEN_Notes" localSheetId="3" hidden="1">OFFSET(T_DTEN_cNotes,'Property UW'!K_Tenant,0)</definedName>
    <definedName name="T_DTEN_Notes" hidden="1">OFFSET(T_DTEN_cNotes,K_Tenant,0)</definedName>
    <definedName name="T_DTEN_PWDet" localSheetId="4" hidden="1">OFFSET(T_DTEN_cPWDet,'Capital Stack'!K_Tenant,0)</definedName>
    <definedName name="T_DTEN_PWDet" localSheetId="5" hidden="1">OFFSET(T_DTEN_cPWDet,'Loan Data'!K_Tenant,0)</definedName>
    <definedName name="T_DTEN_PWDet" localSheetId="3" hidden="1">OFFSET(T_DTEN_cPWDet,'Property UW'!K_Tenant,0)</definedName>
    <definedName name="T_DTEN_PWDet" hidden="1">OFFSET(T_DTEN_cPWDet,K_Tenant,0)</definedName>
    <definedName name="T_DTEN_StepDet" localSheetId="4" hidden="1">OFFSET(T_DTEN_cStepDet,'Capital Stack'!K_Tenant,0)</definedName>
    <definedName name="T_DTEN_StepDet" localSheetId="5" hidden="1">OFFSET(T_DTEN_cStepDet,'Loan Data'!K_Tenant,0)</definedName>
    <definedName name="T_DTEN_StepDet" localSheetId="3" hidden="1">OFFSET(T_DTEN_cStepDet,'Property UW'!K_Tenant,0)</definedName>
    <definedName name="T_DTEN_StepDet" hidden="1">OFFSET(T_DTEN_cStepDet,K_Tenant,0)</definedName>
    <definedName name="T_DTEN_Suite" localSheetId="4" hidden="1">OFFSET(T_DTEN_cSuite,'Capital Stack'!K_Tenant,0)</definedName>
    <definedName name="T_DTEN_Suite" localSheetId="5" hidden="1">OFFSET(T_DTEN_cSuite,'Loan Data'!K_Tenant,0)</definedName>
    <definedName name="T_DTEN_Suite" localSheetId="3" hidden="1">OFFSET(T_DTEN_cSuite,'Property UW'!K_Tenant,0)</definedName>
    <definedName name="T_DTEN_Suite" hidden="1">OFFSET(T_DTEN_cSuite,K_Tenant,0)</definedName>
    <definedName name="T_DTEN_TenantFR" localSheetId="4" hidden="1">OFFSET(T_DTEN_cTenantFR,'Capital Stack'!K_Tenant,0)</definedName>
    <definedName name="T_DTEN_TenantFR" localSheetId="5" hidden="1">OFFSET(T_DTEN_cTenantFR,'Loan Data'!K_Tenant,0)</definedName>
    <definedName name="T_DTEN_TenantFR" localSheetId="3" hidden="1">OFFSET(T_DTEN_cTenantFR,'Property UW'!K_Tenant,0)</definedName>
    <definedName name="T_DTEN_TenantFR" hidden="1">OFFSET(T_DTEN_cTenantFR,K_Tenant,0)</definedName>
    <definedName name="T_DTEN_TenantID" localSheetId="4" hidden="1">OFFSET(T_DTEN_cTenantID,'Capital Stack'!K_Tenant,0)</definedName>
    <definedName name="T_DTEN_TenantID" localSheetId="5" hidden="1">OFFSET(T_DTEN_cTenantID,'Loan Data'!K_Tenant,0)</definedName>
    <definedName name="T_DTEN_TenantID" localSheetId="3" hidden="1">OFFSET(T_DTEN_cTenantID,'Property UW'!K_Tenant,0)</definedName>
    <definedName name="T_DTEN_TenantID" hidden="1">OFFSET(T_DTEN_cTenantID,K_Tenant,0)</definedName>
    <definedName name="T_DTEN_TenantName" localSheetId="4" hidden="1">OFFSET(T_DTEN_cTenantName,'Capital Stack'!K_Tenant,0)</definedName>
    <definedName name="T_DTEN_TenantName" localSheetId="5" hidden="1">OFFSET(T_DTEN_cTenantName,'Loan Data'!K_Tenant,0)</definedName>
    <definedName name="T_DTEN_TenantName" localSheetId="3" hidden="1">OFFSET(T_DTEN_cTenantName,'Property UW'!K_Tenant,0)</definedName>
    <definedName name="T_DTEN_TenantName" hidden="1">OFFSET(T_DTEN_cTenantName,K_Tenant,0)</definedName>
    <definedName name="T_DTEN_TenantRec" localSheetId="4" hidden="1">OFFSET(T_DTEN_cTenantRec,'Capital Stack'!K_Tenant,0)</definedName>
    <definedName name="T_DTEN_TenantRec" localSheetId="5" hidden="1">OFFSET(T_DTEN_cTenantRec,'Loan Data'!K_Tenant,0)</definedName>
    <definedName name="T_DTEN_TenantRec" localSheetId="3" hidden="1">OFFSET(T_DTEN_cTenantRec,'Property UW'!K_Tenant,0)</definedName>
    <definedName name="T_DTEN_TenantRec" hidden="1">OFFSET(T_DTEN_cTenantRec,K_Tenant,0)</definedName>
    <definedName name="T_DTEN_TenantRP" localSheetId="4" hidden="1">OFFSET(T_DTEN_cTenantRP,'Capital Stack'!K_Tenant,0)</definedName>
    <definedName name="T_DTEN_TenantRP" localSheetId="5" hidden="1">OFFSET(T_DTEN_cTenantRP,'Loan Data'!K_Tenant,0)</definedName>
    <definedName name="T_DTEN_TenantRP" localSheetId="3" hidden="1">OFFSET(T_DTEN_cTenantRP,'Property UW'!K_Tenant,0)</definedName>
    <definedName name="T_DTEN_TenantRP" hidden="1">OFFSET(T_DTEN_cTenantRP,K_Tenant,0)</definedName>
    <definedName name="T_DTEN_Type" localSheetId="4" hidden="1">OFFSET(T_DTEN_cType,'Capital Stack'!K_Tenant,0)</definedName>
    <definedName name="T_DTEN_Type" localSheetId="5" hidden="1">OFFSET(T_DTEN_cType,'Loan Data'!K_Tenant,0)</definedName>
    <definedName name="T_DTEN_Type" localSheetId="3" hidden="1">OFFSET(T_DTEN_cType,'Property UW'!K_Tenant,0)</definedName>
    <definedName name="T_DTEN_Type" hidden="1">OFFSET(T_DTEN_cType,K_Tenant,0)</definedName>
    <definedName name="T_DTENGRPMEM_BuildingID" localSheetId="4" hidden="1">OFFSET(T_DTENGRPMEM_cBuildingID,K_TenantGroupsMem,0)</definedName>
    <definedName name="T_DTENGRPMEM_BuildingID" localSheetId="5" hidden="1">OFFSET(T_DTENGRPMEM_cBuildingID,K_TenantGroupsMem,0)</definedName>
    <definedName name="T_DTENGRPMEM_BuildingID" localSheetId="3" hidden="1">OFFSET(T_DTENGRPMEM_cBuildingID,K_TenantGroupsMem,0)</definedName>
    <definedName name="T_DTENGRPMEM_BuildingID" hidden="1">OFFSET(T_DTENGRPMEM_cBuildingID,K_TenantGroupsMem,0)</definedName>
    <definedName name="T_DTENGRPMEM_GroupID" localSheetId="4" hidden="1">OFFSET(T_DTENGRPMEM_cGroupID,K_TenantGroupsMem,0)</definedName>
    <definedName name="T_DTENGRPMEM_GroupID" localSheetId="5" hidden="1">OFFSET(T_DTENGRPMEM_cGroupID,K_TenantGroupsMem,0)</definedName>
    <definedName name="T_DTENGRPMEM_GroupID" localSheetId="3" hidden="1">OFFSET(T_DTENGRPMEM_cGroupID,K_TenantGroupsMem,0)</definedName>
    <definedName name="T_DTENGRPMEM_GroupID" hidden="1">OFFSET(T_DTENGRPMEM_cGroupID,K_TenantGroupsMem,0)</definedName>
    <definedName name="T_DTENGRPMEM_Name" localSheetId="4" hidden="1">OFFSET(T_DTENGRPMEM_cName,K_TenantGroupsMem,0)</definedName>
    <definedName name="T_DTENGRPMEM_Name" localSheetId="5" hidden="1">OFFSET(T_DTENGRPMEM_cName,K_TenantGroupsMem,0)</definedName>
    <definedName name="T_DTENGRPMEM_Name" localSheetId="3" hidden="1">OFFSET(T_DTENGRPMEM_cName,K_TenantGroupsMem,0)</definedName>
    <definedName name="T_DTENGRPMEM_Name" hidden="1">OFFSET(T_DTENGRPMEM_cName,K_TenantGroupsMem,0)</definedName>
    <definedName name="T_DTENGRPMEM_PropID" localSheetId="4" hidden="1">OFFSET(T_DTENGRPMEM_cPropID,K_TenantGroupsMem,0)</definedName>
    <definedName name="T_DTENGRPMEM_PropID" localSheetId="5" hidden="1">OFFSET(T_DTENGRPMEM_cPropID,K_TenantGroupsMem,0)</definedName>
    <definedName name="T_DTENGRPMEM_PropID" localSheetId="3" hidden="1">OFFSET(T_DTENGRPMEM_cPropID,K_TenantGroupsMem,0)</definedName>
    <definedName name="T_DTENGRPMEM_PropID" hidden="1">OFFSET(T_DTENGRPMEM_cPropID,K_TenantGroupsMem,0)</definedName>
    <definedName name="T_DTENGRPMEM_TenantID" localSheetId="4" hidden="1">OFFSET(T_DTENGRPMEM_cTenantID,K_TenantGroupsMem,0)</definedName>
    <definedName name="T_DTENGRPMEM_TenantID" localSheetId="5" hidden="1">OFFSET(T_DTENGRPMEM_cTenantID,K_TenantGroupsMem,0)</definedName>
    <definedName name="T_DTENGRPMEM_TenantID" localSheetId="3" hidden="1">OFFSET(T_DTENGRPMEM_cTenantID,K_TenantGroupsMem,0)</definedName>
    <definedName name="T_DTENGRPMEM_TenantID" hidden="1">OFFSET(T_DTENGRPMEM_cTenantID,K_TenantGroupsMem,0)</definedName>
    <definedName name="T_DTENGRPMEM_VersionID" localSheetId="4" hidden="1">OFFSET(T_DTENGRPMEM_cVersionID,K_TenantGroupsMem,0)</definedName>
    <definedName name="T_DTENGRPMEM_VersionID" localSheetId="5" hidden="1">OFFSET(T_DTENGRPMEM_cVersionID,K_TenantGroupsMem,0)</definedName>
    <definedName name="T_DTENGRPMEM_VersionID" localSheetId="3" hidden="1">OFFSET(T_DTENGRPMEM_cVersionID,K_TenantGroupsMem,0)</definedName>
    <definedName name="T_DTENGRPMEM_VersionID" hidden="1">OFFSET(T_DTENGRPMEM_cVersionID,K_TenantGroupsMem,0)</definedName>
    <definedName name="T_END_Abatement" localSheetId="4" hidden="1">OFFSET(T_END_cAbatement,'Capital Stack'!K_Tenant,0)</definedName>
    <definedName name="T_END_Abatement" localSheetId="5" hidden="1">OFFSET(T_END_cAbatement,'Loan Data'!K_Tenant,0)</definedName>
    <definedName name="T_END_Abatement" localSheetId="3" hidden="1">OFFSET(T_END_cAbatement,'Property UW'!K_Tenant,0)</definedName>
    <definedName name="T_END_Abatement" hidden="1">OFFSET(T_END_cAbatement,K_Tenant,0)</definedName>
    <definedName name="T_END_AbsVac" localSheetId="4" hidden="1">OFFSET(T_END_cAbsVac,'Capital Stack'!K_Tenant,0)</definedName>
    <definedName name="T_END_AbsVac" localSheetId="5" hidden="1">OFFSET(T_END_cAbsVac,'Loan Data'!K_Tenant,0)</definedName>
    <definedName name="T_END_AbsVac" localSheetId="3" hidden="1">OFFSET(T_END_cAbsVac,'Property UW'!K_Tenant,0)</definedName>
    <definedName name="T_END_AbsVac" hidden="1">OFFSET(T_END_cAbsVac,K_Tenant,0)</definedName>
    <definedName name="T_END_CPI" localSheetId="4" hidden="1">OFFSET(T_END_cCPI,'Capital Stack'!K_Tenant,0)</definedName>
    <definedName name="T_END_CPI" localSheetId="5" hidden="1">OFFSET(T_END_cCPI,'Loan Data'!K_Tenant,0)</definedName>
    <definedName name="T_END_CPI" localSheetId="3" hidden="1">OFFSET(T_END_cCPI,'Property UW'!K_Tenant,0)</definedName>
    <definedName name="T_END_CPI" hidden="1">OFFSET(T_END_cCPI,K_Tenant,0)</definedName>
    <definedName name="T_END_EndData" localSheetId="4" hidden="1">IF(T_CALC_Early,OFFSET(T_MONTH_cDataEarly,'Capital Stack'!K_Tenant,'Capital Stack'!T_CALC_EarlyEndOffset-1),OFFSET(IF('Capital Stack'!T_SUPPORT_EndOffset&lt;=252,T_MONTH_cData240,T_MONTH_cData480),'Capital Stack'!K_Tenant,MOD('Capital Stack'!T_SUPPORT_EndOffset-1,252)))</definedName>
    <definedName name="T_END_EndData" localSheetId="5" hidden="1">IF(T_CALC_Early,OFFSET(T_MONTH_cDataEarly,'Loan Data'!K_Tenant,'Loan Data'!T_CALC_EarlyEndOffset-1),OFFSET(IF('Loan Data'!T_SUPPORT_EndOffset&lt;=252,T_MONTH_cData240,T_MONTH_cData480),'Loan Data'!K_Tenant,MOD('Loan Data'!T_SUPPORT_EndOffset-1,252)))</definedName>
    <definedName name="T_END_EndData" localSheetId="3" hidden="1">IF(T_CALC_Early,OFFSET(T_MONTH_cDataEarly,'Property UW'!K_Tenant,'Property UW'!T_CALC_EarlyEndOffset-1),OFFSET(IF('Property UW'!T_SUPPORT_EndOffset&lt;=252,T_MONTH_cData240,T_MONTH_cData480),'Property UW'!K_Tenant,MOD('Property UW'!T_SUPPORT_EndOffset-1,252)))</definedName>
    <definedName name="T_END_EndData" hidden="1">IF(T_CALC_Early,OFFSET(T_MONTH_cDataEarly,K_Tenant,T_CALC_EarlyEndOffset-1),OFFSET(IF(T_SUPPORT_EndOffset&lt;=252,T_MONTH_cData240,T_MONTH_cData480),K_Tenant,MOD(T_SUPPORT_EndOffset-1,252)))</definedName>
    <definedName name="T_END_EndDataOcc" hidden="1">#N/A</definedName>
    <definedName name="T_END_EndDataRent" localSheetId="4" hidden="1">IF(T_CALC_Early,OFFSET(T_MONTH_cDataEarly,'Capital Stack'!K_Tenant,'Capital Stack'!T_CALC_EarlyEndOffset-1),OFFSET(IF('Capital Stack'!T_SUPPORT_EndOffset&lt;=252,T_MONTH_cTotalBaseRent240,T_MONTH_cTotalBaseRent480),'Capital Stack'!K_Tenant,MOD('Capital Stack'!T_SUPPORT_EndOffset-1,252)))</definedName>
    <definedName name="T_END_EndDataRent" localSheetId="5" hidden="1">IF(T_CALC_Early,OFFSET(T_MONTH_cDataEarly,'Loan Data'!K_Tenant,'Loan Data'!T_CALC_EarlyEndOffset-1),OFFSET(IF('Loan Data'!T_SUPPORT_EndOffset&lt;=252,T_MONTH_cTotalBaseRent240,T_MONTH_cTotalBaseRent480),'Loan Data'!K_Tenant,MOD('Loan Data'!T_SUPPORT_EndOffset-1,252)))</definedName>
    <definedName name="T_END_EndDataRent" localSheetId="3" hidden="1">IF(T_CALC_Early,OFFSET(T_MONTH_cDataEarly,'Property UW'!K_Tenant,'Property UW'!T_CALC_EarlyEndOffset-1),OFFSET(IF('Property UW'!T_SUPPORT_EndOffset&lt;=252,T_MONTH_cTotalBaseRent240,T_MONTH_cTotalBaseRent480),'Property UW'!K_Tenant,MOD('Property UW'!T_SUPPORT_EndOffset-1,252)))</definedName>
    <definedName name="T_END_EndDataRent" hidden="1">IF(T_CALC_Early,OFFSET(T_MONTH_cDataEarly,K_Tenant,T_CALC_EarlyEndOffset-1),OFFSET(IF(T_SUPPORT_EndOffset&lt;=252,T_MONTH_cTotalBaseRent240,T_MONTH_cTotalBaseRent480),K_Tenant,MOD(T_SUPPORT_EndOffset-1,252)))</definedName>
    <definedName name="T_END_LeasingCommission" localSheetId="4" hidden="1">OFFSET(T_END_cLeasingCommission,'Capital Stack'!K_Tenant,0)</definedName>
    <definedName name="T_END_LeasingCommission" localSheetId="5" hidden="1">OFFSET(T_END_cLeasingCommission,'Loan Data'!K_Tenant,0)</definedName>
    <definedName name="T_END_LeasingCommission" localSheetId="3" hidden="1">OFFSET(T_END_cLeasingCommission,'Property UW'!K_Tenant,0)</definedName>
    <definedName name="T_END_LeasingCommission" hidden="1">OFFSET(T_END_cLeasingCommission,K_Tenant,0)</definedName>
    <definedName name="T_END_MarketRent" localSheetId="4" hidden="1">OFFSET(T_END_cMarketRent,'Capital Stack'!K_Tenant,0)</definedName>
    <definedName name="T_END_MarketRent" localSheetId="5" hidden="1">OFFSET(T_END_cMarketRent,'Loan Data'!K_Tenant,0)</definedName>
    <definedName name="T_END_MarketRent" localSheetId="3" hidden="1">OFFSET(T_END_cMarketRent,'Property UW'!K_Tenant,0)</definedName>
    <definedName name="T_END_MarketRent" hidden="1">OFFSET(T_END_cMarketRent,K_Tenant,0)</definedName>
    <definedName name="T_END_MiscellaneousRent" localSheetId="4" hidden="1">OFFSET(T_END_cMiscellaneousRent,'Capital Stack'!K_Tenant,0)</definedName>
    <definedName name="T_END_MiscellaneousRent" localSheetId="5" hidden="1">OFFSET(T_END_cMiscellaneousRent,'Loan Data'!K_Tenant,0)</definedName>
    <definedName name="T_END_MiscellaneousRent" localSheetId="3" hidden="1">OFFSET(T_END_cMiscellaneousRent,'Property UW'!K_Tenant,0)</definedName>
    <definedName name="T_END_MiscellaneousRent" hidden="1">OFFSET(T_END_cMiscellaneousRent,K_Tenant,0)</definedName>
    <definedName name="T_END_Month" localSheetId="4" hidden="1">OFFSET(T_END_cMonth,'Capital Stack'!K_Tenant,0)</definedName>
    <definedName name="T_END_Month" localSheetId="5" hidden="1">OFFSET(T_END_cMonth,'Loan Data'!K_Tenant,0)</definedName>
    <definedName name="T_END_Month" localSheetId="3" hidden="1">OFFSET(T_END_cMonth,'Property UW'!K_Tenant,0)</definedName>
    <definedName name="T_END_Month" hidden="1">OFFSET(T_END_cMonth,K_Tenant,0)</definedName>
    <definedName name="T_END_Occupancy" localSheetId="4" hidden="1">OFFSET(T_END_cOccupancy,'Capital Stack'!K_Tenant,0)</definedName>
    <definedName name="T_END_Occupancy" localSheetId="5" hidden="1">OFFSET(T_END_cOccupancy,'Loan Data'!K_Tenant,0)</definedName>
    <definedName name="T_END_Occupancy" localSheetId="3" hidden="1">OFFSET(T_END_cOccupancy,'Property UW'!K_Tenant,0)</definedName>
    <definedName name="T_END_Occupancy" hidden="1">OFFSET(T_END_cOccupancy,K_Tenant,0)</definedName>
    <definedName name="T_END_PercentageRent" localSheetId="4" hidden="1">OFFSET(T_END_cPercentageRent,'Capital Stack'!K_Tenant,0)</definedName>
    <definedName name="T_END_PercentageRent" localSheetId="5" hidden="1">OFFSET(T_END_cPercentageRent,'Loan Data'!K_Tenant,0)</definedName>
    <definedName name="T_END_PercentageRent" localSheetId="3" hidden="1">OFFSET(T_END_cPercentageRent,'Property UW'!K_Tenant,0)</definedName>
    <definedName name="T_END_PercentageRent" hidden="1">OFFSET(T_END_cPercentageRent,K_Tenant,0)</definedName>
    <definedName name="T_END_PW" localSheetId="4" hidden="1">OFFSET(T_END_cPW,'Capital Stack'!K_Tenant,0)</definedName>
    <definedName name="T_END_PW" localSheetId="5" hidden="1">OFFSET(T_END_cPW,'Loan Data'!K_Tenant,0)</definedName>
    <definedName name="T_END_PW" localSheetId="3" hidden="1">OFFSET(T_END_cPW,'Property UW'!K_Tenant,0)</definedName>
    <definedName name="T_END_PW" hidden="1">OFFSET(T_END_cPW,K_Tenant,0)</definedName>
    <definedName name="T_END_Reimbursement" localSheetId="4" hidden="1">OFFSET(T_END_cReimbursement,'Capital Stack'!K_Tenant,0)</definedName>
    <definedName name="T_END_Reimbursement" localSheetId="5" hidden="1">OFFSET(T_END_cReimbursement,'Loan Data'!K_Tenant,0)</definedName>
    <definedName name="T_END_Reimbursement" localSheetId="3" hidden="1">OFFSET(T_END_cReimbursement,'Property UW'!K_Tenant,0)</definedName>
    <definedName name="T_END_Reimbursement" hidden="1">OFFSET(T_END_cReimbursement,K_Tenant,0)</definedName>
    <definedName name="T_END_RetailSales" localSheetId="4" hidden="1">OFFSET(T_END_cRetailSales,'Capital Stack'!K_Tenant,0)</definedName>
    <definedName name="T_END_RetailSales" localSheetId="5" hidden="1">OFFSET(T_END_cRetailSales,'Loan Data'!K_Tenant,0)</definedName>
    <definedName name="T_END_RetailSales" localSheetId="3" hidden="1">OFFSET(T_END_cRetailSales,'Property UW'!K_Tenant,0)</definedName>
    <definedName name="T_END_RetailSales" hidden="1">OFFSET(T_END_cRetailSales,K_Tenant,0)</definedName>
    <definedName name="T_END_TenantImprovement" localSheetId="4" hidden="1">OFFSET(T_END_cTenantImprovement,'Capital Stack'!K_Tenant,0)</definedName>
    <definedName name="T_END_TenantImprovement" localSheetId="5" hidden="1">OFFSET(T_END_cTenantImprovement,'Loan Data'!K_Tenant,0)</definedName>
    <definedName name="T_END_TenantImprovement" localSheetId="3" hidden="1">OFFSET(T_END_cTenantImprovement,'Property UW'!K_Tenant,0)</definedName>
    <definedName name="T_END_TenantImprovement" hidden="1">OFFSET(T_END_cTenantImprovement,K_Tenant,0)</definedName>
    <definedName name="T_END_TotalBaseRent" localSheetId="4" hidden="1">OFFSET(T_END_cTotalBaseRent,'Capital Stack'!K_Tenant,0)</definedName>
    <definedName name="T_END_TotalBaseRent" localSheetId="5" hidden="1">OFFSET(T_END_cTotalBaseRent,'Loan Data'!K_Tenant,0)</definedName>
    <definedName name="T_END_TotalBaseRent" localSheetId="3" hidden="1">OFFSET(T_END_cTotalBaseRent,'Property UW'!K_Tenant,0)</definedName>
    <definedName name="T_END_TotalBaseRent" hidden="1">OFFSET(T_END_cTotalBaseRent,K_Tenant,0)</definedName>
    <definedName name="T_Lookup_MktNum" localSheetId="4" hidden="1">OFFSET(T_Lookup_cMktNum,'Capital Stack'!K_Tenant,0)</definedName>
    <definedName name="T_Lookup_MktNum" localSheetId="5" hidden="1">OFFSET(T_Lookup_cMktNum,'Loan Data'!K_Tenant,0)</definedName>
    <definedName name="T_Lookup_MktNum" localSheetId="3" hidden="1">OFFSET(T_Lookup_cMktNum,'Property UW'!K_Tenant,0)</definedName>
    <definedName name="T_Lookup_MktNum" hidden="1">OFFSET(T_Lookup_cMktNum,K_Tenant,0)</definedName>
    <definedName name="T_Lookup_PropNum" localSheetId="4" hidden="1">OFFSET(T_Lookup_cPropNum,'Capital Stack'!K_Tenant,0)</definedName>
    <definedName name="T_Lookup_PropNum" localSheetId="5" hidden="1">OFFSET(T_Lookup_cPropNum,'Loan Data'!K_Tenant,0)</definedName>
    <definedName name="T_Lookup_PropNum" localSheetId="3" hidden="1">OFFSET(T_Lookup_cPropNum,'Property UW'!K_Tenant,0)</definedName>
    <definedName name="T_Lookup_PropNum" hidden="1">OFFSET(T_Lookup_cPropNum,K_Tenant,0)</definedName>
    <definedName name="T_MONTH_Abatement" localSheetId="4" hidden="1">OFFSET(T_MONTH_cAbatement240,'Capital Stack'!K_Tenant,'Capital Stack'!K_Month-1)</definedName>
    <definedName name="T_MONTH_Abatement" localSheetId="5" hidden="1">OFFSET(T_MONTH_cAbatement240,'Loan Data'!K_Tenant,'Loan Data'!K_Month-1)</definedName>
    <definedName name="T_MONTH_Abatement" localSheetId="3" hidden="1">OFFSET(T_MONTH_cAbatement240,'Property UW'!K_Tenant,'Property UW'!K_Month-1)</definedName>
    <definedName name="T_MONTH_Abatement" hidden="1">OFFSET(T_MONTH_cAbatement240,K_Tenant,K_Month-1)</definedName>
    <definedName name="T_MONTH_AbsVac" localSheetId="4" hidden="1">OFFSET(T_MONTH_cAbsVac240,'Capital Stack'!K_Tenant,'Capital Stack'!K_Month-1)</definedName>
    <definedName name="T_MONTH_AbsVac" localSheetId="5" hidden="1">OFFSET(T_MONTH_cAbsVac240,'Loan Data'!K_Tenant,'Loan Data'!K_Month-1)</definedName>
    <definedName name="T_MONTH_AbsVac" localSheetId="3" hidden="1">OFFSET(T_MONTH_cAbsVac240,'Property UW'!K_Tenant,'Property UW'!K_Month-1)</definedName>
    <definedName name="T_MONTH_AbsVac" hidden="1">OFFSET(T_MONTH_cAbsVac240,K_Tenant,K_Month-1)</definedName>
    <definedName name="T_MONTH_BaseRent" localSheetId="4" hidden="1">OFFSET(T_MONTH_cBaseRent240,'Capital Stack'!K_Tenant,'Capital Stack'!K_Month-1)</definedName>
    <definedName name="T_MONTH_BaseRent" localSheetId="5" hidden="1">OFFSET(T_MONTH_cBaseRent240,'Loan Data'!K_Tenant,'Loan Data'!K_Month-1)</definedName>
    <definedName name="T_MONTH_BaseRent" localSheetId="3" hidden="1">OFFSET(T_MONTH_cBaseRent240,'Property UW'!K_Tenant,'Property UW'!K_Month-1)</definedName>
    <definedName name="T_MONTH_BaseRent" hidden="1">OFFSET(T_MONTH_cBaseRent240,K_Tenant,K_Month-1)</definedName>
    <definedName name="T_MONTH_CPI" localSheetId="4" hidden="1">OFFSET(T_MONTH_cCPI240,'Capital Stack'!K_Tenant,'Capital Stack'!K_Month-1)</definedName>
    <definedName name="T_MONTH_CPI" localSheetId="5" hidden="1">OFFSET(T_MONTH_cCPI240,'Loan Data'!K_Tenant,'Loan Data'!K_Month-1)</definedName>
    <definedName name="T_MONTH_CPI" localSheetId="3" hidden="1">OFFSET(T_MONTH_cCPI240,'Property UW'!K_Tenant,'Property UW'!K_Month-1)</definedName>
    <definedName name="T_MONTH_CPI" hidden="1">OFFSET(T_MONTH_cCPI240,K_Tenant,K_Month-1)</definedName>
    <definedName name="T_MONTH_LeasingCommission" localSheetId="4" hidden="1">OFFSET(T_MONTH_cLeasingCommission240,'Capital Stack'!K_Tenant,'Capital Stack'!K_Month-1)</definedName>
    <definedName name="T_MONTH_LeasingCommission" localSheetId="5" hidden="1">OFFSET(T_MONTH_cLeasingCommission240,'Loan Data'!K_Tenant,'Loan Data'!K_Month-1)</definedName>
    <definedName name="T_MONTH_LeasingCommission" localSheetId="3" hidden="1">OFFSET(T_MONTH_cLeasingCommission240,'Property UW'!K_Tenant,'Property UW'!K_Month-1)</definedName>
    <definedName name="T_MONTH_LeasingCommission" hidden="1">OFFSET(T_MONTH_cLeasingCommission240,K_Tenant,K_Month-1)</definedName>
    <definedName name="T_MONTH_MarketRent" localSheetId="4" hidden="1">OFFSET(T_MONTH_cMarketRent240,'Capital Stack'!K_Tenant,'Capital Stack'!K_Month-1)</definedName>
    <definedName name="T_MONTH_MarketRent" localSheetId="5" hidden="1">OFFSET(T_MONTH_cMarketRent240,'Loan Data'!K_Tenant,'Loan Data'!K_Month-1)</definedName>
    <definedName name="T_MONTH_MarketRent" localSheetId="3" hidden="1">OFFSET(T_MONTH_cMarketRent240,'Property UW'!K_Tenant,'Property UW'!K_Month-1)</definedName>
    <definedName name="T_MONTH_MarketRent" hidden="1">OFFSET(T_MONTH_cMarketRent240,K_Tenant,K_Month-1)</definedName>
    <definedName name="T_MONTH_MiscellaneousRent" localSheetId="4" hidden="1">OFFSET(T_MONTH_cMiscellaneousRent240,'Capital Stack'!K_Tenant,'Capital Stack'!K_Month-1)</definedName>
    <definedName name="T_MONTH_MiscellaneousRent" localSheetId="5" hidden="1">OFFSET(T_MONTH_cMiscellaneousRent240,'Loan Data'!K_Tenant,'Loan Data'!K_Month-1)</definedName>
    <definedName name="T_MONTH_MiscellaneousRent" localSheetId="3" hidden="1">OFFSET(T_MONTH_cMiscellaneousRent240,'Property UW'!K_Tenant,'Property UW'!K_Month-1)</definedName>
    <definedName name="T_MONTH_MiscellaneousRent" hidden="1">OFFSET(T_MONTH_cMiscellaneousRent240,K_Tenant,K_Month-1)</definedName>
    <definedName name="T_MONTH_Occupancy" localSheetId="4" hidden="1">OFFSET(T_MONTH_cOccupancy240,'Capital Stack'!K_Tenant,'Capital Stack'!K_Month-1)</definedName>
    <definedName name="T_MONTH_Occupancy" localSheetId="5" hidden="1">OFFSET(T_MONTH_cOccupancy240,'Loan Data'!K_Tenant,'Loan Data'!K_Month-1)</definedName>
    <definedName name="T_MONTH_Occupancy" localSheetId="3" hidden="1">OFFSET(T_MONTH_cOccupancy240,'Property UW'!K_Tenant,'Property UW'!K_Month-1)</definedName>
    <definedName name="T_MONTH_Occupancy" hidden="1">OFFSET(T_MONTH_cOccupancy240,K_Tenant,K_Month-1)</definedName>
    <definedName name="T_MONTH_PercentageRent" localSheetId="4" hidden="1">OFFSET(T_MONTH_cPercentageRent240,'Capital Stack'!K_Tenant,'Capital Stack'!K_Month-1)</definedName>
    <definedName name="T_MONTH_PercentageRent" localSheetId="5" hidden="1">OFFSET(T_MONTH_cPercentageRent240,'Loan Data'!K_Tenant,'Loan Data'!K_Month-1)</definedName>
    <definedName name="T_MONTH_PercentageRent" localSheetId="3" hidden="1">OFFSET(T_MONTH_cPercentageRent240,'Property UW'!K_Tenant,'Property UW'!K_Month-1)</definedName>
    <definedName name="T_MONTH_PercentageRent" hidden="1">OFFSET(T_MONTH_cPercentageRent240,K_Tenant,K_Month-1)</definedName>
    <definedName name="T_MONTH_Prorate" localSheetId="4" hidden="1">IF(OR('Capital Stack'!K_Month&lt;'Capital Stack'!T_SUPPORT_BeginOffset,'Capital Stack'!K_Month&gt;'Capital Stack'!T_SUPPORT_EndOffset),0,IF('Capital Stack'!K_Month='Capital Stack'!T_SUPPORT_BeginOffset,'Capital Stack'!T_SUPPORT_BeginPR,IF('Capital Stack'!K_Month='Capital Stack'!T_SUPPORT_EndOffset,'Capital Stack'!T_SUPPORT_EndPR,1)))</definedName>
    <definedName name="T_MONTH_Prorate" localSheetId="5" hidden="1">IF(OR('Loan Data'!K_Month&lt;'Loan Data'!T_SUPPORT_BeginOffset,'Loan Data'!K_Month&gt;'Loan Data'!T_SUPPORT_EndOffset),0,IF('Loan Data'!K_Month='Loan Data'!T_SUPPORT_BeginOffset,'Loan Data'!T_SUPPORT_BeginPR,IF('Loan Data'!K_Month='Loan Data'!T_SUPPORT_EndOffset,'Loan Data'!T_SUPPORT_EndPR,1)))</definedName>
    <definedName name="T_MONTH_Prorate" localSheetId="3" hidden="1">IF(OR('Property UW'!K_Month&lt;'Property UW'!T_SUPPORT_BeginOffset,'Property UW'!K_Month&gt;'Property UW'!T_SUPPORT_EndOffset),0,IF('Property UW'!K_Month='Property UW'!T_SUPPORT_BeginOffset,'Property UW'!T_SUPPORT_BeginPR,IF('Property UW'!K_Month='Property UW'!T_SUPPORT_EndOffset,'Property UW'!T_SUPPORT_EndPR,1)))</definedName>
    <definedName name="T_MONTH_Prorate" hidden="1">IF(OR(K_Month&lt;T_SUPPORT_BeginOffset,K_Month&gt;T_SUPPORT_EndOffset),0,IF(K_Month=T_SUPPORT_BeginOffset,T_SUPPORT_BeginPR,IF(K_Month=T_SUPPORT_EndOffset,T_SUPPORT_EndPR,1)))</definedName>
    <definedName name="T_MONTH_PW" localSheetId="4" hidden="1">OFFSET(T_MONTH_cPW240,'Capital Stack'!K_Tenant,'Capital Stack'!K_Month-1)</definedName>
    <definedName name="T_MONTH_PW" localSheetId="5" hidden="1">OFFSET(T_MONTH_cPW240,'Loan Data'!K_Tenant,'Loan Data'!K_Month-1)</definedName>
    <definedName name="T_MONTH_PW" localSheetId="3" hidden="1">OFFSET(T_MONTH_cPW240,'Property UW'!K_Tenant,'Property UW'!K_Month-1)</definedName>
    <definedName name="T_MONTH_PW" hidden="1">OFFSET(T_MONTH_cPW240,K_Tenant,K_Month-1)</definedName>
    <definedName name="T_MONTH_Reimbursement" localSheetId="4" hidden="1">OFFSET(T_MONTH_cReimbursement240,'Capital Stack'!K_Tenant,'Capital Stack'!K_Month-1)</definedName>
    <definedName name="T_MONTH_Reimbursement" localSheetId="5" hidden="1">OFFSET(T_MONTH_cReimbursement240,'Loan Data'!K_Tenant,'Loan Data'!K_Month-1)</definedName>
    <definedName name="T_MONTH_Reimbursement" localSheetId="3" hidden="1">OFFSET(T_MONTH_cReimbursement240,'Property UW'!K_Tenant,'Property UW'!K_Month-1)</definedName>
    <definedName name="T_MONTH_Reimbursement" hidden="1">OFFSET(T_MONTH_cReimbursement240,K_Tenant,K_Month-1)</definedName>
    <definedName name="T_MONTH_RetailSales" localSheetId="4" hidden="1">OFFSET(T_MONTH_cRetailSales240,'Capital Stack'!K_Tenant,'Capital Stack'!K_Month-1)</definedName>
    <definedName name="T_MONTH_RetailSales" localSheetId="5" hidden="1">OFFSET(T_MONTH_cRetailSales240,'Loan Data'!K_Tenant,'Loan Data'!K_Month-1)</definedName>
    <definedName name="T_MONTH_RetailSales" localSheetId="3" hidden="1">OFFSET(T_MONTH_cRetailSales240,'Property UW'!K_Tenant,'Property UW'!K_Month-1)</definedName>
    <definedName name="T_MONTH_RetailSales" hidden="1">OFFSET(T_MONTH_cRetailSales240,K_Tenant,K_Month-1)</definedName>
    <definedName name="T_MONTH_TenantImprovement" localSheetId="4" hidden="1">OFFSET(T_MONTH_cTenantImprovement240,'Capital Stack'!K_Tenant,'Capital Stack'!K_Month-1)</definedName>
    <definedName name="T_MONTH_TenantImprovement" localSheetId="5" hidden="1">OFFSET(T_MONTH_cTenantImprovement240,'Loan Data'!K_Tenant,'Loan Data'!K_Month-1)</definedName>
    <definedName name="T_MONTH_TenantImprovement" localSheetId="3" hidden="1">OFFSET(T_MONTH_cTenantImprovement240,'Property UW'!K_Tenant,'Property UW'!K_Month-1)</definedName>
    <definedName name="T_MONTH_TenantImprovement" hidden="1">OFFSET(T_MONTH_cTenantImprovement240,K_Tenant,K_Month-1)</definedName>
    <definedName name="T_MONTH_TotalBaseRent" localSheetId="4" hidden="1">OFFSET(T_MONTH_cTotalBaseRent240,'Capital Stack'!K_Tenant,'Capital Stack'!K_Month-1)</definedName>
    <definedName name="T_MONTH_TotalBaseRent" localSheetId="5" hidden="1">OFFSET(T_MONTH_cTotalBaseRent240,'Loan Data'!K_Tenant,'Loan Data'!K_Month-1)</definedName>
    <definedName name="T_MONTH_TotalBaseRent" localSheetId="3" hidden="1">OFFSET(T_MONTH_cTotalBaseRent240,'Property UW'!K_Tenant,'Property UW'!K_Month-1)</definedName>
    <definedName name="T_MONTH_TotalBaseRent" hidden="1">OFFSET(T_MONTH_cTotalBaseRent240,K_Tenant,K_Month-1)</definedName>
    <definedName name="T_MTC_Metric1" localSheetId="4" hidden="1">OFFSET(T_MTC_cMetric,'Capital Stack'!K_Tenant,K_Metric1)</definedName>
    <definedName name="T_MTC_Metric1" localSheetId="5" hidden="1">OFFSET(T_MTC_cMetric,'Loan Data'!K_Tenant,K_Metric1)</definedName>
    <definedName name="T_MTC_Metric1" localSheetId="3" hidden="1">OFFSET(T_MTC_cMetric,'Property UW'!K_Tenant,K_Metric1)</definedName>
    <definedName name="T_MTC_Metric1" hidden="1">OFFSET(T_MTC_cMetric,K_Tenant,K_Metric1)</definedName>
    <definedName name="T_RS_Amount" localSheetId="4" hidden="1">OFFSET(T_MONTH_cTotalBaseRent240,'Capital Stack'!K_Tenant,'Capital Stack'!T_RS_Offset-1)</definedName>
    <definedName name="T_RS_Amount" localSheetId="5" hidden="1">OFFSET(T_MONTH_cTotalBaseRent240,'Loan Data'!K_Tenant,'Loan Data'!T_RS_Offset-1)</definedName>
    <definedName name="T_RS_Amount" localSheetId="3" hidden="1">OFFSET(T_MONTH_cTotalBaseRent240,'Property UW'!K_Tenant,'Property UW'!T_RS_Offset-1)</definedName>
    <definedName name="T_RS_Amount" hidden="1">OFFSET(T_MONTH_cTotalBaseRent240,K_Tenant,T_RS_Offset-1)</definedName>
    <definedName name="T_RS_CalcStepCount" hidden="1">#N/A</definedName>
    <definedName name="T_RS_Compare" localSheetId="4" hidden="1">IF(OR('Capital Stack'!T_SUPPORT_BeginOffset&gt;'Capital Stack'!K_Month,'Capital Stack'!T_SUPPORT_EndOffset&lt;'Capital Stack'!K_Month),5,IF('Capital Stack'!T_SUPPORT_EndOffset='Capital Stack'!K_Month,IF('Capital Stack'!T_SUPPORT_BeginOffset='Capital Stack'!K_Month,1,4),2+SIGN('Capital Stack'!K_Month-'Capital Stack'!T_SUPPORT_BeginOffset-1)))</definedName>
    <definedName name="T_RS_Compare" localSheetId="5" hidden="1">IF(OR('Loan Data'!T_SUPPORT_BeginOffset&gt;'Loan Data'!K_Month,'Loan Data'!T_SUPPORT_EndOffset&lt;'Loan Data'!K_Month),5,IF('Loan Data'!T_SUPPORT_EndOffset='Loan Data'!K_Month,IF('Loan Data'!T_SUPPORT_BeginOffset='Loan Data'!K_Month,1,4),2+SIGN('Loan Data'!K_Month-'Loan Data'!T_SUPPORT_BeginOffset-1)))</definedName>
    <definedName name="T_RS_Compare" localSheetId="3" hidden="1">IF(OR('Property UW'!T_SUPPORT_BeginOffset&gt;'Property UW'!K_Month,'Property UW'!T_SUPPORT_EndOffset&lt;'Property UW'!K_Month),5,IF('Property UW'!T_SUPPORT_EndOffset='Property UW'!K_Month,IF('Property UW'!T_SUPPORT_BeginOffset='Property UW'!K_Month,1,4),2+SIGN('Property UW'!K_Month-'Property UW'!T_SUPPORT_BeginOffset-1)))</definedName>
    <definedName name="T_RS_Compare" hidden="1">IF(OR(T_SUPPORT_BeginOffset&gt;K_Month,T_SUPPORT_EndOffset&lt;K_Month),5,IF(T_SUPPORT_EndOffset=K_Month,IF(T_SUPPORT_BeginOffset=K_Month,1,4),2+SIGN(K_Month-T_SUPPORT_BeginOffset-1)))</definedName>
    <definedName name="T_RS_IsFirstStep" localSheetId="4" hidden="1">OR(ABS('Capital Stack'!T_MONTH_TotalBaseRent-OFFSET('Capital Stack'!T_MONTH_TotalBaseRent,0,-1)/'Capital Stack'!T_SUPPORT_BeginPR)&gt;F_StepTolerance/'Capital Stack'!T_SUPPORT_BeginPR,COUNTIF('Capital Stack'!T_STEPSF_Dates,'Capital Stack'!K_Month)&gt;0)</definedName>
    <definedName name="T_RS_IsFirstStep" localSheetId="5" hidden="1">OR(ABS('Loan Data'!T_MONTH_TotalBaseRent-OFFSET('Loan Data'!T_MONTH_TotalBaseRent,0,-1)/'Loan Data'!T_SUPPORT_BeginPR)&gt;F_StepTolerance/'Loan Data'!T_SUPPORT_BeginPR,COUNTIF('Loan Data'!T_STEPSF_Dates,'Loan Data'!K_Month)&gt;0)</definedName>
    <definedName name="T_RS_IsFirstStep" localSheetId="3" hidden="1">OR(ABS('Property UW'!T_MONTH_TotalBaseRent-OFFSET('Property UW'!T_MONTH_TotalBaseRent,0,-1)/'Property UW'!T_SUPPORT_BeginPR)&gt;F_StepTolerance/'Property UW'!T_SUPPORT_BeginPR,COUNTIF('Property UW'!T_STEPSF_Dates,'Property UW'!K_Month)&gt;0)</definedName>
    <definedName name="T_RS_IsFirstStep" hidden="1">OR(ABS(T_MONTH_TotalBaseRent-OFFSET(T_MONTH_TotalBaseRent,0,-1)/T_SUPPORT_BeginPR)&gt;F_StepTolerance/T_SUPPORT_BeginPR,COUNTIF(T_STEPSF_Dates,K_Month)&gt;0)</definedName>
    <definedName name="T_RS_IsLastStep" localSheetId="4" hidden="1">OR(ABS('Capital Stack'!T_MONTH_TotalBaseRent/'Capital Stack'!T_SUPPORT_EndPR-OFFSET('Capital Stack'!T_MONTH_TotalBaseRent,0,-1))&gt;F_StepTolerance/'Capital Stack'!T_SUPPORT_EndPR,COUNTIF('Capital Stack'!T_STEPSF_Dates,'Capital Stack'!K_Month)&gt;0)</definedName>
    <definedName name="T_RS_IsLastStep" localSheetId="5" hidden="1">OR(ABS('Loan Data'!T_MONTH_TotalBaseRent/'Loan Data'!T_SUPPORT_EndPR-OFFSET('Loan Data'!T_MONTH_TotalBaseRent,0,-1))&gt;F_StepTolerance/'Loan Data'!T_SUPPORT_EndPR,COUNTIF('Loan Data'!T_STEPSF_Dates,'Loan Data'!K_Month)&gt;0)</definedName>
    <definedName name="T_RS_IsLastStep" localSheetId="3" hidden="1">OR(ABS('Property UW'!T_MONTH_TotalBaseRent/'Property UW'!T_SUPPORT_EndPR-OFFSET('Property UW'!T_MONTH_TotalBaseRent,0,-1))&gt;F_StepTolerance/'Property UW'!T_SUPPORT_EndPR,COUNTIF('Property UW'!T_STEPSF_Dates,'Property UW'!K_Month)&gt;0)</definedName>
    <definedName name="T_RS_IsLastStep" hidden="1">OR(ABS(T_MONTH_TotalBaseRent/T_SUPPORT_EndPR-OFFSET(T_MONTH_TotalBaseRent,0,-1))&gt;F_StepTolerance/T_SUPPORT_EndPR,COUNTIF(T_STEPSF_Dates,K_Month)&gt;0)</definedName>
    <definedName name="T_RS_IsStep" localSheetId="4" hidden="1">OR(ABS('Capital Stack'!T_MONTH_TotalBaseRent-OFFSET('Capital Stack'!T_MONTH_TotalBaseRent,0,-1))&gt;=F_StepTolerance,COUNTIF('Capital Stack'!T_STEPSF_Dates,'Capital Stack'!K_Month)&gt;0)</definedName>
    <definedName name="T_RS_IsStep" localSheetId="5" hidden="1">OR(ABS('Loan Data'!T_MONTH_TotalBaseRent-OFFSET('Loan Data'!T_MONTH_TotalBaseRent,0,-1))&gt;=F_StepTolerance,COUNTIF('Loan Data'!T_STEPSF_Dates,'Loan Data'!K_Month)&gt;0)</definedName>
    <definedName name="T_RS_IsStep" localSheetId="3" hidden="1">OR(ABS('Property UW'!T_MONTH_TotalBaseRent-OFFSET('Property UW'!T_MONTH_TotalBaseRent,0,-1))&gt;=F_StepTolerance,COUNTIF('Property UW'!T_STEPSF_Dates,'Property UW'!K_Month)&gt;0)</definedName>
    <definedName name="T_RS_IsStep" hidden="1">OR(ABS(T_MONTH_TotalBaseRent-OFFSET(T_MONTH_TotalBaseRent,0,-1))&gt;=F_StepTolerance,COUNTIF(T_STEPSF_Dates,K_Month)&gt;0)</definedName>
    <definedName name="T_RS_LastStepOcc" localSheetId="4" hidden="1">OFFSET(T_MONTH_cOccupancy240,'Capital Stack'!K_Tenant,T_RS_LastStep-1)</definedName>
    <definedName name="T_RS_LastStepOcc" localSheetId="5" hidden="1">OFFSET(T_MONTH_cOccupancy240,'Loan Data'!K_Tenant,T_RS_LastStep-1)</definedName>
    <definedName name="T_RS_LastStepOcc" localSheetId="3" hidden="1">OFFSET(T_MONTH_cOccupancy240,'Property UW'!K_Tenant,T_RS_LastStep-1)</definedName>
    <definedName name="T_RS_LastStepOcc" hidden="1">OFFSET(T_MONTH_cOccupancy240,K_Tenant,T_RS_LastStep-1)</definedName>
    <definedName name="T_RS_LastStepRent" localSheetId="4" hidden="1">OFFSET(T_MONTH_cTotalBaseRent240,'Capital Stack'!K_Tenant,T_RS_LastStep-1)</definedName>
    <definedName name="T_RS_LastStepRent" localSheetId="5" hidden="1">OFFSET(T_MONTH_cTotalBaseRent240,'Loan Data'!K_Tenant,T_RS_LastStep-1)</definedName>
    <definedName name="T_RS_LastStepRent" localSheetId="3" hidden="1">OFFSET(T_MONTH_cTotalBaseRent240,'Property UW'!K_Tenant,T_RS_LastStep-1)</definedName>
    <definedName name="T_RS_LastStepRent" hidden="1">OFFSET(T_MONTH_cTotalBaseRent240,K_Tenant,T_RS_LastStep-1)</definedName>
    <definedName name="T_RS_Occupancy" localSheetId="4" hidden="1">OFFSET(T_MONTH_cOccupancy240,'Capital Stack'!K_Tenant,'Capital Stack'!T_RS_Offset-1)</definedName>
    <definedName name="T_RS_Occupancy" localSheetId="5" hidden="1">OFFSET(T_MONTH_cOccupancy240,'Loan Data'!K_Tenant,'Loan Data'!T_RS_Offset-1)</definedName>
    <definedName name="T_RS_Occupancy" localSheetId="3" hidden="1">OFFSET(T_MONTH_cOccupancy240,'Property UW'!K_Tenant,'Property UW'!T_RS_Offset-1)</definedName>
    <definedName name="T_RS_Occupancy" hidden="1">OFFSET(T_MONTH_cOccupancy240,K_Tenant,T_RS_Offset-1)</definedName>
    <definedName name="T_RS_Offset" localSheetId="4" hidden="1">OFFSET(T_RS_cOffset,'Capital Stack'!K_Tenant,'Capital Stack'!K_Step-1)</definedName>
    <definedName name="T_RS_Offset" localSheetId="5" hidden="1">OFFSET(T_RS_cOffset,'Loan Data'!K_Tenant,'Loan Data'!K_Step-1)</definedName>
    <definedName name="T_RS_Offset" localSheetId="3" hidden="1">OFFSET(T_RS_cOffset,'Property UW'!K_Tenant,'Property UW'!K_Step-1)</definedName>
    <definedName name="T_RS_Offset" hidden="1">OFFSET(T_RS_cOffset,K_Tenant,K_Step-1)</definedName>
    <definedName name="T_RS_StepArray" localSheetId="4" hidden="1">IF(ABS('Capital Stack'!T_RS_StepRangeOcc-'Capital Stack'!T_RS_LastStepOcc)&lt;'Capital Stack'!F_StepSFTolerance,1,0)*IF(ABS('Capital Stack'!T_RS_StepRangeRent-'Capital Stack'!T_RS_LastStepRent)&lt;F_StepTolerance,1,0)</definedName>
    <definedName name="T_RS_StepArray" localSheetId="5" hidden="1">IF(ABS('Loan Data'!T_RS_StepRangeOcc-'Loan Data'!T_RS_LastStepOcc)&lt;'Loan Data'!F_StepSFTolerance,1,0)*IF(ABS('Loan Data'!T_RS_StepRangeRent-'Loan Data'!T_RS_LastStepRent)&lt;F_StepTolerance,1,0)</definedName>
    <definedName name="T_RS_StepArray" localSheetId="3" hidden="1">IF(ABS('Property UW'!T_RS_StepRangeOcc-'Property UW'!T_RS_LastStepOcc)&lt;'Property UW'!F_StepSFTolerance,1,0)*IF(ABS('Property UW'!T_RS_StepRangeRent-'Property UW'!T_RS_LastStepRent)&lt;F_StepTolerance,1,0)</definedName>
    <definedName name="T_RS_StepArray" hidden="1">IF(ABS(T_RS_StepRangeOcc-T_RS_LastStepOcc)&lt;F_StepSFTolerance,1,0)*IF(ABS(T_RS_StepRangeRent-T_RS_LastStepRent)&lt;F_StepTolerance,1,0)</definedName>
    <definedName name="T_RS_StepCount" localSheetId="4" hidden="1">OFFSET(T_RS_cStepCount,'Capital Stack'!K_Tenant,0)</definedName>
    <definedName name="T_RS_StepCount" localSheetId="5" hidden="1">OFFSET(T_RS_cStepCount,'Loan Data'!K_Tenant,0)</definedName>
    <definedName name="T_RS_StepCount" localSheetId="3" hidden="1">OFFSET(T_RS_cStepCount,'Property UW'!K_Tenant,0)</definedName>
    <definedName name="T_RS_StepCount" hidden="1">OFFSET(T_RS_cStepCount,K_Tenant,0)</definedName>
    <definedName name="T_RS_StepCountArray" localSheetId="4" hidden="1">IF(ABS('Capital Stack'!T_RS_StepRangeOcc-OFFSET('Capital Stack'!T_RS_StepRangeOcc,0,-1))&lt;'Capital Stack'!F_StepSFTolerance,1,0)*IF(ABS('Capital Stack'!T_RS_StepRangeRent-OFFSET('Capital Stack'!T_RS_StepRangeRent,0,-1))&lt;F_StepTolerance,1,0)</definedName>
    <definedName name="T_RS_StepCountArray" localSheetId="5" hidden="1">IF(ABS('Loan Data'!T_RS_StepRangeOcc-OFFSET('Loan Data'!T_RS_StepRangeOcc,0,-1))&lt;'Loan Data'!F_StepSFTolerance,1,0)*IF(ABS('Loan Data'!T_RS_StepRangeRent-OFFSET('Loan Data'!T_RS_StepRangeRent,0,-1))&lt;F_StepTolerance,1,0)</definedName>
    <definedName name="T_RS_StepCountArray" localSheetId="3" hidden="1">IF(ABS('Property UW'!T_RS_StepRangeOcc-OFFSET('Property UW'!T_RS_StepRangeOcc,0,-1))&lt;'Property UW'!F_StepSFTolerance,1,0)*IF(ABS('Property UW'!T_RS_StepRangeRent-OFFSET('Property UW'!T_RS_StepRangeRent,0,-1))&lt;F_StepTolerance,1,0)</definedName>
    <definedName name="T_RS_StepCountArray" hidden="1">IF(ABS(T_RS_StepRangeOcc-OFFSET(T_RS_StepRangeOcc,0,-1))&lt;F_StepSFTolerance,1,0)*IF(ABS(T_RS_StepRangeRent-OFFSET(T_RS_StepRangeRent,0,-1))&lt;F_StepTolerance,1,0)</definedName>
    <definedName name="T_RS_StepExtendRange" hidden="1">#N/A</definedName>
    <definedName name="T_RS_StepRange" localSheetId="4" hidden="1">StepRangeOcc*StepRangeRent</definedName>
    <definedName name="T_RS_StepRange" localSheetId="5" hidden="1">StepRangeOcc*StepRangeRent</definedName>
    <definedName name="T_RS_StepRange" localSheetId="3" hidden="1">StepRangeOcc*StepRangeRent</definedName>
    <definedName name="T_RS_StepRange" hidden="1">StepRangeOcc*StepRangeRent</definedName>
    <definedName name="T_RS_StepRangeOcc" localSheetId="4" hidden="1">OFFSET('Capital Stack'!T_RS_LastStepOcc,0,1,1,'Capital Stack'!T_SUPPORT_EndOffset-T_RS_LastStep)</definedName>
    <definedName name="T_RS_StepRangeOcc" localSheetId="5" hidden="1">OFFSET('Loan Data'!T_RS_LastStepOcc,0,1,1,'Loan Data'!T_SUPPORT_EndOffset-T_RS_LastStep)</definedName>
    <definedName name="T_RS_StepRangeOcc" localSheetId="3" hidden="1">OFFSET('Property UW'!T_RS_LastStepOcc,0,1,1,'Property UW'!T_SUPPORT_EndOffset-T_RS_LastStep)</definedName>
    <definedName name="T_RS_StepRangeOcc" hidden="1">OFFSET(T_RS_LastStepOcc,0,1,1,T_SUPPORT_EndOffset-T_RS_LastStep)</definedName>
    <definedName name="T_RS_StepRangeRent" localSheetId="4" hidden="1">OFFSET('Capital Stack'!T_RS_LastStepRent,0,1,1,'Capital Stack'!T_SUPPORT_EndOffset-T_RS_LastStep)</definedName>
    <definedName name="T_RS_StepRangeRent" localSheetId="5" hidden="1">OFFSET('Loan Data'!T_RS_LastStepRent,0,1,1,'Loan Data'!T_SUPPORT_EndOffset-T_RS_LastStep)</definedName>
    <definedName name="T_RS_StepRangeRent" localSheetId="3" hidden="1">OFFSET('Property UW'!T_RS_LastStepRent,0,1,1,'Property UW'!T_SUPPORT_EndOffset-T_RS_LastStep)</definedName>
    <definedName name="T_RS_StepRangeRent" hidden="1">OFFSET(T_RS_LastStepRent,0,1,1,T_SUPPORT_EndOffset-T_RS_LastStep)</definedName>
    <definedName name="T_RS_ThisStep" localSheetId="4" hidden="1">T_RS_LastStep+IF('Capital Stack'!T_SUPPORT_EndOffset-T_RS_LastStep=1,1,MATCH(0,'Capital Stack'!T_RS_StepArray,0))</definedName>
    <definedName name="T_RS_ThisStep" localSheetId="5" hidden="1">T_RS_LastStep+IF('Loan Data'!T_SUPPORT_EndOffset-T_RS_LastStep=1,1,MATCH(0,'Loan Data'!T_RS_StepArray,0))</definedName>
    <definedName name="T_RS_ThisStep" localSheetId="3" hidden="1">T_RS_LastStep+IF('Property UW'!T_SUPPORT_EndOffset-T_RS_LastStep=1,1,MATCH(0,'Property UW'!T_RS_StepArray,0))</definedName>
    <definedName name="T_RS_ThisStep" hidden="1">T_RS_LastStep+IF(T_SUPPORT_EndOffset-T_RS_LastStep=1,1,MATCH(0,T_RS_StepArray,0))</definedName>
    <definedName name="T_STEPSF_Date1" localSheetId="4" hidden="1">OFFSET(T_STEPSF_cDate,'Capital Stack'!K_Tenant,0)</definedName>
    <definedName name="T_STEPSF_Date1" localSheetId="5" hidden="1">OFFSET(T_STEPSF_cDate,'Loan Data'!K_Tenant,0)</definedName>
    <definedName name="T_STEPSF_Date1" localSheetId="3" hidden="1">OFFSET(T_STEPSF_cDate,'Property UW'!K_Tenant,0)</definedName>
    <definedName name="T_STEPSF_Date1" hidden="1">OFFSET(T_STEPSF_cDate,K_Tenant,0)</definedName>
    <definedName name="T_STEPSF_Dates" localSheetId="4" hidden="1">OFFSET('Capital Stack'!T_STEPSF_Date1,0,0,1,12)</definedName>
    <definedName name="T_STEPSF_Dates" localSheetId="5" hidden="1">OFFSET('Loan Data'!T_STEPSF_Date1,0,0,1,12)</definedName>
    <definedName name="T_STEPSF_Dates" localSheetId="3" hidden="1">OFFSET('Property UW'!T_STEPSF_Date1,0,0,1,12)</definedName>
    <definedName name="T_STEPSF_Dates" hidden="1">OFFSET(T_STEPSF_Date1,0,0,1,12)</definedName>
    <definedName name="T_STEPSF_SuiteSize" localSheetId="4" hidden="1">IF(AND('Capital Stack'!K_Month&lt;'Capital Stack'!T_STEPSF_Date1,'Capital Stack'!T_STEPSF_Date1&gt;'Capital Stack'!T_SUPPORT_BeginOffset),1,OFFSET(T_STEPSF_cAmount,'Capital Stack'!K_Tenant,MATCH(MAX('Capital Stack'!K_Month,'Capital Stack'!T_STEPSF_Date1),'Capital Stack'!T_STEPSF_Dates,1)-1))</definedName>
    <definedName name="T_STEPSF_SuiteSize" localSheetId="5" hidden="1">IF(AND('Loan Data'!K_Month&lt;'Loan Data'!T_STEPSF_Date1,'Loan Data'!T_STEPSF_Date1&gt;'Loan Data'!T_SUPPORT_BeginOffset),1,OFFSET(T_STEPSF_cAmount,'Loan Data'!K_Tenant,MATCH(MAX('Loan Data'!K_Month,'Loan Data'!T_STEPSF_Date1),'Loan Data'!T_STEPSF_Dates,1)-1))</definedName>
    <definedName name="T_STEPSF_SuiteSize" localSheetId="3" hidden="1">IF(AND('Property UW'!K_Month&lt;'Property UW'!T_STEPSF_Date1,'Property UW'!T_STEPSF_Date1&gt;'Property UW'!T_SUPPORT_BeginOffset),1,OFFSET(T_STEPSF_cAmount,'Property UW'!K_Tenant,MATCH(MAX('Property UW'!K_Month,'Property UW'!T_STEPSF_Date1),'Property UW'!T_STEPSF_Dates,1)-1))</definedName>
    <definedName name="T_STEPSF_SuiteSize" hidden="1">IF(AND(K_Month&lt;T_STEPSF_Date1,T_STEPSF_Date1&gt;T_SUPPORT_BeginOffset),1,OFFSET(T_STEPSF_cAmount,K_Tenant,MATCH(MAX(K_Month,T_STEPSF_Date1),T_STEPSF_Dates,1)-1))</definedName>
    <definedName name="T_SUPPORT_BeginOffset" localSheetId="4" hidden="1">OFFSET(T_SUPPORT_cBeginOffset,'Capital Stack'!K_Tenant,0)</definedName>
    <definedName name="T_SUPPORT_BeginOffset" localSheetId="5" hidden="1">OFFSET(T_SUPPORT_cBeginOffset,'Loan Data'!K_Tenant,0)</definedName>
    <definedName name="T_SUPPORT_BeginOffset" localSheetId="3" hidden="1">OFFSET(T_SUPPORT_cBeginOffset,'Property UW'!K_Tenant,0)</definedName>
    <definedName name="T_SUPPORT_BeginOffset" hidden="1">OFFSET(T_SUPPORT_cBeginOffset,K_Tenant,0)</definedName>
    <definedName name="T_SUPPORT_BeginPR" localSheetId="4" hidden="1">OFFSET(T_SUPPORT_cBeginPR,'Capital Stack'!K_Tenant,0)</definedName>
    <definedName name="T_SUPPORT_BeginPR" localSheetId="5" hidden="1">OFFSET(T_SUPPORT_cBeginPR,'Loan Data'!K_Tenant,0)</definedName>
    <definedName name="T_SUPPORT_BeginPR" localSheetId="3" hidden="1">OFFSET(T_SUPPORT_cBeginPR,'Property UW'!K_Tenant,0)</definedName>
    <definedName name="T_SUPPORT_BeginPR" hidden="1">OFFSET(T_SUPPORT_cBeginPR,K_Tenant,0)</definedName>
    <definedName name="T_SUPPORT_EndOffset" localSheetId="4" hidden="1">OFFSET(T_SUPPORT_cEndOffset,'Capital Stack'!K_Tenant,0)</definedName>
    <definedName name="T_SUPPORT_EndOffset" localSheetId="5" hidden="1">OFFSET(T_SUPPORT_cEndOffset,'Loan Data'!K_Tenant,0)</definedName>
    <definedName name="T_SUPPORT_EndOffset" localSheetId="3" hidden="1">OFFSET(T_SUPPORT_cEndOffset,'Property UW'!K_Tenant,0)</definedName>
    <definedName name="T_SUPPORT_EndOffset" hidden="1">OFFSET(T_SUPPORT_cEndOffset,K_Tenant,0)</definedName>
    <definedName name="T_SUPPORT_EndPR" localSheetId="4" hidden="1">OFFSET(T_SUPPORT_cEndPR,'Capital Stack'!K_Tenant,0)</definedName>
    <definedName name="T_SUPPORT_EndPR" localSheetId="5" hidden="1">OFFSET(T_SUPPORT_cEndPR,'Loan Data'!K_Tenant,0)</definedName>
    <definedName name="T_SUPPORT_EndPR" localSheetId="3" hidden="1">OFFSET(T_SUPPORT_cEndPR,'Property UW'!K_Tenant,0)</definedName>
    <definedName name="T_SUPPORT_EndPR" hidden="1">OFFSET(T_SUPPORT_cEndPR,K_Tenant,0)</definedName>
    <definedName name="ta" localSheetId="4"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localSheetId="5"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localSheetId="3"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ble" localSheetId="4" hidden="1">{#N/A,#N/A,FALSE,"RENT ROLL"}</definedName>
    <definedName name="table" localSheetId="5" hidden="1">{#N/A,#N/A,FALSE,"RENT ROLL"}</definedName>
    <definedName name="table" localSheetId="3" hidden="1">{#N/A,#N/A,FALSE,"RENT ROLL"}</definedName>
    <definedName name="table" hidden="1">{#N/A,#N/A,FALSE,"RENT ROLL"}</definedName>
    <definedName name="TablePage2.com" localSheetId="4" hidden="1">{"COM",#N/A,FALSE,"800 10th"}</definedName>
    <definedName name="TablePage2.com" localSheetId="5" hidden="1">{"COM",#N/A,FALSE,"800 10th"}</definedName>
    <definedName name="TablePage2.com" localSheetId="3" hidden="1">{"COM",#N/A,FALSE,"800 10th"}</definedName>
    <definedName name="TablePage2.com" hidden="1">{"COM",#N/A,FALSE,"800 10th"}</definedName>
    <definedName name="Tables" localSheetId="4" hidden="1">{"sales",#N/A,FALSE,"Sales";"sales existing",#N/A,FALSE,"Sales";"sales rd1",#N/A,FALSE,"Sales";"sales rd2",#N/A,FALSE,"Sales"}</definedName>
    <definedName name="Tables" localSheetId="5" hidden="1">{"sales",#N/A,FALSE,"Sales";"sales existing",#N/A,FALSE,"Sales";"sales rd1",#N/A,FALSE,"Sales";"sales rd2",#N/A,FALSE,"Sales"}</definedName>
    <definedName name="Tables" localSheetId="3" hidden="1">{"sales",#N/A,FALSE,"Sales";"sales existing",#N/A,FALSE,"Sales";"sales rd1",#N/A,FALSE,"Sales";"sales rd2",#N/A,FALSE,"Sales"}</definedName>
    <definedName name="Tables" hidden="1">{"sales",#N/A,FALSE,"Sales";"sales existing",#N/A,FALSE,"Sales";"sales rd1",#N/A,FALSE,"Sales";"sales rd2",#N/A,FALSE,"Sales"}</definedName>
    <definedName name="Taes" localSheetId="4" hidden="1">{#N/A,#N/A,FALSE,"Historical Rev &amp; Exp"}</definedName>
    <definedName name="Taes" localSheetId="5" hidden="1">{#N/A,#N/A,FALSE,"Historical Rev &amp; Exp"}</definedName>
    <definedName name="Taes" localSheetId="3" hidden="1">{#N/A,#N/A,FALSE,"Historical Rev &amp; Exp"}</definedName>
    <definedName name="Taes" hidden="1">{#N/A,#N/A,FALSE,"Historical Rev &amp; Exp"}</definedName>
    <definedName name="TANGIBLES" localSheetId="4" hidden="1">{#N/A,#N/A,FALSE,"Schedule A";#N/A,#N/A,FALSE,"Schedule B";#N/A,#N/A,FALSE,"Schedule C";#N/A,#N/A,FALSE,"Schedule D";#N/A,#N/A,FALSE,"Schedule E";#N/A,#N/A,FALSE,"Schedule F";#N/A,#N/A,FALSE,"Schedule G";#N/A,#N/A,FALSE,"Schedule H";#N/A,#N/A,FALSE,"Schedule I";#N/A,#N/A,FALSE,"Schedule J"}</definedName>
    <definedName name="TANGIBLES" localSheetId="5" hidden="1">{#N/A,#N/A,FALSE,"Schedule A";#N/A,#N/A,FALSE,"Schedule B";#N/A,#N/A,FALSE,"Schedule C";#N/A,#N/A,FALSE,"Schedule D";#N/A,#N/A,FALSE,"Schedule E";#N/A,#N/A,FALSE,"Schedule F";#N/A,#N/A,FALSE,"Schedule G";#N/A,#N/A,FALSE,"Schedule H";#N/A,#N/A,FALSE,"Schedule I";#N/A,#N/A,FALSE,"Schedule J"}</definedName>
    <definedName name="TANGIBLES" localSheetId="3" hidden="1">{#N/A,#N/A,FALSE,"Schedule A";#N/A,#N/A,FALSE,"Schedule B";#N/A,#N/A,FALSE,"Schedule C";#N/A,#N/A,FALSE,"Schedule D";#N/A,#N/A,FALSE,"Schedule E";#N/A,#N/A,FALSE,"Schedule F";#N/A,#N/A,FALSE,"Schedule G";#N/A,#N/A,FALSE,"Schedule H";#N/A,#N/A,FALSE,"Schedule I";#N/A,#N/A,FALSE,"Schedule J"}</definedName>
    <definedName name="TANGIBLES" hidden="1">{#N/A,#N/A,FALSE,"Schedule A";#N/A,#N/A,FALSE,"Schedule B";#N/A,#N/A,FALSE,"Schedule C";#N/A,#N/A,FALSE,"Schedule D";#N/A,#N/A,FALSE,"Schedule E";#N/A,#N/A,FALSE,"Schedule F";#N/A,#N/A,FALSE,"Schedule G";#N/A,#N/A,FALSE,"Schedule H";#N/A,#N/A,FALSE,"Schedule I";#N/A,#N/A,FALSE,"Schedule J"}</definedName>
    <definedName name="Target2" localSheetId="4" hidden="1">{"Target Comparison",#N/A,FALSE,"Summary"}</definedName>
    <definedName name="Target2" localSheetId="5" hidden="1">{"Target Comparison",#N/A,FALSE,"Summary"}</definedName>
    <definedName name="Target2" localSheetId="3" hidden="1">{"Target Comparison",#N/A,FALSE,"Summary"}</definedName>
    <definedName name="Target2" hidden="1">{"Target Comparison",#N/A,FALSE,"Summary"}</definedName>
    <definedName name="TAXE2" localSheetId="4" hidden="1">{#N/A,#N/A,FALSE}</definedName>
    <definedName name="TAXE2" localSheetId="5" hidden="1">{#N/A,#N/A,FALSE}</definedName>
    <definedName name="TAXE2" localSheetId="3" hidden="1">{#N/A,#N/A,FALSE}</definedName>
    <definedName name="TAXE2" hidden="1">{#N/A,#N/A,FALSE}</definedName>
    <definedName name="tcaChangeFlag" hidden="1">"PITA"</definedName>
    <definedName name="tcaFBMD" hidden="1">"Cox"</definedName>
    <definedName name="tcaFDL" hidden="1">""</definedName>
    <definedName name="tcaMapBook" hidden="1">TRUE</definedName>
    <definedName name="tcaZeroSumStart" localSheetId="4" hidden="1">ROW(tcaUnitNum)-ROW(tcaDataStart)</definedName>
    <definedName name="tcaZeroSumStart" localSheetId="5" hidden="1">ROW(tcaUnitNum)-ROW(tcaDataStart)</definedName>
    <definedName name="tcaZeroSumStart" localSheetId="3" hidden="1">ROW(tcaUnitNum)-ROW(tcaDataStart)</definedName>
    <definedName name="tcaZeroSumStart" hidden="1">ROW(tcaUnitNum)-ROW(tcaDataStart)</definedName>
    <definedName name="tdyjdtyj" localSheetId="4" hidden="1">{"Investor",#N/A,FALSE,"Model";"Property",#N/A,FALSE,"Model";"Incentive Taxes",#N/A,FALSE,"Model"}</definedName>
    <definedName name="tdyjdtyj" localSheetId="5" hidden="1">{"Investor",#N/A,FALSE,"Model";"Property",#N/A,FALSE,"Model";"Incentive Taxes",#N/A,FALSE,"Model"}</definedName>
    <definedName name="tdyjdtyj" localSheetId="3" hidden="1">{"Investor",#N/A,FALSE,"Model";"Property",#N/A,FALSE,"Model";"Incentive Taxes",#N/A,FALSE,"Model"}</definedName>
    <definedName name="tdyjdtyj" hidden="1">{"Investor",#N/A,FALSE,"Model";"Property",#N/A,FALSE,"Model";"Incentive Taxes",#N/A,FALSE,"Model"}</definedName>
    <definedName name="teat" localSheetId="4" hidden="1">{#N/A,#N/A,FALSE,"IPCOVER";#N/A,#N/A,FALSE,"STATEMENT";#N/A,#N/A,FALSE,"MARGIN";#N/A,#N/A,FALSE,"GNS &amp; LSS";#N/A,#N/A,FALSE,"IPREALGL";#N/A,#N/A,FALSE,"SHRTACCT"}</definedName>
    <definedName name="teat" localSheetId="5" hidden="1">{#N/A,#N/A,FALSE,"IPCOVER";#N/A,#N/A,FALSE,"STATEMENT";#N/A,#N/A,FALSE,"MARGIN";#N/A,#N/A,FALSE,"GNS &amp; LSS";#N/A,#N/A,FALSE,"IPREALGL";#N/A,#N/A,FALSE,"SHRTACCT"}</definedName>
    <definedName name="teat" localSheetId="3" hidden="1">{#N/A,#N/A,FALSE,"IPCOVER";#N/A,#N/A,FALSE,"STATEMENT";#N/A,#N/A,FALSE,"MARGIN";#N/A,#N/A,FALSE,"GNS &amp; LSS";#N/A,#N/A,FALSE,"IPREALGL";#N/A,#N/A,FALSE,"SHRTACCT"}</definedName>
    <definedName name="teat" hidden="1">{#N/A,#N/A,FALSE,"IPCOVER";#N/A,#N/A,FALSE,"STATEMENT";#N/A,#N/A,FALSE,"MARGIN";#N/A,#N/A,FALSE,"GNS &amp; LSS";#N/A,#N/A,FALSE,"IPREALGL";#N/A,#N/A,FALSE,"SHRTACCT"}</definedName>
    <definedName name="ted"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ed"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ed"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e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egqte"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egqte"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egqte"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egqte"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egtg"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egtg"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egtg"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egtg"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emp" localSheetId="4" hidden="1">{"Financials",#N/A,FALSE,"Financials";"AVP",#N/A,FALSE,"AVP";"DCF",#N/A,FALSE,"DCF";"CSC",#N/A,FALSE,"CSC";"Deal_Comp",#N/A,FALSE,"DealComp"}</definedName>
    <definedName name="temp" localSheetId="5" hidden="1">{"Financials",#N/A,FALSE,"Financials";"AVP",#N/A,FALSE,"AVP";"DCF",#N/A,FALSE,"DCF";"CSC",#N/A,FALSE,"CSC";"Deal_Comp",#N/A,FALSE,"DealComp"}</definedName>
    <definedName name="temp" localSheetId="3" hidden="1">{"Financials",#N/A,FALSE,"Financials";"AVP",#N/A,FALSE,"AVP";"DCF",#N/A,FALSE,"DCF";"CSC",#N/A,FALSE,"CSC";"Deal_Comp",#N/A,FALSE,"DealComp"}</definedName>
    <definedName name="temp" hidden="1">{"Financials",#N/A,FALSE,"Financials";"AVP",#N/A,FALSE,"AVP";"DCF",#N/A,FALSE,"DCF";"CSC",#N/A,FALSE,"CSC";"Deal_Comp",#N/A,FALSE,"DealComp"}</definedName>
    <definedName name="temp2" localSheetId="4" hidden="1">{#N/A,#N/A,FALSE,"Aging Summary";#N/A,#N/A,FALSE,"Ratio Analysis";#N/A,#N/A,FALSE,"Test 120 Day Accts";#N/A,#N/A,FALSE,"Tickmarks"}</definedName>
    <definedName name="temp2" localSheetId="5" hidden="1">{#N/A,#N/A,FALSE,"Aging Summary";#N/A,#N/A,FALSE,"Ratio Analysis";#N/A,#N/A,FALSE,"Test 120 Day Accts";#N/A,#N/A,FALSE,"Tickmarks"}</definedName>
    <definedName name="temp2" localSheetId="3" hidden="1">{#N/A,#N/A,FALSE,"Aging Summary";#N/A,#N/A,FALSE,"Ratio Analysis";#N/A,#N/A,FALSE,"Test 120 Day Accts";#N/A,#N/A,FALSE,"Tickmarks"}</definedName>
    <definedName name="temp2" hidden="1">{#N/A,#N/A,FALSE,"Aging Summary";#N/A,#N/A,FALSE,"Ratio Analysis";#N/A,#N/A,FALSE,"Test 120 Day Accts";#N/A,#N/A,FALSE,"Tickmarks"}</definedName>
    <definedName name="tempor" localSheetId="4"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localSheetId="5"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localSheetId="3"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ary" localSheetId="4" hidden="1">{"Construction Costs",#N/A,FALSE,"Total Costs"}</definedName>
    <definedName name="temporary" localSheetId="5" hidden="1">{"Construction Costs",#N/A,FALSE,"Total Costs"}</definedName>
    <definedName name="temporary" localSheetId="3" hidden="1">{"Construction Costs",#N/A,FALSE,"Total Costs"}</definedName>
    <definedName name="temporary" hidden="1">{"Construction Costs",#N/A,FALSE,"Total Costs"}</definedName>
    <definedName name="tempsheet" localSheetId="4" hidden="1">{#N/A,#N/A,FALSE,"Property Profile";#N/A,#N/A,FALSE,"IncStmt";#N/A,#N/A,FALSE,"1996 Budget Worksheet";#N/A,#N/A,FALSE,"96 RENT SUM";#N/A,#N/A,FALSE,"LSGACTSCHED";#N/A,#N/A,FALSE,"Conc. Sched";#N/A,#N/A,FALSE,"Parking";#N/A,#N/A,FALSE,"Oper Exp";#N/A,#N/A,FALSE,"Ppd Ins 1996";#N/A,#N/A,FALSE,"PpdIns1995";#N/A,#N/A,FALSE,"Cap Expenditures";#N/A,#N/A,FALSE,"Monthly Spread"}</definedName>
    <definedName name="tempsheet" localSheetId="5" hidden="1">{#N/A,#N/A,FALSE,"Property Profile";#N/A,#N/A,FALSE,"IncStmt";#N/A,#N/A,FALSE,"1996 Budget Worksheet";#N/A,#N/A,FALSE,"96 RENT SUM";#N/A,#N/A,FALSE,"LSGACTSCHED";#N/A,#N/A,FALSE,"Conc. Sched";#N/A,#N/A,FALSE,"Parking";#N/A,#N/A,FALSE,"Oper Exp";#N/A,#N/A,FALSE,"Ppd Ins 1996";#N/A,#N/A,FALSE,"PpdIns1995";#N/A,#N/A,FALSE,"Cap Expenditures";#N/A,#N/A,FALSE,"Monthly Spread"}</definedName>
    <definedName name="tempsheet" localSheetId="3" hidden="1">{#N/A,#N/A,FALSE,"Property Profile";#N/A,#N/A,FALSE,"IncStmt";#N/A,#N/A,FALSE,"1996 Budget Worksheet";#N/A,#N/A,FALSE,"96 RENT SUM";#N/A,#N/A,FALSE,"LSGACTSCHED";#N/A,#N/A,FALSE,"Conc. Sched";#N/A,#N/A,FALSE,"Parking";#N/A,#N/A,FALSE,"Oper Exp";#N/A,#N/A,FALSE,"Ppd Ins 1996";#N/A,#N/A,FALSE,"PpdIns1995";#N/A,#N/A,FALSE,"Cap Expenditures";#N/A,#N/A,FALSE,"Monthly Spread"}</definedName>
    <definedName name="tempsheet" hidden="1">{#N/A,#N/A,FALSE,"Property Profile";#N/A,#N/A,FALSE,"IncStmt";#N/A,#N/A,FALSE,"1996 Budget Worksheet";#N/A,#N/A,FALSE,"96 RENT SUM";#N/A,#N/A,FALSE,"LSGACTSCHED";#N/A,#N/A,FALSE,"Conc. Sched";#N/A,#N/A,FALSE,"Parking";#N/A,#N/A,FALSE,"Oper Exp";#N/A,#N/A,FALSE,"Ppd Ins 1996";#N/A,#N/A,FALSE,"PpdIns1995";#N/A,#N/A,FALSE,"Cap Expenditures";#N/A,#N/A,FALSE,"Monthly Spread"}</definedName>
    <definedName name="Teriyaki" localSheetId="4"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Teriyaki" localSheetId="5"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Teriyaki" localSheetId="3"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Teriyaki"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test" localSheetId="4" hidden="1">{#N/A,#N/A,FALSE,"Pricing Matrix";#N/A,#N/A,FALSE,"Assumptions";#N/A,#N/A,FALSE,"Year One Pro Forma";#N/A,#N/A,FALSE,"Operating Stmts";#N/A,#N/A,FALSE,"Cash Flow Projections";#N/A,#N/A,FALSE,"Rent Roll Summary";#N/A,#N/A,FALSE,"Market Rent Detail";#N/A,#N/A,FALSE,"Effective Rental Income Detail"}</definedName>
    <definedName name="test" localSheetId="5" hidden="1">{#N/A,#N/A,FALSE,"Pricing Matrix";#N/A,#N/A,FALSE,"Assumptions";#N/A,#N/A,FALSE,"Year One Pro Forma";#N/A,#N/A,FALSE,"Operating Stmts";#N/A,#N/A,FALSE,"Cash Flow Projections";#N/A,#N/A,FALSE,"Rent Roll Summary";#N/A,#N/A,FALSE,"Market Rent Detail";#N/A,#N/A,FALSE,"Effective Rental Income Detail"}</definedName>
    <definedName name="test" localSheetId="3" hidden="1">{#N/A,#N/A,FALSE,"Pricing Matrix";#N/A,#N/A,FALSE,"Assumptions";#N/A,#N/A,FALSE,"Year One Pro Forma";#N/A,#N/A,FALSE,"Operating Stmts";#N/A,#N/A,FALSE,"Cash Flow Projections";#N/A,#N/A,FALSE,"Rent Roll Summary";#N/A,#N/A,FALSE,"Market Rent Detail";#N/A,#N/A,FALSE,"Effective Rental Income Detail"}</definedName>
    <definedName name="test" hidden="1">{#N/A,#N/A,FALSE,"Pricing Matrix";#N/A,#N/A,FALSE,"Assumptions";#N/A,#N/A,FALSE,"Year One Pro Forma";#N/A,#N/A,FALSE,"Operating Stmts";#N/A,#N/A,FALSE,"Cash Flow Projections";#N/A,#N/A,FALSE,"Rent Roll Summary";#N/A,#N/A,FALSE,"Market Rent Detail";#N/A,#N/A,FALSE,"Effective Rental Income Detail"}</definedName>
    <definedName name="TEST_1" localSheetId="4" hidden="1">{"cashcons",#N/A,FALSE,"CASHCONS";"cash7000",#N/A,FALSE,"CASH7000";"cash9000",#N/A,FALSE,"CASH9000";"assu7000",#N/A,FALSE,"ASSU7000";"assu9000",#N/A,FALSE,"ASSU9000";"rentroll",#N/A,FALSE,"RENTROLL";"expr7000",#N/A,FALSE,"EXPR7000";"expr9000",#N/A,FALSE,"EXPR9000"}</definedName>
    <definedName name="TEST_1" localSheetId="5" hidden="1">{"cashcons",#N/A,FALSE,"CASHCONS";"cash7000",#N/A,FALSE,"CASH7000";"cash9000",#N/A,FALSE,"CASH9000";"assu7000",#N/A,FALSE,"ASSU7000";"assu9000",#N/A,FALSE,"ASSU9000";"rentroll",#N/A,FALSE,"RENTROLL";"expr7000",#N/A,FALSE,"EXPR7000";"expr9000",#N/A,FALSE,"EXPR9000"}</definedName>
    <definedName name="TEST_1" localSheetId="3" hidden="1">{"cashcons",#N/A,FALSE,"CASHCONS";"cash7000",#N/A,FALSE,"CASH7000";"cash9000",#N/A,FALSE,"CASH9000";"assu7000",#N/A,FALSE,"ASSU7000";"assu9000",#N/A,FALSE,"ASSU9000";"rentroll",#N/A,FALSE,"RENTROLL";"expr7000",#N/A,FALSE,"EXPR7000";"expr9000",#N/A,FALSE,"EXPR9000"}</definedName>
    <definedName name="TEST_1" hidden="1">{"cashcons",#N/A,FALSE,"CASHCONS";"cash7000",#N/A,FALSE,"CASH7000";"cash9000",#N/A,FALSE,"CASH9000";"assu7000",#N/A,FALSE,"ASSU7000";"assu9000",#N/A,FALSE,"ASSU9000";"rentroll",#N/A,FALSE,"RENTROLL";"expr7000",#N/A,FALSE,"EXPR7000";"expr9000",#N/A,FALSE,"EXPR9000"}</definedName>
    <definedName name="test1" localSheetId="4" hidden="1">{"P1",#N/A,FALSE,"Proforma";"P1CF",#N/A,FALSE,"Proforma";"P1EquityCF",#N/A,FALSE,"Proforma"}</definedName>
    <definedName name="test1" localSheetId="5" hidden="1">{"P1",#N/A,FALSE,"Proforma";"P1CF",#N/A,FALSE,"Proforma";"P1EquityCF",#N/A,FALSE,"Proforma"}</definedName>
    <definedName name="test1" localSheetId="3" hidden="1">{"P1",#N/A,FALSE,"Proforma";"P1CF",#N/A,FALSE,"Proforma";"P1EquityCF",#N/A,FALSE,"Proforma"}</definedName>
    <definedName name="test1" hidden="1">{"P1",#N/A,FALSE,"Proforma";"P1CF",#N/A,FALSE,"Proforma";"P1EquityCF",#N/A,FALSE,"Proforma"}</definedName>
    <definedName name="test100" localSheetId="4" hidden="1">{"View1",#N/A,FALSE,"Sheet1";"View2",#N/A,FALSE,"Sheet1"}</definedName>
    <definedName name="test100" localSheetId="5" hidden="1">{"View1",#N/A,FALSE,"Sheet1";"View2",#N/A,FALSE,"Sheet1"}</definedName>
    <definedName name="test100" localSheetId="3" hidden="1">{"View1",#N/A,FALSE,"Sheet1";"View2",#N/A,FALSE,"Sheet1"}</definedName>
    <definedName name="test100" hidden="1">{"View1",#N/A,FALSE,"Sheet1";"View2",#N/A,FALSE,"Sheet1"}</definedName>
    <definedName name="test2" localSheetId="4" hidden="1">{#N/A,#N/A,FALSE,"Calculator"}</definedName>
    <definedName name="test2" localSheetId="5" hidden="1">{#N/A,#N/A,FALSE,"Calculator"}</definedName>
    <definedName name="test2" localSheetId="3" hidden="1">{#N/A,#N/A,FALSE,"Calculator"}</definedName>
    <definedName name="test2" hidden="1">{#N/A,#N/A,FALSE,"Calculator"}</definedName>
    <definedName name="test21" localSheetId="4" hidden="1">{#N/A,#N/A,FALSE,"Calculator"}</definedName>
    <definedName name="test21" localSheetId="5" hidden="1">{#N/A,#N/A,FALSE,"Calculator"}</definedName>
    <definedName name="test21" localSheetId="3" hidden="1">{#N/A,#N/A,FALSE,"Calculator"}</definedName>
    <definedName name="test21" hidden="1">{#N/A,#N/A,FALSE,"Calculator"}</definedName>
    <definedName name="test3" localSheetId="4" hidden="1">{#N/A,#N/A,TRUE,"Dev Summ";#N/A,#N/A,TRUE,"General";#N/A,#N/A,TRUE,"Rates";#N/A,#N/A,TRUE,"Cost Summ"}</definedName>
    <definedName name="test3" localSheetId="5" hidden="1">{#N/A,#N/A,TRUE,"Dev Summ";#N/A,#N/A,TRUE,"General";#N/A,#N/A,TRUE,"Rates";#N/A,#N/A,TRUE,"Cost Summ"}</definedName>
    <definedName name="test3" localSheetId="3" hidden="1">{#N/A,#N/A,TRUE,"Dev Summ";#N/A,#N/A,TRUE,"General";#N/A,#N/A,TRUE,"Rates";#N/A,#N/A,TRUE,"Cost Summ"}</definedName>
    <definedName name="test3" hidden="1">{#N/A,#N/A,TRUE,"Dev Summ";#N/A,#N/A,TRUE,"General";#N/A,#N/A,TRUE,"Rates";#N/A,#N/A,TRUE,"Cost Summ"}</definedName>
    <definedName name="test3_2" localSheetId="4" hidden="1">{FALSE,FALSE,1.75,1,600,351,FALSE,FALSE,TRUE,TRUE,0,30,#N/A,41,#N/A,9.57777777777778,18.9166666666667,1,FALSE,FALSE,1,TRUE,1,FALSE,100,"Swvu.As._.Is._.Value.","ACwvu.As._.Is._.Value.",1,FALSE,FALSE,1,1,1,1,1,"","",FALSE,FALSE,FALSE,FALSE,1,#N/A,1,1,FALSE,FALSE,FALSE,FALSE,FALSE,FALSE}</definedName>
    <definedName name="test3_2" localSheetId="5" hidden="1">{FALSE,FALSE,1.75,1,600,351,FALSE,FALSE,TRUE,TRUE,0,30,#N/A,41,#N/A,9.57777777777778,18.9166666666667,1,FALSE,FALSE,1,TRUE,1,FALSE,100,"Swvu.As._.Is._.Value.","ACwvu.As._.Is._.Value.",1,FALSE,FALSE,1,1,1,1,1,"","",FALSE,FALSE,FALSE,FALSE,1,#N/A,1,1,FALSE,FALSE,FALSE,FALSE,FALSE,FALSE}</definedName>
    <definedName name="test3_2" localSheetId="3" hidden="1">{FALSE,FALSE,1.75,1,600,351,FALSE,FALSE,TRUE,TRUE,0,30,#N/A,41,#N/A,9.57777777777778,18.9166666666667,1,FALSE,FALSE,1,TRUE,1,FALSE,100,"Swvu.As._.Is._.Value.","ACwvu.As._.Is._.Value.",1,FALSE,FALSE,1,1,1,1,1,"","",FALSE,FALSE,FALSE,FALSE,1,#N/A,1,1,FALSE,FALSE,FALSE,FALSE,FALSE,FALSE}</definedName>
    <definedName name="test3_2" hidden="1">{FALSE,FALSE,1.75,1,600,351,FALSE,FALSE,TRUE,TRUE,0,30,#N/A,41,#N/A,9.57777777777778,18.9166666666667,1,FALSE,FALSE,1,TRUE,1,FALSE,100,"Swvu.As._.Is._.Value.","ACwvu.As._.Is._.Value.",1,FALSE,FALSE,1,1,1,1,1,"","",FALSE,FALSE,FALSE,FALSE,1,#N/A,1,1,FALSE,FALSE,FALSE,FALSE,FALSE,FALSE}</definedName>
    <definedName name="test31" localSheetId="4" hidden="1">{#N/A,#N/A,FALSE,"Calculator"}</definedName>
    <definedName name="test31" localSheetId="5" hidden="1">{#N/A,#N/A,FALSE,"Calculator"}</definedName>
    <definedName name="test31" localSheetId="3" hidden="1">{#N/A,#N/A,FALSE,"Calculator"}</definedName>
    <definedName name="test31" hidden="1">{#N/A,#N/A,FALSE,"Calculator"}</definedName>
    <definedName name="test4" localSheetId="4" hidden="1">{#N/A,#N/A,TRUE,"Dev Summ";"P1-2 Quarterly",#N/A,TRUE,"CF Summ";"P1-Quarterly",#N/A,TRUE,"CF Summ";"P2-Quarterly",#N/A,TRUE,"CF Summ";#N/A,#N/A,TRUE,"Proj. Cost Summ";#N/A,#N/A,TRUE,"P1 Cost Summ";#N/A,#N/A,TRUE,"P2 Cost Summ";#N/A,#N/A,TRUE,"General";#N/A,#N/A,TRUE,"Rates";#N/A,#N/A,TRUE,"Abs_Sale"}</definedName>
    <definedName name="test4" localSheetId="5" hidden="1">{#N/A,#N/A,TRUE,"Dev Summ";"P1-2 Quarterly",#N/A,TRUE,"CF Summ";"P1-Quarterly",#N/A,TRUE,"CF Summ";"P2-Quarterly",#N/A,TRUE,"CF Summ";#N/A,#N/A,TRUE,"Proj. Cost Summ";#N/A,#N/A,TRUE,"P1 Cost Summ";#N/A,#N/A,TRUE,"P2 Cost Summ";#N/A,#N/A,TRUE,"General";#N/A,#N/A,TRUE,"Rates";#N/A,#N/A,TRUE,"Abs_Sale"}</definedName>
    <definedName name="test4" localSheetId="3" hidden="1">{#N/A,#N/A,TRUE,"Dev Summ";"P1-2 Quarterly",#N/A,TRUE,"CF Summ";"P1-Quarterly",#N/A,TRUE,"CF Summ";"P2-Quarterly",#N/A,TRUE,"CF Summ";#N/A,#N/A,TRUE,"Proj. Cost Summ";#N/A,#N/A,TRUE,"P1 Cost Summ";#N/A,#N/A,TRUE,"P2 Cost Summ";#N/A,#N/A,TRUE,"General";#N/A,#N/A,TRUE,"Rates";#N/A,#N/A,TRUE,"Abs_Sale"}</definedName>
    <definedName name="test4" hidden="1">{#N/A,#N/A,TRUE,"Dev Summ";"P1-2 Quarterly",#N/A,TRUE,"CF Summ";"P1-Quarterly",#N/A,TRUE,"CF Summ";"P2-Quarterly",#N/A,TRUE,"CF Summ";#N/A,#N/A,TRUE,"Proj. Cost Summ";#N/A,#N/A,TRUE,"P1 Cost Summ";#N/A,#N/A,TRUE,"P2 Cost Summ";#N/A,#N/A,TRUE,"General";#N/A,#N/A,TRUE,"Rates";#N/A,#N/A,TRUE,"Abs_Sale"}</definedName>
    <definedName name="test5" localSheetId="4" hidden="1">{#N/A,#N/A,TRUE,"Dev Summ";"P1-3Quarterly",#N/A,TRUE,"CF Summ";"P1-Quarterly",#N/A,TRUE,"CF Summ";"P2-Quarterly",#N/A,TRUE,"CF Summ";"P3-Quarterly",#N/A,TRUE,"CF Summ";#N/A,#N/A,TRUE,"Proj. Cost Summ";#N/A,#N/A,TRUE,"P1 Cost Summ";#N/A,#N/A,TRUE,"P2 Cost Summ";#N/A,#N/A,TRUE,"P3 Cost Summ";#N/A,#N/A,TRUE,"General";#N/A,#N/A,TRUE,"Rates";#N/A,#N/A,TRUE,"Abs_Sale"}</definedName>
    <definedName name="test5" localSheetId="5" hidden="1">{#N/A,#N/A,TRUE,"Dev Summ";"P1-3Quarterly",#N/A,TRUE,"CF Summ";"P1-Quarterly",#N/A,TRUE,"CF Summ";"P2-Quarterly",#N/A,TRUE,"CF Summ";"P3-Quarterly",#N/A,TRUE,"CF Summ";#N/A,#N/A,TRUE,"Proj. Cost Summ";#N/A,#N/A,TRUE,"P1 Cost Summ";#N/A,#N/A,TRUE,"P2 Cost Summ";#N/A,#N/A,TRUE,"P3 Cost Summ";#N/A,#N/A,TRUE,"General";#N/A,#N/A,TRUE,"Rates";#N/A,#N/A,TRUE,"Abs_Sale"}</definedName>
    <definedName name="test5" localSheetId="3" hidden="1">{#N/A,#N/A,TRUE,"Dev Summ";"P1-3Quarterly",#N/A,TRUE,"CF Summ";"P1-Quarterly",#N/A,TRUE,"CF Summ";"P2-Quarterly",#N/A,TRUE,"CF Summ";"P3-Quarterly",#N/A,TRUE,"CF Summ";#N/A,#N/A,TRUE,"Proj. Cost Summ";#N/A,#N/A,TRUE,"P1 Cost Summ";#N/A,#N/A,TRUE,"P2 Cost Summ";#N/A,#N/A,TRUE,"P3 Cost Summ";#N/A,#N/A,TRUE,"General";#N/A,#N/A,TRUE,"Rates";#N/A,#N/A,TRUE,"Abs_Sale"}</definedName>
    <definedName name="test5" hidden="1">{#N/A,#N/A,TRUE,"Dev Summ";"P1-3Quarterly",#N/A,TRUE,"CF Summ";"P1-Quarterly",#N/A,TRUE,"CF Summ";"P2-Quarterly",#N/A,TRUE,"CF Summ";"P3-Quarterly",#N/A,TRUE,"CF Summ";#N/A,#N/A,TRUE,"Proj. Cost Summ";#N/A,#N/A,TRUE,"P1 Cost Summ";#N/A,#N/A,TRUE,"P2 Cost Summ";#N/A,#N/A,TRUE,"P3 Cost Summ";#N/A,#N/A,TRUE,"General";#N/A,#N/A,TRUE,"Rates";#N/A,#N/A,TRUE,"Abs_Sale"}</definedName>
    <definedName name="test6" localSheetId="4" hidden="1">{"P1",#N/A,FALSE,"Proforma";"P2",#N/A,FALSE,"Proforma";"P3",#N/A,FALSE,"Proforma"}</definedName>
    <definedName name="test6" localSheetId="5" hidden="1">{"P1",#N/A,FALSE,"Proforma";"P2",#N/A,FALSE,"Proforma";"P3",#N/A,FALSE,"Proforma"}</definedName>
    <definedName name="test6" localSheetId="3" hidden="1">{"P1",#N/A,FALSE,"Proforma";"P2",#N/A,FALSE,"Proforma";"P3",#N/A,FALSE,"Proforma"}</definedName>
    <definedName name="test6" hidden="1">{"P1",#N/A,FALSE,"Proforma";"P2",#N/A,FALSE,"Proforma";"P3",#N/A,FALSE,"Proforma"}</definedName>
    <definedName name="test7" localSheetId="4" hidden="1">{#N/A,#N/A,FALSE,"FOR_SUM";#N/A,#N/A,FALSE,"FA";#N/A,#N/A,FALSE,"PTRANS_TAX"}</definedName>
    <definedName name="test7" localSheetId="5" hidden="1">{#N/A,#N/A,FALSE,"FOR_SUM";#N/A,#N/A,FALSE,"FA";#N/A,#N/A,FALSE,"PTRANS_TAX"}</definedName>
    <definedName name="test7" localSheetId="3" hidden="1">{#N/A,#N/A,FALSE,"FOR_SUM";#N/A,#N/A,FALSE,"FA";#N/A,#N/A,FALSE,"PTRANS_TAX"}</definedName>
    <definedName name="test7" hidden="1">{#N/A,#N/A,FALSE,"FOR_SUM";#N/A,#N/A,FALSE,"FA";#N/A,#N/A,FALSE,"PTRANS_TAX"}</definedName>
    <definedName name="test8" localSheetId="4" hidden="1">{"P1-3Quarterly",#N/A,TRUE,"CF Summ";"P1-Quarterly",#N/A,TRUE,"CF Summ";"P2-Quarterly",#N/A,TRUE,"CF Summ";"P3-Quarterly",#N/A,TRUE,"CF Summ"}</definedName>
    <definedName name="test8" localSheetId="5" hidden="1">{"P1-3Quarterly",#N/A,TRUE,"CF Summ";"P1-Quarterly",#N/A,TRUE,"CF Summ";"P2-Quarterly",#N/A,TRUE,"CF Summ";"P3-Quarterly",#N/A,TRUE,"CF Summ"}</definedName>
    <definedName name="test8" localSheetId="3" hidden="1">{"P1-3Quarterly",#N/A,TRUE,"CF Summ";"P1-Quarterly",#N/A,TRUE,"CF Summ";"P2-Quarterly",#N/A,TRUE,"CF Summ";"P3-Quarterly",#N/A,TRUE,"CF Summ"}</definedName>
    <definedName name="test8" hidden="1">{"P1-3Quarterly",#N/A,TRUE,"CF Summ";"P1-Quarterly",#N/A,TRUE,"CF Summ";"P2-Quarterly",#N/A,TRUE,"CF Summ";"P3-Quarterly",#N/A,TRUE,"CF Summ"}</definedName>
    <definedName name="test9" localSheetId="4" hidden="1">{#N/A,#N/A,TRUE,"Dev Summ";#N/A,#N/A,TRUE,"General";#N/A,#N/A,TRUE,"Rates";#N/A,#N/A,TRUE,"Abs_Sale";#N/A,#N/A,TRUE,"P1 Cost Summ";#N/A,#N/A,TRUE,"P2 Cost Summ";#N/A,#N/A,TRUE,"P3 Cost Summ"}</definedName>
    <definedName name="test9" localSheetId="5" hidden="1">{#N/A,#N/A,TRUE,"Dev Summ";#N/A,#N/A,TRUE,"General";#N/A,#N/A,TRUE,"Rates";#N/A,#N/A,TRUE,"Abs_Sale";#N/A,#N/A,TRUE,"P1 Cost Summ";#N/A,#N/A,TRUE,"P2 Cost Summ";#N/A,#N/A,TRUE,"P3 Cost Summ"}</definedName>
    <definedName name="test9" localSheetId="3" hidden="1">{#N/A,#N/A,TRUE,"Dev Summ";#N/A,#N/A,TRUE,"General";#N/A,#N/A,TRUE,"Rates";#N/A,#N/A,TRUE,"Abs_Sale";#N/A,#N/A,TRUE,"P1 Cost Summ";#N/A,#N/A,TRUE,"P2 Cost Summ";#N/A,#N/A,TRUE,"P3 Cost Summ"}</definedName>
    <definedName name="test9" hidden="1">{#N/A,#N/A,TRUE,"Dev Summ";#N/A,#N/A,TRUE,"General";#N/A,#N/A,TRUE,"Rates";#N/A,#N/A,TRUE,"Abs_Sale";#N/A,#N/A,TRUE,"P1 Cost Summ";#N/A,#N/A,TRUE,"P2 Cost Summ";#N/A,#N/A,TRUE,"P3 Cost Summ"}</definedName>
    <definedName name="testcopy3" localSheetId="4" hidden="1">{"Main",#N/A,FALSE,"Wacker";"Main2",#N/A,FALSE,"Wacker";"Value",#N/A,FALSE,"Wacker";"Sensitivity",#N/A,FALSE,"Wacker";"Paine",#N/A,FALSE,"Wacker";"Quaker",#N/A,FALSE,"Wacker";"Wacker",#N/A,FALSE,"Wacker";"1900",#N/A,FALSE,"Wacker";"1901",#N/A,FALSE,"Wacker"}</definedName>
    <definedName name="testcopy3" localSheetId="5" hidden="1">{"Main",#N/A,FALSE,"Wacker";"Main2",#N/A,FALSE,"Wacker";"Value",#N/A,FALSE,"Wacker";"Sensitivity",#N/A,FALSE,"Wacker";"Paine",#N/A,FALSE,"Wacker";"Quaker",#N/A,FALSE,"Wacker";"Wacker",#N/A,FALSE,"Wacker";"1900",#N/A,FALSE,"Wacker";"1901",#N/A,FALSE,"Wacker"}</definedName>
    <definedName name="testcopy3" localSheetId="3" hidden="1">{"Main",#N/A,FALSE,"Wacker";"Main2",#N/A,FALSE,"Wacker";"Value",#N/A,FALSE,"Wacker";"Sensitivity",#N/A,FALSE,"Wacker";"Paine",#N/A,FALSE,"Wacker";"Quaker",#N/A,FALSE,"Wacker";"Wacker",#N/A,FALSE,"Wacker";"1900",#N/A,FALSE,"Wacker";"1901",#N/A,FALSE,"Wacker"}</definedName>
    <definedName name="testcopy3" hidden="1">{"Main",#N/A,FALSE,"Wacker";"Main2",#N/A,FALSE,"Wacker";"Value",#N/A,FALSE,"Wacker";"Sensitivity",#N/A,FALSE,"Wacker";"Paine",#N/A,FALSE,"Wacker";"Quaker",#N/A,FALSE,"Wacker";"Wacker",#N/A,FALSE,"Wacker";"1900",#N/A,FALSE,"Wacker";"1901",#N/A,FALSE,"Wacker"}</definedName>
    <definedName name="testII" localSheetId="4" hidden="1">{"History+Projection+5Comps",#N/A,FALSE,"HISTORY (2)";"$ Per Occupied History+Projection+5Comps",#N/A,FALSE,"HISTORY (2)";"History+Projection",#N/A,FALSE,"HISTORY (2)"}</definedName>
    <definedName name="testII" localSheetId="5" hidden="1">{"History+Projection+5Comps",#N/A,FALSE,"HISTORY (2)";"$ Per Occupied History+Projection+5Comps",#N/A,FALSE,"HISTORY (2)";"History+Projection",#N/A,FALSE,"HISTORY (2)"}</definedName>
    <definedName name="testII" localSheetId="3" hidden="1">{"History+Projection+5Comps",#N/A,FALSE,"HISTORY (2)";"$ Per Occupied History+Projection+5Comps",#N/A,FALSE,"HISTORY (2)";"History+Projection",#N/A,FALSE,"HISTORY (2)"}</definedName>
    <definedName name="testII" hidden="1">{"History+Projection+5Comps",#N/A,FALSE,"HISTORY (2)";"$ Per Occupied History+Projection+5Comps",#N/A,FALSE,"HISTORY (2)";"History+Projection",#N/A,FALSE,"HISTORY (2)"}</definedName>
    <definedName name="testing" localSheetId="4" hidden="1">{"Main",#N/A,FALSE,"Wacker";"Main2",#N/A,FALSE,"Wacker";"Value",#N/A,FALSE,"Wacker";"Sensitivity",#N/A,FALSE,"Wacker";"Paine",#N/A,FALSE,"Wacker";"Quaker",#N/A,FALSE,"Wacker";"Wacker",#N/A,FALSE,"Wacker";"1900",#N/A,FALSE,"Wacker";"1901",#N/A,FALSE,"Wacker"}</definedName>
    <definedName name="testing" localSheetId="5" hidden="1">{"Main",#N/A,FALSE,"Wacker";"Main2",#N/A,FALSE,"Wacker";"Value",#N/A,FALSE,"Wacker";"Sensitivity",#N/A,FALSE,"Wacker";"Paine",#N/A,FALSE,"Wacker";"Quaker",#N/A,FALSE,"Wacker";"Wacker",#N/A,FALSE,"Wacker";"1900",#N/A,FALSE,"Wacker";"1901",#N/A,FALSE,"Wacker"}</definedName>
    <definedName name="testing" localSheetId="3" hidden="1">{"Main",#N/A,FALSE,"Wacker";"Main2",#N/A,FALSE,"Wacker";"Value",#N/A,FALSE,"Wacker";"Sensitivity",#N/A,FALSE,"Wacker";"Paine",#N/A,FALSE,"Wacker";"Quaker",#N/A,FALSE,"Wacker";"Wacker",#N/A,FALSE,"Wacker";"1900",#N/A,FALSE,"Wacker";"1901",#N/A,FALSE,"Wacker"}</definedName>
    <definedName name="testing" hidden="1">{"Main",#N/A,FALSE,"Wacker";"Main2",#N/A,FALSE,"Wacker";"Value",#N/A,FALSE,"Wacker";"Sensitivity",#N/A,FALSE,"Wacker";"Paine",#N/A,FALSE,"Wacker";"Quaker",#N/A,FALSE,"Wacker";"Wacker",#N/A,FALSE,"Wacker";"1900",#N/A,FALSE,"Wacker";"1901",#N/A,FALSE,"Wacker"}</definedName>
    <definedName name="testing2" localSheetId="4" hidden="1">{"View1",#N/A,FALSE,"Sheet1";"View2",#N/A,FALSE,"Sheet1"}</definedName>
    <definedName name="testing2" localSheetId="5" hidden="1">{"View1",#N/A,FALSE,"Sheet1";"View2",#N/A,FALSE,"Sheet1"}</definedName>
    <definedName name="testing2" localSheetId="3" hidden="1">{"View1",#N/A,FALSE,"Sheet1";"View2",#N/A,FALSE,"Sheet1"}</definedName>
    <definedName name="testing2" hidden="1">{"View1",#N/A,FALSE,"Sheet1";"View2",#N/A,FALSE,"Sheet1"}</definedName>
    <definedName name="testnig" localSheetId="4" hidden="1">{#N/A,#N/A,FALSE,"OVERVIEW"}</definedName>
    <definedName name="testnig" localSheetId="5" hidden="1">{#N/A,#N/A,FALSE,"OVERVIEW"}</definedName>
    <definedName name="testnig" localSheetId="3" hidden="1">{#N/A,#N/A,FALSE,"OVERVIEW"}</definedName>
    <definedName name="testnig" hidden="1">{#N/A,#N/A,FALSE,"OVERVIEW"}</definedName>
    <definedName name="testparkave" localSheetId="4" hidden="1">{"Main",#N/A,FALSE,"Wacker";"Main2",#N/A,FALSE,"Wacker";"Value",#N/A,FALSE,"Wacker";"Sensitivity",#N/A,FALSE,"Wacker";"Paine",#N/A,FALSE,"Wacker";"Quaker",#N/A,FALSE,"Wacker";"Wacker",#N/A,FALSE,"Wacker";"1900",#N/A,FALSE,"Wacker";"1901",#N/A,FALSE,"Wacker"}</definedName>
    <definedName name="testparkave" localSheetId="5" hidden="1">{"Main",#N/A,FALSE,"Wacker";"Main2",#N/A,FALSE,"Wacker";"Value",#N/A,FALSE,"Wacker";"Sensitivity",#N/A,FALSE,"Wacker";"Paine",#N/A,FALSE,"Wacker";"Quaker",#N/A,FALSE,"Wacker";"Wacker",#N/A,FALSE,"Wacker";"1900",#N/A,FALSE,"Wacker";"1901",#N/A,FALSE,"Wacker"}</definedName>
    <definedName name="testparkave" localSheetId="3" hidden="1">{"Main",#N/A,FALSE,"Wacker";"Main2",#N/A,FALSE,"Wacker";"Value",#N/A,FALSE,"Wacker";"Sensitivity",#N/A,FALSE,"Wacker";"Paine",#N/A,FALSE,"Wacker";"Quaker",#N/A,FALSE,"Wacker";"Wacker",#N/A,FALSE,"Wacker";"1900",#N/A,FALSE,"Wacker";"1901",#N/A,FALSE,"Wacker"}</definedName>
    <definedName name="testparkave" hidden="1">{"Main",#N/A,FALSE,"Wacker";"Main2",#N/A,FALSE,"Wacker";"Value",#N/A,FALSE,"Wacker";"Sensitivity",#N/A,FALSE,"Wacker";"Paine",#N/A,FALSE,"Wacker";"Quaker",#N/A,FALSE,"Wacker";"Wacker",#N/A,FALSE,"Wacker";"1900",#N/A,FALSE,"Wacker";"1901",#N/A,FALSE,"Wacker"}</definedName>
    <definedName name="TextRefCopyRangeCount" hidden="1">17</definedName>
    <definedName name="tgf"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gf"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gf"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gf"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h" localSheetId="4" hidden="1">{#N/A,#N/A,FALSE,"SPacific";#N/A,#N/A,FALSE,"Hanover";#N/A,#N/A,FALSE,"Fairbanks";#N/A,#N/A,FALSE,"Life Savings";#N/A,#N/A,FALSE,"Ocwen";#N/A,#N/A,FALSE,"EMACC";#N/A,#N/A,FALSE,"CREC";#N/A,#N/A,FALSE,"SPTL";#N/A,#N/A,FALSE,"Thornberg";#N/A,#N/A,FALSE,"Conti Res";#N/A,#N/A,FALSE,"Conti Com";#N/A,#N/A,FALSE,"EMAQ";#N/A,#N/A,FALSE,"Fair1"}</definedName>
    <definedName name="th" localSheetId="5" hidden="1">{#N/A,#N/A,FALSE,"SPacific";#N/A,#N/A,FALSE,"Hanover";#N/A,#N/A,FALSE,"Fairbanks";#N/A,#N/A,FALSE,"Life Savings";#N/A,#N/A,FALSE,"Ocwen";#N/A,#N/A,FALSE,"EMACC";#N/A,#N/A,FALSE,"CREC";#N/A,#N/A,FALSE,"SPTL";#N/A,#N/A,FALSE,"Thornberg";#N/A,#N/A,FALSE,"Conti Res";#N/A,#N/A,FALSE,"Conti Com";#N/A,#N/A,FALSE,"EMAQ";#N/A,#N/A,FALSE,"Fair1"}</definedName>
    <definedName name="th" localSheetId="3" hidden="1">{#N/A,#N/A,FALSE,"SPacific";#N/A,#N/A,FALSE,"Hanover";#N/A,#N/A,FALSE,"Fairbanks";#N/A,#N/A,FALSE,"Life Savings";#N/A,#N/A,FALSE,"Ocwen";#N/A,#N/A,FALSE,"EMACC";#N/A,#N/A,FALSE,"CREC";#N/A,#N/A,FALSE,"SPTL";#N/A,#N/A,FALSE,"Thornberg";#N/A,#N/A,FALSE,"Conti Res";#N/A,#N/A,FALSE,"Conti Com";#N/A,#N/A,FALSE,"EMAQ";#N/A,#N/A,FALSE,"Fair1"}</definedName>
    <definedName name="th" hidden="1">{#N/A,#N/A,FALSE,"SPacific";#N/A,#N/A,FALSE,"Hanover";#N/A,#N/A,FALSE,"Fairbanks";#N/A,#N/A,FALSE,"Life Savings";#N/A,#N/A,FALSE,"Ocwen";#N/A,#N/A,FALSE,"EMACC";#N/A,#N/A,FALSE,"CREC";#N/A,#N/A,FALSE,"SPTL";#N/A,#N/A,FALSE,"Thornberg";#N/A,#N/A,FALSE,"Conti Res";#N/A,#N/A,FALSE,"Conti Com";#N/A,#N/A,FALSE,"EMAQ";#N/A,#N/A,FALSE,"Fair1"}</definedName>
    <definedName name="thierry" localSheetId="4" hidden="1">{"Totax",#N/A,FALSE,"Sheet1";#N/A,#N/A,FALSE,"Law Output"}</definedName>
    <definedName name="thierry" localSheetId="5" hidden="1">{"Totax",#N/A,FALSE,"Sheet1";#N/A,#N/A,FALSE,"Law Output"}</definedName>
    <definedName name="thierry" localSheetId="3" hidden="1">{"Totax",#N/A,FALSE,"Sheet1";#N/A,#N/A,FALSE,"Law Output"}</definedName>
    <definedName name="thierry" hidden="1">{"Totax",#N/A,FALSE,"Sheet1";#N/A,#N/A,FALSE,"Law Output"}</definedName>
    <definedName name="Thomas" localSheetId="4" hidden="1">{#N/A,#N/A,FALSE,"Aktiv";#N/A,#N/A,FALSE,"stat.con.";#N/A,#N/A,FALSE,"Konzern"}</definedName>
    <definedName name="Thomas" localSheetId="5" hidden="1">{#N/A,#N/A,FALSE,"Aktiv";#N/A,#N/A,FALSE,"stat.con.";#N/A,#N/A,FALSE,"Konzern"}</definedName>
    <definedName name="Thomas" localSheetId="3" hidden="1">{#N/A,#N/A,FALSE,"Aktiv";#N/A,#N/A,FALSE,"stat.con.";#N/A,#N/A,FALSE,"Konzern"}</definedName>
    <definedName name="Thomas" hidden="1">{#N/A,#N/A,FALSE,"Aktiv";#N/A,#N/A,FALSE,"stat.con.";#N/A,#N/A,FALSE,"Konzern"}</definedName>
    <definedName name="threeA" localSheetId="4" hidden="1">{#N/A,#N/A,FALSE,"Cover-Contents";#N/A,#N/A,FALSE,"Assumptions Cover";#N/A,#N/A,FALSE,"Assumptions";#N/A,#N/A,FALSE,"S&amp;U Cover";#N/A,#N/A,FALSE,"Sources &amp; Uses";#N/A,#N/A,FALSE,"Unlev'd Return Cover";#N/A,#N/A,FALSE,"Unlevered Returns";#N/A,#N/A,FALSE,"Lev'd Return Cover";#N/A,#N/A,FALSE,"Levered Returns";#N/A,#N/A,FALSE,"Pship Cover";#N/A,#N/A,FALSE,"Partnership";#N/A,#N/A,FALSE,"Inv B Cover";#N/A,#N/A,FALSE,"Investor B";#N/A,#N/A,FALSE,"Inv B-2 Cover";#N/A,#N/A,FALSE,"Inv B-2"}</definedName>
    <definedName name="threeA" localSheetId="5" hidden="1">{#N/A,#N/A,FALSE,"Cover-Contents";#N/A,#N/A,FALSE,"Assumptions Cover";#N/A,#N/A,FALSE,"Assumptions";#N/A,#N/A,FALSE,"S&amp;U Cover";#N/A,#N/A,FALSE,"Sources &amp; Uses";#N/A,#N/A,FALSE,"Unlev'd Return Cover";#N/A,#N/A,FALSE,"Unlevered Returns";#N/A,#N/A,FALSE,"Lev'd Return Cover";#N/A,#N/A,FALSE,"Levered Returns";#N/A,#N/A,FALSE,"Pship Cover";#N/A,#N/A,FALSE,"Partnership";#N/A,#N/A,FALSE,"Inv B Cover";#N/A,#N/A,FALSE,"Investor B";#N/A,#N/A,FALSE,"Inv B-2 Cover";#N/A,#N/A,FALSE,"Inv B-2"}</definedName>
    <definedName name="threeA" localSheetId="3" hidden="1">{#N/A,#N/A,FALSE,"Cover-Contents";#N/A,#N/A,FALSE,"Assumptions Cover";#N/A,#N/A,FALSE,"Assumptions";#N/A,#N/A,FALSE,"S&amp;U Cover";#N/A,#N/A,FALSE,"Sources &amp; Uses";#N/A,#N/A,FALSE,"Unlev'd Return Cover";#N/A,#N/A,FALSE,"Unlevered Returns";#N/A,#N/A,FALSE,"Lev'd Return Cover";#N/A,#N/A,FALSE,"Levered Returns";#N/A,#N/A,FALSE,"Pship Cover";#N/A,#N/A,FALSE,"Partnership";#N/A,#N/A,FALSE,"Inv B Cover";#N/A,#N/A,FALSE,"Investor B";#N/A,#N/A,FALSE,"Inv B-2 Cover";#N/A,#N/A,FALSE,"Inv B-2"}</definedName>
    <definedName name="threeA" hidden="1">{#N/A,#N/A,FALSE,"Cover-Contents";#N/A,#N/A,FALSE,"Assumptions Cover";#N/A,#N/A,FALSE,"Assumptions";#N/A,#N/A,FALSE,"S&amp;U Cover";#N/A,#N/A,FALSE,"Sources &amp; Uses";#N/A,#N/A,FALSE,"Unlev'd Return Cover";#N/A,#N/A,FALSE,"Unlevered Returns";#N/A,#N/A,FALSE,"Lev'd Return Cover";#N/A,#N/A,FALSE,"Levered Returns";#N/A,#N/A,FALSE,"Pship Cover";#N/A,#N/A,FALSE,"Partnership";#N/A,#N/A,FALSE,"Inv B Cover";#N/A,#N/A,FALSE,"Investor B";#N/A,#N/A,FALSE,"Inv B-2 Cover";#N/A,#N/A,FALSE,"Inv B-2"}</definedName>
    <definedName name="to" localSheetId="4" hidden="1">{#N/A,#N/A,FALSE,"letter";#N/A,#N/A,FALSE,"PP_0895";#N/A,#N/A,FALSE,"PP_0995"}</definedName>
    <definedName name="to" localSheetId="5" hidden="1">{#N/A,#N/A,FALSE,"letter";#N/A,#N/A,FALSE,"PP_0895";#N/A,#N/A,FALSE,"PP_0995"}</definedName>
    <definedName name="to" localSheetId="3" hidden="1">{#N/A,#N/A,FALSE,"letter";#N/A,#N/A,FALSE,"PP_0895";#N/A,#N/A,FALSE,"PP_0995"}</definedName>
    <definedName name="to" hidden="1">{#N/A,#N/A,FALSE,"letter";#N/A,#N/A,FALSE,"PP_0895";#N/A,#N/A,FALSE,"PP_0995"}</definedName>
    <definedName name="today" localSheetId="4" hidden="1">{"data",#N/A,FALSE,"INPUT"}</definedName>
    <definedName name="today" localSheetId="5" hidden="1">{"data",#N/A,FALSE,"INPUT"}</definedName>
    <definedName name="today" localSheetId="3" hidden="1">{"data",#N/A,FALSE,"INPUT"}</definedName>
    <definedName name="today" hidden="1">{"data",#N/A,FALSE,"INPUT"}</definedName>
    <definedName name="todo"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tal" localSheetId="4" hidden="1">{"DONC CONS RPT",#N/A,TRUE,"Doncaster"}</definedName>
    <definedName name="Total" localSheetId="5" hidden="1">{"DONC CONS RPT",#N/A,TRUE,"Doncaster"}</definedName>
    <definedName name="Total" localSheetId="3" hidden="1">{"DONC CONS RPT",#N/A,TRUE,"Doncaster"}</definedName>
    <definedName name="Total" hidden="1">{"DONC CONS RPT",#N/A,TRUE,"Doncaster"}</definedName>
    <definedName name="TOTAL_ASSETS" hidden="1">"TOTAL_ASSETS"</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MMON" hidden="1">"TOTAL_COMMON"</definedName>
    <definedName name="TOTAL_CURRENT_ASSETS" hidden="1">"TOTAL_CURRENT_ASSETS"</definedName>
    <definedName name="TOTAL_CURRENT_LIAB" hidden="1">"TOTAL_CURRENT_LIAB"</definedName>
    <definedName name="TOTAL_DEBT" hidden="1">"TOTAL_DEBT"</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 hidden="1">"TOTAL_EQUITY"</definedName>
    <definedName name="TOTAL_INTEREST_EXP" hidden="1">"TOTAL_INTEREST_EXP"</definedName>
    <definedName name="TOTAL_INVENTORY" hidden="1">"TOTAL_INVENTORY"</definedName>
    <definedName name="TOTAL_LIAB" hidden="1">"TOTAL_LIAB"</definedName>
    <definedName name="TOTAL_LIAB_SHAREHOLD" hidden="1">"TOTAL_LIAB_SHAREHOLD"</definedName>
    <definedName name="TOTAL_LONG_DEBT" hidden="1">"TOTAL_LONG_DEBT"</definedName>
    <definedName name="TOTAL_OPER_EXPEN" hidden="1">"TOTAL_OPER_EXPEN"</definedName>
    <definedName name="TOTAL_RECEIV" hidden="1">"TOTAL_RECEIV"</definedName>
    <definedName name="TOTAL_REVENUE" hidden="1">"TOTAL_REVENUE"</definedName>
    <definedName name="TOTAL_SPECIAL" hidden="1">"TOTAL_SPECIAL"</definedName>
    <definedName name="totalcash"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otalcash"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otalcash"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otalcash"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otalHardCosts" localSheetId="4" hidden="1">[5]CostBreakdownSummary!$F$94</definedName>
    <definedName name="TotalHardCosts" hidden="1">#REF!</definedName>
    <definedName name="TotalProjectOHLot" localSheetId="4" hidden="1">[5]CostBreakdownSummary!$F$25</definedName>
    <definedName name="TotalProjectOHLot" hidden="1">#REF!</definedName>
    <definedName name="TotalSalesPrice" localSheetId="4" hidden="1">[5]CostBreakdownSummary!$F$9</definedName>
    <definedName name="TotalSalesPrice" hidden="1">#REF!</definedName>
    <definedName name="townh" localSheetId="4" hidden="1">{#N/A,#N/A,FALSE,"A";#N/A,#N/A,FALSE,"C"}</definedName>
    <definedName name="townh" localSheetId="5" hidden="1">{#N/A,#N/A,FALSE,"A";#N/A,#N/A,FALSE,"C"}</definedName>
    <definedName name="townh" localSheetId="3" hidden="1">{#N/A,#N/A,FALSE,"A";#N/A,#N/A,FALSE,"C"}</definedName>
    <definedName name="townh" hidden="1">{#N/A,#N/A,FALSE,"A";#N/A,#N/A,FALSE,"C"}</definedName>
    <definedName name="tp" localSheetId="4"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tp" localSheetId="5"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tp" localSheetId="3"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tp"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tr"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a"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DE_AR" hidden="1">"TRADE_AR"</definedName>
    <definedName name="Trans" localSheetId="4" hidden="1">{#N/A,#N/A,FALSE,"8"}</definedName>
    <definedName name="Trans" localSheetId="5" hidden="1">{#N/A,#N/A,FALSE,"8"}</definedName>
    <definedName name="Trans" localSheetId="3" hidden="1">{#N/A,#N/A,FALSE,"8"}</definedName>
    <definedName name="Trans" hidden="1">{#N/A,#N/A,FALSE,"8"}</definedName>
    <definedName name="TREASURY_STOCK" hidden="1">"TREASURY_STOCK"</definedName>
    <definedName name="treeList" hidden="1">"10000000000000000000000000000000000000000000000000000000000000000000000000000000000000000000000000000000000000000000000000000000000000000000000000000000000000000000000000000000000000000000000000000000"</definedName>
    <definedName name="trg"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g"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g"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g"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gt"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gt"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gt"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gt"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hrwty" hidden="1">#N/A</definedName>
    <definedName name="trial" localSheetId="4" hidden="1">{"Outflow 1",#N/A,FALSE,"Outflows-Inflows";"Outflow 2",#N/A,FALSE,"Outflows-Inflows";"Inflow 1",#N/A,FALSE,"Outflows-Inflows";"Inflow 2",#N/A,FALSE,"Outflows-Inflows"}</definedName>
    <definedName name="trial" localSheetId="5" hidden="1">{"Outflow 1",#N/A,FALSE,"Outflows-Inflows";"Outflow 2",#N/A,FALSE,"Outflows-Inflows";"Inflow 1",#N/A,FALSE,"Outflows-Inflows";"Inflow 2",#N/A,FALSE,"Outflows-Inflows"}</definedName>
    <definedName name="trial" localSheetId="3" hidden="1">{"Outflow 1",#N/A,FALSE,"Outflows-Inflows";"Outflow 2",#N/A,FALSE,"Outflows-Inflows";"Inflow 1",#N/A,FALSE,"Outflows-Inflows";"Inflow 2",#N/A,FALSE,"Outflows-Inflows"}</definedName>
    <definedName name="trial" hidden="1">{"Outflow 1",#N/A,FALSE,"Outflows-Inflows";"Outflow 2",#N/A,FALSE,"Outflows-Inflows";"Inflow 1",#N/A,FALSE,"Outflows-Inflows";"Inflow 2",#N/A,FALSE,"Outflows-Inflows"}</definedName>
    <definedName name="trial_1" localSheetId="4" hidden="1">{"Outflow 1",#N/A,FALSE,"Outflows-Inflows";"Outflow 2",#N/A,FALSE,"Outflows-Inflows";"Inflow 1",#N/A,FALSE,"Outflows-Inflows";"Inflow 2",#N/A,FALSE,"Outflows-Inflows"}</definedName>
    <definedName name="trial_1" localSheetId="5" hidden="1">{"Outflow 1",#N/A,FALSE,"Outflows-Inflows";"Outflow 2",#N/A,FALSE,"Outflows-Inflows";"Inflow 1",#N/A,FALSE,"Outflows-Inflows";"Inflow 2",#N/A,FALSE,"Outflows-Inflows"}</definedName>
    <definedName name="trial_1" localSheetId="3" hidden="1">{"Outflow 1",#N/A,FALSE,"Outflows-Inflows";"Outflow 2",#N/A,FALSE,"Outflows-Inflows";"Inflow 1",#N/A,FALSE,"Outflows-Inflows";"Inflow 2",#N/A,FALSE,"Outflows-Inflows"}</definedName>
    <definedName name="trial_1" hidden="1">{"Outflow 1",#N/A,FALSE,"Outflows-Inflows";"Outflow 2",#N/A,FALSE,"Outflows-Inflows";"Inflow 1",#N/A,FALSE,"Outflows-Inflows";"Inflow 2",#N/A,FALSE,"Outflows-Inflows"}</definedName>
    <definedName name="TRIAL10" localSheetId="4" hidden="1">{"SCH44",#N/A,FALSE,"5b5f";"SCH45",#N/A,FALSE,"5b5f"}</definedName>
    <definedName name="TRIAL10" localSheetId="5" hidden="1">{"SCH44",#N/A,FALSE,"5b5f";"SCH45",#N/A,FALSE,"5b5f"}</definedName>
    <definedName name="TRIAL10" localSheetId="3" hidden="1">{"SCH44",#N/A,FALSE,"5b5f";"SCH45",#N/A,FALSE,"5b5f"}</definedName>
    <definedName name="TRIAL10" hidden="1">{"SCH44",#N/A,FALSE,"5b5f";"SCH45",#N/A,FALSE,"5b5f"}</definedName>
    <definedName name="TRIAL11" localSheetId="4" hidden="1">{"sch56",#N/A,FALSE,"savings";"sch64",#N/A,FALSE,"savings"}</definedName>
    <definedName name="TRIAL11" localSheetId="5" hidden="1">{"sch56",#N/A,FALSE,"savings";"sch64",#N/A,FALSE,"savings"}</definedName>
    <definedName name="TRIAL11" localSheetId="3" hidden="1">{"sch56",#N/A,FALSE,"savings";"sch64",#N/A,FALSE,"savings"}</definedName>
    <definedName name="TRIAL11" hidden="1">{"sch56",#N/A,FALSE,"savings";"sch64",#N/A,FALSE,"savings"}</definedName>
    <definedName name="TRIAL12" localSheetId="4" hidden="1">{"SCH31",#N/A,FALSE,"ebitrecs";"SCH32",#N/A,FALSE,"ebitrecs";"SCH33",#N/A,FALSE,"ebitrecs";"SCH34",#N/A,FALSE,"ebitrecs";"SCH35",#N/A,FALSE,"ebitrecs";"SCH36",#N/A,FALSE,"ebitrecs";"SCH37",#N/A,FALSE,"ebitrecs";"SCH38",#N/A,FALSE,"ebitrecs"}</definedName>
    <definedName name="TRIAL12" localSheetId="5" hidden="1">{"SCH31",#N/A,FALSE,"ebitrecs";"SCH32",#N/A,FALSE,"ebitrecs";"SCH33",#N/A,FALSE,"ebitrecs";"SCH34",#N/A,FALSE,"ebitrecs";"SCH35",#N/A,FALSE,"ebitrecs";"SCH36",#N/A,FALSE,"ebitrecs";"SCH37",#N/A,FALSE,"ebitrecs";"SCH38",#N/A,FALSE,"ebitrecs"}</definedName>
    <definedName name="TRIAL12" localSheetId="3" hidden="1">{"SCH31",#N/A,FALSE,"ebitrecs";"SCH32",#N/A,FALSE,"ebitrecs";"SCH33",#N/A,FALSE,"ebitrecs";"SCH34",#N/A,FALSE,"ebitrecs";"SCH35",#N/A,FALSE,"ebitrecs";"SCH36",#N/A,FALSE,"ebitrecs";"SCH37",#N/A,FALSE,"ebitrecs";"SCH38",#N/A,FALSE,"ebitrecs"}</definedName>
    <definedName name="TRIAL12" hidden="1">{"SCH31",#N/A,FALSE,"ebitrecs";"SCH32",#N/A,FALSE,"ebitrecs";"SCH33",#N/A,FALSE,"ebitrecs";"SCH34",#N/A,FALSE,"ebitrecs";"SCH35",#N/A,FALSE,"ebitrecs";"SCH36",#N/A,FALSE,"ebitrecs";"SCH37",#N/A,FALSE,"ebitrecs";"SCH38",#N/A,FALSE,"ebitrecs"}</definedName>
    <definedName name="TRIAL13" localSheetId="4" hidden="1">{"SCH73",#N/A,FALSE,"eva";"SCH74",#N/A,FALSE,"eva";"SCH75",#N/A,FALSE,"eva"}</definedName>
    <definedName name="TRIAL13" localSheetId="5" hidden="1">{"SCH73",#N/A,FALSE,"eva";"SCH74",#N/A,FALSE,"eva";"SCH75",#N/A,FALSE,"eva"}</definedName>
    <definedName name="TRIAL13" localSheetId="3" hidden="1">{"SCH73",#N/A,FALSE,"eva";"SCH74",#N/A,FALSE,"eva";"SCH75",#N/A,FALSE,"eva"}</definedName>
    <definedName name="TRIAL13" hidden="1">{"SCH73",#N/A,FALSE,"eva";"SCH74",#N/A,FALSE,"eva";"SCH75",#N/A,FALSE,"eva"}</definedName>
    <definedName name="TRIAL14" localSheetId="4" hidden="1">{"SCH49",#N/A,FALSE,"eva"}</definedName>
    <definedName name="TRIAL14" localSheetId="5" hidden="1">{"SCH49",#N/A,FALSE,"eva"}</definedName>
    <definedName name="TRIAL14" localSheetId="3" hidden="1">{"SCH49",#N/A,FALSE,"eva"}</definedName>
    <definedName name="TRIAL14" hidden="1">{"SCH49",#N/A,FALSE,"eva"}</definedName>
    <definedName name="TRIAL15" localSheetId="4" hidden="1">{"SCH93",#N/A,FALSE,"monthly";"SCH94",#N/A,FALSE,"monthly";"SCH95",#N/A,FALSE,"monthly";"SCH96",#N/A,FALSE,"monthly";"SCH97",#N/A,FALSE,"monthly";"SCH104",#N/A,FALSE,"monthly";"SCH105",#N/A,FALSE,"monthly";"SCH106",#N/A,FALSE,"monthly";"SCH107",#N/A,FALSE,"monthly";"SCH108",#N/A,FALSE,"monthly";"SCH109",#N/A,FALSE,"monthly";"SCH110",#N/A,FALSE,"monthly"}</definedName>
    <definedName name="TRIAL15" localSheetId="5" hidden="1">{"SCH93",#N/A,FALSE,"monthly";"SCH94",#N/A,FALSE,"monthly";"SCH95",#N/A,FALSE,"monthly";"SCH96",#N/A,FALSE,"monthly";"SCH97",#N/A,FALSE,"monthly";"SCH104",#N/A,FALSE,"monthly";"SCH105",#N/A,FALSE,"monthly";"SCH106",#N/A,FALSE,"monthly";"SCH107",#N/A,FALSE,"monthly";"SCH108",#N/A,FALSE,"monthly";"SCH109",#N/A,FALSE,"monthly";"SCH110",#N/A,FALSE,"monthly"}</definedName>
    <definedName name="TRIAL15" localSheetId="3" hidden="1">{"SCH93",#N/A,FALSE,"monthly";"SCH94",#N/A,FALSE,"monthly";"SCH95",#N/A,FALSE,"monthly";"SCH96",#N/A,FALSE,"monthly";"SCH97",#N/A,FALSE,"monthly";"SCH104",#N/A,FALSE,"monthly";"SCH105",#N/A,FALSE,"monthly";"SCH106",#N/A,FALSE,"monthly";"SCH107",#N/A,FALSE,"monthly";"SCH108",#N/A,FALSE,"monthly";"SCH109",#N/A,FALSE,"monthly";"SCH110",#N/A,FALSE,"monthly"}</definedName>
    <definedName name="TRIAL15" hidden="1">{"SCH93",#N/A,FALSE,"monthly";"SCH94",#N/A,FALSE,"monthly";"SCH95",#N/A,FALSE,"monthly";"SCH96",#N/A,FALSE,"monthly";"SCH97",#N/A,FALSE,"monthly";"SCH104",#N/A,FALSE,"monthly";"SCH105",#N/A,FALSE,"monthly";"SCH106",#N/A,FALSE,"monthly";"SCH107",#N/A,FALSE,"monthly";"SCH108",#N/A,FALSE,"monthly";"SCH109",#N/A,FALSE,"monthly";"SCH110",#N/A,FALSE,"monthly"}</definedName>
    <definedName name="TRIAL16" localSheetId="4" hidden="1">{"SCH15",#N/A,FALSE,"SCH15,16,85,86";"SCH16",#N/A,FALSE,"SCH15,16,85,86";"SCH85",#N/A,FALSE,"SCH15,16,85,86";"SCH86",#N/A,FALSE,"SCH15,16,85,86"}</definedName>
    <definedName name="TRIAL16" localSheetId="5" hidden="1">{"SCH15",#N/A,FALSE,"SCH15,16,85,86";"SCH16",#N/A,FALSE,"SCH15,16,85,86";"SCH85",#N/A,FALSE,"SCH15,16,85,86";"SCH86",#N/A,FALSE,"SCH15,16,85,86"}</definedName>
    <definedName name="TRIAL16" localSheetId="3" hidden="1">{"SCH15",#N/A,FALSE,"SCH15,16,85,86";"SCH16",#N/A,FALSE,"SCH15,16,85,86";"SCH85",#N/A,FALSE,"SCH15,16,85,86";"SCH86",#N/A,FALSE,"SCH15,16,85,86"}</definedName>
    <definedName name="TRIAL16" hidden="1">{"SCH15",#N/A,FALSE,"SCH15,16,85,86";"SCH16",#N/A,FALSE,"SCH15,16,85,86";"SCH85",#N/A,FALSE,"SCH15,16,85,86";"SCH86",#N/A,FALSE,"SCH15,16,85,86"}</definedName>
    <definedName name="TRIAL17" localSheetId="4"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TRIAL17" localSheetId="5"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TRIAL17" localSheetId="3"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TRIAL17"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TRIAL18" localSheetId="4" hidden="1">{"SCH46",#N/A,FALSE,"sch46"}</definedName>
    <definedName name="TRIAL18" localSheetId="5" hidden="1">{"SCH46",#N/A,FALSE,"sch46"}</definedName>
    <definedName name="TRIAL18" localSheetId="3" hidden="1">{"SCH46",#N/A,FALSE,"sch46"}</definedName>
    <definedName name="TRIAL18" hidden="1">{"SCH46",#N/A,FALSE,"sch46"}</definedName>
    <definedName name="TRIAL19" localSheetId="4" hidden="1">{"SCH51",#N/A,FALSE,"monthly"}</definedName>
    <definedName name="TRIAL19" localSheetId="5" hidden="1">{"SCH51",#N/A,FALSE,"monthly"}</definedName>
    <definedName name="TRIAL19" localSheetId="3" hidden="1">{"SCH51",#N/A,FALSE,"monthly"}</definedName>
    <definedName name="TRIAL19" hidden="1">{"SCH51",#N/A,FALSE,"monthly"}</definedName>
    <definedName name="TRIAL20" localSheetId="4" hidden="1">{"SCH52",#N/A,FALSE,"sch52"}</definedName>
    <definedName name="TRIAL20" localSheetId="5" hidden="1">{"SCH52",#N/A,FALSE,"sch52"}</definedName>
    <definedName name="TRIAL20" localSheetId="3" hidden="1">{"SCH52",#N/A,FALSE,"sch52"}</definedName>
    <definedName name="TRIAL20" hidden="1">{"SCH52",#N/A,FALSE,"sch52"}</definedName>
    <definedName name="TRIAL21" localSheetId="4" hidden="1">{"SCH29",#N/A,FALSE,"segments";"SCH30",#N/A,FALSE,"segments"}</definedName>
    <definedName name="TRIAL21" localSheetId="5" hidden="1">{"SCH29",#N/A,FALSE,"segments";"SCH30",#N/A,FALSE,"segments"}</definedName>
    <definedName name="TRIAL21" localSheetId="3" hidden="1">{"SCH29",#N/A,FALSE,"segments";"SCH30",#N/A,FALSE,"segments"}</definedName>
    <definedName name="TRIAL21" hidden="1">{"SCH29",#N/A,FALSE,"segments";"SCH30",#N/A,FALSE,"segments"}</definedName>
    <definedName name="TRIAL22" localSheetId="4" hidden="1">{"SCH27",#N/A,FALSE,"summary";"SCH39",#N/A,FALSE,"summary";"SCH41",#N/A,FALSE,"summary"}</definedName>
    <definedName name="TRIAL22" localSheetId="5" hidden="1">{"SCH27",#N/A,FALSE,"summary";"SCH39",#N/A,FALSE,"summary";"SCH41",#N/A,FALSE,"summary"}</definedName>
    <definedName name="TRIAL22" localSheetId="3" hidden="1">{"SCH27",#N/A,FALSE,"summary";"SCH39",#N/A,FALSE,"summary";"SCH41",#N/A,FALSE,"summary"}</definedName>
    <definedName name="TRIAL22" hidden="1">{"SCH27",#N/A,FALSE,"summary";"SCH39",#N/A,FALSE,"summary";"SCH41",#N/A,FALSE,"summary"}</definedName>
    <definedName name="TRIAL23" localSheetId="4" hidden="1">{"SCH54",#N/A,FALSE,"upside";"SCH55",#N/A,FALSE,"upside"}</definedName>
    <definedName name="TRIAL23" localSheetId="5" hidden="1">{"SCH54",#N/A,FALSE,"upside";"SCH55",#N/A,FALSE,"upside"}</definedName>
    <definedName name="TRIAL23" localSheetId="3" hidden="1">{"SCH54",#N/A,FALSE,"upside";"SCH55",#N/A,FALSE,"upside"}</definedName>
    <definedName name="TRIAL23" hidden="1">{"SCH54",#N/A,FALSE,"upside";"SCH55",#N/A,FALSE,"upside"}</definedName>
    <definedName name="TRIAL24" localSheetId="4" hidden="1">{"SCH47",#N/A,FALSE,"value";"sch48",#N/A,FALSE,"value"}</definedName>
    <definedName name="TRIAL24" localSheetId="5" hidden="1">{"SCH47",#N/A,FALSE,"value";"sch48",#N/A,FALSE,"value"}</definedName>
    <definedName name="TRIAL24" localSheetId="3" hidden="1">{"SCH47",#N/A,FALSE,"value";"sch48",#N/A,FALSE,"value"}</definedName>
    <definedName name="TRIAL24" hidden="1">{"SCH47",#N/A,FALSE,"value";"sch48",#N/A,FALSE,"value"}</definedName>
    <definedName name="TRIAL25" localSheetId="4"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TRIAL25" localSheetId="5"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TRIAL25" localSheetId="3"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TRIAL25"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trial30" localSheetId="4" hidden="1">{"SCH73",#N/A,FALSE,"eva";"SCH74",#N/A,FALSE,"eva";"SCH75",#N/A,FALSE,"eva"}</definedName>
    <definedName name="trial30" localSheetId="5" hidden="1">{"SCH73",#N/A,FALSE,"eva";"SCH74",#N/A,FALSE,"eva";"SCH75",#N/A,FALSE,"eva"}</definedName>
    <definedName name="trial30" localSheetId="3" hidden="1">{"SCH73",#N/A,FALSE,"eva";"SCH74",#N/A,FALSE,"eva";"SCH75",#N/A,FALSE,"eva"}</definedName>
    <definedName name="trial30" hidden="1">{"SCH73",#N/A,FALSE,"eva";"SCH74",#N/A,FALSE,"eva";"SCH75",#N/A,FALSE,"eva"}</definedName>
    <definedName name="trial31" localSheetId="4" hidden="1">{"SCH44",#N/A,FALSE,"5b5f";"SCH45",#N/A,FALSE,"5b5f"}</definedName>
    <definedName name="trial31" localSheetId="5" hidden="1">{"SCH44",#N/A,FALSE,"5b5f";"SCH45",#N/A,FALSE,"5b5f"}</definedName>
    <definedName name="trial31" localSheetId="3" hidden="1">{"SCH44",#N/A,FALSE,"5b5f";"SCH45",#N/A,FALSE,"5b5f"}</definedName>
    <definedName name="trial31" hidden="1">{"SCH44",#N/A,FALSE,"5b5f";"SCH45",#N/A,FALSE,"5b5f"}</definedName>
    <definedName name="trial32" localSheetId="4" hidden="1">{"SCH44",#N/A,FALSE,"5b5f";"SCH45",#N/A,FALSE,"5b5f"}</definedName>
    <definedName name="trial32" localSheetId="5" hidden="1">{"SCH44",#N/A,FALSE,"5b5f";"SCH45",#N/A,FALSE,"5b5f"}</definedName>
    <definedName name="trial32" localSheetId="3" hidden="1">{"SCH44",#N/A,FALSE,"5b5f";"SCH45",#N/A,FALSE,"5b5f"}</definedName>
    <definedName name="trial32" hidden="1">{"SCH44",#N/A,FALSE,"5b5f";"SCH45",#N/A,FALSE,"5b5f"}</definedName>
    <definedName name="trial34" localSheetId="4" hidden="1">{"sch56",#N/A,FALSE,"savings";"sch64",#N/A,FALSE,"savings"}</definedName>
    <definedName name="trial34" localSheetId="5" hidden="1">{"sch56",#N/A,FALSE,"savings";"sch64",#N/A,FALSE,"savings"}</definedName>
    <definedName name="trial34" localSheetId="3" hidden="1">{"sch56",#N/A,FALSE,"savings";"sch64",#N/A,FALSE,"savings"}</definedName>
    <definedName name="trial34" hidden="1">{"sch56",#N/A,FALSE,"savings";"sch64",#N/A,FALSE,"savings"}</definedName>
    <definedName name="trial35" localSheetId="4" hidden="1">{"SCH31",#N/A,FALSE,"ebitrecs";"SCH32",#N/A,FALSE,"ebitrecs";"SCH33",#N/A,FALSE,"ebitrecs";"SCH34",#N/A,FALSE,"ebitrecs";"SCH35",#N/A,FALSE,"ebitrecs";"SCH36",#N/A,FALSE,"ebitrecs";"SCH37",#N/A,FALSE,"ebitrecs";"SCH38",#N/A,FALSE,"ebitrecs"}</definedName>
    <definedName name="trial35" localSheetId="5" hidden="1">{"SCH31",#N/A,FALSE,"ebitrecs";"SCH32",#N/A,FALSE,"ebitrecs";"SCH33",#N/A,FALSE,"ebitrecs";"SCH34",#N/A,FALSE,"ebitrecs";"SCH35",#N/A,FALSE,"ebitrecs";"SCH36",#N/A,FALSE,"ebitrecs";"SCH37",#N/A,FALSE,"ebitrecs";"SCH38",#N/A,FALSE,"ebitrecs"}</definedName>
    <definedName name="trial35" localSheetId="3" hidden="1">{"SCH31",#N/A,FALSE,"ebitrecs";"SCH32",#N/A,FALSE,"ebitrecs";"SCH33",#N/A,FALSE,"ebitrecs";"SCH34",#N/A,FALSE,"ebitrecs";"SCH35",#N/A,FALSE,"ebitrecs";"SCH36",#N/A,FALSE,"ebitrecs";"SCH37",#N/A,FALSE,"ebitrecs";"SCH38",#N/A,FALSE,"ebitrecs"}</definedName>
    <definedName name="trial35" hidden="1">{"SCH31",#N/A,FALSE,"ebitrecs";"SCH32",#N/A,FALSE,"ebitrecs";"SCH33",#N/A,FALSE,"ebitrecs";"SCH34",#N/A,FALSE,"ebitrecs";"SCH35",#N/A,FALSE,"ebitrecs";"SCH36",#N/A,FALSE,"ebitrecs";"SCH37",#N/A,FALSE,"ebitrecs";"SCH38",#N/A,FALSE,"ebitrecs"}</definedName>
    <definedName name="trial36" localSheetId="4" hidden="1">{"SCH73",#N/A,FALSE,"eva";"SCH74",#N/A,FALSE,"eva";"SCH75",#N/A,FALSE,"eva"}</definedName>
    <definedName name="trial36" localSheetId="5" hidden="1">{"SCH73",#N/A,FALSE,"eva";"SCH74",#N/A,FALSE,"eva";"SCH75",#N/A,FALSE,"eva"}</definedName>
    <definedName name="trial36" localSheetId="3" hidden="1">{"SCH73",#N/A,FALSE,"eva";"SCH74",#N/A,FALSE,"eva";"SCH75",#N/A,FALSE,"eva"}</definedName>
    <definedName name="trial36" hidden="1">{"SCH73",#N/A,FALSE,"eva";"SCH74",#N/A,FALSE,"eva";"SCH75",#N/A,FALSE,"eva"}</definedName>
    <definedName name="trial37" localSheetId="4" hidden="1">{"SCH49",#N/A,FALSE,"eva"}</definedName>
    <definedName name="trial37" localSheetId="5" hidden="1">{"SCH49",#N/A,FALSE,"eva"}</definedName>
    <definedName name="trial37" localSheetId="3" hidden="1">{"SCH49",#N/A,FALSE,"eva"}</definedName>
    <definedName name="trial37" hidden="1">{"SCH49",#N/A,FALSE,"eva"}</definedName>
    <definedName name="trial38" localSheetId="4" hidden="1">{"SCH93",#N/A,FALSE,"monthly";"SCH94",#N/A,FALSE,"monthly";"SCH95",#N/A,FALSE,"monthly";"SCH96",#N/A,FALSE,"monthly";"SCH97",#N/A,FALSE,"monthly";"SCH104",#N/A,FALSE,"monthly";"SCH105",#N/A,FALSE,"monthly";"SCH106",#N/A,FALSE,"monthly";"SCH107",#N/A,FALSE,"monthly";"SCH108",#N/A,FALSE,"monthly";"SCH109",#N/A,FALSE,"monthly";"SCH110",#N/A,FALSE,"monthly"}</definedName>
    <definedName name="trial38" localSheetId="5" hidden="1">{"SCH93",#N/A,FALSE,"monthly";"SCH94",#N/A,FALSE,"monthly";"SCH95",#N/A,FALSE,"monthly";"SCH96",#N/A,FALSE,"monthly";"SCH97",#N/A,FALSE,"monthly";"SCH104",#N/A,FALSE,"monthly";"SCH105",#N/A,FALSE,"monthly";"SCH106",#N/A,FALSE,"monthly";"SCH107",#N/A,FALSE,"monthly";"SCH108",#N/A,FALSE,"monthly";"SCH109",#N/A,FALSE,"monthly";"SCH110",#N/A,FALSE,"monthly"}</definedName>
    <definedName name="trial38" localSheetId="3" hidden="1">{"SCH93",#N/A,FALSE,"monthly";"SCH94",#N/A,FALSE,"monthly";"SCH95",#N/A,FALSE,"monthly";"SCH96",#N/A,FALSE,"monthly";"SCH97",#N/A,FALSE,"monthly";"SCH104",#N/A,FALSE,"monthly";"SCH105",#N/A,FALSE,"monthly";"SCH106",#N/A,FALSE,"monthly";"SCH107",#N/A,FALSE,"monthly";"SCH108",#N/A,FALSE,"monthly";"SCH109",#N/A,FALSE,"monthly";"SCH110",#N/A,FALSE,"monthly"}</definedName>
    <definedName name="trial38" hidden="1">{"SCH93",#N/A,FALSE,"monthly";"SCH94",#N/A,FALSE,"monthly";"SCH95",#N/A,FALSE,"monthly";"SCH96",#N/A,FALSE,"monthly";"SCH97",#N/A,FALSE,"monthly";"SCH104",#N/A,FALSE,"monthly";"SCH105",#N/A,FALSE,"monthly";"SCH106",#N/A,FALSE,"monthly";"SCH107",#N/A,FALSE,"monthly";"SCH108",#N/A,FALSE,"monthly";"SCH109",#N/A,FALSE,"monthly";"SCH110",#N/A,FALSE,"monthly"}</definedName>
    <definedName name="trial39" localSheetId="4" hidden="1">{"SCH15",#N/A,FALSE,"SCH15,16,85,86";"SCH16",#N/A,FALSE,"SCH15,16,85,86";"SCH85",#N/A,FALSE,"SCH15,16,85,86";"SCH86",#N/A,FALSE,"SCH15,16,85,86"}</definedName>
    <definedName name="trial39" localSheetId="5" hidden="1">{"SCH15",#N/A,FALSE,"SCH15,16,85,86";"SCH16",#N/A,FALSE,"SCH15,16,85,86";"SCH85",#N/A,FALSE,"SCH15,16,85,86";"SCH86",#N/A,FALSE,"SCH15,16,85,86"}</definedName>
    <definedName name="trial39" localSheetId="3" hidden="1">{"SCH15",#N/A,FALSE,"SCH15,16,85,86";"SCH16",#N/A,FALSE,"SCH15,16,85,86";"SCH85",#N/A,FALSE,"SCH15,16,85,86";"SCH86",#N/A,FALSE,"SCH15,16,85,86"}</definedName>
    <definedName name="trial39" hidden="1">{"SCH15",#N/A,FALSE,"SCH15,16,85,86";"SCH16",#N/A,FALSE,"SCH15,16,85,86";"SCH85",#N/A,FALSE,"SCH15,16,85,86";"SCH86",#N/A,FALSE,"SCH15,16,85,86"}</definedName>
    <definedName name="trial40" localSheetId="4" hidden="1">{"SCH15",#N/A,FALSE,"SCH15,16,85,86";"SCH16",#N/A,FALSE,"SCH15,16,85,86";"SCH85",#N/A,FALSE,"SCH15,16,85,86";"SCH86",#N/A,FALSE,"SCH15,16,85,86"}</definedName>
    <definedName name="trial40" localSheetId="5" hidden="1">{"SCH15",#N/A,FALSE,"SCH15,16,85,86";"SCH16",#N/A,FALSE,"SCH15,16,85,86";"SCH85",#N/A,FALSE,"SCH15,16,85,86";"SCH86",#N/A,FALSE,"SCH15,16,85,86"}</definedName>
    <definedName name="trial40" localSheetId="3" hidden="1">{"SCH15",#N/A,FALSE,"SCH15,16,85,86";"SCH16",#N/A,FALSE,"SCH15,16,85,86";"SCH85",#N/A,FALSE,"SCH15,16,85,86";"SCH86",#N/A,FALSE,"SCH15,16,85,86"}</definedName>
    <definedName name="trial40" hidden="1">{"SCH15",#N/A,FALSE,"SCH15,16,85,86";"SCH16",#N/A,FALSE,"SCH15,16,85,86";"SCH85",#N/A,FALSE,"SCH15,16,85,86";"SCH86",#N/A,FALSE,"SCH15,16,85,86"}</definedName>
    <definedName name="trial41" localSheetId="4"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trial41" localSheetId="5"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trial41" localSheetId="3"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trial41"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trial42" localSheetId="4" hidden="1">{"SCH46",#N/A,FALSE,"sch46"}</definedName>
    <definedName name="trial42" localSheetId="5" hidden="1">{"SCH46",#N/A,FALSE,"sch46"}</definedName>
    <definedName name="trial42" localSheetId="3" hidden="1">{"SCH46",#N/A,FALSE,"sch46"}</definedName>
    <definedName name="trial42" hidden="1">{"SCH46",#N/A,FALSE,"sch46"}</definedName>
    <definedName name="trial43" localSheetId="4" hidden="1">{"SCH51",#N/A,FALSE,"monthly"}</definedName>
    <definedName name="trial43" localSheetId="5" hidden="1">{"SCH51",#N/A,FALSE,"monthly"}</definedName>
    <definedName name="trial43" localSheetId="3" hidden="1">{"SCH51",#N/A,FALSE,"monthly"}</definedName>
    <definedName name="trial43" hidden="1">{"SCH51",#N/A,FALSE,"monthly"}</definedName>
    <definedName name="trial44" localSheetId="4" hidden="1">{"SCH52",#N/A,FALSE,"sch52"}</definedName>
    <definedName name="trial44" localSheetId="5" hidden="1">{"SCH52",#N/A,FALSE,"sch52"}</definedName>
    <definedName name="trial44" localSheetId="3" hidden="1">{"SCH52",#N/A,FALSE,"sch52"}</definedName>
    <definedName name="trial44" hidden="1">{"SCH52",#N/A,FALSE,"sch52"}</definedName>
    <definedName name="trial45" localSheetId="4" hidden="1">{"SCH29",#N/A,FALSE,"segments";"SCH30",#N/A,FALSE,"segments"}</definedName>
    <definedName name="trial45" localSheetId="5" hidden="1">{"SCH29",#N/A,FALSE,"segments";"SCH30",#N/A,FALSE,"segments"}</definedName>
    <definedName name="trial45" localSheetId="3" hidden="1">{"SCH29",#N/A,FALSE,"segments";"SCH30",#N/A,FALSE,"segments"}</definedName>
    <definedName name="trial45" hidden="1">{"SCH29",#N/A,FALSE,"segments";"SCH30",#N/A,FALSE,"segments"}</definedName>
    <definedName name="trial46" localSheetId="4" hidden="1">{"SCH27",#N/A,FALSE,"summary";"SCH39",#N/A,FALSE,"summary";"SCH41",#N/A,FALSE,"summary"}</definedName>
    <definedName name="trial46" localSheetId="5" hidden="1">{"SCH27",#N/A,FALSE,"summary";"SCH39",#N/A,FALSE,"summary";"SCH41",#N/A,FALSE,"summary"}</definedName>
    <definedName name="trial46" localSheetId="3" hidden="1">{"SCH27",#N/A,FALSE,"summary";"SCH39",#N/A,FALSE,"summary";"SCH41",#N/A,FALSE,"summary"}</definedName>
    <definedName name="trial46" hidden="1">{"SCH27",#N/A,FALSE,"summary";"SCH39",#N/A,FALSE,"summary";"SCH41",#N/A,FALSE,"summary"}</definedName>
    <definedName name="trial47" localSheetId="4" hidden="1">{"SCH54",#N/A,FALSE,"upside";"SCH55",#N/A,FALSE,"upside"}</definedName>
    <definedName name="trial47" localSheetId="5" hidden="1">{"SCH54",#N/A,FALSE,"upside";"SCH55",#N/A,FALSE,"upside"}</definedName>
    <definedName name="trial47" localSheetId="3" hidden="1">{"SCH54",#N/A,FALSE,"upside";"SCH55",#N/A,FALSE,"upside"}</definedName>
    <definedName name="trial47" hidden="1">{"SCH54",#N/A,FALSE,"upside";"SCH55",#N/A,FALSE,"upside"}</definedName>
    <definedName name="trial48" localSheetId="4" hidden="1">{"SCH47",#N/A,FALSE,"value";"sch48",#N/A,FALSE,"value"}</definedName>
    <definedName name="trial48" localSheetId="5" hidden="1">{"SCH47",#N/A,FALSE,"value";"sch48",#N/A,FALSE,"value"}</definedName>
    <definedName name="trial48" localSheetId="3" hidden="1">{"SCH47",#N/A,FALSE,"value";"sch48",#N/A,FALSE,"value"}</definedName>
    <definedName name="trial48" hidden="1">{"SCH47",#N/A,FALSE,"value";"sch48",#N/A,FALSE,"value"}</definedName>
    <definedName name="trial49" localSheetId="4"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trial49" localSheetId="5"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trial49" localSheetId="3"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trial49"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trwteg"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wteg"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wteg"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rwteg"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s" localSheetId="4" hidden="1">{"CASHFLOW",#N/A,FALSE,"Northpointe"}</definedName>
    <definedName name="ts" localSheetId="5" hidden="1">{"CASHFLOW",#N/A,FALSE,"Northpointe"}</definedName>
    <definedName name="ts" localSheetId="3" hidden="1">{"CASHFLOW",#N/A,FALSE,"Northpointe"}</definedName>
    <definedName name="ts" hidden="1">{"CASHFLOW",#N/A,FALSE,"Northpointe"}</definedName>
    <definedName name="tt" localSheetId="4" hidden="1">{"away stand alones",#N/A,FALSE,"Target"}</definedName>
    <definedName name="tt" localSheetId="5" hidden="1">{"away stand alones",#N/A,FALSE,"Target"}</definedName>
    <definedName name="tt" localSheetId="3" hidden="1">{"away stand alones",#N/A,FALSE,"Target"}</definedName>
    <definedName name="tt" hidden="1">{"away stand alones",#N/A,FALSE,"Target"}</definedName>
    <definedName name="ttrrt" localSheetId="4"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rrt" localSheetId="5"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rrt" localSheetId="3"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rrt"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t" localSheetId="4" hidden="1">{"Teacher",#N/A,FALSE,"Summary";"Teacher",#N/A,FALSE,"Assumptions";"Teacher",#N/A,FALSE,"Buildup";"Teacher",#N/A,FALSE,"Financials";"Teacher",#N/A,FALSE,"Debt &amp; Other"}</definedName>
    <definedName name="ttt" localSheetId="5" hidden="1">{"Teacher",#N/A,FALSE,"Summary";"Teacher",#N/A,FALSE,"Assumptions";"Teacher",#N/A,FALSE,"Buildup";"Teacher",#N/A,FALSE,"Financials";"Teacher",#N/A,FALSE,"Debt &amp; Other"}</definedName>
    <definedName name="ttt" localSheetId="3" hidden="1">{"Teacher",#N/A,FALSE,"Summary";"Teacher",#N/A,FALSE,"Assumptions";"Teacher",#N/A,FALSE,"Buildup";"Teacher",#N/A,FALSE,"Financials";"Teacher",#N/A,FALSE,"Debt &amp; Other"}</definedName>
    <definedName name="ttt" hidden="1">{"Teacher",#N/A,FALSE,"Summary";"Teacher",#N/A,FALSE,"Assumptions";"Teacher",#N/A,FALSE,"Buildup";"Teacher",#N/A,FALSE,"Financials";"Teacher",#N/A,FALSE,"Debt &amp; Other"}</definedName>
    <definedName name="tttt" localSheetId="4" hidden="1">{"Reader",#N/A,FALSE,"Summary";"Reader",#N/A,FALSE,"Buildup";"Reader",#N/A,FALSE,"Financials";"Reader",#N/A,FALSE,"Debt &amp; Other"}</definedName>
    <definedName name="tttt" localSheetId="5" hidden="1">{"Reader",#N/A,FALSE,"Summary";"Reader",#N/A,FALSE,"Buildup";"Reader",#N/A,FALSE,"Financials";"Reader",#N/A,FALSE,"Debt &amp; Other"}</definedName>
    <definedName name="tttt" localSheetId="3" hidden="1">{"Reader",#N/A,FALSE,"Summary";"Reader",#N/A,FALSE,"Buildup";"Reader",#N/A,FALSE,"Financials";"Reader",#N/A,FALSE,"Debt &amp; Other"}</definedName>
    <definedName name="tttt" hidden="1">{"Reader",#N/A,FALSE,"Summary";"Reader",#N/A,FALSE,"Buildup";"Reader",#N/A,FALSE,"Financials";"Reader",#N/A,FALSE,"Debt &amp; Other"}</definedName>
    <definedName name="ttttt" localSheetId="4" hidden="1">{FALSE,FALSE,1.75,1,600,351,FALSE,FALSE,TRUE,TRUE,0,30,#N/A,41,#N/A,9.57777777777778,18.9166666666667,1,FALSE,FALSE,1,TRUE,1,FALSE,100,"Swvu.As._.Is._.Value.","ACwvu.As._.Is._.Value.",1,FALSE,FALSE,1,1,1,1,1,"","",FALSE,FALSE,FALSE,FALSE,1,#N/A,1,1,FALSE,FALSE,FALSE,FALSE,FALSE,FALSE}</definedName>
    <definedName name="ttttt" localSheetId="5" hidden="1">{FALSE,FALSE,1.75,1,600,351,FALSE,FALSE,TRUE,TRUE,0,30,#N/A,41,#N/A,9.57777777777778,18.9166666666667,1,FALSE,FALSE,1,TRUE,1,FALSE,100,"Swvu.As._.Is._.Value.","ACwvu.As._.Is._.Value.",1,FALSE,FALSE,1,1,1,1,1,"","",FALSE,FALSE,FALSE,FALSE,1,#N/A,1,1,FALSE,FALSE,FALSE,FALSE,FALSE,FALSE}</definedName>
    <definedName name="ttttt" localSheetId="3" hidden="1">{FALSE,FALSE,1.75,1,600,351,FALSE,FALSE,TRUE,TRUE,0,30,#N/A,41,#N/A,9.57777777777778,18.9166666666667,1,FALSE,FALSE,1,TRUE,1,FALSE,100,"Swvu.As._.Is._.Value.","ACwvu.As._.Is._.Value.",1,FALSE,FALSE,1,1,1,1,1,"","",FALSE,FALSE,FALSE,FALSE,1,#N/A,1,1,FALSE,FALSE,FALSE,FALSE,FALSE,FALSE}</definedName>
    <definedName name="ttttt" hidden="1">{FALSE,FALSE,1.75,1,600,351,FALSE,FALSE,TRUE,TRUE,0,30,#N/A,41,#N/A,9.57777777777778,18.9166666666667,1,FALSE,FALSE,1,TRUE,1,FALSE,100,"Swvu.As._.Is._.Value.","ACwvu.As._.Is._.Value.",1,FALSE,FALSE,1,1,1,1,1,"","",FALSE,FALSE,FALSE,FALSE,1,#N/A,1,1,FALSE,FALSE,FALSE,FALSE,FALSE,FALSE}</definedName>
    <definedName name="ttttt_2" localSheetId="4" hidden="1">{FALSE,FALSE,1.75,1,600,351,FALSE,FALSE,TRUE,TRUE,0,30,#N/A,41,#N/A,9.57777777777778,18.9166666666667,1,FALSE,FALSE,1,TRUE,1,FALSE,100,"Swvu.As._.Is._.Value.","ACwvu.As._.Is._.Value.",1,FALSE,FALSE,1,1,1,1,1,"","",FALSE,FALSE,FALSE,FALSE,1,#N/A,1,1,FALSE,FALSE,FALSE,FALSE,FALSE,FALSE}</definedName>
    <definedName name="ttttt_2" localSheetId="5" hidden="1">{FALSE,FALSE,1.75,1,600,351,FALSE,FALSE,TRUE,TRUE,0,30,#N/A,41,#N/A,9.57777777777778,18.9166666666667,1,FALSE,FALSE,1,TRUE,1,FALSE,100,"Swvu.As._.Is._.Value.","ACwvu.As._.Is._.Value.",1,FALSE,FALSE,1,1,1,1,1,"","",FALSE,FALSE,FALSE,FALSE,1,#N/A,1,1,FALSE,FALSE,FALSE,FALSE,FALSE,FALSE}</definedName>
    <definedName name="ttttt_2" localSheetId="3" hidden="1">{FALSE,FALSE,1.75,1,600,351,FALSE,FALSE,TRUE,TRUE,0,30,#N/A,41,#N/A,9.57777777777778,18.9166666666667,1,FALSE,FALSE,1,TRUE,1,FALSE,100,"Swvu.As._.Is._.Value.","ACwvu.As._.Is._.Value.",1,FALSE,FALSE,1,1,1,1,1,"","",FALSE,FALSE,FALSE,FALSE,1,#N/A,1,1,FALSE,FALSE,FALSE,FALSE,FALSE,FALSE}</definedName>
    <definedName name="ttttt_2" hidden="1">{FALSE,FALSE,1.75,1,600,351,FALSE,FALSE,TRUE,TRUE,0,30,#N/A,41,#N/A,9.57777777777778,18.9166666666667,1,FALSE,FALSE,1,TRUE,1,FALSE,100,"Swvu.As._.Is._.Value.","ACwvu.As._.Is._.Value.",1,FALSE,FALSE,1,1,1,1,1,"","",FALSE,FALSE,FALSE,FALSE,1,#N/A,1,1,FALSE,FALSE,FALSE,FALSE,FALSE,FALSE}</definedName>
    <definedName name="ttttttt" localSheetId="4" hidden="1">{FALSE,FALSE,1.75,1,600,351,FALSE,FALSE,TRUE,TRUE,0,30,#N/A,41,#N/A,9.57777777777778,18.9166666666667,1,FALSE,FALSE,1,TRUE,1,FALSE,100,"Swvu.As._.Is._.Value.","ACwvu.As._.Is._.Value.",1,FALSE,FALSE,1,1,1,1,1,"","",FALSE,FALSE,FALSE,FALSE,1,#N/A,1,1,FALSE,FALSE,FALSE,FALSE,FALSE,FALSE}</definedName>
    <definedName name="ttttttt" localSheetId="5" hidden="1">{FALSE,FALSE,1.75,1,600,351,FALSE,FALSE,TRUE,TRUE,0,30,#N/A,41,#N/A,9.57777777777778,18.9166666666667,1,FALSE,FALSE,1,TRUE,1,FALSE,100,"Swvu.As._.Is._.Value.","ACwvu.As._.Is._.Value.",1,FALSE,FALSE,1,1,1,1,1,"","",FALSE,FALSE,FALSE,FALSE,1,#N/A,1,1,FALSE,FALSE,FALSE,FALSE,FALSE,FALSE}</definedName>
    <definedName name="ttttttt" localSheetId="3" hidden="1">{FALSE,FALSE,1.75,1,600,351,FALSE,FALSE,TRUE,TRUE,0,30,#N/A,41,#N/A,9.57777777777778,18.9166666666667,1,FALSE,FALSE,1,TRUE,1,FALSE,100,"Swvu.As._.Is._.Value.","ACwvu.As._.Is._.Value.",1,FALSE,FALSE,1,1,1,1,1,"","",FALSE,FALSE,FALSE,FALSE,1,#N/A,1,1,FALSE,FALSE,FALSE,FALSE,FALSE,FALSE}</definedName>
    <definedName name="ttttttt" hidden="1">{FALSE,FALSE,1.75,1,600,351,FALSE,FALSE,TRUE,TRUE,0,30,#N/A,41,#N/A,9.57777777777778,18.9166666666667,1,FALSE,FALSE,1,TRUE,1,FALSE,100,"Swvu.As._.Is._.Value.","ACwvu.As._.Is._.Value.",1,FALSE,FALSE,1,1,1,1,1,"","",FALSE,FALSE,FALSE,FALSE,1,#N/A,1,1,FALSE,FALSE,FALSE,FALSE,FALSE,FALSE}</definedName>
    <definedName name="ttttttt_2" localSheetId="4" hidden="1">{FALSE,FALSE,1.75,1,600,351,FALSE,FALSE,TRUE,TRUE,0,30,#N/A,41,#N/A,9.57777777777778,18.9166666666667,1,FALSE,FALSE,1,TRUE,1,FALSE,100,"Swvu.As._.Is._.Value.","ACwvu.As._.Is._.Value.",1,FALSE,FALSE,1,1,1,1,1,"","",FALSE,FALSE,FALSE,FALSE,1,#N/A,1,1,FALSE,FALSE,FALSE,FALSE,FALSE,FALSE}</definedName>
    <definedName name="ttttttt_2" localSheetId="5" hidden="1">{FALSE,FALSE,1.75,1,600,351,FALSE,FALSE,TRUE,TRUE,0,30,#N/A,41,#N/A,9.57777777777778,18.9166666666667,1,FALSE,FALSE,1,TRUE,1,FALSE,100,"Swvu.As._.Is._.Value.","ACwvu.As._.Is._.Value.",1,FALSE,FALSE,1,1,1,1,1,"","",FALSE,FALSE,FALSE,FALSE,1,#N/A,1,1,FALSE,FALSE,FALSE,FALSE,FALSE,FALSE}</definedName>
    <definedName name="ttttttt_2" localSheetId="3" hidden="1">{FALSE,FALSE,1.75,1,600,351,FALSE,FALSE,TRUE,TRUE,0,30,#N/A,41,#N/A,9.57777777777778,18.9166666666667,1,FALSE,FALSE,1,TRUE,1,FALSE,100,"Swvu.As._.Is._.Value.","ACwvu.As._.Is._.Value.",1,FALSE,FALSE,1,1,1,1,1,"","",FALSE,FALSE,FALSE,FALSE,1,#N/A,1,1,FALSE,FALSE,FALSE,FALSE,FALSE,FALSE}</definedName>
    <definedName name="ttttttt_2" hidden="1">{FALSE,FALSE,1.75,1,600,351,FALSE,FALSE,TRUE,TRUE,0,30,#N/A,41,#N/A,9.57777777777778,18.9166666666667,1,FALSE,FALSE,1,TRUE,1,FALSE,100,"Swvu.As._.Is._.Value.","ACwvu.As._.Is._.Value.",1,FALSE,FALSE,1,1,1,1,1,"","",FALSE,FALSE,FALSE,FALSE,1,#N/A,1,1,FALSE,FALSE,FALSE,FALSE,FALSE,FALSE}</definedName>
    <definedName name="TTTTTTTT" localSheetId="4" hidden="1">{FALSE,FALSE,1.75,1,600,351,FALSE,FALSE,TRUE,TRUE,0,30,#N/A,41,#N/A,9.57777777777778,18.9166666666667,1,FALSE,FALSE,1,TRUE,1,FALSE,100,"Swvu.As._.Is._.Value.","ACwvu.As._.Is._.Value.",1,FALSE,FALSE,1,1,1,1,1,"","",FALSE,FALSE,FALSE,FALSE,1,#N/A,1,1,FALSE,FALSE,FALSE,FALSE,FALSE,FALSE}</definedName>
    <definedName name="TTTTTTTT" localSheetId="5" hidden="1">{FALSE,FALSE,1.75,1,600,351,FALSE,FALSE,TRUE,TRUE,0,30,#N/A,41,#N/A,9.57777777777778,18.9166666666667,1,FALSE,FALSE,1,TRUE,1,FALSE,100,"Swvu.As._.Is._.Value.","ACwvu.As._.Is._.Value.",1,FALSE,FALSE,1,1,1,1,1,"","",FALSE,FALSE,FALSE,FALSE,1,#N/A,1,1,FALSE,FALSE,FALSE,FALSE,FALSE,FALSE}</definedName>
    <definedName name="TTTTTTTT" localSheetId="3" hidden="1">{FALSE,FALSE,1.75,1,600,351,FALSE,FALSE,TRUE,TRUE,0,30,#N/A,41,#N/A,9.57777777777778,18.9166666666667,1,FALSE,FALSE,1,TRUE,1,FALSE,100,"Swvu.As._.Is._.Value.","ACwvu.As._.Is._.Value.",1,FALSE,FALSE,1,1,1,1,1,"","",FALSE,FALSE,FALSE,FALSE,1,#N/A,1,1,FALSE,FALSE,FALSE,FALSE,FALSE,FALSE}</definedName>
    <definedName name="TTTTTTTT" hidden="1">{FALSE,FALSE,1.75,1,600,351,FALSE,FALSE,TRUE,TRUE,0,30,#N/A,41,#N/A,9.57777777777778,18.9166666666667,1,FALSE,FALSE,1,TRUE,1,FALSE,100,"Swvu.As._.Is._.Value.","ACwvu.As._.Is._.Value.",1,FALSE,FALSE,1,1,1,1,1,"","",FALSE,FALSE,FALSE,FALSE,1,#N/A,1,1,FALSE,FALSE,FALSE,FALSE,FALSE,FALSE}</definedName>
    <definedName name="TTTTTTTT_2" localSheetId="4" hidden="1">{FALSE,FALSE,1.75,1,600,351,FALSE,FALSE,TRUE,TRUE,0,30,#N/A,41,#N/A,9.57777777777778,18.9166666666667,1,FALSE,FALSE,1,TRUE,1,FALSE,100,"Swvu.As._.Is._.Value.","ACwvu.As._.Is._.Value.",1,FALSE,FALSE,1,1,1,1,1,"","",FALSE,FALSE,FALSE,FALSE,1,#N/A,1,1,FALSE,FALSE,FALSE,FALSE,FALSE,FALSE}</definedName>
    <definedName name="TTTTTTTT_2" localSheetId="5" hidden="1">{FALSE,FALSE,1.75,1,600,351,FALSE,FALSE,TRUE,TRUE,0,30,#N/A,41,#N/A,9.57777777777778,18.9166666666667,1,FALSE,FALSE,1,TRUE,1,FALSE,100,"Swvu.As._.Is._.Value.","ACwvu.As._.Is._.Value.",1,FALSE,FALSE,1,1,1,1,1,"","",FALSE,FALSE,FALSE,FALSE,1,#N/A,1,1,FALSE,FALSE,FALSE,FALSE,FALSE,FALSE}</definedName>
    <definedName name="TTTTTTTT_2" localSheetId="3" hidden="1">{FALSE,FALSE,1.75,1,600,351,FALSE,FALSE,TRUE,TRUE,0,30,#N/A,41,#N/A,9.57777777777778,18.9166666666667,1,FALSE,FALSE,1,TRUE,1,FALSE,100,"Swvu.As._.Is._.Value.","ACwvu.As._.Is._.Value.",1,FALSE,FALSE,1,1,1,1,1,"","",FALSE,FALSE,FALSE,FALSE,1,#N/A,1,1,FALSE,FALSE,FALSE,FALSE,FALSE,FALSE}</definedName>
    <definedName name="TTTTTTTT_2" hidden="1">{FALSE,FALSE,1.75,1,600,351,FALSE,FALSE,TRUE,TRUE,0,30,#N/A,41,#N/A,9.57777777777778,18.9166666666667,1,FALSE,FALSE,1,TRUE,1,FALSE,100,"Swvu.As._.Is._.Value.","ACwvu.As._.Is._.Value.",1,FALSE,FALSE,1,1,1,1,1,"","",FALSE,FALSE,FALSE,FALSE,1,#N/A,1,1,FALSE,FALSE,FALSE,FALSE,FALSE,FALSE}</definedName>
    <definedName name="tttttttttttttt" localSheetId="4" hidden="1">{FALSE,FALSE,1.75,1,600,351,FALSE,FALSE,TRUE,TRUE,0,30,#N/A,41,#N/A,9.57777777777778,18.9166666666667,1,FALSE,FALSE,1,TRUE,1,FALSE,100,"Swvu.As._.Is._.Value.","ACwvu.As._.Is._.Value.",1,FALSE,FALSE,1,1,1,1,1,"","",FALSE,FALSE,FALSE,FALSE,1,#N/A,1,1,FALSE,FALSE,FALSE,FALSE,FALSE,FALSE}</definedName>
    <definedName name="tttttttttttttt" localSheetId="5" hidden="1">{FALSE,FALSE,1.75,1,600,351,FALSE,FALSE,TRUE,TRUE,0,30,#N/A,41,#N/A,9.57777777777778,18.9166666666667,1,FALSE,FALSE,1,TRUE,1,FALSE,100,"Swvu.As._.Is._.Value.","ACwvu.As._.Is._.Value.",1,FALSE,FALSE,1,1,1,1,1,"","",FALSE,FALSE,FALSE,FALSE,1,#N/A,1,1,FALSE,FALSE,FALSE,FALSE,FALSE,FALSE}</definedName>
    <definedName name="tttttttttttttt" localSheetId="3" hidden="1">{FALSE,FALSE,1.75,1,600,351,FALSE,FALSE,TRUE,TRUE,0,30,#N/A,41,#N/A,9.57777777777778,18.9166666666667,1,FALSE,FALSE,1,TRUE,1,FALSE,100,"Swvu.As._.Is._.Value.","ACwvu.As._.Is._.Value.",1,FALSE,FALSE,1,1,1,1,1,"","",FALSE,FALSE,FALSE,FALSE,1,#N/A,1,1,FALSE,FALSE,FALSE,FALSE,FALSE,FALSE}</definedName>
    <definedName name="tttttttttttttt" hidden="1">{FALSE,FALSE,1.75,1,600,351,FALSE,FALSE,TRUE,TRUE,0,30,#N/A,41,#N/A,9.57777777777778,18.9166666666667,1,FALSE,FALSE,1,TRUE,1,FALSE,100,"Swvu.As._.Is._.Value.","ACwvu.As._.Is._.Value.",1,FALSE,FALSE,1,1,1,1,1,"","",FALSE,FALSE,FALSE,FALSE,1,#N/A,1,1,FALSE,FALSE,FALSE,FALSE,FALSE,FALSE}</definedName>
    <definedName name="ttttttttttttttt_2" localSheetId="4" hidden="1">{FALSE,FALSE,1.75,1,600,351,FALSE,FALSE,TRUE,TRUE,0,30,#N/A,41,#N/A,9.57777777777778,18.9166666666667,1,FALSE,FALSE,1,TRUE,1,FALSE,100,"Swvu.As._.Is._.Value.","ACwvu.As._.Is._.Value.",1,FALSE,FALSE,1,1,1,1,1,"","",FALSE,FALSE,FALSE,FALSE,1,#N/A,1,1,FALSE,FALSE,FALSE,FALSE,FALSE,FALSE}</definedName>
    <definedName name="ttttttttttttttt_2" localSheetId="5" hidden="1">{FALSE,FALSE,1.75,1,600,351,FALSE,FALSE,TRUE,TRUE,0,30,#N/A,41,#N/A,9.57777777777778,18.9166666666667,1,FALSE,FALSE,1,TRUE,1,FALSE,100,"Swvu.As._.Is._.Value.","ACwvu.As._.Is._.Value.",1,FALSE,FALSE,1,1,1,1,1,"","",FALSE,FALSE,FALSE,FALSE,1,#N/A,1,1,FALSE,FALSE,FALSE,FALSE,FALSE,FALSE}</definedName>
    <definedName name="ttttttttttttttt_2" localSheetId="3" hidden="1">{FALSE,FALSE,1.75,1,600,351,FALSE,FALSE,TRUE,TRUE,0,30,#N/A,41,#N/A,9.57777777777778,18.9166666666667,1,FALSE,FALSE,1,TRUE,1,FALSE,100,"Swvu.As._.Is._.Value.","ACwvu.As._.Is._.Value.",1,FALSE,FALSE,1,1,1,1,1,"","",FALSE,FALSE,FALSE,FALSE,1,#N/A,1,1,FALSE,FALSE,FALSE,FALSE,FALSE,FALSE}</definedName>
    <definedName name="ttttttttttttttt_2" hidden="1">{FALSE,FALSE,1.75,1,600,351,FALSE,FALSE,TRUE,TRUE,0,30,#N/A,41,#N/A,9.57777777777778,18.9166666666667,1,FALSE,FALSE,1,TRUE,1,FALSE,100,"Swvu.As._.Is._.Value.","ACwvu.As._.Is._.Value.",1,FALSE,FALSE,1,1,1,1,1,"","",FALSE,FALSE,FALSE,FALSE,1,#N/A,1,1,FALSE,FALSE,FALSE,FALSE,FALSE,FALSE}</definedName>
    <definedName name="twoA" localSheetId="4" hidden="1">{#N/A,#N/A,TRUE,"Assumptions";#N/A,#N/A,TRUE,"Sources &amp; Uses";#N/A,#N/A,TRUE,"Levered Returns";#N/A,#N/A,TRUE,"Partnership";#N/A,#N/A,TRUE,"Investor B";#N/A,#N/A,TRUE,"Inv B-2"}</definedName>
    <definedName name="twoA" localSheetId="5" hidden="1">{#N/A,#N/A,TRUE,"Assumptions";#N/A,#N/A,TRUE,"Sources &amp; Uses";#N/A,#N/A,TRUE,"Levered Returns";#N/A,#N/A,TRUE,"Partnership";#N/A,#N/A,TRUE,"Investor B";#N/A,#N/A,TRUE,"Inv B-2"}</definedName>
    <definedName name="twoA" localSheetId="3" hidden="1">{#N/A,#N/A,TRUE,"Assumptions";#N/A,#N/A,TRUE,"Sources &amp; Uses";#N/A,#N/A,TRUE,"Levered Returns";#N/A,#N/A,TRUE,"Partnership";#N/A,#N/A,TRUE,"Investor B";#N/A,#N/A,TRUE,"Inv B-2"}</definedName>
    <definedName name="twoA" hidden="1">{#N/A,#N/A,TRUE,"Assumptions";#N/A,#N/A,TRUE,"Sources &amp; Uses";#N/A,#N/A,TRUE,"Levered Returns";#N/A,#N/A,TRUE,"Partnership";#N/A,#N/A,TRUE,"Investor B";#N/A,#N/A,TRUE,"Inv B-2"}</definedName>
    <definedName name="twwtr"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wwtr"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wwtr"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wwtr"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tyhybg" localSheetId="4" hidden="1">{#N/A,#N/A,FALSE}</definedName>
    <definedName name="tyhybg" localSheetId="5" hidden="1">{#N/A,#N/A,FALSE}</definedName>
    <definedName name="tyhybg" localSheetId="3" hidden="1">{#N/A,#N/A,FALSE}</definedName>
    <definedName name="tyhybg" hidden="1">{#N/A,#N/A,FALSE}</definedName>
    <definedName name="tyjsrty" localSheetId="4" hidden="1">{"Investor",#N/A,FALSE,"Model";"Property",#N/A,FALSE,"Model";"Incentive Taxes",#N/A,FALSE,"Model"}</definedName>
    <definedName name="tyjsrty" localSheetId="5" hidden="1">{"Investor",#N/A,FALSE,"Model";"Property",#N/A,FALSE,"Model";"Incentive Taxes",#N/A,FALSE,"Model"}</definedName>
    <definedName name="tyjsrty" localSheetId="3" hidden="1">{"Investor",#N/A,FALSE,"Model";"Property",#N/A,FALSE,"Model";"Incentive Taxes",#N/A,FALSE,"Model"}</definedName>
    <definedName name="tyjsrty" hidden="1">{"Investor",#N/A,FALSE,"Model";"Property",#N/A,FALSE,"Model";"Incentive Taxes",#N/A,FALSE,"Model"}</definedName>
    <definedName name="tykjthk" localSheetId="4" hidden="1">{"Investor",#N/A,FALSE,"Model";"Property",#N/A,FALSE,"Model";"Incentive Taxes",#N/A,FALSE,"Model"}</definedName>
    <definedName name="tykjthk" localSheetId="5" hidden="1">{"Investor",#N/A,FALSE,"Model";"Property",#N/A,FALSE,"Model";"Incentive Taxes",#N/A,FALSE,"Model"}</definedName>
    <definedName name="tykjthk" localSheetId="3" hidden="1">{"Investor",#N/A,FALSE,"Model";"Property",#N/A,FALSE,"Model";"Incentive Taxes",#N/A,FALSE,"Model"}</definedName>
    <definedName name="tykjthk" hidden="1">{"Investor",#N/A,FALSE,"Model";"Property",#N/A,FALSE,"Model";"Incentive Taxes",#N/A,FALSE,"Model"}</definedName>
    <definedName name="tyler"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 localSheetId="4" hidden="1">{"consolidated",#N/A,FALSE,"Sheet1";"cms",#N/A,FALSE,"Sheet1";"fse",#N/A,FALSE,"Sheet1"}</definedName>
    <definedName name="tyu" localSheetId="5" hidden="1">{"consolidated",#N/A,FALSE,"Sheet1";"cms",#N/A,FALSE,"Sheet1";"fse",#N/A,FALSE,"Sheet1"}</definedName>
    <definedName name="tyu" localSheetId="3" hidden="1">{"consolidated",#N/A,FALSE,"Sheet1";"cms",#N/A,FALSE,"Sheet1";"fse",#N/A,FALSE,"Sheet1"}</definedName>
    <definedName name="tyu" hidden="1">{"consolidated",#N/A,FALSE,"Sheet1";"cms",#N/A,FALSE,"Sheet1";"fse",#N/A,FALSE,"Sheet1"}</definedName>
    <definedName name="tyuty" localSheetId="4"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tyuty" localSheetId="5"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tyuty" localSheetId="3"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tyuty"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u" localSheetId="4" hidden="1">{"equity comps",#N/A,FALSE,"CS Comps";"equity comps",#N/A,FALSE,"PS Comps";"equity comps",#N/A,FALSE,"GIC_Comps";"equity comps",#N/A,FALSE,"GIC2_Comps";"debt comps",#N/A,FALSE,"CS Comps";"debt comps",#N/A,FALSE,"PS Comps";"debt comps",#N/A,FALSE,"GIC_Comps";"debt comps",#N/A,FALSE,"GIC2_Comps"}</definedName>
    <definedName name="u" localSheetId="5" hidden="1">{"equity comps",#N/A,FALSE,"CS Comps";"equity comps",#N/A,FALSE,"PS Comps";"equity comps",#N/A,FALSE,"GIC_Comps";"equity comps",#N/A,FALSE,"GIC2_Comps";"debt comps",#N/A,FALSE,"CS Comps";"debt comps",#N/A,FALSE,"PS Comps";"debt comps",#N/A,FALSE,"GIC_Comps";"debt comps",#N/A,FALSE,"GIC2_Comps"}</definedName>
    <definedName name="u" localSheetId="3" hidden="1">{"equity comps",#N/A,FALSE,"CS Comps";"equity comps",#N/A,FALSE,"PS Comps";"equity comps",#N/A,FALSE,"GIC_Comps";"equity comps",#N/A,FALSE,"GIC2_Comps";"debt comps",#N/A,FALSE,"CS Comps";"debt comps",#N/A,FALSE,"PS Comps";"debt comps",#N/A,FALSE,"GIC_Comps";"debt comps",#N/A,FALSE,"GIC2_Comps"}</definedName>
    <definedName name="u" hidden="1">{"equity comps",#N/A,FALSE,"CS Comps";"equity comps",#N/A,FALSE,"PS Comps";"equity comps",#N/A,FALSE,"GIC_Comps";"equity comps",#N/A,FALSE,"GIC2_Comps";"debt comps",#N/A,FALSE,"CS Comps";"debt comps",#N/A,FALSE,"PS Comps";"debt comps",#N/A,FALSE,"GIC_Comps";"debt comps",#N/A,FALSE,"GIC2_Comps"}</definedName>
    <definedName name="ugyi" localSheetId="4" hidden="1">{#N/A,#N/A,FALSE,"output";#N/A,#N/A,FALSE,"contrib";#N/A,#N/A,FALSE,"profile";#N/A,#N/A,FALSE,"comps"}</definedName>
    <definedName name="ugyi" localSheetId="5" hidden="1">{#N/A,#N/A,FALSE,"output";#N/A,#N/A,FALSE,"contrib";#N/A,#N/A,FALSE,"profile";#N/A,#N/A,FALSE,"comps"}</definedName>
    <definedName name="ugyi" localSheetId="3" hidden="1">{#N/A,#N/A,FALSE,"output";#N/A,#N/A,FALSE,"contrib";#N/A,#N/A,FALSE,"profile";#N/A,#N/A,FALSE,"comps"}</definedName>
    <definedName name="ugyi" hidden="1">{#N/A,#N/A,FALSE,"output";#N/A,#N/A,FALSE,"contrib";#N/A,#N/A,FALSE,"profile";#N/A,#N/A,FALSE,"comps"}</definedName>
    <definedName name="uh" localSheetId="4" hidden="1">{#N/A,#N/A,FALSE,"SLM - REGION - YTD";#N/A,#N/A,FALSE,"SLM - REGION - PERIOD";#N/A,#N/A,FALSE,"TUNA - REGION - YTD";#N/A,#N/A,FALSE,"TUNA - REGION - PERIOD";#N/A,#N/A,FALSE,"S&amp;H - REGION - YTD";#N/A,#N/A,FALSE,"S&amp;H - REGION - PERIOD";#N/A,#N/A,FALSE,"SPECIALTIES";#N/A,#N/A,FALSE,"TL SEAFOOD";#N/A,#N/A,FALSE,"Ret Price"}</definedName>
    <definedName name="uh" localSheetId="5" hidden="1">{#N/A,#N/A,FALSE,"SLM - REGION - YTD";#N/A,#N/A,FALSE,"SLM - REGION - PERIOD";#N/A,#N/A,FALSE,"TUNA - REGION - YTD";#N/A,#N/A,FALSE,"TUNA - REGION - PERIOD";#N/A,#N/A,FALSE,"S&amp;H - REGION - YTD";#N/A,#N/A,FALSE,"S&amp;H - REGION - PERIOD";#N/A,#N/A,FALSE,"SPECIALTIES";#N/A,#N/A,FALSE,"TL SEAFOOD";#N/A,#N/A,FALSE,"Ret Price"}</definedName>
    <definedName name="uh" localSheetId="3" hidden="1">{#N/A,#N/A,FALSE,"SLM - REGION - YTD";#N/A,#N/A,FALSE,"SLM - REGION - PERIOD";#N/A,#N/A,FALSE,"TUNA - REGION - YTD";#N/A,#N/A,FALSE,"TUNA - REGION - PERIOD";#N/A,#N/A,FALSE,"S&amp;H - REGION - YTD";#N/A,#N/A,FALSE,"S&amp;H - REGION - PERIOD";#N/A,#N/A,FALSE,"SPECIALTIES";#N/A,#N/A,FALSE,"TL SEAFOOD";#N/A,#N/A,FALSE,"Ret Price"}</definedName>
    <definedName name="uh" hidden="1">{#N/A,#N/A,FALSE,"SLM - REGION - YTD";#N/A,#N/A,FALSE,"SLM - REGION - PERIOD";#N/A,#N/A,FALSE,"TUNA - REGION - YTD";#N/A,#N/A,FALSE,"TUNA - REGION - PERIOD";#N/A,#N/A,FALSE,"S&amp;H - REGION - YTD";#N/A,#N/A,FALSE,"S&amp;H - REGION - PERIOD";#N/A,#N/A,FALSE,"SPECIALTIES";#N/A,#N/A,FALSE,"TL SEAFOOD";#N/A,#N/A,FALSE,"Ret Price"}</definedName>
    <definedName name="uhtr" localSheetId="4" hidden="1">{"SCH15",#N/A,FALSE,"SCH15,16,85,86";"SCH16",#N/A,FALSE,"SCH15,16,85,86";"SCH85",#N/A,FALSE,"SCH15,16,85,86";"SCH86",#N/A,FALSE,"SCH15,16,85,86"}</definedName>
    <definedName name="uhtr" localSheetId="5" hidden="1">{"SCH15",#N/A,FALSE,"SCH15,16,85,86";"SCH16",#N/A,FALSE,"SCH15,16,85,86";"SCH85",#N/A,FALSE,"SCH15,16,85,86";"SCH86",#N/A,FALSE,"SCH15,16,85,86"}</definedName>
    <definedName name="uhtr" localSheetId="3" hidden="1">{"SCH15",#N/A,FALSE,"SCH15,16,85,86";"SCH16",#N/A,FALSE,"SCH15,16,85,86";"SCH85",#N/A,FALSE,"SCH15,16,85,86";"SCH86",#N/A,FALSE,"SCH15,16,85,86"}</definedName>
    <definedName name="uhtr" hidden="1">{"SCH15",#N/A,FALSE,"SCH15,16,85,86";"SCH16",#N/A,FALSE,"SCH15,16,85,86";"SCH85",#N/A,FALSE,"SCH15,16,85,86";"SCH86",#N/A,FALSE,"SCH15,16,85,86"}</definedName>
    <definedName name="uioiuo" localSheetId="4" hidden="1">{#N/A,#N/A,FALSE,"Highridge Return Analysis";#N/A,#N/A,FALSE,"Sale @ end of year 3 (4yr Plan)";#N/A,#N/A,FALSE,"Highridge Assumption Page"}</definedName>
    <definedName name="uioiuo" localSheetId="5" hidden="1">{#N/A,#N/A,FALSE,"Highridge Return Analysis";#N/A,#N/A,FALSE,"Sale @ end of year 3 (4yr Plan)";#N/A,#N/A,FALSE,"Highridge Assumption Page"}</definedName>
    <definedName name="uioiuo" localSheetId="3" hidden="1">{#N/A,#N/A,FALSE,"Highridge Return Analysis";#N/A,#N/A,FALSE,"Sale @ end of year 3 (4yr Plan)";#N/A,#N/A,FALSE,"Highridge Assumption Page"}</definedName>
    <definedName name="uioiuo" hidden="1">{#N/A,#N/A,FALSE,"Highridge Return Analysis";#N/A,#N/A,FALSE,"Sale @ end of year 3 (4yr Plan)";#N/A,#N/A,FALSE,"Highridge Assumption Page"}</definedName>
    <definedName name="uiyui" localSheetId="4" hidden="1">{"sheet a",#N/A,FALSE,"A";"2 9 casflow",#N/A,FALSE,"B"}</definedName>
    <definedName name="uiyui" localSheetId="5" hidden="1">{"sheet a",#N/A,FALSE,"A";"2 9 casflow",#N/A,FALSE,"B"}</definedName>
    <definedName name="uiyui" localSheetId="3" hidden="1">{"sheet a",#N/A,FALSE,"A";"2 9 casflow",#N/A,FALSE,"B"}</definedName>
    <definedName name="uiyui" hidden="1">{"sheet a",#N/A,FALSE,"A";"2 9 casflow",#N/A,FALSE,"B"}</definedName>
    <definedName name="uj" localSheetId="4" hidden="1">{#N/A,#N/A,FALSE,"Chart 2 by Prop Type"}</definedName>
    <definedName name="uj" localSheetId="5" hidden="1">{#N/A,#N/A,FALSE,"Chart 2 by Prop Type"}</definedName>
    <definedName name="uj" localSheetId="3" hidden="1">{#N/A,#N/A,FALSE,"Chart 2 by Prop Type"}</definedName>
    <definedName name="uj" hidden="1">{#N/A,#N/A,FALSE,"Chart 2 by Prop Type"}</definedName>
    <definedName name="umy" localSheetId="4" hidden="1">{"comps",#N/A,FALSE,"comps";"notes",#N/A,FALSE,"comps"}</definedName>
    <definedName name="umy" localSheetId="5" hidden="1">{"comps",#N/A,FALSE,"comps";"notes",#N/A,FALSE,"comps"}</definedName>
    <definedName name="umy" localSheetId="3" hidden="1">{"comps",#N/A,FALSE,"comps";"notes",#N/A,FALSE,"comps"}</definedName>
    <definedName name="umy" hidden="1">{"comps",#N/A,FALSE,"comps";"notes",#N/A,FALSE,"comps"}</definedName>
    <definedName name="unattached" localSheetId="4" hidden="1">{#N/A,#N/A,FALSE,"el.det";#N/A,#N/A,FALSE,"mu.det";#N/A,#N/A,FALSE,"ug.det";#N/A,#N/A,FALSE,"ex.det";#N/A,#N/A,FALSE,"lux.det";#N/A,#N/A,FALSE,"custom.lot";#N/A,#N/A,FALSE,"condo.att";#N/A,#N/A,FALSE,"el.att";#N/A,#N/A,FALSE,"mu.att";#N/A,#N/A,FALSE,"ex.att";#N/A,#N/A,FALSE,"lux.att";#N/A,#N/A,FALSE,"all.by.village"}</definedName>
    <definedName name="unattached" localSheetId="5" hidden="1">{#N/A,#N/A,FALSE,"el.det";#N/A,#N/A,FALSE,"mu.det";#N/A,#N/A,FALSE,"ug.det";#N/A,#N/A,FALSE,"ex.det";#N/A,#N/A,FALSE,"lux.det";#N/A,#N/A,FALSE,"custom.lot";#N/A,#N/A,FALSE,"condo.att";#N/A,#N/A,FALSE,"el.att";#N/A,#N/A,FALSE,"mu.att";#N/A,#N/A,FALSE,"ex.att";#N/A,#N/A,FALSE,"lux.att";#N/A,#N/A,FALSE,"all.by.village"}</definedName>
    <definedName name="unattached" localSheetId="3" hidden="1">{#N/A,#N/A,FALSE,"el.det";#N/A,#N/A,FALSE,"mu.det";#N/A,#N/A,FALSE,"ug.det";#N/A,#N/A,FALSE,"ex.det";#N/A,#N/A,FALSE,"lux.det";#N/A,#N/A,FALSE,"custom.lot";#N/A,#N/A,FALSE,"condo.att";#N/A,#N/A,FALSE,"el.att";#N/A,#N/A,FALSE,"mu.att";#N/A,#N/A,FALSE,"ex.att";#N/A,#N/A,FALSE,"lux.att";#N/A,#N/A,FALSE,"all.by.village"}</definedName>
    <definedName name="unattached" hidden="1">{#N/A,#N/A,FALSE,"el.det";#N/A,#N/A,FALSE,"mu.det";#N/A,#N/A,FALSE,"ug.det";#N/A,#N/A,FALSE,"ex.det";#N/A,#N/A,FALSE,"lux.det";#N/A,#N/A,FALSE,"custom.lot";#N/A,#N/A,FALSE,"condo.att";#N/A,#N/A,FALSE,"el.att";#N/A,#N/A,FALSE,"mu.att";#N/A,#N/A,FALSE,"ex.att";#N/A,#N/A,FALSE,"lux.att";#N/A,#N/A,FALSE,"all.by.village"}</definedName>
    <definedName name="unknown" localSheetId="4" hidden="1">{#N/A,#N/A,FALSE,"Occ and Rate";#N/A,#N/A,FALSE,"PF Input";#N/A,#N/A,FALSE,"Capital Input";#N/A,#N/A,FALSE,"Proforma Five Yr";#N/A,#N/A,FALSE,"Calculations";#N/A,#N/A,FALSE,"Transaction Summary-DTW"}</definedName>
    <definedName name="unknown" localSheetId="5" hidden="1">{#N/A,#N/A,FALSE,"Occ and Rate";#N/A,#N/A,FALSE,"PF Input";#N/A,#N/A,FALSE,"Capital Input";#N/A,#N/A,FALSE,"Proforma Five Yr";#N/A,#N/A,FALSE,"Calculations";#N/A,#N/A,FALSE,"Transaction Summary-DTW"}</definedName>
    <definedName name="unknown" localSheetId="3" hidden="1">{#N/A,#N/A,FALSE,"Occ and Rate";#N/A,#N/A,FALSE,"PF Input";#N/A,#N/A,FALSE,"Capital Input";#N/A,#N/A,FALSE,"Proforma Five Yr";#N/A,#N/A,FALSE,"Calculations";#N/A,#N/A,FALSE,"Transaction Summary-DTW"}</definedName>
    <definedName name="unknown" hidden="1">{#N/A,#N/A,FALSE,"Occ and Rate";#N/A,#N/A,FALSE,"PF Input";#N/A,#N/A,FALSE,"Capital Input";#N/A,#N/A,FALSE,"Proforma Five Yr";#N/A,#N/A,FALSE,"Calculations";#N/A,#N/A,FALSE,"Transaction Summary-DTW"}</definedName>
    <definedName name="unknown2" localSheetId="4" hidden="1">{#N/A,#N/A,FALSE,"Proforma Five Yr";#N/A,#N/A,FALSE,"Capital Input";#N/A,#N/A,FALSE,"Calculations";#N/A,#N/A,FALSE,"Transaction Summary-DTW"}</definedName>
    <definedName name="unknown2" localSheetId="5" hidden="1">{#N/A,#N/A,FALSE,"Proforma Five Yr";#N/A,#N/A,FALSE,"Capital Input";#N/A,#N/A,FALSE,"Calculations";#N/A,#N/A,FALSE,"Transaction Summary-DTW"}</definedName>
    <definedName name="unknown2" localSheetId="3" hidden="1">{#N/A,#N/A,FALSE,"Proforma Five Yr";#N/A,#N/A,FALSE,"Capital Input";#N/A,#N/A,FALSE,"Calculations";#N/A,#N/A,FALSE,"Transaction Summary-DTW"}</definedName>
    <definedName name="unknown2" hidden="1">{#N/A,#N/A,FALSE,"Proforma Five Yr";#N/A,#N/A,FALSE,"Capital Input";#N/A,#N/A,FALSE,"Calculations";#N/A,#N/A,FALSE,"Transaction Summary-DTW"}</definedName>
    <definedName name="UNREALIZED_GAIN" hidden="1">"UNREALIZED_GAIN"</definedName>
    <definedName name="UNUSUAL_EXP" hidden="1">"UNUSUAL_EXP"</definedName>
    <definedName name="update" localSheetId="4" hidden="1">{"AnnualRentRoll",#N/A,FALSE,"RentRoll"}</definedName>
    <definedName name="update" localSheetId="5" hidden="1">{"AnnualRentRoll",#N/A,FALSE,"RentRoll"}</definedName>
    <definedName name="update" localSheetId="3" hidden="1">{"AnnualRentRoll",#N/A,FALSE,"RentRoll"}</definedName>
    <definedName name="update" hidden="1">{"AnnualRentRoll",#N/A,FALSE,"RentRoll"}</definedName>
    <definedName name="upland" localSheetId="4" hidden="1">{#N/A,#N/A,FALSE,"Aging Summary";#N/A,#N/A,FALSE,"Ratio Analysis";#N/A,#N/A,FALSE,"Test 120 Day Accts";#N/A,#N/A,FALSE,"Tickmarks"}</definedName>
    <definedName name="upland" localSheetId="5" hidden="1">{#N/A,#N/A,FALSE,"Aging Summary";#N/A,#N/A,FALSE,"Ratio Analysis";#N/A,#N/A,FALSE,"Test 120 Day Accts";#N/A,#N/A,FALSE,"Tickmarks"}</definedName>
    <definedName name="upland" localSheetId="3" hidden="1">{#N/A,#N/A,FALSE,"Aging Summary";#N/A,#N/A,FALSE,"Ratio Analysis";#N/A,#N/A,FALSE,"Test 120 Day Accts";#N/A,#N/A,FALSE,"Tickmarks"}</definedName>
    <definedName name="upland" hidden="1">{#N/A,#N/A,FALSE,"Aging Summary";#N/A,#N/A,FALSE,"Ratio Analysis";#N/A,#N/A,FALSE,"Test 120 Day Accts";#N/A,#N/A,FALSE,"Tickmarks"}</definedName>
    <definedName name="upland2" localSheetId="4" hidden="1">{#N/A,#N/A,FALSE,"Aging Summary";#N/A,#N/A,FALSE,"Ratio Analysis";#N/A,#N/A,FALSE,"Test 120 Day Accts";#N/A,#N/A,FALSE,"Tickmarks"}</definedName>
    <definedName name="upland2" localSheetId="5" hidden="1">{#N/A,#N/A,FALSE,"Aging Summary";#N/A,#N/A,FALSE,"Ratio Analysis";#N/A,#N/A,FALSE,"Test 120 Day Accts";#N/A,#N/A,FALSE,"Tickmarks"}</definedName>
    <definedName name="upland2" localSheetId="3" hidden="1">{#N/A,#N/A,FALSE,"Aging Summary";#N/A,#N/A,FALSE,"Ratio Analysis";#N/A,#N/A,FALSE,"Test 120 Day Accts";#N/A,#N/A,FALSE,"Tickmarks"}</definedName>
    <definedName name="upland2" hidden="1">{#N/A,#N/A,FALSE,"Aging Summary";#N/A,#N/A,FALSE,"Ratio Analysis";#N/A,#N/A,FALSE,"Test 120 Day Accts";#N/A,#N/A,FALSE,"Tickmarks"}</definedName>
    <definedName name="US_GAAP" hidden="1">"US_GAAP"</definedName>
    <definedName name="utfuyf" localSheetId="4" hidden="1">{#N/A,#N/A,FALSE,"matx B4 DS";#N/A,#N/A,FALSE,"matx B4 DS Hac";#N/A,#N/A,FALSE,"matx B4 DS Chabot";#N/A,#N/A,FALSE,"matx B4 DS Diablo"}</definedName>
    <definedName name="utfuyf" localSheetId="5" hidden="1">{#N/A,#N/A,FALSE,"matx B4 DS";#N/A,#N/A,FALSE,"matx B4 DS Hac";#N/A,#N/A,FALSE,"matx B4 DS Chabot";#N/A,#N/A,FALSE,"matx B4 DS Diablo"}</definedName>
    <definedName name="utfuyf" localSheetId="3" hidden="1">{#N/A,#N/A,FALSE,"matx B4 DS";#N/A,#N/A,FALSE,"matx B4 DS Hac";#N/A,#N/A,FALSE,"matx B4 DS Chabot";#N/A,#N/A,FALSE,"matx B4 DS Diablo"}</definedName>
    <definedName name="utfuyf" hidden="1">{#N/A,#N/A,FALSE,"matx B4 DS";#N/A,#N/A,FALSE,"matx B4 DS Hac";#N/A,#N/A,FALSE,"matx B4 DS Chabot";#N/A,#N/A,FALSE,"matx B4 DS Diablo"}</definedName>
    <definedName name="uu" localSheetId="4" hidden="1">{"away stand alones",#N/A,FALSE,"Target"}</definedName>
    <definedName name="uu" localSheetId="5" hidden="1">{"away stand alones",#N/A,FALSE,"Target"}</definedName>
    <definedName name="uu" localSheetId="3" hidden="1">{"away stand alones",#N/A,FALSE,"Target"}</definedName>
    <definedName name="uu" hidden="1">{"away stand alones",#N/A,FALSE,"Target"}</definedName>
    <definedName name="uuuu" localSheetId="4" hidden="1">{"Rasnitz CF",#N/A,FALSE,"Germany - Rasnitz";"Rasnitz inputs",#N/A,FALSE,"Germany - Rasnitz"}</definedName>
    <definedName name="uuuu" localSheetId="5" hidden="1">{"Rasnitz CF",#N/A,FALSE,"Germany - Rasnitz";"Rasnitz inputs",#N/A,FALSE,"Germany - Rasnitz"}</definedName>
    <definedName name="uuuu" localSheetId="3" hidden="1">{"Rasnitz CF",#N/A,FALSE,"Germany - Rasnitz";"Rasnitz inputs",#N/A,FALSE,"Germany - Rasnitz"}</definedName>
    <definedName name="uuuu" hidden="1">{"Rasnitz CF",#N/A,FALSE,"Germany - Rasnitz";"Rasnitz inputs",#N/A,FALSE,"Germany - Rasnitz"}</definedName>
    <definedName name="uw4u" localSheetId="4" hidden="1">{"Investor",#N/A,FALSE,"Model";"Property",#N/A,FALSE,"Model";"Incentive Taxes",#N/A,FALSE,"Model"}</definedName>
    <definedName name="uw4u" localSheetId="5" hidden="1">{"Investor",#N/A,FALSE,"Model";"Property",#N/A,FALSE,"Model";"Incentive Taxes",#N/A,FALSE,"Model"}</definedName>
    <definedName name="uw4u" localSheetId="3" hidden="1">{"Investor",#N/A,FALSE,"Model";"Property",#N/A,FALSE,"Model";"Incentive Taxes",#N/A,FALSE,"Model"}</definedName>
    <definedName name="uw4u" hidden="1">{"Investor",#N/A,FALSE,"Model";"Property",#N/A,FALSE,"Model";"Incentive Taxes",#N/A,FALSE,"Model"}</definedName>
    <definedName name="uyfkf"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_1"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_1"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e" localSheetId="4" hidden="1">{#N/A,#N/A,FALSE,"Cashflow Analysis";#N/A,#N/A,FALSE,"Sensitivity Analysis";#N/A,#N/A,FALSE,"PV";#N/A,#N/A,FALSE,"Pro Forma"}</definedName>
    <definedName name="Value" localSheetId="5" hidden="1">{#N/A,#N/A,FALSE,"Cashflow Analysis";#N/A,#N/A,FALSE,"Sensitivity Analysis";#N/A,#N/A,FALSE,"PV";#N/A,#N/A,FALSE,"Pro Forma"}</definedName>
    <definedName name="Value" localSheetId="3" hidden="1">{#N/A,#N/A,FALSE,"Cashflow Analysis";#N/A,#N/A,FALSE,"Sensitivity Analysis";#N/A,#N/A,FALSE,"PV";#N/A,#N/A,FALSE,"Pro Forma"}</definedName>
    <definedName name="Value" hidden="1">{#N/A,#N/A,FALSE,"Cashflow Analysis";#N/A,#N/A,FALSE,"Sensitivity Analysis";#N/A,#N/A,FALSE,"PV";#N/A,#N/A,FALSE,"Pro Forma"}</definedName>
    <definedName name="Value.2" localSheetId="4" hidden="1">{#N/A,#N/A,FALSE,"Cashflow Analysis";#N/A,#N/A,FALSE,"Sensitivity Analysis";#N/A,#N/A,FALSE,"PV";#N/A,#N/A,FALSE,"Pro Forma"}</definedName>
    <definedName name="Value.2" localSheetId="5" hidden="1">{#N/A,#N/A,FALSE,"Cashflow Analysis";#N/A,#N/A,FALSE,"Sensitivity Analysis";#N/A,#N/A,FALSE,"PV";#N/A,#N/A,FALSE,"Pro Forma"}</definedName>
    <definedName name="Value.2" localSheetId="3" hidden="1">{#N/A,#N/A,FALSE,"Cashflow Analysis";#N/A,#N/A,FALSE,"Sensitivity Analysis";#N/A,#N/A,FALSE,"PV";#N/A,#N/A,FALSE,"Pro Forma"}</definedName>
    <definedName name="Value.2" hidden="1">{#N/A,#N/A,FALSE,"Cashflow Analysis";#N/A,#N/A,FALSE,"Sensitivity Analysis";#N/A,#N/A,FALSE,"PV";#N/A,#N/A,FALSE,"Pro Forma"}</definedName>
    <definedName name="Value.2_1" localSheetId="4" hidden="1">{#N/A,#N/A,FALSE,"Cashflow Analysis";#N/A,#N/A,FALSE,"Sensitivity Analysis";#N/A,#N/A,FALSE,"PV";#N/A,#N/A,FALSE,"Pro Forma"}</definedName>
    <definedName name="Value.2_1" localSheetId="5" hidden="1">{#N/A,#N/A,FALSE,"Cashflow Analysis";#N/A,#N/A,FALSE,"Sensitivity Analysis";#N/A,#N/A,FALSE,"PV";#N/A,#N/A,FALSE,"Pro Forma"}</definedName>
    <definedName name="Value.2_1" localSheetId="3" hidden="1">{#N/A,#N/A,FALSE,"Cashflow Analysis";#N/A,#N/A,FALSE,"Sensitivity Analysis";#N/A,#N/A,FALSE,"PV";#N/A,#N/A,FALSE,"Pro Forma"}</definedName>
    <definedName name="Value.2_1" hidden="1">{#N/A,#N/A,FALSE,"Cashflow Analysis";#N/A,#N/A,FALSE,"Sensitivity Analysis";#N/A,#N/A,FALSE,"PV";#N/A,#N/A,FALSE,"Pro Forma"}</definedName>
    <definedName name="value1" localSheetId="4" hidden="1">{#N/A,#N/A,FALSE,"Cashflow Analysis";#N/A,#N/A,FALSE,"Sensitivity Analysis";#N/A,#N/A,FALSE,"PV";#N/A,#N/A,FALSE,"Pro Forma"}</definedName>
    <definedName name="value1" localSheetId="5" hidden="1">{#N/A,#N/A,FALSE,"Cashflow Analysis";#N/A,#N/A,FALSE,"Sensitivity Analysis";#N/A,#N/A,FALSE,"PV";#N/A,#N/A,FALSE,"Pro Forma"}</definedName>
    <definedName name="value1" localSheetId="3" hidden="1">{#N/A,#N/A,FALSE,"Cashflow Analysis";#N/A,#N/A,FALSE,"Sensitivity Analysis";#N/A,#N/A,FALSE,"PV";#N/A,#N/A,FALSE,"Pro Forma"}</definedName>
    <definedName name="value1" hidden="1">{#N/A,#N/A,FALSE,"Cashflow Analysis";#N/A,#N/A,FALSE,"Sensitivity Analysis";#N/A,#N/A,FALSE,"PV";#N/A,#N/A,FALSE,"Pro Forma"}</definedName>
    <definedName name="value1.2" localSheetId="4" hidden="1">{#N/A,#N/A,FALSE,"Cashflow Analysis";#N/A,#N/A,FALSE,"Sensitivity Analysis";#N/A,#N/A,FALSE,"PV";#N/A,#N/A,FALSE,"Pro Forma"}</definedName>
    <definedName name="value1.2" localSheetId="5" hidden="1">{#N/A,#N/A,FALSE,"Cashflow Analysis";#N/A,#N/A,FALSE,"Sensitivity Analysis";#N/A,#N/A,FALSE,"PV";#N/A,#N/A,FALSE,"Pro Forma"}</definedName>
    <definedName name="value1.2" localSheetId="3" hidden="1">{#N/A,#N/A,FALSE,"Cashflow Analysis";#N/A,#N/A,FALSE,"Sensitivity Analysis";#N/A,#N/A,FALSE,"PV";#N/A,#N/A,FALSE,"Pro Forma"}</definedName>
    <definedName name="value1.2" hidden="1">{#N/A,#N/A,FALSE,"Cashflow Analysis";#N/A,#N/A,FALSE,"Sensitivity Analysis";#N/A,#N/A,FALSE,"PV";#N/A,#N/A,FALSE,"Pro Forma"}</definedName>
    <definedName name="value1.2_1" localSheetId="4" hidden="1">{#N/A,#N/A,FALSE,"Cashflow Analysis";#N/A,#N/A,FALSE,"Sensitivity Analysis";#N/A,#N/A,FALSE,"PV";#N/A,#N/A,FALSE,"Pro Forma"}</definedName>
    <definedName name="value1.2_1" localSheetId="5" hidden="1">{#N/A,#N/A,FALSE,"Cashflow Analysis";#N/A,#N/A,FALSE,"Sensitivity Analysis";#N/A,#N/A,FALSE,"PV";#N/A,#N/A,FALSE,"Pro Forma"}</definedName>
    <definedName name="value1.2_1" localSheetId="3" hidden="1">{#N/A,#N/A,FALSE,"Cashflow Analysis";#N/A,#N/A,FALSE,"Sensitivity Analysis";#N/A,#N/A,FALSE,"PV";#N/A,#N/A,FALSE,"Pro Forma"}</definedName>
    <definedName name="value1.2_1" hidden="1">{#N/A,#N/A,FALSE,"Cashflow Analysis";#N/A,#N/A,FALSE,"Sensitivity Analysis";#N/A,#N/A,FALSE,"PV";#N/A,#N/A,FALSE,"Pro Forma"}</definedName>
    <definedName name="value1_1" localSheetId="4" hidden="1">{#N/A,#N/A,FALSE,"Cashflow Analysis";#N/A,#N/A,FALSE,"Sensitivity Analysis";#N/A,#N/A,FALSE,"PV";#N/A,#N/A,FALSE,"Pro Forma"}</definedName>
    <definedName name="value1_1" localSheetId="5" hidden="1">{#N/A,#N/A,FALSE,"Cashflow Analysis";#N/A,#N/A,FALSE,"Sensitivity Analysis";#N/A,#N/A,FALSE,"PV";#N/A,#N/A,FALSE,"Pro Forma"}</definedName>
    <definedName name="value1_1" localSheetId="3" hidden="1">{#N/A,#N/A,FALSE,"Cashflow Analysis";#N/A,#N/A,FALSE,"Sensitivity Analysis";#N/A,#N/A,FALSE,"PV";#N/A,#N/A,FALSE,"Pro Forma"}</definedName>
    <definedName name="value1_1" hidden="1">{#N/A,#N/A,FALSE,"Cashflow Analysis";#N/A,#N/A,FALSE,"Sensitivity Analysis";#N/A,#N/A,FALSE,"PV";#N/A,#N/A,FALSE,"Pro Forma"}</definedName>
    <definedName name="value2" localSheetId="4" hidden="1">{#N/A,#N/A,FALSE,"Cashflow Analysis";#N/A,#N/A,FALSE,"Sensitivity Analysis";#N/A,#N/A,FALSE,"PV";#N/A,#N/A,FALSE,"Pro Forma"}</definedName>
    <definedName name="value2" localSheetId="5" hidden="1">{#N/A,#N/A,FALSE,"Cashflow Analysis";#N/A,#N/A,FALSE,"Sensitivity Analysis";#N/A,#N/A,FALSE,"PV";#N/A,#N/A,FALSE,"Pro Forma"}</definedName>
    <definedName name="value2" localSheetId="3" hidden="1">{#N/A,#N/A,FALSE,"Cashflow Analysis";#N/A,#N/A,FALSE,"Sensitivity Analysis";#N/A,#N/A,FALSE,"PV";#N/A,#N/A,FALSE,"Pro Forma"}</definedName>
    <definedName name="value2" hidden="1">{#N/A,#N/A,FALSE,"Cashflow Analysis";#N/A,#N/A,FALSE,"Sensitivity Analysis";#N/A,#N/A,FALSE,"PV";#N/A,#N/A,FALSE,"Pro Forma"}</definedName>
    <definedName name="var96_96" localSheetId="4" hidden="1">{#N/A,#N/A,FALSE,"B_Spread"}</definedName>
    <definedName name="var96_96" localSheetId="5" hidden="1">{#N/A,#N/A,FALSE,"B_Spread"}</definedName>
    <definedName name="var96_96" localSheetId="3" hidden="1">{#N/A,#N/A,FALSE,"B_Spread"}</definedName>
    <definedName name="var96_96" hidden="1">{#N/A,#N/A,FALSE,"B_Spread"}</definedName>
    <definedName name="VARIANCE" localSheetId="4" hidden="1">{"Output-BaseYear",#N/A,FALSE,"Output"}</definedName>
    <definedName name="VARIANCE" localSheetId="5" hidden="1">{"Output-BaseYear",#N/A,FALSE,"Output"}</definedName>
    <definedName name="VARIANCE" localSheetId="3" hidden="1">{"Output-BaseYear",#N/A,FALSE,"Output"}</definedName>
    <definedName name="VARIANCE" hidden="1">{"Output-BaseYear",#N/A,FALSE,"Output"}</definedName>
    <definedName name="vdffd"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dffd"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dffd"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dffd"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F"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F"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F"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F"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ghjkvgh" localSheetId="4" hidden="1">{#N/A,#N/A,FALSE,"Expense Detail ";#N/A,#N/A,FALSE,"Worksheet";#N/A,#N/A,FALSE,"Audit";#N/A,#N/A,FALSE,"Exclusions";#N/A,#N/A,FALSE,"Variance";#N/A,#N/A,FALSE,"Reconciliation"}</definedName>
    <definedName name="vghjkvgh" localSheetId="5" hidden="1">{#N/A,#N/A,FALSE,"Expense Detail ";#N/A,#N/A,FALSE,"Worksheet";#N/A,#N/A,FALSE,"Audit";#N/A,#N/A,FALSE,"Exclusions";#N/A,#N/A,FALSE,"Variance";#N/A,#N/A,FALSE,"Reconciliation"}</definedName>
    <definedName name="vghjkvgh" localSheetId="3" hidden="1">{#N/A,#N/A,FALSE,"Expense Detail ";#N/A,#N/A,FALSE,"Worksheet";#N/A,#N/A,FALSE,"Audit";#N/A,#N/A,FALSE,"Exclusions";#N/A,#N/A,FALSE,"Variance";#N/A,#N/A,FALSE,"Reconciliation"}</definedName>
    <definedName name="vghjkvgh" hidden="1">{#N/A,#N/A,FALSE,"Expense Detail ";#N/A,#N/A,FALSE,"Worksheet";#N/A,#N/A,FALSE,"Audit";#N/A,#N/A,FALSE,"Exclusions";#N/A,#N/A,FALSE,"Variance";#N/A,#N/A,FALSE,"Reconciliation"}</definedName>
    <definedName name="vghvgh" localSheetId="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ghvgh" localSheetId="5"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ghvgh"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ghvgh"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hjh" localSheetId="4" hidden="1">{#N/A,#N/A,FALSE,"CCC ACC Budget";#N/A,#N/A,FALSE,"Variance";#N/A,#N/A,FALSE,"CCC Rent Detail";#N/A,#N/A,FALSE,"COMMON AREA";#N/A,#N/A,FALSE,"CCC Electric Inclusion";#N/A,#N/A,FALSE,"CCC Opex Detail";#N/A,#N/A,FALSE,"CCC RE Tax Detail";#N/A,#N/A,FALSE,"CCC Chilled Wtr Inclusion";#N/A,#N/A,FALSE,"CCC OTHVAC ";#N/A,#N/A,FALSE,"CCC INPUT"}</definedName>
    <definedName name="vhjh" localSheetId="5" hidden="1">{#N/A,#N/A,FALSE,"CCC ACC Budget";#N/A,#N/A,FALSE,"Variance";#N/A,#N/A,FALSE,"CCC Rent Detail";#N/A,#N/A,FALSE,"COMMON AREA";#N/A,#N/A,FALSE,"CCC Electric Inclusion";#N/A,#N/A,FALSE,"CCC Opex Detail";#N/A,#N/A,FALSE,"CCC RE Tax Detail";#N/A,#N/A,FALSE,"CCC Chilled Wtr Inclusion";#N/A,#N/A,FALSE,"CCC OTHVAC ";#N/A,#N/A,FALSE,"CCC INPUT"}</definedName>
    <definedName name="vhjh" localSheetId="3" hidden="1">{#N/A,#N/A,FALSE,"CCC ACC Budget";#N/A,#N/A,FALSE,"Variance";#N/A,#N/A,FALSE,"CCC Rent Detail";#N/A,#N/A,FALSE,"COMMON AREA";#N/A,#N/A,FALSE,"CCC Electric Inclusion";#N/A,#N/A,FALSE,"CCC Opex Detail";#N/A,#N/A,FALSE,"CCC RE Tax Detail";#N/A,#N/A,FALSE,"CCC Chilled Wtr Inclusion";#N/A,#N/A,FALSE,"CCC OTHVAC ";#N/A,#N/A,FALSE,"CCC INPUT"}</definedName>
    <definedName name="vhjh" hidden="1">{#N/A,#N/A,FALSE,"CCC ACC Budget";#N/A,#N/A,FALSE,"Variance";#N/A,#N/A,FALSE,"CCC Rent Detail";#N/A,#N/A,FALSE,"COMMON AREA";#N/A,#N/A,FALSE,"CCC Electric Inclusion";#N/A,#N/A,FALSE,"CCC Opex Detail";#N/A,#N/A,FALSE,"CCC RE Tax Detail";#N/A,#N/A,FALSE,"CCC Chilled Wtr Inclusion";#N/A,#N/A,FALSE,"CCC OTHVAC ";#N/A,#N/A,FALSE,"CCC INPUT"}</definedName>
    <definedName name="viasat" localSheetId="4" hidden="1">{"Main",#N/A,FALSE,"Wacker";"Main2",#N/A,FALSE,"Wacker";"Value",#N/A,FALSE,"Wacker";"Sensitivity",#N/A,FALSE,"Wacker";"Paine",#N/A,FALSE,"Wacker";"Quaker",#N/A,FALSE,"Wacker";"Wacker",#N/A,FALSE,"Wacker";"1900",#N/A,FALSE,"Wacker";"1901",#N/A,FALSE,"Wacker"}</definedName>
    <definedName name="viasat" localSheetId="5" hidden="1">{"Main",#N/A,FALSE,"Wacker";"Main2",#N/A,FALSE,"Wacker";"Value",#N/A,FALSE,"Wacker";"Sensitivity",#N/A,FALSE,"Wacker";"Paine",#N/A,FALSE,"Wacker";"Quaker",#N/A,FALSE,"Wacker";"Wacker",#N/A,FALSE,"Wacker";"1900",#N/A,FALSE,"Wacker";"1901",#N/A,FALSE,"Wacker"}</definedName>
    <definedName name="viasat" localSheetId="3" hidden="1">{"Main",#N/A,FALSE,"Wacker";"Main2",#N/A,FALSE,"Wacker";"Value",#N/A,FALSE,"Wacker";"Sensitivity",#N/A,FALSE,"Wacker";"Paine",#N/A,FALSE,"Wacker";"Quaker",#N/A,FALSE,"Wacker";"Wacker",#N/A,FALSE,"Wacker";"1900",#N/A,FALSE,"Wacker";"1901",#N/A,FALSE,"Wacker"}</definedName>
    <definedName name="viasat" hidden="1">{"Main",#N/A,FALSE,"Wacker";"Main2",#N/A,FALSE,"Wacker";"Value",#N/A,FALSE,"Wacker";"Sensitivity",#N/A,FALSE,"Wacker";"Paine",#N/A,FALSE,"Wacker";"Quaker",#N/A,FALSE,"Wacker";"Wacker",#N/A,FALSE,"Wacker";"1900",#N/A,FALSE,"Wacker";"1901",#N/A,FALSE,"Wacker"}</definedName>
    <definedName name="VIGRIN.Operations._.Review" localSheetId="4" hidden="1">{#N/A,#N/A,FALSE,"Proforma Five Yr";#N/A,#N/A,FALSE,"Occ and Rate";#N/A,#N/A,FALSE,"PF Input";#N/A,#N/A,FALSE,"Hotcomps"}</definedName>
    <definedName name="VIGRIN.Operations._.Review" localSheetId="5" hidden="1">{#N/A,#N/A,FALSE,"Proforma Five Yr";#N/A,#N/A,FALSE,"Occ and Rate";#N/A,#N/A,FALSE,"PF Input";#N/A,#N/A,FALSE,"Hotcomps"}</definedName>
    <definedName name="VIGRIN.Operations._.Review" localSheetId="3" hidden="1">{#N/A,#N/A,FALSE,"Proforma Five Yr";#N/A,#N/A,FALSE,"Occ and Rate";#N/A,#N/A,FALSE,"PF Input";#N/A,#N/A,FALSE,"Hotcomps"}</definedName>
    <definedName name="VIGRIN.Operations._.Review" hidden="1">{#N/A,#N/A,FALSE,"Proforma Five Yr";#N/A,#N/A,FALSE,"Occ and Rate";#N/A,#N/A,FALSE,"PF Input";#N/A,#N/A,FALSE,"Hotcomps"}</definedName>
    <definedName name="VIRG.Complete._.Review" localSheetId="4" hidden="1">{#N/A,#N/A,FALSE,"Occ and Rate";#N/A,#N/A,FALSE,"PF Input";#N/A,#N/A,FALSE,"Capital Input";#N/A,#N/A,FALSE,"Proforma Five Yr";#N/A,#N/A,FALSE,"Calculations";#N/A,#N/A,FALSE,"Transaction Summary-DTW"}</definedName>
    <definedName name="VIRG.Complete._.Review" localSheetId="5" hidden="1">{#N/A,#N/A,FALSE,"Occ and Rate";#N/A,#N/A,FALSE,"PF Input";#N/A,#N/A,FALSE,"Capital Input";#N/A,#N/A,FALSE,"Proforma Five Yr";#N/A,#N/A,FALSE,"Calculations";#N/A,#N/A,FALSE,"Transaction Summary-DTW"}</definedName>
    <definedName name="VIRG.Complete._.Review" localSheetId="3" hidden="1">{#N/A,#N/A,FALSE,"Occ and Rate";#N/A,#N/A,FALSE,"PF Input";#N/A,#N/A,FALSE,"Capital Input";#N/A,#N/A,FALSE,"Proforma Five Yr";#N/A,#N/A,FALSE,"Calculations";#N/A,#N/A,FALSE,"Transaction Summary-DTW"}</definedName>
    <definedName name="VIRG.Complete._.Review" hidden="1">{#N/A,#N/A,FALSE,"Occ and Rate";#N/A,#N/A,FALSE,"PF Input";#N/A,#N/A,FALSE,"Capital Input";#N/A,#N/A,FALSE,"Proforma Five Yr";#N/A,#N/A,FALSE,"Calculations";#N/A,#N/A,FALSE,"Transaction Summary-DTW"}</definedName>
    <definedName name="VIRGIN.Investment._.Review" localSheetId="4" hidden="1">{#N/A,#N/A,FALSE,"Proforma Five Yr";#N/A,#N/A,FALSE,"Capital Input";#N/A,#N/A,FALSE,"Calculations";#N/A,#N/A,FALSE,"Transaction Summary-DTW"}</definedName>
    <definedName name="VIRGIN.Investment._.Review" localSheetId="5" hidden="1">{#N/A,#N/A,FALSE,"Proforma Five Yr";#N/A,#N/A,FALSE,"Capital Input";#N/A,#N/A,FALSE,"Calculations";#N/A,#N/A,FALSE,"Transaction Summary-DTW"}</definedName>
    <definedName name="VIRGIN.Investment._.Review" localSheetId="3" hidden="1">{#N/A,#N/A,FALSE,"Proforma Five Yr";#N/A,#N/A,FALSE,"Capital Input";#N/A,#N/A,FALSE,"Calculations";#N/A,#N/A,FALSE,"Transaction Summary-DTW"}</definedName>
    <definedName name="VIRGIN.Investment._.Review" hidden="1">{#N/A,#N/A,FALSE,"Proforma Five Yr";#N/A,#N/A,FALSE,"Capital Input";#N/A,#N/A,FALSE,"Calculations";#N/A,#N/A,FALSE,"Transaction Summary-DTW"}</definedName>
    <definedName name="VIRGIN.Phase._.I." localSheetId="4" hidden="1">{#N/A,#N/A,FALSE,"Transaction Summary-DTW";#N/A,#N/A,FALSE,"Proforma Five Yr";#N/A,#N/A,FALSE,"Occ and Rate"}</definedName>
    <definedName name="VIRGIN.Phase._.I." localSheetId="5" hidden="1">{#N/A,#N/A,FALSE,"Transaction Summary-DTW";#N/A,#N/A,FALSE,"Proforma Five Yr";#N/A,#N/A,FALSE,"Occ and Rate"}</definedName>
    <definedName name="VIRGIN.Phase._.I." localSheetId="3" hidden="1">{#N/A,#N/A,FALSE,"Transaction Summary-DTW";#N/A,#N/A,FALSE,"Proforma Five Yr";#N/A,#N/A,FALSE,"Occ and Rate"}</definedName>
    <definedName name="VIRGIN.Phase._.I." hidden="1">{#N/A,#N/A,FALSE,"Transaction Summary-DTW";#N/A,#N/A,FALSE,"Proforma Five Yr";#N/A,#N/A,FALSE,"Occ and Rate"}</definedName>
    <definedName name="VIRGIN.Proforma._.Review." localSheetId="4" hidden="1">{#N/A,#N/A,FALSE,"Occ and Rate";#N/A,#N/A,FALSE,"PF Input";#N/A,#N/A,FALSE,"Proforma Five Yr";#N/A,#N/A,FALSE,"Hotcomps"}</definedName>
    <definedName name="VIRGIN.Proforma._.Review." localSheetId="5" hidden="1">{#N/A,#N/A,FALSE,"Occ and Rate";#N/A,#N/A,FALSE,"PF Input";#N/A,#N/A,FALSE,"Proforma Five Yr";#N/A,#N/A,FALSE,"Hotcomps"}</definedName>
    <definedName name="VIRGIN.Proforma._.Review." localSheetId="3" hidden="1">{#N/A,#N/A,FALSE,"Occ and Rate";#N/A,#N/A,FALSE,"PF Input";#N/A,#N/A,FALSE,"Proforma Five Yr";#N/A,#N/A,FALSE,"Hotcomps"}</definedName>
    <definedName name="VIRGIN.Proforma._.Review." hidden="1">{#N/A,#N/A,FALSE,"Occ and Rate";#N/A,#N/A,FALSE,"PF Input";#N/A,#N/A,FALSE,"Proforma Five Yr";#N/A,#N/A,FALSE,"Hotcomps"}</definedName>
    <definedName name="vj" localSheetId="4" hidden="1">{#N/A,#N/A,FALSE,"Assumptions";#N/A,#N/A,FALSE,"10-Yr - detail";#N/A,#N/A,FALSE,"Rent Roll";#N/A,#N/A,FALSE,"Historical (2)";#N/A,#N/A,FALSE,"RET's";#N/A,#N/A,FALSE,"Lse-Exp.";#N/A,#N/A,FALSE,"Lease Rollover";#N/A,#N/A,FALSE,"Service Contracts"}</definedName>
    <definedName name="vj" localSheetId="5" hidden="1">{#N/A,#N/A,FALSE,"Assumptions";#N/A,#N/A,FALSE,"10-Yr - detail";#N/A,#N/A,FALSE,"Rent Roll";#N/A,#N/A,FALSE,"Historical (2)";#N/A,#N/A,FALSE,"RET's";#N/A,#N/A,FALSE,"Lse-Exp.";#N/A,#N/A,FALSE,"Lease Rollover";#N/A,#N/A,FALSE,"Service Contracts"}</definedName>
    <definedName name="vj" localSheetId="3" hidden="1">{#N/A,#N/A,FALSE,"Assumptions";#N/A,#N/A,FALSE,"10-Yr - detail";#N/A,#N/A,FALSE,"Rent Roll";#N/A,#N/A,FALSE,"Historical (2)";#N/A,#N/A,FALSE,"RET's";#N/A,#N/A,FALSE,"Lse-Exp.";#N/A,#N/A,FALSE,"Lease Rollover";#N/A,#N/A,FALSE,"Service Contracts"}</definedName>
    <definedName name="vj" hidden="1">{#N/A,#N/A,FALSE,"Assumptions";#N/A,#N/A,FALSE,"10-Yr - detail";#N/A,#N/A,FALSE,"Rent Roll";#N/A,#N/A,FALSE,"Historical (2)";#N/A,#N/A,FALSE,"RET's";#N/A,#N/A,FALSE,"Lse-Exp.";#N/A,#N/A,FALSE,"Lease Rollover";#N/A,#N/A,FALSE,"Service Contracts"}</definedName>
    <definedName name="vj_1" localSheetId="4" hidden="1">{#N/A,#N/A,FALSE,"Assumptions";#N/A,#N/A,FALSE,"10-Yr - detail";#N/A,#N/A,FALSE,"Rent Roll";#N/A,#N/A,FALSE,"Historical (2)";#N/A,#N/A,FALSE,"RET's";#N/A,#N/A,FALSE,"Lse-Exp.";#N/A,#N/A,FALSE,"Lease Rollover";#N/A,#N/A,FALSE,"Service Contracts"}</definedName>
    <definedName name="vj_1" localSheetId="5" hidden="1">{#N/A,#N/A,FALSE,"Assumptions";#N/A,#N/A,FALSE,"10-Yr - detail";#N/A,#N/A,FALSE,"Rent Roll";#N/A,#N/A,FALSE,"Historical (2)";#N/A,#N/A,FALSE,"RET's";#N/A,#N/A,FALSE,"Lse-Exp.";#N/A,#N/A,FALSE,"Lease Rollover";#N/A,#N/A,FALSE,"Service Contracts"}</definedName>
    <definedName name="vj_1" localSheetId="3" hidden="1">{#N/A,#N/A,FALSE,"Assumptions";#N/A,#N/A,FALSE,"10-Yr - detail";#N/A,#N/A,FALSE,"Rent Roll";#N/A,#N/A,FALSE,"Historical (2)";#N/A,#N/A,FALSE,"RET's";#N/A,#N/A,FALSE,"Lse-Exp.";#N/A,#N/A,FALSE,"Lease Rollover";#N/A,#N/A,FALSE,"Service Contracts"}</definedName>
    <definedName name="vj_1" hidden="1">{#N/A,#N/A,FALSE,"Assumptions";#N/A,#N/A,FALSE,"10-Yr - detail";#N/A,#N/A,FALSE,"Rent Roll";#N/A,#N/A,FALSE,"Historical (2)";#N/A,#N/A,FALSE,"RET's";#N/A,#N/A,FALSE,"Lse-Exp.";#N/A,#N/A,FALSE,"Lease Rollover";#N/A,#N/A,FALSE,"Service Contracts"}</definedName>
    <definedName name="vmgfvmh" localSheetId="4" hidden="1">{#N/A,#N/A,TRUE,"toc";#N/A,#N/A,TRUE,"benefits";#N/A,#N/A,TRUE,"TAXCREDITS";#N/A,#N/A,TRUE,"sourcedetail";#N/A,#N/A,TRUE,"finsum";#N/A,#N/A,TRUE,"cash";#N/A,#N/A,TRUE,"tax";#N/A,#N/A,TRUE,"loan2";#N/A,#N/A,TRUE,"loan3";#N/A,#N/A,TRUE,"deprec";#N/A,#N/A,TRUE,"funded";#N/A,#N/A,TRUE,"SALE";#N/A,#N/A,TRUE,"benefits long";#N/A,#N/A,TRUE,"IRR"}</definedName>
    <definedName name="vmgfvmh" localSheetId="5" hidden="1">{#N/A,#N/A,TRUE,"toc";#N/A,#N/A,TRUE,"benefits";#N/A,#N/A,TRUE,"TAXCREDITS";#N/A,#N/A,TRUE,"sourcedetail";#N/A,#N/A,TRUE,"finsum";#N/A,#N/A,TRUE,"cash";#N/A,#N/A,TRUE,"tax";#N/A,#N/A,TRUE,"loan2";#N/A,#N/A,TRUE,"loan3";#N/A,#N/A,TRUE,"deprec";#N/A,#N/A,TRUE,"funded";#N/A,#N/A,TRUE,"SALE";#N/A,#N/A,TRUE,"benefits long";#N/A,#N/A,TRUE,"IRR"}</definedName>
    <definedName name="vmgfvmh" localSheetId="3" hidden="1">{#N/A,#N/A,TRUE,"toc";#N/A,#N/A,TRUE,"benefits";#N/A,#N/A,TRUE,"TAXCREDITS";#N/A,#N/A,TRUE,"sourcedetail";#N/A,#N/A,TRUE,"finsum";#N/A,#N/A,TRUE,"cash";#N/A,#N/A,TRUE,"tax";#N/A,#N/A,TRUE,"loan2";#N/A,#N/A,TRUE,"loan3";#N/A,#N/A,TRUE,"deprec";#N/A,#N/A,TRUE,"funded";#N/A,#N/A,TRUE,"SALE";#N/A,#N/A,TRUE,"benefits long";#N/A,#N/A,TRUE,"IRR"}</definedName>
    <definedName name="vmgfvmh" hidden="1">{#N/A,#N/A,TRUE,"toc";#N/A,#N/A,TRUE,"benefits";#N/A,#N/A,TRUE,"TAXCREDITS";#N/A,#N/A,TRUE,"sourcedetail";#N/A,#N/A,TRUE,"finsum";#N/A,#N/A,TRUE,"cash";#N/A,#N/A,TRUE,"tax";#N/A,#N/A,TRUE,"loan2";#N/A,#N/A,TRUE,"loan3";#N/A,#N/A,TRUE,"deprec";#N/A,#N/A,TRUE,"funded";#N/A,#N/A,TRUE,"SALE";#N/A,#N/A,TRUE,"benefits long";#N/A,#N/A,TRUE,"IRR"}</definedName>
    <definedName name="vnbvn" localSheetId="4" hidden="1">{"Title",#N/A,TRUE,"Title";"Content",#N/A,TRUE,"Title";"Section1",#N/A,TRUE,"Title";"Output1",#N/A,TRUE,"Output";"Section2",#N/A,TRUE,"Title";"Graph1",#N/A,TRUE,"Output";"Section3",#N/A,TRUE,"Title";"Graph2",#N/A,TRUE,"Output";"Section4",#N/A,TRUE,"Title";"Gap1",#N/A,TRUE,"Output";"Section5",#N/A,TRUE,"Title";"Model_all",#N/A,TRUE,"Autostrade S.p.A."}</definedName>
    <definedName name="vnbvn" localSheetId="5" hidden="1">{"Title",#N/A,TRUE,"Title";"Content",#N/A,TRUE,"Title";"Section1",#N/A,TRUE,"Title";"Output1",#N/A,TRUE,"Output";"Section2",#N/A,TRUE,"Title";"Graph1",#N/A,TRUE,"Output";"Section3",#N/A,TRUE,"Title";"Graph2",#N/A,TRUE,"Output";"Section4",#N/A,TRUE,"Title";"Gap1",#N/A,TRUE,"Output";"Section5",#N/A,TRUE,"Title";"Model_all",#N/A,TRUE,"Autostrade S.p.A."}</definedName>
    <definedName name="vnbvn" localSheetId="3" hidden="1">{"Title",#N/A,TRUE,"Title";"Content",#N/A,TRUE,"Title";"Section1",#N/A,TRUE,"Title";"Output1",#N/A,TRUE,"Output";"Section2",#N/A,TRUE,"Title";"Graph1",#N/A,TRUE,"Output";"Section3",#N/A,TRUE,"Title";"Graph2",#N/A,TRUE,"Output";"Section4",#N/A,TRUE,"Title";"Gap1",#N/A,TRUE,"Output";"Section5",#N/A,TRUE,"Title";"Model_all",#N/A,TRUE,"Autostrade S.p.A."}</definedName>
    <definedName name="vnbvn" hidden="1">{"Title",#N/A,TRUE,"Title";"Content",#N/A,TRUE,"Title";"Section1",#N/A,TRUE,"Title";"Output1",#N/A,TRUE,"Output";"Section2",#N/A,TRUE,"Title";"Graph1",#N/A,TRUE,"Output";"Section3",#N/A,TRUE,"Title";"Graph2",#N/A,TRUE,"Output";"Section4",#N/A,TRUE,"Title";"Gap1",#N/A,TRUE,"Output";"Section5",#N/A,TRUE,"Title";"Model_all",#N/A,TRUE,"Autostrade S.p.A."}</definedName>
    <definedName name="VOLUME" hidden="1">"VOLUME"</definedName>
    <definedName name="voucher" localSheetId="4"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oucher" localSheetId="5"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oucher" localSheetId="3"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ouche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rnn"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u" localSheetId="4" hidden="1">{"AnnualRentRoll",#N/A,FALSE,"RentRoll"}</definedName>
    <definedName name="vru" localSheetId="5" hidden="1">{"AnnualRentRoll",#N/A,FALSE,"RentRoll"}</definedName>
    <definedName name="vru" localSheetId="3" hidden="1">{"AnnualRentRoll",#N/A,FALSE,"RentRoll"}</definedName>
    <definedName name="vru" hidden="1">{"AnnualRentRoll",#N/A,FALSE,"RentRoll"}</definedName>
    <definedName name="vrv"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rv"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rv"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rv"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sv" localSheetId="4" hidden="1">{"comp",#N/A,FALSE,"SPEC";"footnotes",#N/A,FALSE,"SPEC"}</definedName>
    <definedName name="vsv" localSheetId="5" hidden="1">{"comp",#N/A,FALSE,"SPEC";"footnotes",#N/A,FALSE,"SPEC"}</definedName>
    <definedName name="vsv" localSheetId="3" hidden="1">{"comp",#N/A,FALSE,"SPEC";"footnotes",#N/A,FALSE,"SPEC"}</definedName>
    <definedName name="vsv" hidden="1">{"comp",#N/A,FALSE,"SPEC";"footnotes",#N/A,FALSE,"SPEC"}</definedName>
    <definedName name="vv" localSheetId="4" hidden="1">{"mgmt forecast",#N/A,FALSE,"Mgmt Forecast";"dcf table",#N/A,FALSE,"Mgmt Forecast";"sensitivity",#N/A,FALSE,"Mgmt Forecast";"table inputs",#N/A,FALSE,"Mgmt Forecast";"calculations",#N/A,FALSE,"Mgmt Forecast"}</definedName>
    <definedName name="vv" localSheetId="5" hidden="1">{"mgmt forecast",#N/A,FALSE,"Mgmt Forecast";"dcf table",#N/A,FALSE,"Mgmt Forecast";"sensitivity",#N/A,FALSE,"Mgmt Forecast";"table inputs",#N/A,FALSE,"Mgmt Forecast";"calculations",#N/A,FALSE,"Mgmt Forecast"}</definedName>
    <definedName name="vv" localSheetId="3" hidden="1">{"mgmt forecast",#N/A,FALSE,"Mgmt Forecast";"dcf table",#N/A,FALSE,"Mgmt Forecast";"sensitivity",#N/A,FALSE,"Mgmt Forecast";"table inputs",#N/A,FALSE,"Mgmt Forecast";"calculations",#N/A,FALSE,"Mgmt Forecast"}</definedName>
    <definedName name="vv" hidden="1">{"mgmt forecast",#N/A,FALSE,"Mgmt Forecast";"dcf table",#N/A,FALSE,"Mgmt Forecast";"sensitivity",#N/A,FALSE,"Mgmt Forecast";"table inputs",#N/A,FALSE,"Mgmt Forecast";"calculations",#N/A,FALSE,"Mgmt Forecast"}</definedName>
    <definedName name="vv_2" localSheetId="4" hidden="1">{"mgmt forecast",#N/A,FALSE,"Mgmt Forecast";"dcf table",#N/A,FALSE,"Mgmt Forecast";"sensitivity",#N/A,FALSE,"Mgmt Forecast";"table inputs",#N/A,FALSE,"Mgmt Forecast";"calculations",#N/A,FALSE,"Mgmt Forecast"}</definedName>
    <definedName name="vv_2" localSheetId="5" hidden="1">{"mgmt forecast",#N/A,FALSE,"Mgmt Forecast";"dcf table",#N/A,FALSE,"Mgmt Forecast";"sensitivity",#N/A,FALSE,"Mgmt Forecast";"table inputs",#N/A,FALSE,"Mgmt Forecast";"calculations",#N/A,FALSE,"Mgmt Forecast"}</definedName>
    <definedName name="vv_2" localSheetId="3" hidden="1">{"mgmt forecast",#N/A,FALSE,"Mgmt Forecast";"dcf table",#N/A,FALSE,"Mgmt Forecast";"sensitivity",#N/A,FALSE,"Mgmt Forecast";"table inputs",#N/A,FALSE,"Mgmt Forecast";"calculations",#N/A,FALSE,"Mgmt Forecast"}</definedName>
    <definedName name="vv_2" hidden="1">{"mgmt forecast",#N/A,FALSE,"Mgmt Forecast";"dcf table",#N/A,FALSE,"Mgmt Forecast";"sensitivity",#N/A,FALSE,"Mgmt Forecast";"table inputs",#N/A,FALSE,"Mgmt Forecast";"calculations",#N/A,FALSE,"Mgmt Forecast"}</definedName>
    <definedName name="vvnslvsnvk" localSheetId="4" hidden="1">{#N/A,#N/A,FALSE,"ASSET MGMT."}</definedName>
    <definedName name="vvnslvsnvk" localSheetId="5" hidden="1">{#N/A,#N/A,FALSE,"ASSET MGMT."}</definedName>
    <definedName name="vvnslvsnvk" localSheetId="3" hidden="1">{#N/A,#N/A,FALSE,"ASSET MGMT."}</definedName>
    <definedName name="vvnslvsnvk" hidden="1">{#N/A,#N/A,FALSE,"ASSET MGMT."}</definedName>
    <definedName name="vvvv" localSheetId="4" hidden="1">{#N/A,#N/A,FALSE,"Cashflow Analysis";#N/A,#N/A,FALSE,"Sensitivity Analysis";#N/A,#N/A,FALSE,"PV";#N/A,#N/A,FALSE,"Pro Forma"}</definedName>
    <definedName name="vvvv" localSheetId="5" hidden="1">{#N/A,#N/A,FALSE,"Cashflow Analysis";#N/A,#N/A,FALSE,"Sensitivity Analysis";#N/A,#N/A,FALSE,"PV";#N/A,#N/A,FALSE,"Pro Forma"}</definedName>
    <definedName name="vvvv" localSheetId="3" hidden="1">{#N/A,#N/A,FALSE,"Cashflow Analysis";#N/A,#N/A,FALSE,"Sensitivity Analysis";#N/A,#N/A,FALSE,"PV";#N/A,#N/A,FALSE,"Pro Forma"}</definedName>
    <definedName name="vvvv" hidden="1">{#N/A,#N/A,FALSE,"Cashflow Analysis";#N/A,#N/A,FALSE,"Sensitivity Analysis";#N/A,#N/A,FALSE,"PV";#N/A,#N/A,FALSE,"Pro Forma"}</definedName>
    <definedName name="VVVV.2" localSheetId="4" hidden="1">{#N/A,#N/A,FALSE,"Cashflow Analysis";#N/A,#N/A,FALSE,"Sensitivity Analysis";#N/A,#N/A,FALSE,"PV";#N/A,#N/A,FALSE,"Pro Forma"}</definedName>
    <definedName name="VVVV.2" localSheetId="5" hidden="1">{#N/A,#N/A,FALSE,"Cashflow Analysis";#N/A,#N/A,FALSE,"Sensitivity Analysis";#N/A,#N/A,FALSE,"PV";#N/A,#N/A,FALSE,"Pro Forma"}</definedName>
    <definedName name="VVVV.2" localSheetId="3" hidden="1">{#N/A,#N/A,FALSE,"Cashflow Analysis";#N/A,#N/A,FALSE,"Sensitivity Analysis";#N/A,#N/A,FALSE,"PV";#N/A,#N/A,FALSE,"Pro Forma"}</definedName>
    <definedName name="VVVV.2" hidden="1">{#N/A,#N/A,FALSE,"Cashflow Analysis";#N/A,#N/A,FALSE,"Sensitivity Analysis";#N/A,#N/A,FALSE,"PV";#N/A,#N/A,FALSE,"Pro Forma"}</definedName>
    <definedName name="VVVV.2_1" localSheetId="4" hidden="1">{#N/A,#N/A,FALSE,"Cashflow Analysis";#N/A,#N/A,FALSE,"Sensitivity Analysis";#N/A,#N/A,FALSE,"PV";#N/A,#N/A,FALSE,"Pro Forma"}</definedName>
    <definedName name="VVVV.2_1" localSheetId="5" hidden="1">{#N/A,#N/A,FALSE,"Cashflow Analysis";#N/A,#N/A,FALSE,"Sensitivity Analysis";#N/A,#N/A,FALSE,"PV";#N/A,#N/A,FALSE,"Pro Forma"}</definedName>
    <definedName name="VVVV.2_1" localSheetId="3" hidden="1">{#N/A,#N/A,FALSE,"Cashflow Analysis";#N/A,#N/A,FALSE,"Sensitivity Analysis";#N/A,#N/A,FALSE,"PV";#N/A,#N/A,FALSE,"Pro Forma"}</definedName>
    <definedName name="VVVV.2_1" hidden="1">{#N/A,#N/A,FALSE,"Cashflow Analysis";#N/A,#N/A,FALSE,"Sensitivity Analysis";#N/A,#N/A,FALSE,"PV";#N/A,#N/A,FALSE,"Pro Forma"}</definedName>
    <definedName name="vvvv_1" localSheetId="4" hidden="1">{#N/A,#N/A,FALSE,"Cashflow Analysis";#N/A,#N/A,FALSE,"Sensitivity Analysis";#N/A,#N/A,FALSE,"PV";#N/A,#N/A,FALSE,"Pro Forma"}</definedName>
    <definedName name="vvvv_1" localSheetId="5" hidden="1">{#N/A,#N/A,FALSE,"Cashflow Analysis";#N/A,#N/A,FALSE,"Sensitivity Analysis";#N/A,#N/A,FALSE,"PV";#N/A,#N/A,FALSE,"Pro Forma"}</definedName>
    <definedName name="vvvv_1" localSheetId="3" hidden="1">{#N/A,#N/A,FALSE,"Cashflow Analysis";#N/A,#N/A,FALSE,"Sensitivity Analysis";#N/A,#N/A,FALSE,"PV";#N/A,#N/A,FALSE,"Pro Forma"}</definedName>
    <definedName name="vvvv_1" hidden="1">{#N/A,#N/A,FALSE,"Cashflow Analysis";#N/A,#N/A,FALSE,"Sensitivity Analysis";#N/A,#N/A,FALSE,"PV";#N/A,#N/A,FALSE,"Pro Forma"}</definedName>
    <definedName name="vxcvbbvvbv"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xcvbbvvbv"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xcvbbvvbv"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xcvbbvvbv"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vz" localSheetId="4" hidden="1">{"mgmt forecast",#N/A,FALSE,"Mgmt Forecast";"dcf table",#N/A,FALSE,"Mgmt Forecast";"sensitivity",#N/A,FALSE,"Mgmt Forecast";"table inputs",#N/A,FALSE,"Mgmt Forecast";"calculations",#N/A,FALSE,"Mgmt Forecast"}</definedName>
    <definedName name="vz" localSheetId="5" hidden="1">{"mgmt forecast",#N/A,FALSE,"Mgmt Forecast";"dcf table",#N/A,FALSE,"Mgmt Forecast";"sensitivity",#N/A,FALSE,"Mgmt Forecast";"table inputs",#N/A,FALSE,"Mgmt Forecast";"calculations",#N/A,FALSE,"Mgmt Forecast"}</definedName>
    <definedName name="vz" localSheetId="3" hidden="1">{"mgmt forecast",#N/A,FALSE,"Mgmt Forecast";"dcf table",#N/A,FALSE,"Mgmt Forecast";"sensitivity",#N/A,FALSE,"Mgmt Forecast";"table inputs",#N/A,FALSE,"Mgmt Forecast";"calculations",#N/A,FALSE,"Mgmt Forecast"}</definedName>
    <definedName name="vz" hidden="1">{"mgmt forecast",#N/A,FALSE,"Mgmt Forecast";"dcf table",#N/A,FALSE,"Mgmt Forecast";"sensitivity",#N/A,FALSE,"Mgmt Forecast";"table inputs",#N/A,FALSE,"Mgmt Forecast";"calculations",#N/A,FALSE,"Mgmt Forecast"}</definedName>
    <definedName name="vz_2" localSheetId="4" hidden="1">{"mgmt forecast",#N/A,FALSE,"Mgmt Forecast";"dcf table",#N/A,FALSE,"Mgmt Forecast";"sensitivity",#N/A,FALSE,"Mgmt Forecast";"table inputs",#N/A,FALSE,"Mgmt Forecast";"calculations",#N/A,FALSE,"Mgmt Forecast"}</definedName>
    <definedName name="vz_2" localSheetId="5" hidden="1">{"mgmt forecast",#N/A,FALSE,"Mgmt Forecast";"dcf table",#N/A,FALSE,"Mgmt Forecast";"sensitivity",#N/A,FALSE,"Mgmt Forecast";"table inputs",#N/A,FALSE,"Mgmt Forecast";"calculations",#N/A,FALSE,"Mgmt Forecast"}</definedName>
    <definedName name="vz_2" localSheetId="3" hidden="1">{"mgmt forecast",#N/A,FALSE,"Mgmt Forecast";"dcf table",#N/A,FALSE,"Mgmt Forecast";"sensitivity",#N/A,FALSE,"Mgmt Forecast";"table inputs",#N/A,FALSE,"Mgmt Forecast";"calculations",#N/A,FALSE,"Mgmt Forecast"}</definedName>
    <definedName name="vz_2" hidden="1">{"mgmt forecast",#N/A,FALSE,"Mgmt Forecast";"dcf table",#N/A,FALSE,"Mgmt Forecast";"sensitivity",#N/A,FALSE,"Mgmt Forecast";"table inputs",#N/A,FALSE,"Mgmt Forecast";"calculations",#N/A,FALSE,"Mgmt Forecast"}</definedName>
    <definedName name="vzx" localSheetId="4" hidden="1">{"mgmt forecast",#N/A,FALSE,"Mgmt Forecast";"dcf table",#N/A,FALSE,"Mgmt Forecast";"sensitivity",#N/A,FALSE,"Mgmt Forecast";"table inputs",#N/A,FALSE,"Mgmt Forecast";"calculations",#N/A,FALSE,"Mgmt Forecast"}</definedName>
    <definedName name="vzx" localSheetId="5" hidden="1">{"mgmt forecast",#N/A,FALSE,"Mgmt Forecast";"dcf table",#N/A,FALSE,"Mgmt Forecast";"sensitivity",#N/A,FALSE,"Mgmt Forecast";"table inputs",#N/A,FALSE,"Mgmt Forecast";"calculations",#N/A,FALSE,"Mgmt Forecast"}</definedName>
    <definedName name="vzx" localSheetId="3" hidden="1">{"mgmt forecast",#N/A,FALSE,"Mgmt Forecast";"dcf table",#N/A,FALSE,"Mgmt Forecast";"sensitivity",#N/A,FALSE,"Mgmt Forecast";"table inputs",#N/A,FALSE,"Mgmt Forecast";"calculations",#N/A,FALSE,"Mgmt Forecast"}</definedName>
    <definedName name="vzx" hidden="1">{"mgmt forecast",#N/A,FALSE,"Mgmt Forecast";"dcf table",#N/A,FALSE,"Mgmt Forecast";"sensitivity",#N/A,FALSE,"Mgmt Forecast";"table inputs",#N/A,FALSE,"Mgmt Forecast";"calculations",#N/A,FALSE,"Mgmt Forecast"}</definedName>
    <definedName name="vzx_2" localSheetId="4" hidden="1">{"mgmt forecast",#N/A,FALSE,"Mgmt Forecast";"dcf table",#N/A,FALSE,"Mgmt Forecast";"sensitivity",#N/A,FALSE,"Mgmt Forecast";"table inputs",#N/A,FALSE,"Mgmt Forecast";"calculations",#N/A,FALSE,"Mgmt Forecast"}</definedName>
    <definedName name="vzx_2" localSheetId="5" hidden="1">{"mgmt forecast",#N/A,FALSE,"Mgmt Forecast";"dcf table",#N/A,FALSE,"Mgmt Forecast";"sensitivity",#N/A,FALSE,"Mgmt Forecast";"table inputs",#N/A,FALSE,"Mgmt Forecast";"calculations",#N/A,FALSE,"Mgmt Forecast"}</definedName>
    <definedName name="vzx_2" localSheetId="3" hidden="1">{"mgmt forecast",#N/A,FALSE,"Mgmt Forecast";"dcf table",#N/A,FALSE,"Mgmt Forecast";"sensitivity",#N/A,FALSE,"Mgmt Forecast";"table inputs",#N/A,FALSE,"Mgmt Forecast";"calculations",#N/A,FALSE,"Mgmt Forecast"}</definedName>
    <definedName name="vzx_2" hidden="1">{"mgmt forecast",#N/A,FALSE,"Mgmt Forecast";"dcf table",#N/A,FALSE,"Mgmt Forecast";"sensitivity",#N/A,FALSE,"Mgmt Forecast";"table inputs",#N/A,FALSE,"Mgmt Forecast";"calculations",#N/A,FALSE,"Mgmt Forecast"}</definedName>
    <definedName name="w" localSheetId="4" hidden="1">{"cap_structure",#N/A,FALSE,"Graph-Mkt Cap";"price",#N/A,FALSE,"Graph-Price";"ebit",#N/A,FALSE,"Graph-EBITDA";"ebitda",#N/A,FALSE,"Graph-EBITDA"}</definedName>
    <definedName name="w" localSheetId="5" hidden="1">{"cap_structure",#N/A,FALSE,"Graph-Mkt Cap";"price",#N/A,FALSE,"Graph-Price";"ebit",#N/A,FALSE,"Graph-EBITDA";"ebitda",#N/A,FALSE,"Graph-EBITDA"}</definedName>
    <definedName name="w" localSheetId="3" hidden="1">{"cap_structure",#N/A,FALSE,"Graph-Mkt Cap";"price",#N/A,FALSE,"Graph-Price";"ebit",#N/A,FALSE,"Graph-EBITDA";"ebitda",#N/A,FALSE,"Graph-EBITDA"}</definedName>
    <definedName name="w" hidden="1">{"cap_structure",#N/A,FALSE,"Graph-Mkt Cap";"price",#N/A,FALSE,"Graph-Price";"ebit",#N/A,FALSE,"Graph-EBITDA";"ebitda",#N/A,FALSE,"Graph-EBITDA"}</definedName>
    <definedName name="wacko" localSheetId="4" hidden="1">{#N/A,#N/A,FALSE,"el.det";#N/A,#N/A,FALSE,"mu.det";#N/A,#N/A,FALSE,"ug.det";#N/A,#N/A,FALSE,"ex.det";#N/A,#N/A,FALSE,"lux.det";#N/A,#N/A,FALSE,"custom.lot";#N/A,#N/A,FALSE,"condo.att";#N/A,#N/A,FALSE,"el.att";#N/A,#N/A,FALSE,"mu.att";#N/A,#N/A,FALSE,"ex.att";#N/A,#N/A,FALSE,"lux.att";#N/A,#N/A,FALSE,"all.by.village"}</definedName>
    <definedName name="wacko" localSheetId="5" hidden="1">{#N/A,#N/A,FALSE,"el.det";#N/A,#N/A,FALSE,"mu.det";#N/A,#N/A,FALSE,"ug.det";#N/A,#N/A,FALSE,"ex.det";#N/A,#N/A,FALSE,"lux.det";#N/A,#N/A,FALSE,"custom.lot";#N/A,#N/A,FALSE,"condo.att";#N/A,#N/A,FALSE,"el.att";#N/A,#N/A,FALSE,"mu.att";#N/A,#N/A,FALSE,"ex.att";#N/A,#N/A,FALSE,"lux.att";#N/A,#N/A,FALSE,"all.by.village"}</definedName>
    <definedName name="wacko" localSheetId="3" hidden="1">{#N/A,#N/A,FALSE,"el.det";#N/A,#N/A,FALSE,"mu.det";#N/A,#N/A,FALSE,"ug.det";#N/A,#N/A,FALSE,"ex.det";#N/A,#N/A,FALSE,"lux.det";#N/A,#N/A,FALSE,"custom.lot";#N/A,#N/A,FALSE,"condo.att";#N/A,#N/A,FALSE,"el.att";#N/A,#N/A,FALSE,"mu.att";#N/A,#N/A,FALSE,"ex.att";#N/A,#N/A,FALSE,"lux.att";#N/A,#N/A,FALSE,"all.by.village"}</definedName>
    <definedName name="wacko" hidden="1">{#N/A,#N/A,FALSE,"el.det";#N/A,#N/A,FALSE,"mu.det";#N/A,#N/A,FALSE,"ug.det";#N/A,#N/A,FALSE,"ex.det";#N/A,#N/A,FALSE,"lux.det";#N/A,#N/A,FALSE,"custom.lot";#N/A,#N/A,FALSE,"condo.att";#N/A,#N/A,FALSE,"el.att";#N/A,#N/A,FALSE,"mu.att";#N/A,#N/A,FALSE,"ex.att";#N/A,#N/A,FALSE,"lux.att";#N/A,#N/A,FALSE,"all.by.village"}</definedName>
    <definedName name="wafe" localSheetId="4" hidden="1">{"summary1",#N/A,TRUE,"Comps";"summary2",#N/A,TRUE,"Comps";"summary3",#N/A,TRUE,"Comps"}</definedName>
    <definedName name="wafe" localSheetId="5" hidden="1">{"summary1",#N/A,TRUE,"Comps";"summary2",#N/A,TRUE,"Comps";"summary3",#N/A,TRUE,"Comps"}</definedName>
    <definedName name="wafe" localSheetId="3" hidden="1">{"summary1",#N/A,TRUE,"Comps";"summary2",#N/A,TRUE,"Comps";"summary3",#N/A,TRUE,"Comps"}</definedName>
    <definedName name="wafe" hidden="1">{"summary1",#N/A,TRUE,"Comps";"summary2",#N/A,TRUE,"Comps";"summary3",#N/A,TRUE,"Comps"}</definedName>
    <definedName name="wafe_1" localSheetId="4" hidden="1">{"summary1",#N/A,TRUE,"Comps";"summary2",#N/A,TRUE,"Comps";"summary3",#N/A,TRUE,"Comps"}</definedName>
    <definedName name="wafe_1" localSheetId="5" hidden="1">{"summary1",#N/A,TRUE,"Comps";"summary2",#N/A,TRUE,"Comps";"summary3",#N/A,TRUE,"Comps"}</definedName>
    <definedName name="wafe_1" localSheetId="3" hidden="1">{"summary1",#N/A,TRUE,"Comps";"summary2",#N/A,TRUE,"Comps";"summary3",#N/A,TRUE,"Comps"}</definedName>
    <definedName name="wafe_1" hidden="1">{"summary1",#N/A,TRUE,"Comps";"summary2",#N/A,TRUE,"Comps";"summary3",#N/A,TRUE,"Comps"}</definedName>
    <definedName name="waresd" localSheetId="4" hidden="1">{#N/A,#N/A,FALSE,"Aging Summary";#N/A,#N/A,FALSE,"Ratio Analysis";#N/A,#N/A,FALSE,"Test 120 Day Accts";#N/A,#N/A,FALSE,"Tickmarks"}</definedName>
    <definedName name="waresd" localSheetId="5" hidden="1">{#N/A,#N/A,FALSE,"Aging Summary";#N/A,#N/A,FALSE,"Ratio Analysis";#N/A,#N/A,FALSE,"Test 120 Day Accts";#N/A,#N/A,FALSE,"Tickmarks"}</definedName>
    <definedName name="waresd" localSheetId="3" hidden="1">{#N/A,#N/A,FALSE,"Aging Summary";#N/A,#N/A,FALSE,"Ratio Analysis";#N/A,#N/A,FALSE,"Test 120 Day Accts";#N/A,#N/A,FALSE,"Tickmarks"}</definedName>
    <definedName name="waresd" hidden="1">{#N/A,#N/A,FALSE,"Aging Summary";#N/A,#N/A,FALSE,"Ratio Analysis";#N/A,#N/A,FALSE,"Test 120 Day Accts";#N/A,#N/A,FALSE,"Tickmarks"}</definedName>
    <definedName name="was" localSheetId="4" hidden="1">{#N/A,#N/A,FALSE,"Chart 2 by Prop Type"}</definedName>
    <definedName name="was" localSheetId="5" hidden="1">{#N/A,#N/A,FALSE,"Chart 2 by Prop Type"}</definedName>
    <definedName name="was" localSheetId="3" hidden="1">{#N/A,#N/A,FALSE,"Chart 2 by Prop Type"}</definedName>
    <definedName name="was" hidden="1">{#N/A,#N/A,FALSE,"Chart 2 by Prop Type"}</definedName>
    <definedName name="wasdfvklermvlmewrvlewrmlv" localSheetId="4" hidden="1">{"SCH73",#N/A,FALSE,"eva";"SCH74",#N/A,FALSE,"eva";"SCH75",#N/A,FALSE,"eva"}</definedName>
    <definedName name="wasdfvklermvlmewrvlewrmlv" localSheetId="5" hidden="1">{"SCH73",#N/A,FALSE,"eva";"SCH74",#N/A,FALSE,"eva";"SCH75",#N/A,FALSE,"eva"}</definedName>
    <definedName name="wasdfvklermvlmewrvlewrmlv" localSheetId="3" hidden="1">{"SCH73",#N/A,FALSE,"eva";"SCH74",#N/A,FALSE,"eva";"SCH75",#N/A,FALSE,"eva"}</definedName>
    <definedName name="wasdfvklermvlmewrvlewrmlv" hidden="1">{"SCH73",#N/A,FALSE,"eva";"SCH74",#N/A,FALSE,"eva";"SCH75",#N/A,FALSE,"eva"}</definedName>
    <definedName name="Water" localSheetId="4"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ater" localSheetId="5"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ater" localSheetId="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ater"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d" hidden="1">255</definedName>
    <definedName name="we"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we"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we"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we"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WEA"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sdfasdf" localSheetId="4" hidden="1">{"equity comps",#N/A,FALSE,"CS Comps";"equity comps",#N/A,FALSE,"PS Comps";"equity comps",#N/A,FALSE,"GIC_Comps";"equity comps",#N/A,FALSE,"GIC2_Comps";"debt comps",#N/A,FALSE,"CS Comps";"debt comps",#N/A,FALSE,"PS Comps";"debt comps",#N/A,FALSE,"GIC_Comps";"debt comps",#N/A,FALSE,"GIC2_Comps"}</definedName>
    <definedName name="wefsdfasdf" localSheetId="5" hidden="1">{"equity comps",#N/A,FALSE,"CS Comps";"equity comps",#N/A,FALSE,"PS Comps";"equity comps",#N/A,FALSE,"GIC_Comps";"equity comps",#N/A,FALSE,"GIC2_Comps";"debt comps",#N/A,FALSE,"CS Comps";"debt comps",#N/A,FALSE,"PS Comps";"debt comps",#N/A,FALSE,"GIC_Comps";"debt comps",#N/A,FALSE,"GIC2_Comps"}</definedName>
    <definedName name="wefsdfasdf" localSheetId="3" hidden="1">{"equity comps",#N/A,FALSE,"CS Comps";"equity comps",#N/A,FALSE,"PS Comps";"equity comps",#N/A,FALSE,"GIC_Comps";"equity comps",#N/A,FALSE,"GIC2_Comps";"debt comps",#N/A,FALSE,"CS Comps";"debt comps",#N/A,FALSE,"PS Comps";"debt comps",#N/A,FALSE,"GIC_Comps";"debt comps",#N/A,FALSE,"GIC2_Comps"}</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ird" localSheetId="4" hidden="1">{"cashcons",#N/A,FALSE,"CASHCONS";"cash7000",#N/A,FALSE,"CASH7000";"cash9000",#N/A,FALSE,"CASH9000";"assu7000",#N/A,FALSE,"ASSU7000";"assu9000",#N/A,FALSE,"ASSU9000";"rentroll",#N/A,FALSE,"RENTROLL";"expr7000",#N/A,FALSE,"EXPR7000";"expr9000",#N/A,FALSE,"EXPR9000"}</definedName>
    <definedName name="weird" localSheetId="5" hidden="1">{"cashcons",#N/A,FALSE,"CASHCONS";"cash7000",#N/A,FALSE,"CASH7000";"cash9000",#N/A,FALSE,"CASH9000";"assu7000",#N/A,FALSE,"ASSU7000";"assu9000",#N/A,FALSE,"ASSU9000";"rentroll",#N/A,FALSE,"RENTROLL";"expr7000",#N/A,FALSE,"EXPR7000";"expr9000",#N/A,FALSE,"EXPR9000"}</definedName>
    <definedName name="weird" localSheetId="3" hidden="1">{"cashcons",#N/A,FALSE,"CASHCONS";"cash7000",#N/A,FALSE,"CASH7000";"cash9000",#N/A,FALSE,"CASH9000";"assu7000",#N/A,FALSE,"ASSU7000";"assu9000",#N/A,FALSE,"ASSU9000";"rentroll",#N/A,FALSE,"RENTROLL";"expr7000",#N/A,FALSE,"EXPR7000";"expr9000",#N/A,FALSE,"EXPR9000"}</definedName>
    <definedName name="weird" hidden="1">{"cashcons",#N/A,FALSE,"CASHCONS";"cash7000",#N/A,FALSE,"CASH7000";"cash9000",#N/A,FALSE,"CASH9000";"assu7000",#N/A,FALSE,"ASSU7000";"assu9000",#N/A,FALSE,"ASSU9000";"rentroll",#N/A,FALSE,"RENTROLL";"expr7000",#N/A,FALSE,"EXPR7000";"expr9000",#N/A,FALSE,"EXPR9000"}</definedName>
    <definedName name="weird2" localSheetId="4" hidden="1">{"cashcons",#N/A,FALSE,"CASHCONS";"cash7000",#N/A,FALSE,"CASH7000";"cash9000",#N/A,FALSE,"CASH9000";"assu7000",#N/A,FALSE,"ASSU7000";"assu9000",#N/A,FALSE,"ASSU9000";"rentroll",#N/A,FALSE,"RENTROLL";"expr7000",#N/A,FALSE,"EXPR7000";"expr9000",#N/A,FALSE,"EXPR9000"}</definedName>
    <definedName name="weird2" localSheetId="5" hidden="1">{"cashcons",#N/A,FALSE,"CASHCONS";"cash7000",#N/A,FALSE,"CASH7000";"cash9000",#N/A,FALSE,"CASH9000";"assu7000",#N/A,FALSE,"ASSU7000";"assu9000",#N/A,FALSE,"ASSU9000";"rentroll",#N/A,FALSE,"RENTROLL";"expr7000",#N/A,FALSE,"EXPR7000";"expr9000",#N/A,FALSE,"EXPR9000"}</definedName>
    <definedName name="weird2" localSheetId="3" hidden="1">{"cashcons",#N/A,FALSE,"CASHCONS";"cash7000",#N/A,FALSE,"CASH7000";"cash9000",#N/A,FALSE,"CASH9000";"assu7000",#N/A,FALSE,"ASSU7000";"assu9000",#N/A,FALSE,"ASSU9000";"rentroll",#N/A,FALSE,"RENTROLL";"expr7000",#N/A,FALSE,"EXPR7000";"expr9000",#N/A,FALSE,"EXPR9000"}</definedName>
    <definedName name="weird2" hidden="1">{"cashcons",#N/A,FALSE,"CASHCONS";"cash7000",#N/A,FALSE,"CASH7000";"cash9000",#N/A,FALSE,"CASH9000";"assu7000",#N/A,FALSE,"ASSU7000";"assu9000",#N/A,FALSE,"ASSU9000";"rentroll",#N/A,FALSE,"RENTROLL";"expr7000",#N/A,FALSE,"EXPR7000";"expr9000",#N/A,FALSE,"EXPR9000"}</definedName>
    <definedName name="wekjnvqenrviqejrgivj1341j3o4jfo34kje" localSheetId="4" hidden="1">{"SCH52",#N/A,FALSE,"sch52"}</definedName>
    <definedName name="wekjnvqenrviqejrgivj1341j3o4jfo34kje" localSheetId="5" hidden="1">{"SCH52",#N/A,FALSE,"sch52"}</definedName>
    <definedName name="wekjnvqenrviqejrgivj1341j3o4jfo34kje" localSheetId="3" hidden="1">{"SCH52",#N/A,FALSE,"sch52"}</definedName>
    <definedName name="wekjnvqenrviqejrgivj1341j3o4jfo34kje" hidden="1">{"SCH52",#N/A,FALSE,"sch52"}</definedName>
    <definedName name="welkfngvqekgq3jgq34jgj3o4pgj4pj" localSheetId="4" hidden="1">{"SCH49",#N/A,FALSE,"eva"}</definedName>
    <definedName name="welkfngvqekgq3jgq34jgj3o4pgj4pj" localSheetId="5" hidden="1">{"SCH49",#N/A,FALSE,"eva"}</definedName>
    <definedName name="welkfngvqekgq3jgq34jgj3o4pgj4pj" localSheetId="3" hidden="1">{"SCH49",#N/A,FALSE,"eva"}</definedName>
    <definedName name="welkfngvqekgq3jgq34jgj3o4pgj4pj" hidden="1">{"SCH49",#N/A,FALSE,"eva"}</definedName>
    <definedName name="WEQQE" localSheetId="4" hidden="1">{"summary1",#N/A,TRUE,"Comps";"summary2",#N/A,TRUE,"Comps";"summary3",#N/A,TRUE,"Comps"}</definedName>
    <definedName name="WEQQE" localSheetId="5" hidden="1">{"summary1",#N/A,TRUE,"Comps";"summary2",#N/A,TRUE,"Comps";"summary3",#N/A,TRUE,"Comps"}</definedName>
    <definedName name="WEQQE" localSheetId="3" hidden="1">{"summary1",#N/A,TRUE,"Comps";"summary2",#N/A,TRUE,"Comps";"summary3",#N/A,TRUE,"Comps"}</definedName>
    <definedName name="WEQQE" hidden="1">{"summary1",#N/A,TRUE,"Comps";"summary2",#N/A,TRUE,"Comps";"summary3",#N/A,TRUE,"Comps"}</definedName>
    <definedName name="WEQQE_1" localSheetId="4" hidden="1">{"summary1",#N/A,TRUE,"Comps";"summary2",#N/A,TRUE,"Comps";"summary3",#N/A,TRUE,"Comps"}</definedName>
    <definedName name="WEQQE_1" localSheetId="5" hidden="1">{"summary1",#N/A,TRUE,"Comps";"summary2",#N/A,TRUE,"Comps";"summary3",#N/A,TRUE,"Comps"}</definedName>
    <definedName name="WEQQE_1" localSheetId="3" hidden="1">{"summary1",#N/A,TRUE,"Comps";"summary2",#N/A,TRUE,"Comps";"summary3",#N/A,TRUE,"Comps"}</definedName>
    <definedName name="WEQQE_1" hidden="1">{"summary1",#N/A,TRUE,"Comps";"summary2",#N/A,TRUE,"Comps";"summary3",#N/A,TRUE,"Comps"}</definedName>
    <definedName name="wer" localSheetId="4" hidden="1">{#N/A,#N/A,FALSE,"Occ and Rate";#N/A,#N/A,FALSE,"PF Input";#N/A,#N/A,FALSE,"Capital Input";#N/A,#N/A,FALSE,"Proforma Five Yr";#N/A,#N/A,FALSE,"Calculations";#N/A,#N/A,FALSE,"Transaction Summary-DTW"}</definedName>
    <definedName name="wer" localSheetId="5" hidden="1">{#N/A,#N/A,FALSE,"Occ and Rate";#N/A,#N/A,FALSE,"PF Input";#N/A,#N/A,FALSE,"Capital Input";#N/A,#N/A,FALSE,"Proforma Five Yr";#N/A,#N/A,FALSE,"Calculations";#N/A,#N/A,FALSE,"Transaction Summary-DTW"}</definedName>
    <definedName name="wer" localSheetId="3" hidden="1">{#N/A,#N/A,FALSE,"Occ and Rate";#N/A,#N/A,FALSE,"PF Input";#N/A,#N/A,FALSE,"Capital Input";#N/A,#N/A,FALSE,"Proforma Five Yr";#N/A,#N/A,FALSE,"Calculations";#N/A,#N/A,FALSE,"Transaction Summary-DTW"}</definedName>
    <definedName name="wer" hidden="1">{#N/A,#N/A,FALSE,"Occ and Rate";#N/A,#N/A,FALSE,"PF Input";#N/A,#N/A,FALSE,"Capital Input";#N/A,#N/A,FALSE,"Proforma Five Yr";#N/A,#N/A,FALSE,"Calculations";#N/A,#N/A,FALSE,"Transaction Summary-DTW"}</definedName>
    <definedName name="werjweioprqwjeiortjqreiotjklfja" localSheetId="4"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erjweioprqwjeiortjqreiotjklfja" localSheetId="5"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erjweioprqwjeiortjqreiotjklfja" localSheetId="3"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erjweioprqwjeiortjqreiotjklfja"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err" localSheetId="4" hidden="1">{#N/A,#N/A,FALSE,"OperatingAssumptions"}</definedName>
    <definedName name="werr" localSheetId="5" hidden="1">{#N/A,#N/A,FALSE,"OperatingAssumptions"}</definedName>
    <definedName name="werr" localSheetId="3" hidden="1">{#N/A,#N/A,FALSE,"OperatingAssumptions"}</definedName>
    <definedName name="werr" hidden="1">{#N/A,#N/A,FALSE,"OperatingAssumptions"}</definedName>
    <definedName name="wert" localSheetId="4" hidden="1">{#N/A,#N/A,FALSE,"TITLE";#N/A,#N/A,FALSE,"Budget 00";#N/A,#N/A,FALSE,"HR 99";#N/A,#N/A,FALSE,"B 99"}</definedName>
    <definedName name="wert" localSheetId="5" hidden="1">{#N/A,#N/A,FALSE,"TITLE";#N/A,#N/A,FALSE,"Budget 00";#N/A,#N/A,FALSE,"HR 99";#N/A,#N/A,FALSE,"B 99"}</definedName>
    <definedName name="wert" localSheetId="3" hidden="1">{#N/A,#N/A,FALSE,"TITLE";#N/A,#N/A,FALSE,"Budget 00";#N/A,#N/A,FALSE,"HR 99";#N/A,#N/A,FALSE,"B 99"}</definedName>
    <definedName name="wert" hidden="1">{#N/A,#N/A,FALSE,"TITLE";#N/A,#N/A,FALSE,"Budget 00";#N/A,#N/A,FALSE,"HR 99";#N/A,#N/A,FALSE,"B 99"}</definedName>
    <definedName name="wertewrt" hidden="1">#N/A</definedName>
    <definedName name="werw" localSheetId="4" hidden="1">{#N/A,#N/A,TRUE,"COVER";#N/A,#N/A,TRUE,"PROFORMA";#N/A,#N/A,TRUE,"Construction CF";#N/A,#N/A,TRUE,"CASHFLOW"}</definedName>
    <definedName name="werw" localSheetId="5" hidden="1">{#N/A,#N/A,TRUE,"COVER";#N/A,#N/A,TRUE,"PROFORMA";#N/A,#N/A,TRUE,"Construction CF";#N/A,#N/A,TRUE,"CASHFLOW"}</definedName>
    <definedName name="werw" localSheetId="3" hidden="1">{#N/A,#N/A,TRUE,"COVER";#N/A,#N/A,TRUE,"PROFORMA";#N/A,#N/A,TRUE,"Construction CF";#N/A,#N/A,TRUE,"CASHFLOW"}</definedName>
    <definedName name="werw" hidden="1">{#N/A,#N/A,TRUE,"COVER";#N/A,#N/A,TRUE,"PROFORMA";#N/A,#N/A,TRUE,"Construction CF";#N/A,#N/A,TRUE,"CASHFLOW"}</definedName>
    <definedName name="wetadf" localSheetId="4" hidden="1">{"Assump",#N/A,TRUE,"Proforma";"first",#N/A,TRUE,"Proforma";"second",#N/A,TRUE,"Proforma";"lease1",#N/A,TRUE,"Proforma";"lease2",#N/A,TRUE,"Proforma"}</definedName>
    <definedName name="wetadf" localSheetId="5" hidden="1">{"Assump",#N/A,TRUE,"Proforma";"first",#N/A,TRUE,"Proforma";"second",#N/A,TRUE,"Proforma";"lease1",#N/A,TRUE,"Proforma";"lease2",#N/A,TRUE,"Proforma"}</definedName>
    <definedName name="wetadf" localSheetId="3" hidden="1">{"Assump",#N/A,TRUE,"Proforma";"first",#N/A,TRUE,"Proforma";"second",#N/A,TRUE,"Proforma";"lease1",#N/A,TRUE,"Proforma";"lease2",#N/A,TRUE,"Proforma"}</definedName>
    <definedName name="wetadf" hidden="1">{"Assump",#N/A,TRUE,"Proforma";"first",#N/A,TRUE,"Proforma";"second",#N/A,TRUE,"Proforma";"lease1",#N/A,TRUE,"Proforma";"lease2",#N/A,TRUE,"Proforma"}</definedName>
    <definedName name="wetadf_1" localSheetId="4" hidden="1">{"Assump",#N/A,TRUE,"Proforma";"first",#N/A,TRUE,"Proforma";"second",#N/A,TRUE,"Proforma";"lease1",#N/A,TRUE,"Proforma";"lease2",#N/A,TRUE,"Proforma"}</definedName>
    <definedName name="wetadf_1" localSheetId="5" hidden="1">{"Assump",#N/A,TRUE,"Proforma";"first",#N/A,TRUE,"Proforma";"second",#N/A,TRUE,"Proforma";"lease1",#N/A,TRUE,"Proforma";"lease2",#N/A,TRUE,"Proforma"}</definedName>
    <definedName name="wetadf_1" localSheetId="3" hidden="1">{"Assump",#N/A,TRUE,"Proforma";"first",#N/A,TRUE,"Proforma";"second",#N/A,TRUE,"Proforma";"lease1",#N/A,TRUE,"Proforma";"lease2",#N/A,TRUE,"Proforma"}</definedName>
    <definedName name="wetadf_1" hidden="1">{"Assump",#N/A,TRUE,"Proforma";"first",#N/A,TRUE,"Proforma";"second",#N/A,TRUE,"Proforma";"lease1",#N/A,TRUE,"Proforma";"lease2",#N/A,TRUE,"Proforma"}</definedName>
    <definedName name="wetrwergfwer" localSheetId="4" hidden="1">{"cap_structure",#N/A,FALSE,"Graph-Mkt Cap";"price",#N/A,FALSE,"Graph-Price";"ebit",#N/A,FALSE,"Graph-EBITDA";"ebitda",#N/A,FALSE,"Graph-EBITDA"}</definedName>
    <definedName name="wetrwergfwer" localSheetId="5" hidden="1">{"cap_structure",#N/A,FALSE,"Graph-Mkt Cap";"price",#N/A,FALSE,"Graph-Price";"ebit",#N/A,FALSE,"Graph-EBITDA";"ebitda",#N/A,FALSE,"Graph-EBITDA"}</definedName>
    <definedName name="wetrwergfwer" localSheetId="3" hidden="1">{"cap_structure",#N/A,FALSE,"Graph-Mkt Cap";"price",#N/A,FALSE,"Graph-Price";"ebit",#N/A,FALSE,"Graph-EBITDA";"ebitda",#N/A,FALSE,"Graph-EBITDA"}</definedName>
    <definedName name="wetrwergfwer" hidden="1">{"cap_structure",#N/A,FALSE,"Graph-Mkt Cap";"price",#N/A,FALSE,"Graph-Price";"ebit",#N/A,FALSE,"Graph-EBITDA";"ebitda",#N/A,FALSE,"Graph-EBITDA"}</definedName>
    <definedName name="wgbargbawb" localSheetId="4" hidden="1">{"Cover",#N/A,FALSE,"Cover";"Summary",#N/A,FALSE,"Summarpage"}</definedName>
    <definedName name="wgbargbawb" localSheetId="5" hidden="1">{"Cover",#N/A,FALSE,"Cover";"Summary",#N/A,FALSE,"Summarpage"}</definedName>
    <definedName name="wgbargbawb" localSheetId="3" hidden="1">{"Cover",#N/A,FALSE,"Cover";"Summary",#N/A,FALSE,"Summarpage"}</definedName>
    <definedName name="wgbargbawb" hidden="1">{"Cover",#N/A,FALSE,"Cover";"Summary",#N/A,FALSE,"Summarpage"}</definedName>
    <definedName name="what" localSheetId="4" hidden="1">{"Page1",#N/A,FALSE,"7979";"Page2",#N/A,FALSE,"7979";"Page3",#N/A,FALSE,"7979"}</definedName>
    <definedName name="what" localSheetId="5" hidden="1">{"Page1",#N/A,FALSE,"7979";"Page2",#N/A,FALSE,"7979";"Page3",#N/A,FALSE,"7979"}</definedName>
    <definedName name="what" localSheetId="3" hidden="1">{"Page1",#N/A,FALSE,"7979";"Page2",#N/A,FALSE,"7979";"Page3",#N/A,FALSE,"7979"}</definedName>
    <definedName name="what" hidden="1">{"Page1",#N/A,FALSE,"7979";"Page2",#N/A,FALSE,"7979";"Page3",#N/A,FALSE,"7979"}</definedName>
    <definedName name="what_2" localSheetId="4" hidden="1">{#N/A,#N/A,TRUE,"XL Cash Flow";#N/A,#N/A,TRUE,"Prop Valuation";#N/A,#N/A,TRUE,"Equity";#N/A,#N/A,TRUE,"Modeling assumptions";#N/A,#N/A,TRUE,"NER Model";#N/A,#N/A,TRUE,"Lease Exp";#N/A,#N/A,TRUE,"Inc &amp; Exp";#N/A,#N/A,TRUE,"Formatted - roll";#N/A,#N/A,TRUE,"Debt Model";#N/A,#N/A,TRUE,"Debt-Moody";#N/A,#N/A,TRUE,"Debt"}</definedName>
    <definedName name="what_2" localSheetId="5" hidden="1">{#N/A,#N/A,TRUE,"XL Cash Flow";#N/A,#N/A,TRUE,"Prop Valuation";#N/A,#N/A,TRUE,"Equity";#N/A,#N/A,TRUE,"Modeling assumptions";#N/A,#N/A,TRUE,"NER Model";#N/A,#N/A,TRUE,"Lease Exp";#N/A,#N/A,TRUE,"Inc &amp; Exp";#N/A,#N/A,TRUE,"Formatted - roll";#N/A,#N/A,TRUE,"Debt Model";#N/A,#N/A,TRUE,"Debt-Moody";#N/A,#N/A,TRUE,"Debt"}</definedName>
    <definedName name="what_2" localSheetId="3" hidden="1">{#N/A,#N/A,TRUE,"XL Cash Flow";#N/A,#N/A,TRUE,"Prop Valuation";#N/A,#N/A,TRUE,"Equity";#N/A,#N/A,TRUE,"Modeling assumptions";#N/A,#N/A,TRUE,"NER Model";#N/A,#N/A,TRUE,"Lease Exp";#N/A,#N/A,TRUE,"Inc &amp; Exp";#N/A,#N/A,TRUE,"Formatted - roll";#N/A,#N/A,TRUE,"Debt Model";#N/A,#N/A,TRUE,"Debt-Moody";#N/A,#N/A,TRUE,"Debt"}</definedName>
    <definedName name="what_2" hidden="1">{#N/A,#N/A,TRUE,"XL Cash Flow";#N/A,#N/A,TRUE,"Prop Valuation";#N/A,#N/A,TRUE,"Equity";#N/A,#N/A,TRUE,"Modeling assumptions";#N/A,#N/A,TRUE,"NER Model";#N/A,#N/A,TRUE,"Lease Exp";#N/A,#N/A,TRUE,"Inc &amp; Exp";#N/A,#N/A,TRUE,"Formatted - roll";#N/A,#N/A,TRUE,"Debt Model";#N/A,#N/A,TRUE,"Debt-Moody";#N/A,#N/A,TRUE,"Debt"}</definedName>
    <definedName name="what_asdf2" localSheetId="4" hidden="1">{#N/A,#N/A,FALSE,"OperatingAssumptions"}</definedName>
    <definedName name="what_asdf2" localSheetId="5" hidden="1">{#N/A,#N/A,FALSE,"OperatingAssumptions"}</definedName>
    <definedName name="what_asdf2" localSheetId="3" hidden="1">{#N/A,#N/A,FALSE,"OperatingAssumptions"}</definedName>
    <definedName name="what_asdf2" hidden="1">{#N/A,#N/A,FALSE,"OperatingAssumptions"}</definedName>
    <definedName name="what2" localSheetId="4" hidden="1">{#N/A,#N/A,TRUE,"XL Cash Flow";#N/A,#N/A,TRUE,"Prop Valuation";#N/A,#N/A,TRUE,"Equity";#N/A,#N/A,TRUE,"Modeling assumptions";#N/A,#N/A,TRUE,"NER Model";#N/A,#N/A,TRUE,"Lease Exp";#N/A,#N/A,TRUE,"Inc &amp; Exp";#N/A,#N/A,TRUE,"Formatted - roll";#N/A,#N/A,TRUE,"Debt Model";#N/A,#N/A,TRUE,"Debt-Moody";#N/A,#N/A,TRUE,"Debt"}</definedName>
    <definedName name="what2" localSheetId="5" hidden="1">{#N/A,#N/A,TRUE,"XL Cash Flow";#N/A,#N/A,TRUE,"Prop Valuation";#N/A,#N/A,TRUE,"Equity";#N/A,#N/A,TRUE,"Modeling assumptions";#N/A,#N/A,TRUE,"NER Model";#N/A,#N/A,TRUE,"Lease Exp";#N/A,#N/A,TRUE,"Inc &amp; Exp";#N/A,#N/A,TRUE,"Formatted - roll";#N/A,#N/A,TRUE,"Debt Model";#N/A,#N/A,TRUE,"Debt-Moody";#N/A,#N/A,TRUE,"Debt"}</definedName>
    <definedName name="what2" localSheetId="3" hidden="1">{#N/A,#N/A,TRUE,"XL Cash Flow";#N/A,#N/A,TRUE,"Prop Valuation";#N/A,#N/A,TRUE,"Equity";#N/A,#N/A,TRUE,"Modeling assumptions";#N/A,#N/A,TRUE,"NER Model";#N/A,#N/A,TRUE,"Lease Exp";#N/A,#N/A,TRUE,"Inc &amp; Exp";#N/A,#N/A,TRUE,"Formatted - roll";#N/A,#N/A,TRUE,"Debt Model";#N/A,#N/A,TRUE,"Debt-Moody";#N/A,#N/A,TRUE,"Debt"}</definedName>
    <definedName name="what2" hidden="1">{#N/A,#N/A,TRUE,"XL Cash Flow";#N/A,#N/A,TRUE,"Prop Valuation";#N/A,#N/A,TRUE,"Equity";#N/A,#N/A,TRUE,"Modeling assumptions";#N/A,#N/A,TRUE,"NER Model";#N/A,#N/A,TRUE,"Lease Exp";#N/A,#N/A,TRUE,"Inc &amp; Exp";#N/A,#N/A,TRUE,"Formatted - roll";#N/A,#N/A,TRUE,"Debt Model";#N/A,#N/A,TRUE,"Debt-Moody";#N/A,#N/A,TRUE,"Debt"}</definedName>
    <definedName name="what2_2" localSheetId="4" hidden="1">{#N/A,#N/A,TRUE,"XL Cash Flow";#N/A,#N/A,TRUE,"Prop Valuation";#N/A,#N/A,TRUE,"Equity";#N/A,#N/A,TRUE,"Modeling assumptions";#N/A,#N/A,TRUE,"NER Model";#N/A,#N/A,TRUE,"Lease Exp";#N/A,#N/A,TRUE,"Inc &amp; Exp";#N/A,#N/A,TRUE,"Formatted - roll";#N/A,#N/A,TRUE,"Debt Model";#N/A,#N/A,TRUE,"Debt-Moody";#N/A,#N/A,TRUE,"Debt"}</definedName>
    <definedName name="what2_2" localSheetId="5" hidden="1">{#N/A,#N/A,TRUE,"XL Cash Flow";#N/A,#N/A,TRUE,"Prop Valuation";#N/A,#N/A,TRUE,"Equity";#N/A,#N/A,TRUE,"Modeling assumptions";#N/A,#N/A,TRUE,"NER Model";#N/A,#N/A,TRUE,"Lease Exp";#N/A,#N/A,TRUE,"Inc &amp; Exp";#N/A,#N/A,TRUE,"Formatted - roll";#N/A,#N/A,TRUE,"Debt Model";#N/A,#N/A,TRUE,"Debt-Moody";#N/A,#N/A,TRUE,"Debt"}</definedName>
    <definedName name="what2_2" localSheetId="3" hidden="1">{#N/A,#N/A,TRUE,"XL Cash Flow";#N/A,#N/A,TRUE,"Prop Valuation";#N/A,#N/A,TRUE,"Equity";#N/A,#N/A,TRUE,"Modeling assumptions";#N/A,#N/A,TRUE,"NER Model";#N/A,#N/A,TRUE,"Lease Exp";#N/A,#N/A,TRUE,"Inc &amp; Exp";#N/A,#N/A,TRUE,"Formatted - roll";#N/A,#N/A,TRUE,"Debt Model";#N/A,#N/A,TRUE,"Debt-Moody";#N/A,#N/A,TRUE,"Debt"}</definedName>
    <definedName name="what2_2" hidden="1">{#N/A,#N/A,TRUE,"XL Cash Flow";#N/A,#N/A,TRUE,"Prop Valuation";#N/A,#N/A,TRUE,"Equity";#N/A,#N/A,TRUE,"Modeling assumptions";#N/A,#N/A,TRUE,"NER Model";#N/A,#N/A,TRUE,"Lease Exp";#N/A,#N/A,TRUE,"Inc &amp; Exp";#N/A,#N/A,TRUE,"Formatted - roll";#N/A,#N/A,TRUE,"Debt Model";#N/A,#N/A,TRUE,"Debt-Moody";#N/A,#N/A,TRUE,"Debt"}</definedName>
    <definedName name="whatt" localSheetId="4" hidden="1">{#N/A,#N/A,FALSE,"Expense Comparison"}</definedName>
    <definedName name="whatt" localSheetId="5" hidden="1">{#N/A,#N/A,FALSE,"Expense Comparison"}</definedName>
    <definedName name="whatt" localSheetId="3" hidden="1">{#N/A,#N/A,FALSE,"Expense Comparison"}</definedName>
    <definedName name="whatt" hidden="1">{#N/A,#N/A,FALSE,"Expense Comparison"}</definedName>
    <definedName name="whattt" localSheetId="4" hidden="1">{#N/A,#N/A,FALSE,"Expense Comparison"}</definedName>
    <definedName name="whattt" localSheetId="5" hidden="1">{#N/A,#N/A,FALSE,"Expense Comparison"}</definedName>
    <definedName name="whattt" localSheetId="3" hidden="1">{#N/A,#N/A,FALSE,"Expense Comparison"}</definedName>
    <definedName name="whattt" hidden="1">{#N/A,#N/A,FALSE,"Expense Comparison"}</definedName>
    <definedName name="whatttt" localSheetId="4" hidden="1">{"Full Sheet",#N/A,FALSE,"Expense Comparison"}</definedName>
    <definedName name="whatttt" localSheetId="5" hidden="1">{"Full Sheet",#N/A,FALSE,"Expense Comparison"}</definedName>
    <definedName name="whatttt" localSheetId="3" hidden="1">{"Full Sheet",#N/A,FALSE,"Expense Comparison"}</definedName>
    <definedName name="whatttt" hidden="1">{"Full Sheet",#N/A,FALSE,"Expense Comparison"}</definedName>
    <definedName name="whattttt" localSheetId="4" hidden="1">{#N/A,#N/A,FALSE,"Expense Comparison"}</definedName>
    <definedName name="whattttt" localSheetId="5" hidden="1">{#N/A,#N/A,FALSE,"Expense Comparison"}</definedName>
    <definedName name="whattttt" localSheetId="3" hidden="1">{#N/A,#N/A,FALSE,"Expense Comparison"}</definedName>
    <definedName name="whattttt" hidden="1">{#N/A,#N/A,FALSE,"Expense Comparison"}</definedName>
    <definedName name="whatttttt" localSheetId="4" hidden="1">{"Full Sheet",#N/A,FALSE,"Expense Comparison"}</definedName>
    <definedName name="whatttttt" localSheetId="5" hidden="1">{"Full Sheet",#N/A,FALSE,"Expense Comparison"}</definedName>
    <definedName name="whatttttt" localSheetId="3" hidden="1">{"Full Sheet",#N/A,FALSE,"Expense Comparison"}</definedName>
    <definedName name="whatttttt" hidden="1">{"Full Sheet",#N/A,FALSE,"Expense Comparison"}</definedName>
    <definedName name="whatwhat" localSheetId="4" hidden="1">{"Page1",#N/A,FALSE,"7979";"Page2",#N/A,FALSE,"7979";"Page3",#N/A,FALSE,"7979"}</definedName>
    <definedName name="whatwhat" localSheetId="5" hidden="1">{"Page1",#N/A,FALSE,"7979";"Page2",#N/A,FALSE,"7979";"Page3",#N/A,FALSE,"7979"}</definedName>
    <definedName name="whatwhat" localSheetId="3" hidden="1">{"Page1",#N/A,FALSE,"7979";"Page2",#N/A,FALSE,"7979";"Page3",#N/A,FALSE,"7979"}</definedName>
    <definedName name="whatwhat" hidden="1">{"Page1",#N/A,FALSE,"7979";"Page2",#N/A,FALSE,"7979";"Page3",#N/A,FALSE,"7979"}</definedName>
    <definedName name="whocares" localSheetId="4" hidden="1">{"CF Cons",#N/A,FALSE,"CASHFLOW"}</definedName>
    <definedName name="whocares" localSheetId="5" hidden="1">{"CF Cons",#N/A,FALSE,"CASHFLOW"}</definedName>
    <definedName name="whocares" localSheetId="3" hidden="1">{"CF Cons",#N/A,FALSE,"CASHFLOW"}</definedName>
    <definedName name="whocares" hidden="1">{"CF Cons",#N/A,FALSE,"CASHFLOW"}</definedName>
    <definedName name="why" localSheetId="4"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y" localSheetId="5"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y" localSheetId="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lkednjfc" localSheetId="4" hidden="1">{#N/A,#N/A,FALSE,"Aging Summary";#N/A,#N/A,FALSE,"Ratio Analysis";#N/A,#N/A,FALSE,"Test 120 Day Accts";#N/A,#N/A,FALSE,"Tickmarks"}</definedName>
    <definedName name="wlkednjfc" localSheetId="5" hidden="1">{#N/A,#N/A,FALSE,"Aging Summary";#N/A,#N/A,FALSE,"Ratio Analysis";#N/A,#N/A,FALSE,"Test 120 Day Accts";#N/A,#N/A,FALSE,"Tickmarks"}</definedName>
    <definedName name="wlkednjfc" localSheetId="3" hidden="1">{#N/A,#N/A,FALSE,"Aging Summary";#N/A,#N/A,FALSE,"Ratio Analysis";#N/A,#N/A,FALSE,"Test 120 Day Accts";#N/A,#N/A,FALSE,"Tickmarks"}</definedName>
    <definedName name="wlkednjfc" hidden="1">{#N/A,#N/A,FALSE,"Aging Summary";#N/A,#N/A,FALSE,"Ratio Analysis";#N/A,#N/A,FALSE,"Test 120 Day Accts";#N/A,#N/A,FALSE,"Tickmarks"}</definedName>
    <definedName name="wmp" localSheetId="4" hidden="1">{#N/A,#N/A,FALSE,"ENGINEERING"}</definedName>
    <definedName name="wmp" localSheetId="5" hidden="1">{#N/A,#N/A,FALSE,"ENGINEERING"}</definedName>
    <definedName name="wmp" localSheetId="3" hidden="1">{#N/A,#N/A,FALSE,"ENGINEERING"}</definedName>
    <definedName name="wmp" hidden="1">{#N/A,#N/A,FALSE,"ENGINEERING"}</definedName>
    <definedName name="work" localSheetId="4" hidden="1">{#N/A,#N/A,FALSE,"ws trial balance sheet";#N/A,#N/A,FALSE,"ws trial bal. p &amp; l";#N/A,#N/A,FALSE,"ws cashflow"}</definedName>
    <definedName name="work" localSheetId="5" hidden="1">{#N/A,#N/A,FALSE,"ws trial balance sheet";#N/A,#N/A,FALSE,"ws trial bal. p &amp; l";#N/A,#N/A,FALSE,"ws cashflow"}</definedName>
    <definedName name="work" localSheetId="3" hidden="1">{#N/A,#N/A,FALSE,"ws trial balance sheet";#N/A,#N/A,FALSE,"ws trial bal. p &amp; l";#N/A,#N/A,FALSE,"ws cashflow"}</definedName>
    <definedName name="work" hidden="1">{#N/A,#N/A,FALSE,"ws trial balance sheet";#N/A,#N/A,FALSE,"ws trial bal. p &amp; l";#N/A,#N/A,FALSE,"ws cashflow"}</definedName>
    <definedName name="wq" localSheetId="4" hidden="1">{#N/A,#N/A,TRUE,"CostSumm";#N/A,#N/A,TRUE,"Land";#N/A,#N/A,TRUE,"Construction";#N/A,#N/A,TRUE,"A&amp;E";#N/A,#N/A,TRUE,"Indirect";#N/A,#N/A,TRUE,"Marketing";#N/A,#N/A,TRUE,"Finance";#N/A,#N/A,TRUE,"Gen and Admin"}</definedName>
    <definedName name="wq" localSheetId="5" hidden="1">{#N/A,#N/A,TRUE,"CostSumm";#N/A,#N/A,TRUE,"Land";#N/A,#N/A,TRUE,"Construction";#N/A,#N/A,TRUE,"A&amp;E";#N/A,#N/A,TRUE,"Indirect";#N/A,#N/A,TRUE,"Marketing";#N/A,#N/A,TRUE,"Finance";#N/A,#N/A,TRUE,"Gen and Admin"}</definedName>
    <definedName name="wq" localSheetId="3" hidden="1">{#N/A,#N/A,TRUE,"CostSumm";#N/A,#N/A,TRUE,"Land";#N/A,#N/A,TRUE,"Construction";#N/A,#N/A,TRUE,"A&amp;E";#N/A,#N/A,TRUE,"Indirect";#N/A,#N/A,TRUE,"Marketing";#N/A,#N/A,TRUE,"Finance";#N/A,#N/A,TRUE,"Gen and Admin"}</definedName>
    <definedName name="wq" hidden="1">{#N/A,#N/A,TRUE,"CostSumm";#N/A,#N/A,TRUE,"Land";#N/A,#N/A,TRUE,"Construction";#N/A,#N/A,TRUE,"A&amp;E";#N/A,#N/A,TRUE,"Indirect";#N/A,#N/A,TRUE,"Marketing";#N/A,#N/A,TRUE,"Finance";#N/A,#N/A,TRUE,"Gen and Admin"}</definedName>
    <definedName name="WQCWRC" hidden="1">#N/A</definedName>
    <definedName name="WQE"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ttpck" localSheetId="4" hidden="1">{#N/A,#N/A,FALSE,"Property Profile";#N/A,#N/A,FALSE,"IncStmt";#N/A,#N/A,FALSE,"1996 Budget Worksheet";#N/A,#N/A,FALSE,"96 RENT SUM";#N/A,#N/A,FALSE,"LSGACTSCHED";#N/A,#N/A,FALSE,"STORAGE";#N/A,#N/A,FALSE,"antenna";#N/A,#N/A,FALSE,"Parking";#N/A,#N/A,FALSE,"COST";#N/A,#N/A,FALSE,"ESCALATION";#N/A,#N/A,FALSE,"Oper Exp";#N/A,#N/A,FALSE,"Cap Expenditures";#N/A,#N/A,FALSE,"Monthly Spread";#N/A,#N/A,FALSE,"Janitorial Schedule";#N/A,#N/A,FALSE,"ELECTRIC";#N/A,#N/A,FALSE,"WATER";#N/A,#N/A,FALSE,"Natural Gas";#N/A,#N/A,FALSE,"Ppd Ins 1996";#N/A,#N/A,FALSE,"Recov Depr"}</definedName>
    <definedName name="wr..ttpck" localSheetId="5" hidden="1">{#N/A,#N/A,FALSE,"Property Profile";#N/A,#N/A,FALSE,"IncStmt";#N/A,#N/A,FALSE,"1996 Budget Worksheet";#N/A,#N/A,FALSE,"96 RENT SUM";#N/A,#N/A,FALSE,"LSGACTSCHED";#N/A,#N/A,FALSE,"STORAGE";#N/A,#N/A,FALSE,"antenna";#N/A,#N/A,FALSE,"Parking";#N/A,#N/A,FALSE,"COST";#N/A,#N/A,FALSE,"ESCALATION";#N/A,#N/A,FALSE,"Oper Exp";#N/A,#N/A,FALSE,"Cap Expenditures";#N/A,#N/A,FALSE,"Monthly Spread";#N/A,#N/A,FALSE,"Janitorial Schedule";#N/A,#N/A,FALSE,"ELECTRIC";#N/A,#N/A,FALSE,"WATER";#N/A,#N/A,FALSE,"Natural Gas";#N/A,#N/A,FALSE,"Ppd Ins 1996";#N/A,#N/A,FALSE,"Recov Depr"}</definedName>
    <definedName name="wr..ttpck" localSheetId="3" hidden="1">{#N/A,#N/A,FALSE,"Property Profile";#N/A,#N/A,FALSE,"IncStmt";#N/A,#N/A,FALSE,"1996 Budget Worksheet";#N/A,#N/A,FALSE,"96 RENT SUM";#N/A,#N/A,FALSE,"LSGACTSCHED";#N/A,#N/A,FALSE,"STORAGE";#N/A,#N/A,FALSE,"antenna";#N/A,#N/A,FALSE,"Parking";#N/A,#N/A,FALSE,"COST";#N/A,#N/A,FALSE,"ESCALATION";#N/A,#N/A,FALSE,"Oper Exp";#N/A,#N/A,FALSE,"Cap Expenditures";#N/A,#N/A,FALSE,"Monthly Spread";#N/A,#N/A,FALSE,"Janitorial Schedule";#N/A,#N/A,FALSE,"ELECTRIC";#N/A,#N/A,FALSE,"WATER";#N/A,#N/A,FALSE,"Natural Gas";#N/A,#N/A,FALSE,"Ppd Ins 1996";#N/A,#N/A,FALSE,"Recov Depr"}</definedName>
    <definedName name="wr..ttpck" hidden="1">{#N/A,#N/A,FALSE,"Property Profile";#N/A,#N/A,FALSE,"IncStmt";#N/A,#N/A,FALSE,"1996 Budget Worksheet";#N/A,#N/A,FALSE,"96 RENT SUM";#N/A,#N/A,FALSE,"LSGACTSCHED";#N/A,#N/A,FALSE,"STORAGE";#N/A,#N/A,FALSE,"antenna";#N/A,#N/A,FALSE,"Parking";#N/A,#N/A,FALSE,"COST";#N/A,#N/A,FALSE,"ESCALATION";#N/A,#N/A,FALSE,"Oper Exp";#N/A,#N/A,FALSE,"Cap Expenditures";#N/A,#N/A,FALSE,"Monthly Spread";#N/A,#N/A,FALSE,"Janitorial Schedule";#N/A,#N/A,FALSE,"ELECTRIC";#N/A,#N/A,FALSE,"WATER";#N/A,#N/A,FALSE,"Natural Gas";#N/A,#N/A,FALSE,"Ppd Ins 1996";#N/A,#N/A,FALSE,"Recov Depr"}</definedName>
    <definedName name="wr.Annual._.Detail.2" localSheetId="4" hidden="1">{"annualsum",#N/A,FALSE,"Cost Summary";"annual1",#N/A,FALSE,"Phase_1";"annual2",#N/A,FALSE,"Phase_2";"annual3",#N/A,FALSE,"Phase_3";"annual4",#N/A,FALSE,"Phase_4"}</definedName>
    <definedName name="wr.Annual._.Detail.2" localSheetId="5" hidden="1">{"annualsum",#N/A,FALSE,"Cost Summary";"annual1",#N/A,FALSE,"Phase_1";"annual2",#N/A,FALSE,"Phase_2";"annual3",#N/A,FALSE,"Phase_3";"annual4",#N/A,FALSE,"Phase_4"}</definedName>
    <definedName name="wr.Annual._.Detail.2" localSheetId="3" hidden="1">{"annualsum",#N/A,FALSE,"Cost Summary";"annual1",#N/A,FALSE,"Phase_1";"annual2",#N/A,FALSE,"Phase_2";"annual3",#N/A,FALSE,"Phase_3";"annual4",#N/A,FALSE,"Phase_4"}</definedName>
    <definedName name="wr.Annual._.Detail.2" hidden="1">{"annualsum",#N/A,FALSE,"Cost Summary";"annual1",#N/A,FALSE,"Phase_1";"annual2",#N/A,FALSE,"Phase_2";"annual3",#N/A,FALSE,"Phase_3";"annual4",#N/A,FALSE,"Phase_4"}</definedName>
    <definedName name="wr_1" localSheetId="4" hidden="1">{"Output-3Column",#N/A,FALSE,"Output"}</definedName>
    <definedName name="wr_1" localSheetId="5" hidden="1">{"Output-3Column",#N/A,FALSE,"Output"}</definedName>
    <definedName name="wr_1" localSheetId="3" hidden="1">{"Output-3Column",#N/A,FALSE,"Output"}</definedName>
    <definedName name="wr_1" hidden="1">{"Output-3Column",#N/A,FALSE,"Output"}</definedName>
    <definedName name="wr_2" localSheetId="4" hidden="1">{"Output-3Column",#N/A,FALSE,"Output"}</definedName>
    <definedName name="wr_2" localSheetId="5" hidden="1">{"Output-3Column",#N/A,FALSE,"Output"}</definedName>
    <definedName name="wr_2" localSheetId="3" hidden="1">{"Output-3Column",#N/A,FALSE,"Output"}</definedName>
    <definedName name="wr_2" hidden="1">{"Output-3Column",#N/A,FALSE,"Output"}</definedName>
    <definedName name="wrd.2._.pagers.3" localSheetId="4" hidden="1">{"Cover",#N/A,FALSE,"Cover";"Summary",#N/A,FALSE,"Summarpage"}</definedName>
    <definedName name="wrd.2._.pagers.3" localSheetId="5" hidden="1">{"Cover",#N/A,FALSE,"Cover";"Summary",#N/A,FALSE,"Summarpage"}</definedName>
    <definedName name="wrd.2._.pagers.3" localSheetId="3" hidden="1">{"Cover",#N/A,FALSE,"Cover";"Summary",#N/A,FALSE,"Summarpage"}</definedName>
    <definedName name="wrd.2._.pagers.3" hidden="1">{"Cover",#N/A,FALSE,"Cover";"Summary",#N/A,FALSE,"Summarpage"}</definedName>
    <definedName name="wrd.2._.pagers.3_1" localSheetId="4" hidden="1">{"Cover",#N/A,FALSE,"Cover";"Summary",#N/A,FALSE,"Summarpage"}</definedName>
    <definedName name="wrd.2._.pagers.3_1" localSheetId="5" hidden="1">{"Cover",#N/A,FALSE,"Cover";"Summary",#N/A,FALSE,"Summarpage"}</definedName>
    <definedName name="wrd.2._.pagers.3_1" localSheetId="3" hidden="1">{"Cover",#N/A,FALSE,"Cover";"Summary",#N/A,FALSE,"Summarpage"}</definedName>
    <definedName name="wrd.2._.pagers.3_1" hidden="1">{"Cover",#N/A,FALSE,"Cover";"Summary",#N/A,FALSE,"Summarpage"}</definedName>
    <definedName name="wrn" localSheetId="4" hidden="1">{"Inflation-BaseYear",#N/A,FALSE,"Inputs"}</definedName>
    <definedName name="wrn" localSheetId="5" hidden="1">{"Inflation-BaseYear",#N/A,FALSE,"Inputs"}</definedName>
    <definedName name="wrn" localSheetId="3" hidden="1">{"Inflation-BaseYear",#N/A,FALSE,"Inputs"}</definedName>
    <definedName name="wrn" hidden="1">{"Inflation-BaseYear",#N/A,FALSE,"Inputs"}</definedName>
    <definedName name="wrn.01." localSheetId="4" hidden="1">{#N/A,#N/A,FALSE,"1321";#N/A,#N/A,FALSE,"1324";#N/A,#N/A,FALSE,"1333";#N/A,#N/A,FALSE,"1371"}</definedName>
    <definedName name="wrn.01." localSheetId="5" hidden="1">{#N/A,#N/A,FALSE,"1321";#N/A,#N/A,FALSE,"1324";#N/A,#N/A,FALSE,"1333";#N/A,#N/A,FALSE,"1371"}</definedName>
    <definedName name="wrn.01." localSheetId="3" hidden="1">{#N/A,#N/A,FALSE,"1321";#N/A,#N/A,FALSE,"1324";#N/A,#N/A,FALSE,"1333";#N/A,#N/A,FALSE,"1371"}</definedName>
    <definedName name="wrn.01." hidden="1">{#N/A,#N/A,FALSE,"1321";#N/A,#N/A,FALSE,"1324";#N/A,#N/A,FALSE,"1333";#N/A,#N/A,FALSE,"1371"}</definedName>
    <definedName name="wrn.042696." localSheetId="4" hidden="1">{#N/A,#N/A,FALSE,"Master Summ";#N/A,#N/A,FALSE,"Rem Obl";#N/A,#N/A,FALSE,"320 Park";#N/A,#N/A,FALSE,"520 Mad (LL 41)";#N/A,#N/A,FALSE,"520 Mad (Proj 41)";#N/A,#N/A,FALSE,"1 Rock"}</definedName>
    <definedName name="wrn.042696." localSheetId="5" hidden="1">{#N/A,#N/A,FALSE,"Master Summ";#N/A,#N/A,FALSE,"Rem Obl";#N/A,#N/A,FALSE,"320 Park";#N/A,#N/A,FALSE,"520 Mad (LL 41)";#N/A,#N/A,FALSE,"520 Mad (Proj 41)";#N/A,#N/A,FALSE,"1 Rock"}</definedName>
    <definedName name="wrn.042696." localSheetId="3" hidden="1">{#N/A,#N/A,FALSE,"Master Summ";#N/A,#N/A,FALSE,"Rem Obl";#N/A,#N/A,FALSE,"320 Park";#N/A,#N/A,FALSE,"520 Mad (LL 41)";#N/A,#N/A,FALSE,"520 Mad (Proj 41)";#N/A,#N/A,FALSE,"1 Rock"}</definedName>
    <definedName name="wrn.042696." hidden="1">{#N/A,#N/A,FALSE,"Master Summ";#N/A,#N/A,FALSE,"Rem Obl";#N/A,#N/A,FALSE,"320 Park";#N/A,#N/A,FALSE,"520 Mad (LL 41)";#N/A,#N/A,FALSE,"520 Mad (Proj 41)";#N/A,#N/A,FALSE,"1 Rock"}</definedName>
    <definedName name="wrn.083." localSheetId="4" hidden="1">{#N/A,#N/A,FALSE,"CONTRIB.SOCIAL ACUM.";#N/A,#N/A,FALSE,"CONTRIB.SOCIAL";#N/A,#N/A,FALSE,"APUR.LUCRO REAL ACUM.";#N/A,#N/A,FALSE,"APUR.LUCRO REAL";#N/A,#N/A,FALSE,"DEMOST.RESULT ACUM.";#N/A,#N/A,FALSE,"DEMONST.RESULT.";#N/A,#N/A,FALSE,"PASSIVO";#N/A,#N/A,FALSE,"ATIVO"}</definedName>
    <definedName name="wrn.083." localSheetId="5" hidden="1">{#N/A,#N/A,FALSE,"CONTRIB.SOCIAL ACUM.";#N/A,#N/A,FALSE,"CONTRIB.SOCIAL";#N/A,#N/A,FALSE,"APUR.LUCRO REAL ACUM.";#N/A,#N/A,FALSE,"APUR.LUCRO REAL";#N/A,#N/A,FALSE,"DEMOST.RESULT ACUM.";#N/A,#N/A,FALSE,"DEMONST.RESULT.";#N/A,#N/A,FALSE,"PASSIVO";#N/A,#N/A,FALSE,"ATIVO"}</definedName>
    <definedName name="wrn.083." localSheetId="3" hidden="1">{#N/A,#N/A,FALSE,"CONTRIB.SOCIAL ACUM.";#N/A,#N/A,FALSE,"CONTRIB.SOCIAL";#N/A,#N/A,FALSE,"APUR.LUCRO REAL ACUM.";#N/A,#N/A,FALSE,"APUR.LUCRO REAL";#N/A,#N/A,FALSE,"DEMOST.RESULT ACUM.";#N/A,#N/A,FALSE,"DEMONST.RESULT.";#N/A,#N/A,FALSE,"PASSIVO";#N/A,#N/A,FALSE,"ATIVO"}</definedName>
    <definedName name="wrn.083." hidden="1">{#N/A,#N/A,FALSE,"CONTRIB.SOCIAL ACUM.";#N/A,#N/A,FALSE,"CONTRIB.SOCIAL";#N/A,#N/A,FALSE,"APUR.LUCRO REAL ACUM.";#N/A,#N/A,FALSE,"APUR.LUCRO REAL";#N/A,#N/A,FALSE,"DEMOST.RESULT ACUM.";#N/A,#N/A,FALSE,"DEMONST.RESULT.";#N/A,#N/A,FALSE,"PASSIVO";#N/A,#N/A,FALSE,"ATIVO"}</definedName>
    <definedName name="wrn.1." localSheetId="4" hidden="1">{#N/A,#N/A,FALSE,"Calc";#N/A,#N/A,FALSE,"Sensitivity";#N/A,#N/A,FALSE,"LT Earn.Dil.";#N/A,#N/A,FALSE,"Dil. AVP"}</definedName>
    <definedName name="wrn.1." localSheetId="5" hidden="1">{#N/A,#N/A,FALSE,"Calc";#N/A,#N/A,FALSE,"Sensitivity";#N/A,#N/A,FALSE,"LT Earn.Dil.";#N/A,#N/A,FALSE,"Dil. AVP"}</definedName>
    <definedName name="wrn.1." localSheetId="3" hidden="1">{#N/A,#N/A,FALSE,"Calc";#N/A,#N/A,FALSE,"Sensitivity";#N/A,#N/A,FALSE,"LT Earn.Dil.";#N/A,#N/A,FALSE,"Dil. AVP"}</definedName>
    <definedName name="wrn.1." hidden="1">{#N/A,#N/A,FALSE,"Calc";#N/A,#N/A,FALSE,"Sensitivity";#N/A,#N/A,FALSE,"LT Earn.Dil.";#N/A,#N/A,FALSE,"Dil. AVP"}</definedName>
    <definedName name="wrn.1.._.Assumptions." localSheetId="4" hidden="1">{#N/A,#N/A,TRUE,"Assumptions";#N/A,#N/A,TRUE,"General";#N/A,#N/A,TRUE,"Rooms";#N/A,#N/A,TRUE,"F&amp;B&amp;Banq";#N/A,#N/A,TRUE,"Minor";#N/A,#N/A,TRUE,"NonOper";#N/A,#N/A,TRUE,"DebtVar";#N/A,#N/A,TRUE,"DevVar"}</definedName>
    <definedName name="wrn.1.._.Assumptions." localSheetId="5" hidden="1">{#N/A,#N/A,TRUE,"Assumptions";#N/A,#N/A,TRUE,"General";#N/A,#N/A,TRUE,"Rooms";#N/A,#N/A,TRUE,"F&amp;B&amp;Banq";#N/A,#N/A,TRUE,"Minor";#N/A,#N/A,TRUE,"NonOper";#N/A,#N/A,TRUE,"DebtVar";#N/A,#N/A,TRUE,"DevVar"}</definedName>
    <definedName name="wrn.1.._.Assumptions." localSheetId="3" hidden="1">{#N/A,#N/A,TRUE,"Assumptions";#N/A,#N/A,TRUE,"General";#N/A,#N/A,TRUE,"Rooms";#N/A,#N/A,TRUE,"F&amp;B&amp;Banq";#N/A,#N/A,TRUE,"Minor";#N/A,#N/A,TRUE,"NonOper";#N/A,#N/A,TRUE,"DebtVar";#N/A,#N/A,TRUE,"DevVar"}</definedName>
    <definedName name="wrn.1.._.Assumptions." hidden="1">{#N/A,#N/A,TRUE,"Assumptions";#N/A,#N/A,TRUE,"General";#N/A,#N/A,TRUE,"Rooms";#N/A,#N/A,TRUE,"F&amp;B&amp;Banq";#N/A,#N/A,TRUE,"Minor";#N/A,#N/A,TRUE,"NonOper";#N/A,#N/A,TRUE,"DebtVar";#N/A,#N/A,TRUE,"DevVar"}</definedName>
    <definedName name="wrn.1.1" localSheetId="4" hidden="1">{#N/A,#N/A,FALSE,"Calc";#N/A,#N/A,FALSE,"Sensitivity";#N/A,#N/A,FALSE,"LT Earn.Dil.";#N/A,#N/A,FALSE,"Dil. AVP"}</definedName>
    <definedName name="wrn.1.1" localSheetId="5" hidden="1">{#N/A,#N/A,FALSE,"Calc";#N/A,#N/A,FALSE,"Sensitivity";#N/A,#N/A,FALSE,"LT Earn.Dil.";#N/A,#N/A,FALSE,"Dil. AVP"}</definedName>
    <definedName name="wrn.1.1" localSheetId="3" hidden="1">{#N/A,#N/A,FALSE,"Calc";#N/A,#N/A,FALSE,"Sensitivity";#N/A,#N/A,FALSE,"LT Earn.Dil.";#N/A,#N/A,FALSE,"Dil. AVP"}</definedName>
    <definedName name="wrn.1.1" hidden="1">{#N/A,#N/A,FALSE,"Calc";#N/A,#N/A,FALSE,"Sensitivity";#N/A,#N/A,FALSE,"LT Earn.Dil.";#N/A,#N/A,FALSE,"Dil. AVP"}</definedName>
    <definedName name="wrn.1.1.2" localSheetId="4" hidden="1">{#N/A,#N/A,FALSE,"Calc";#N/A,#N/A,FALSE,"Sensitivity";#N/A,#N/A,FALSE,"LT Earn.Dil.";#N/A,#N/A,FALSE,"Dil. AVP"}</definedName>
    <definedName name="wrn.1.1.2" localSheetId="5" hidden="1">{#N/A,#N/A,FALSE,"Calc";#N/A,#N/A,FALSE,"Sensitivity";#N/A,#N/A,FALSE,"LT Earn.Dil.";#N/A,#N/A,FALSE,"Dil. AVP"}</definedName>
    <definedName name="wrn.1.1.2" localSheetId="3" hidden="1">{#N/A,#N/A,FALSE,"Calc";#N/A,#N/A,FALSE,"Sensitivity";#N/A,#N/A,FALSE,"LT Earn.Dil.";#N/A,#N/A,FALSE,"Dil. AVP"}</definedName>
    <definedName name="wrn.1.1.2" hidden="1">{#N/A,#N/A,FALSE,"Calc";#N/A,#N/A,FALSE,"Sensitivity";#N/A,#N/A,FALSE,"LT Earn.Dil.";#N/A,#N/A,FALSE,"Dil. AVP"}</definedName>
    <definedName name="wrn.1.1.3" localSheetId="4" hidden="1">{#N/A,#N/A,FALSE,"Calc";#N/A,#N/A,FALSE,"Sensitivity";#N/A,#N/A,FALSE,"LT Earn.Dil.";#N/A,#N/A,FALSE,"Dil. AVP"}</definedName>
    <definedName name="wrn.1.1.3" localSheetId="5" hidden="1">{#N/A,#N/A,FALSE,"Calc";#N/A,#N/A,FALSE,"Sensitivity";#N/A,#N/A,FALSE,"LT Earn.Dil.";#N/A,#N/A,FALSE,"Dil. AVP"}</definedName>
    <definedName name="wrn.1.1.3" localSheetId="3" hidden="1">{#N/A,#N/A,FALSE,"Calc";#N/A,#N/A,FALSE,"Sensitivity";#N/A,#N/A,FALSE,"LT Earn.Dil.";#N/A,#N/A,FALSE,"Dil. AVP"}</definedName>
    <definedName name="wrn.1.1.3" hidden="1">{#N/A,#N/A,FALSE,"Calc";#N/A,#N/A,FALSE,"Sensitivity";#N/A,#N/A,FALSE,"LT Earn.Dil.";#N/A,#N/A,FALSE,"Dil. AVP"}</definedName>
    <definedName name="wrn.1.2" localSheetId="4" hidden="1">{#N/A,#N/A,FALSE,"Calc";#N/A,#N/A,FALSE,"Sensitivity";#N/A,#N/A,FALSE,"LT Earn.Dil.";#N/A,#N/A,FALSE,"Dil. AVP"}</definedName>
    <definedName name="wrn.1.2" localSheetId="5" hidden="1">{#N/A,#N/A,FALSE,"Calc";#N/A,#N/A,FALSE,"Sensitivity";#N/A,#N/A,FALSE,"LT Earn.Dil.";#N/A,#N/A,FALSE,"Dil. AVP"}</definedName>
    <definedName name="wrn.1.2" localSheetId="3" hidden="1">{#N/A,#N/A,FALSE,"Calc";#N/A,#N/A,FALSE,"Sensitivity";#N/A,#N/A,FALSE,"LT Earn.Dil.";#N/A,#N/A,FALSE,"Dil. AVP"}</definedName>
    <definedName name="wrn.1.2" hidden="1">{#N/A,#N/A,FALSE,"Calc";#N/A,#N/A,FALSE,"Sensitivity";#N/A,#N/A,FALSE,"LT Earn.Dil.";#N/A,#N/A,FALSE,"Dil. AVP"}</definedName>
    <definedName name="wrn.1.3" localSheetId="4" hidden="1">{#N/A,#N/A,FALSE,"Calc";#N/A,#N/A,FALSE,"Sensitivity";#N/A,#N/A,FALSE,"LT Earn.Dil.";#N/A,#N/A,FALSE,"Dil. AVP"}</definedName>
    <definedName name="wrn.1.3" localSheetId="5" hidden="1">{#N/A,#N/A,FALSE,"Calc";#N/A,#N/A,FALSE,"Sensitivity";#N/A,#N/A,FALSE,"LT Earn.Dil.";#N/A,#N/A,FALSE,"Dil. AVP"}</definedName>
    <definedName name="wrn.1.3" localSheetId="3" hidden="1">{#N/A,#N/A,FALSE,"Calc";#N/A,#N/A,FALSE,"Sensitivity";#N/A,#N/A,FALSE,"LT Earn.Dil.";#N/A,#N/A,FALSE,"Dil. AVP"}</definedName>
    <definedName name="wrn.1.3" hidden="1">{#N/A,#N/A,FALSE,"Calc";#N/A,#N/A,FALSE,"Sensitivity";#N/A,#N/A,FALSE,"LT Earn.Dil.";#N/A,#N/A,FALSE,"Dil. AVP"}</definedName>
    <definedName name="wrn.1.a" localSheetId="4" hidden="1">{#N/A,#N/A,FALSE,"Calc";#N/A,#N/A,FALSE,"Sensitivity";#N/A,#N/A,FALSE,"LT Earn.Dil.";#N/A,#N/A,FALSE,"Dil. AVP"}</definedName>
    <definedName name="wrn.1.a" localSheetId="5" hidden="1">{#N/A,#N/A,FALSE,"Calc";#N/A,#N/A,FALSE,"Sensitivity";#N/A,#N/A,FALSE,"LT Earn.Dil.";#N/A,#N/A,FALSE,"Dil. AVP"}</definedName>
    <definedName name="wrn.1.a" localSheetId="3" hidden="1">{#N/A,#N/A,FALSE,"Calc";#N/A,#N/A,FALSE,"Sensitivity";#N/A,#N/A,FALSE,"LT Earn.Dil.";#N/A,#N/A,FALSE,"Dil. AVP"}</definedName>
    <definedName name="wrn.1.a" hidden="1">{#N/A,#N/A,FALSE,"Calc";#N/A,#N/A,FALSE,"Sensitivity";#N/A,#N/A,FALSE,"LT Earn.Dil.";#N/A,#N/A,FALSE,"Dil. AVP"}</definedName>
    <definedName name="wrn.10._.ST.._.JAMES._.AVENUE._.PRO._.FORMA." localSheetId="4" hidden="1">{#N/A,#N/A,TRUE,"Assumptions- Con. Budget";#N/A,#N/A,TRUE,"OP. PRO FORMA ASSUMPTIONS";#N/A,#N/A,TRUE,"SF AND RENTS";#N/A,#N/A,TRUE,"OPERATING PRO FORMA"}</definedName>
    <definedName name="wrn.10._.ST.._.JAMES._.AVENUE._.PRO._.FORMA." localSheetId="5" hidden="1">{#N/A,#N/A,TRUE,"Assumptions- Con. Budget";#N/A,#N/A,TRUE,"OP. PRO FORMA ASSUMPTIONS";#N/A,#N/A,TRUE,"SF AND RENTS";#N/A,#N/A,TRUE,"OPERATING PRO FORMA"}</definedName>
    <definedName name="wrn.10._.ST.._.JAMES._.AVENUE._.PRO._.FORMA." localSheetId="3" hidden="1">{#N/A,#N/A,TRUE,"Assumptions- Con. Budget";#N/A,#N/A,TRUE,"OP. PRO FORMA ASSUMPTIONS";#N/A,#N/A,TRUE,"SF AND RENTS";#N/A,#N/A,TRUE,"OPERATING PRO FORMA"}</definedName>
    <definedName name="wrn.10._.ST.._.JAMES._.AVENUE._.PRO._.FORMA." hidden="1">{#N/A,#N/A,TRUE,"Assumptions- Con. Budget";#N/A,#N/A,TRUE,"OP. PRO FORMA ASSUMPTIONS";#N/A,#N/A,TRUE,"SF AND RENTS";#N/A,#N/A,TRUE,"OPERATING PRO FORMA"}</definedName>
    <definedName name="wrn.10._.ST._.JAMES._.AVENUE._.PRO._.FORMA." localSheetId="4" hidden="1">{"TIAA10_23_95",#N/A,TRUE,"Assumptions- Con. Budget";"TIAA10_23_95",#N/A,TRUE,"OP. PRO FORMA ASSUMPTIONS";"TIAA10_23_95",#N/A,TRUE,"SF AND RENTS";"TIAA10_23_95",#N/A,TRUE,"OPERATING PRO FORMA"}</definedName>
    <definedName name="wrn.10._.ST._.JAMES._.AVENUE._.PRO._.FORMA." localSheetId="5" hidden="1">{"TIAA10_23_95",#N/A,TRUE,"Assumptions- Con. Budget";"TIAA10_23_95",#N/A,TRUE,"OP. PRO FORMA ASSUMPTIONS";"TIAA10_23_95",#N/A,TRUE,"SF AND RENTS";"TIAA10_23_95",#N/A,TRUE,"OPERATING PRO FORMA"}</definedName>
    <definedName name="wrn.10._.ST._.JAMES._.AVENUE._.PRO._.FORMA." localSheetId="3" hidden="1">{"TIAA10_23_95",#N/A,TRUE,"Assumptions- Con. Budget";"TIAA10_23_95",#N/A,TRUE,"OP. PRO FORMA ASSUMPTIONS";"TIAA10_23_95",#N/A,TRUE,"SF AND RENTS";"TIAA10_23_95",#N/A,TRUE,"OPERATING PRO FORMA"}</definedName>
    <definedName name="wrn.10._.ST._.JAMES._.AVENUE._.PRO._.FORMA." hidden="1">{"TIAA10_23_95",#N/A,TRUE,"Assumptions- Con. Budget";"TIAA10_23_95",#N/A,TRUE,"OP. PRO FORMA ASSUMPTIONS";"TIAA10_23_95",#N/A,TRUE,"SF AND RENTS";"TIAA10_23_95",#N/A,TRUE,"OPERATING PRO FORMA"}</definedName>
    <definedName name="wrn.10._.Year._.Analysis." localSheetId="4" hidden="1">{"Data Input",#N/A,TRUE,"Data Input";"10-Yr Cash Flow",#N/A,TRUE,"Cash Flow";"10-Yr Value",#N/A,TRUE,"Value "}</definedName>
    <definedName name="wrn.10._.Year._.Analysis." localSheetId="5" hidden="1">{"Data Input",#N/A,TRUE,"Data Input";"10-Yr Cash Flow",#N/A,TRUE,"Cash Flow";"10-Yr Value",#N/A,TRUE,"Value "}</definedName>
    <definedName name="wrn.10._.Year._.Analysis." localSheetId="3" hidden="1">{"Data Input",#N/A,TRUE,"Data Input";"10-Yr Cash Flow",#N/A,TRUE,"Cash Flow";"10-Yr Value",#N/A,TRUE,"Value "}</definedName>
    <definedName name="wrn.10._.Year._.Analysis." hidden="1">{"Data Input",#N/A,TRUE,"Data Input";"10-Yr Cash Flow",#N/A,TRUE,"Cash Flow";"10-Yr Value",#N/A,TRUE,"Value "}</definedName>
    <definedName name="wrn.10._.Year._.Analysis._1" localSheetId="4" hidden="1">{"Data Input",#N/A,TRUE,"Data Input";"10-Yr Cash Flow",#N/A,TRUE,"Cash Flow";"10-Yr Value",#N/A,TRUE,"Value "}</definedName>
    <definedName name="wrn.10._.Year._.Analysis._1" localSheetId="5" hidden="1">{"Data Input",#N/A,TRUE,"Data Input";"10-Yr Cash Flow",#N/A,TRUE,"Cash Flow";"10-Yr Value",#N/A,TRUE,"Value "}</definedName>
    <definedName name="wrn.10._.Year._.Analysis._1" localSheetId="3" hidden="1">{"Data Input",#N/A,TRUE,"Data Input";"10-Yr Cash Flow",#N/A,TRUE,"Cash Flow";"10-Yr Value",#N/A,TRUE,"Value "}</definedName>
    <definedName name="wrn.10._.Year._.Analysis._1" hidden="1">{"Data Input",#N/A,TRUE,"Data Input";"10-Yr Cash Flow",#N/A,TRUE,"Cash Flow";"10-Yr Value",#N/A,TRUE,"Value "}</definedName>
    <definedName name="wrn.10._.Year._.Analysis.IRR" localSheetId="4" hidden="1">{"Data Input",#N/A,TRUE,"Data Input";"10-Yr Cash Flow",#N/A,TRUE,"Cash Flow";"10-Yr Value",#N/A,TRUE,"Value "}</definedName>
    <definedName name="wrn.10._.Year._.Analysis.IRR" localSheetId="5" hidden="1">{"Data Input",#N/A,TRUE,"Data Input";"10-Yr Cash Flow",#N/A,TRUE,"Cash Flow";"10-Yr Value",#N/A,TRUE,"Value "}</definedName>
    <definedName name="wrn.10._.Year._.Analysis.IRR" localSheetId="3" hidden="1">{"Data Input",#N/A,TRUE,"Data Input";"10-Yr Cash Flow",#N/A,TRUE,"Cash Flow";"10-Yr Value",#N/A,TRUE,"Value "}</definedName>
    <definedName name="wrn.10._.Year._.Analysis.IRR" hidden="1">{"Data Input",#N/A,TRUE,"Data Input";"10-Yr Cash Flow",#N/A,TRUE,"Cash Flow";"10-Yr Value",#N/A,TRUE,"Value "}</definedName>
    <definedName name="wrn.10yr._.GSE." localSheetId="4" hidden="1">{"NEVCover",#N/A,FALSE,"CashFlow";"Nev2",#N/A,FALSE,"CashFlow";"NEV3",#N/A,FALSE,"CashFlow";"NEV4",#N/A,FALSE,"CashFlow"}</definedName>
    <definedName name="wrn.10yr._.GSE." localSheetId="5" hidden="1">{"NEVCover",#N/A,FALSE,"CashFlow";"Nev2",#N/A,FALSE,"CashFlow";"NEV3",#N/A,FALSE,"CashFlow";"NEV4",#N/A,FALSE,"CashFlow"}</definedName>
    <definedName name="wrn.10yr._.GSE." localSheetId="3" hidden="1">{"NEVCover",#N/A,FALSE,"CashFlow";"Nev2",#N/A,FALSE,"CashFlow";"NEV3",#N/A,FALSE,"CashFlow";"NEV4",#N/A,FALSE,"CashFlow"}</definedName>
    <definedName name="wrn.10yr._.GSE." hidden="1">{"NEVCover",#N/A,FALSE,"CashFlow";"Nev2",#N/A,FALSE,"CashFlow";"NEV3",#N/A,FALSE,"CashFlow";"NEV4",#N/A,FALSE,"CashFlow"}</definedName>
    <definedName name="wrn.1111._.Report."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2"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2"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2"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_1"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_1"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_1"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5"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5"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5"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2._.Report." localSheetId="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2._.Report." localSheetId="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2._.Report." localSheetId="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2._.Report."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2._.MONTH._.SPREAD." localSheetId="4"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_.MONTH._.SPREAD." localSheetId="5"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_.MONTH._.SPREAD." localSheetId="3"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_.MONTH._.SPREAD."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_.MONTH._.SPREAD._1" localSheetId="4"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_.MONTH._.SPREAD._1" localSheetId="5"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_.MONTH._.SPREAD._1" localSheetId="3"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_.MONTH._.SPREAD._1"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0W45." localSheetId="4" hidden="1">{#N/A,#N/A,FALSE,"1";#N/A,#N/A,FALSE,"1x";#N/A,#N/A,FALSE,"2";#N/A,#N/A,FALSE,"2x";#N/A,#N/A,FALSE,"3";#N/A,#N/A,FALSE,"3x"}</definedName>
    <definedName name="wrn.120W45." localSheetId="5" hidden="1">{#N/A,#N/A,FALSE,"1";#N/A,#N/A,FALSE,"1x";#N/A,#N/A,FALSE,"2";#N/A,#N/A,FALSE,"2x";#N/A,#N/A,FALSE,"3";#N/A,#N/A,FALSE,"3x"}</definedName>
    <definedName name="wrn.120W45." localSheetId="3" hidden="1">{#N/A,#N/A,FALSE,"1";#N/A,#N/A,FALSE,"1x";#N/A,#N/A,FALSE,"2";#N/A,#N/A,FALSE,"2x";#N/A,#N/A,FALSE,"3";#N/A,#N/A,FALSE,"3x"}</definedName>
    <definedName name="wrn.120W45." hidden="1">{#N/A,#N/A,FALSE,"1";#N/A,#N/A,FALSE,"1x";#N/A,#N/A,FALSE,"2";#N/A,#N/A,FALSE,"2x";#N/A,#N/A,FALSE,"3";#N/A,#N/A,FALSE,"3x"}</definedName>
    <definedName name="wrn.120W45._1" localSheetId="4" hidden="1">{#N/A,#N/A,FALSE,"1";#N/A,#N/A,FALSE,"1x";#N/A,#N/A,FALSE,"2";#N/A,#N/A,FALSE,"2x";#N/A,#N/A,FALSE,"3";#N/A,#N/A,FALSE,"3x"}</definedName>
    <definedName name="wrn.120W45._1" localSheetId="5" hidden="1">{#N/A,#N/A,FALSE,"1";#N/A,#N/A,FALSE,"1x";#N/A,#N/A,FALSE,"2";#N/A,#N/A,FALSE,"2x";#N/A,#N/A,FALSE,"3";#N/A,#N/A,FALSE,"3x"}</definedName>
    <definedName name="wrn.120W45._1" localSheetId="3" hidden="1">{#N/A,#N/A,FALSE,"1";#N/A,#N/A,FALSE,"1x";#N/A,#N/A,FALSE,"2";#N/A,#N/A,FALSE,"2x";#N/A,#N/A,FALSE,"3";#N/A,#N/A,FALSE,"3x"}</definedName>
    <definedName name="wrn.120W45._1" hidden="1">{#N/A,#N/A,FALSE,"1";#N/A,#N/A,FALSE,"1x";#N/A,#N/A,FALSE,"2";#N/A,#N/A,FALSE,"2x";#N/A,#N/A,FALSE,"3";#N/A,#N/A,FALSE,"3x"}</definedName>
    <definedName name="wrn.12126." localSheetId="4" hidden="1">{#N/A,#N/A,FALSE,"Leasing Commission"}</definedName>
    <definedName name="wrn.12126." localSheetId="5" hidden="1">{#N/A,#N/A,FALSE,"Leasing Commission"}</definedName>
    <definedName name="wrn.12126." localSheetId="3" hidden="1">{#N/A,#N/A,FALSE,"Leasing Commission"}</definedName>
    <definedName name="wrn.12126." hidden="1">{#N/A,#N/A,FALSE,"Leasing Commission"}</definedName>
    <definedName name="wrn.15._.Year._.Analysis." localSheetId="4" hidden="1">{"Data Input",#N/A,TRUE,"Data Input";"15-Yr Cash Flow",#N/A,TRUE,"Cash Flow";"15-Yr Value",#N/A,TRUE,"Value "}</definedName>
    <definedName name="wrn.15._.Year._.Analysis." localSheetId="5" hidden="1">{"Data Input",#N/A,TRUE,"Data Input";"15-Yr Cash Flow",#N/A,TRUE,"Cash Flow";"15-Yr Value",#N/A,TRUE,"Value "}</definedName>
    <definedName name="wrn.15._.Year._.Analysis." localSheetId="3" hidden="1">{"Data Input",#N/A,TRUE,"Data Input";"15-Yr Cash Flow",#N/A,TRUE,"Cash Flow";"15-Yr Value",#N/A,TRUE,"Value "}</definedName>
    <definedName name="wrn.15._.Year._.Analysis." hidden="1">{"Data Input",#N/A,TRUE,"Data Input";"15-Yr Cash Flow",#N/A,TRUE,"Cash Flow";"15-Yr Value",#N/A,TRUE,"Value "}</definedName>
    <definedName name="wrn.15._.Year._.Analysis._1" localSheetId="4" hidden="1">{"Data Input",#N/A,TRUE,"Data Input";"15-Yr Cash Flow",#N/A,TRUE,"Cash Flow";"15-Yr Value",#N/A,TRUE,"Value "}</definedName>
    <definedName name="wrn.15._.Year._.Analysis._1" localSheetId="5" hidden="1">{"Data Input",#N/A,TRUE,"Data Input";"15-Yr Cash Flow",#N/A,TRUE,"Cash Flow";"15-Yr Value",#N/A,TRUE,"Value "}</definedName>
    <definedName name="wrn.15._.Year._.Analysis._1" localSheetId="3" hidden="1">{"Data Input",#N/A,TRUE,"Data Input";"15-Yr Cash Flow",#N/A,TRUE,"Cash Flow";"15-Yr Value",#N/A,TRUE,"Value "}</definedName>
    <definedName name="wrn.15._.Year._.Analysis._1" hidden="1">{"Data Input",#N/A,TRUE,"Data Input";"15-Yr Cash Flow",#N/A,TRUE,"Cash Flow";"15-Yr Value",#N/A,TRUE,"Value "}</definedName>
    <definedName name="wrn.15._.Year._.AnalysisIRR" localSheetId="4" hidden="1">{"Data Input",#N/A,TRUE,"Data Input";"15-Yr Cash Flow",#N/A,TRUE,"Cash Flow";"15-Yr Value",#N/A,TRUE,"Value "}</definedName>
    <definedName name="wrn.15._.Year._.AnalysisIRR" localSheetId="5" hidden="1">{"Data Input",#N/A,TRUE,"Data Input";"15-Yr Cash Flow",#N/A,TRUE,"Cash Flow";"15-Yr Value",#N/A,TRUE,"Value "}</definedName>
    <definedName name="wrn.15._.Year._.AnalysisIRR" localSheetId="3" hidden="1">{"Data Input",#N/A,TRUE,"Data Input";"15-Yr Cash Flow",#N/A,TRUE,"Cash Flow";"15-Yr Value",#N/A,TRUE,"Value "}</definedName>
    <definedName name="wrn.15._.Year._.AnalysisIRR" hidden="1">{"Data Input",#N/A,TRUE,"Data Input";"15-Yr Cash Flow",#N/A,TRUE,"Cash Flow";"15-Yr Value",#N/A,TRUE,"Value "}</definedName>
    <definedName name="wrn.1995._.Analysis." localSheetId="4" hidden="1">{#N/A,#N/A,FALSE,"1995 Rev &amp; Exp"}</definedName>
    <definedName name="wrn.1995._.Analysis." localSheetId="5" hidden="1">{#N/A,#N/A,FALSE,"1995 Rev &amp; Exp"}</definedName>
    <definedName name="wrn.1995._.Analysis." localSheetId="3" hidden="1">{#N/A,#N/A,FALSE,"1995 Rev &amp; Exp"}</definedName>
    <definedName name="wrn.1995._.Analysis." hidden="1">{#N/A,#N/A,FALSE,"1995 Rev &amp; Exp"}</definedName>
    <definedName name="wrn.1996._.BUDGET." localSheetId="4" hidden="1">{"SUMMARY",#N/A,TRUE,"SUMMARY";"compare",#N/A,TRUE,"Vs. Bus Plan";"ratios",#N/A,TRUE,"Ratios";"REVENUE",#N/A,TRUE,"Revenue";"expenses",#N/A,TRUE,"1996 budget";"payroll",#N/A,TRUE,"Payroll"}</definedName>
    <definedName name="wrn.1996._.BUDGET." localSheetId="5" hidden="1">{"SUMMARY",#N/A,TRUE,"SUMMARY";"compare",#N/A,TRUE,"Vs. Bus Plan";"ratios",#N/A,TRUE,"Ratios";"REVENUE",#N/A,TRUE,"Revenue";"expenses",#N/A,TRUE,"1996 budget";"payroll",#N/A,TRUE,"Payroll"}</definedName>
    <definedName name="wrn.1996._.BUDGET." localSheetId="3"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4" hidden="1">{"SUMMARY",#N/A,TRUE,"SUMMARY";"compare",#N/A,TRUE,"Vs. Bus Plan";"ratios",#N/A,TRUE,"Ratios";"REVENUE",#N/A,TRUE,"Revenue";"expenses",#N/A,TRUE,"1996 budget";"payroll",#N/A,TRUE,"Payroll"}</definedName>
    <definedName name="wrn.1996._.BUDGET.1" localSheetId="5" hidden="1">{"SUMMARY",#N/A,TRUE,"SUMMARY";"compare",#N/A,TRUE,"Vs. Bus Plan";"ratios",#N/A,TRUE,"Ratios";"REVENUE",#N/A,TRUE,"Revenue";"expenses",#N/A,TRUE,"1996 budget";"payroll",#N/A,TRUE,"Payroll"}</definedName>
    <definedName name="wrn.1996._.BUDGET.1" localSheetId="3"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4" hidden="1">{"ten year ratios",#N/A,TRUE,"PROFIT_LOSS";"ten year ratios",#N/A,TRUE,"Ratios";"ten yr opex and capex",#N/A,TRUE,"1996 budget";"ten year revenues",#N/A,TRUE,"Revenue_1996-2004";"ten year payroll",#N/A,TRUE,"Payroll"}</definedName>
    <definedName name="wrn.1996._.TO._.2004." localSheetId="5" hidden="1">{"ten year ratios",#N/A,TRUE,"PROFIT_LOSS";"ten year ratios",#N/A,TRUE,"Ratios";"ten yr opex and capex",#N/A,TRUE,"1996 budget";"ten year revenues",#N/A,TRUE,"Revenue_1996-2004";"ten year payroll",#N/A,TRUE,"Payroll"}</definedName>
    <definedName name="wrn.1996._.TO._.2004." localSheetId="3"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7." localSheetId="4"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7." localSheetId="5"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7." localSheetId="3"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7."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8._.Budget." localSheetId="4" hidden="1">{#N/A,#N/A,FALSE,"A";#N/A,#N/A,FALSE,"B";#N/A,#N/A,FALSE,"C";#N/A,#N/A,FALSE,"D";#N/A,#N/A,FALSE,"E";#N/A,#N/A,FALSE,"F";#N/A,#N/A,FALSE,"G";#N/A,#N/A,FALSE,"H";#N/A,#N/A,FALSE,"I";#N/A,#N/A,FALSE,"J";#N/A,#N/A,FALSE,"K";#N/A,#N/A,FALSE,"L";#N/A,#N/A,FALSE,"M";#N/A,#N/A,FALSE,"N";#N/A,#N/A,FALSE,"O";#N/A,#N/A,FALSE,"P";#N/A,#N/A,FALSE,"Q";#N/A,#N/A,FALSE,"R"}</definedName>
    <definedName name="wrn.1998._.Budget." localSheetId="5" hidden="1">{#N/A,#N/A,FALSE,"A";#N/A,#N/A,FALSE,"B";#N/A,#N/A,FALSE,"C";#N/A,#N/A,FALSE,"D";#N/A,#N/A,FALSE,"E";#N/A,#N/A,FALSE,"F";#N/A,#N/A,FALSE,"G";#N/A,#N/A,FALSE,"H";#N/A,#N/A,FALSE,"I";#N/A,#N/A,FALSE,"J";#N/A,#N/A,FALSE,"K";#N/A,#N/A,FALSE,"L";#N/A,#N/A,FALSE,"M";#N/A,#N/A,FALSE,"N";#N/A,#N/A,FALSE,"O";#N/A,#N/A,FALSE,"P";#N/A,#N/A,FALSE,"Q";#N/A,#N/A,FALSE,"R"}</definedName>
    <definedName name="wrn.1998._.Budget." localSheetId="3" hidden="1">{#N/A,#N/A,FALSE,"A";#N/A,#N/A,FALSE,"B";#N/A,#N/A,FALSE,"C";#N/A,#N/A,FALSE,"D";#N/A,#N/A,FALSE,"E";#N/A,#N/A,FALSE,"F";#N/A,#N/A,FALSE,"G";#N/A,#N/A,FALSE,"H";#N/A,#N/A,FALSE,"I";#N/A,#N/A,FALSE,"J";#N/A,#N/A,FALSE,"K";#N/A,#N/A,FALSE,"L";#N/A,#N/A,FALSE,"M";#N/A,#N/A,FALSE,"N";#N/A,#N/A,FALSE,"O";#N/A,#N/A,FALSE,"P";#N/A,#N/A,FALSE,"Q";#N/A,#N/A,FALSE,"R"}</definedName>
    <definedName name="wrn.1998._.Budget." hidden="1">{#N/A,#N/A,FALSE,"A";#N/A,#N/A,FALSE,"B";#N/A,#N/A,FALSE,"C";#N/A,#N/A,FALSE,"D";#N/A,#N/A,FALSE,"E";#N/A,#N/A,FALSE,"F";#N/A,#N/A,FALSE,"G";#N/A,#N/A,FALSE,"H";#N/A,#N/A,FALSE,"I";#N/A,#N/A,FALSE,"J";#N/A,#N/A,FALSE,"K";#N/A,#N/A,FALSE,"L";#N/A,#N/A,FALSE,"M";#N/A,#N/A,FALSE,"N";#N/A,#N/A,FALSE,"O";#N/A,#N/A,FALSE,"P";#N/A,#N/A,FALSE,"Q";#N/A,#N/A,FALSE,"R"}</definedName>
    <definedName name="wrn.19982" localSheetId="4" hidden="1">{#N/A,#N/A,FALSE,"A";#N/A,#N/A,FALSE,"B";#N/A,#N/A,FALSE,"C";#N/A,#N/A,FALSE,"D";#N/A,#N/A,FALSE,"E";#N/A,#N/A,FALSE,"F";#N/A,#N/A,FALSE,"G";#N/A,#N/A,FALSE,"H";#N/A,#N/A,FALSE,"I";#N/A,#N/A,FALSE,"J";#N/A,#N/A,FALSE,"K";#N/A,#N/A,FALSE,"L";#N/A,#N/A,FALSE,"M";#N/A,#N/A,FALSE,"N";#N/A,#N/A,FALSE,"O";#N/A,#N/A,FALSE,"P";#N/A,#N/A,FALSE,"Q";#N/A,#N/A,FALSE,"R"}</definedName>
    <definedName name="wrn.19982" localSheetId="5" hidden="1">{#N/A,#N/A,FALSE,"A";#N/A,#N/A,FALSE,"B";#N/A,#N/A,FALSE,"C";#N/A,#N/A,FALSE,"D";#N/A,#N/A,FALSE,"E";#N/A,#N/A,FALSE,"F";#N/A,#N/A,FALSE,"G";#N/A,#N/A,FALSE,"H";#N/A,#N/A,FALSE,"I";#N/A,#N/A,FALSE,"J";#N/A,#N/A,FALSE,"K";#N/A,#N/A,FALSE,"L";#N/A,#N/A,FALSE,"M";#N/A,#N/A,FALSE,"N";#N/A,#N/A,FALSE,"O";#N/A,#N/A,FALSE,"P";#N/A,#N/A,FALSE,"Q";#N/A,#N/A,FALSE,"R"}</definedName>
    <definedName name="wrn.19982" localSheetId="3" hidden="1">{#N/A,#N/A,FALSE,"A";#N/A,#N/A,FALSE,"B";#N/A,#N/A,FALSE,"C";#N/A,#N/A,FALSE,"D";#N/A,#N/A,FALSE,"E";#N/A,#N/A,FALSE,"F";#N/A,#N/A,FALSE,"G";#N/A,#N/A,FALSE,"H";#N/A,#N/A,FALSE,"I";#N/A,#N/A,FALSE,"J";#N/A,#N/A,FALSE,"K";#N/A,#N/A,FALSE,"L";#N/A,#N/A,FALSE,"M";#N/A,#N/A,FALSE,"N";#N/A,#N/A,FALSE,"O";#N/A,#N/A,FALSE,"P";#N/A,#N/A,FALSE,"Q";#N/A,#N/A,FALSE,"R"}</definedName>
    <definedName name="wrn.19982" hidden="1">{#N/A,#N/A,FALSE,"A";#N/A,#N/A,FALSE,"B";#N/A,#N/A,FALSE,"C";#N/A,#N/A,FALSE,"D";#N/A,#N/A,FALSE,"E";#N/A,#N/A,FALSE,"F";#N/A,#N/A,FALSE,"G";#N/A,#N/A,FALSE,"H";#N/A,#N/A,FALSE,"I";#N/A,#N/A,FALSE,"J";#N/A,#N/A,FALSE,"K";#N/A,#N/A,FALSE,"L";#N/A,#N/A,FALSE,"M";#N/A,#N/A,FALSE,"N";#N/A,#N/A,FALSE,"O";#N/A,#N/A,FALSE,"P";#N/A,#N/A,FALSE,"Q";#N/A,#N/A,FALSE,"R"}</definedName>
    <definedName name="wrn.2" localSheetId="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5"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4" hidden="1">{#N/A,#N/A,FALSE,"Calc";#N/A,#N/A,FALSE,"Sensitivity";#N/A,#N/A,FALSE,"LT Earn.Dil.";#N/A,#N/A,FALSE,"Dil. AVP"}</definedName>
    <definedName name="WRN.2." localSheetId="5" hidden="1">{#N/A,#N/A,FALSE,"Calc";#N/A,#N/A,FALSE,"Sensitivity";#N/A,#N/A,FALSE,"LT Earn.Dil.";#N/A,#N/A,FALSE,"Dil. AVP"}</definedName>
    <definedName name="WRN.2." localSheetId="3" hidden="1">{#N/A,#N/A,FALSE,"Calc";#N/A,#N/A,FALSE,"Sensitivity";#N/A,#N/A,FALSE,"LT Earn.Dil.";#N/A,#N/A,FALSE,"Dil. AVP"}</definedName>
    <definedName name="WRN.2." hidden="1">{#N/A,#N/A,FALSE,"Calc";#N/A,#N/A,FALSE,"Sensitivity";#N/A,#N/A,FALSE,"LT Earn.Dil.";#N/A,#N/A,FALSE,"Dil. AVP"}</definedName>
    <definedName name="wrn.2.._.PROSPECTUS._.without._.Market." localSheetId="4" hidden="1">{#N/A,#N/A,TRUE,"DevBud";#N/A,#N/A,TRUE,"Fin";#N/A,#N/A,TRUE,"Consol";#N/A,#N/A,TRUE,"CFSummary";#N/A,#N/A,TRUE,"HotelCF";#N/A,#N/A,TRUE,"Golf";#N/A,#N/A,TRUE,"F&amp;B_CF";#N/A,#N/A,TRUE,"Banq";#N/A,#N/A,TRUE,"Spa"}</definedName>
    <definedName name="wrn.2.._.PROSPECTUS._.without._.Market." localSheetId="5" hidden="1">{#N/A,#N/A,TRUE,"DevBud";#N/A,#N/A,TRUE,"Fin";#N/A,#N/A,TRUE,"Consol";#N/A,#N/A,TRUE,"CFSummary";#N/A,#N/A,TRUE,"HotelCF";#N/A,#N/A,TRUE,"Golf";#N/A,#N/A,TRUE,"F&amp;B_CF";#N/A,#N/A,TRUE,"Banq";#N/A,#N/A,TRUE,"Spa"}</definedName>
    <definedName name="wrn.2.._.PROSPECTUS._.without._.Market." localSheetId="3" hidden="1">{#N/A,#N/A,TRUE,"DevBud";#N/A,#N/A,TRUE,"Fin";#N/A,#N/A,TRUE,"Consol";#N/A,#N/A,TRUE,"CFSummary";#N/A,#N/A,TRUE,"HotelCF";#N/A,#N/A,TRUE,"Golf";#N/A,#N/A,TRUE,"F&amp;B_CF";#N/A,#N/A,TRUE,"Banq";#N/A,#N/A,TRUE,"Spa"}</definedName>
    <definedName name="wrn.2.._.PROSPECTUS._.without._.Market." hidden="1">{#N/A,#N/A,TRUE,"DevBud";#N/A,#N/A,TRUE,"Fin";#N/A,#N/A,TRUE,"Consol";#N/A,#N/A,TRUE,"CFSummary";#N/A,#N/A,TRUE,"HotelCF";#N/A,#N/A,TRUE,"Golf";#N/A,#N/A,TRUE,"F&amp;B_CF";#N/A,#N/A,TRUE,"Banq";#N/A,#N/A,TRUE,"Spa"}</definedName>
    <definedName name="wrn.2._.pagers." localSheetId="4" hidden="1">{"Cover",#N/A,FALSE,"Cover";"Summary",#N/A,FALSE,"Summarpage"}</definedName>
    <definedName name="wrn.2._.pagers." localSheetId="5" hidden="1">{"Cover",#N/A,FALSE,"Cover";"Summary",#N/A,FALSE,"Summarpage"}</definedName>
    <definedName name="wrn.2._.pagers." localSheetId="3" hidden="1">{"Cover",#N/A,FALSE,"Cover";"Summary",#N/A,FALSE,"Summarpage"}</definedName>
    <definedName name="wrn.2._.pagers." hidden="1">{"Cover",#N/A,FALSE,"Cover";"Summary",#N/A,FALSE,"Summarpage"}</definedName>
    <definedName name="wrn.2._.pagers._1" localSheetId="4" hidden="1">{"Cover",#N/A,FALSE,"Cover";"Summary",#N/A,FALSE,"Summarpage"}</definedName>
    <definedName name="wrn.2._.pagers._1" localSheetId="5" hidden="1">{"Cover",#N/A,FALSE,"Cover";"Summary",#N/A,FALSE,"Summarpage"}</definedName>
    <definedName name="wrn.2._.pagers._1" localSheetId="3" hidden="1">{"Cover",#N/A,FALSE,"Cover";"Summary",#N/A,FALSE,"Summarpage"}</definedName>
    <definedName name="wrn.2._.pagers._1" hidden="1">{"Cover",#N/A,FALSE,"Cover";"Summary",#N/A,FALSE,"Summarpage"}</definedName>
    <definedName name="wrn.2._.pagers.2" localSheetId="4" hidden="1">{"Cover",#N/A,FALSE,"Cover";"Summary",#N/A,FALSE,"Summarpage"}</definedName>
    <definedName name="wrn.2._.pagers.2" localSheetId="5" hidden="1">{"Cover",#N/A,FALSE,"Cover";"Summary",#N/A,FALSE,"Summarpage"}</definedName>
    <definedName name="wrn.2._.pagers.2" localSheetId="3" hidden="1">{"Cover",#N/A,FALSE,"Cover";"Summary",#N/A,FALSE,"Summarpage"}</definedName>
    <definedName name="wrn.2._.pagers.2" hidden="1">{"Cover",#N/A,FALSE,"Cover";"Summary",#N/A,FALSE,"Summarpage"}</definedName>
    <definedName name="wrn.2._.pagers.2_1" localSheetId="4" hidden="1">{"Cover",#N/A,FALSE,"Cover";"Summary",#N/A,FALSE,"Summarpage"}</definedName>
    <definedName name="wrn.2._.pagers.2_1" localSheetId="5" hidden="1">{"Cover",#N/A,FALSE,"Cover";"Summary",#N/A,FALSE,"Summarpage"}</definedName>
    <definedName name="wrn.2._.pagers.2_1" localSheetId="3" hidden="1">{"Cover",#N/A,FALSE,"Cover";"Summary",#N/A,FALSE,"Summarpage"}</definedName>
    <definedName name="wrn.2._.pagers.2_1" hidden="1">{"Cover",#N/A,FALSE,"Cover";"Summary",#N/A,FALSE,"Summarpage"}</definedName>
    <definedName name="wrn.2.a" localSheetId="4" hidden="1">{#N/A,#N/A,FALSE,"Calc";#N/A,#N/A,FALSE,"Sensitivity";#N/A,#N/A,FALSE,"LT Earn.Dil.";#N/A,#N/A,FALSE,"Dil. AVP"}</definedName>
    <definedName name="wrn.2.a" localSheetId="5" hidden="1">{#N/A,#N/A,FALSE,"Calc";#N/A,#N/A,FALSE,"Sensitivity";#N/A,#N/A,FALSE,"LT Earn.Dil.";#N/A,#N/A,FALSE,"Dil. AVP"}</definedName>
    <definedName name="wrn.2.a" localSheetId="3" hidden="1">{#N/A,#N/A,FALSE,"Calc";#N/A,#N/A,FALSE,"Sensitivity";#N/A,#N/A,FALSE,"LT Earn.Dil.";#N/A,#N/A,FALSE,"Dil. AVP"}</definedName>
    <definedName name="wrn.2.a" hidden="1">{#N/A,#N/A,FALSE,"Calc";#N/A,#N/A,FALSE,"Sensitivity";#N/A,#N/A,FALSE,"LT Earn.Dil.";#N/A,#N/A,FALSE,"Dil. AVP"}</definedName>
    <definedName name="wrn.20._.year._.alt" localSheetId="4"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alt" localSheetId="5"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alt" localSheetId="3"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alt"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localSheetId="4"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localSheetId="5"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localSheetId="3"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01._.budget." localSheetId="4"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 localSheetId="5"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 localSheetId="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_.by._.Qtr." localSheetId="4" hidden="1">{"Qtr2001",#N/A,FALSE,"Model";"Office/Retail 2001 by Qtr",#N/A,FALSE,"Formatted Office-Retail Page";"Other Income 2001 by Qtr",#N/A,FALSE,"Other";"Resort/Hotel 2001 by Qtr",#N/A,FALSE,"Hotel";"LDV 2001 by Qtr",#N/A,FALSE,"LDV";"Disp 2001 by Qtr",#N/A,FALSE,"Dispositions"}</definedName>
    <definedName name="wrn.2001._.Budget._.by._.Qtr." localSheetId="5" hidden="1">{"Qtr2001",#N/A,FALSE,"Model";"Office/Retail 2001 by Qtr",#N/A,FALSE,"Formatted Office-Retail Page";"Other Income 2001 by Qtr",#N/A,FALSE,"Other";"Resort/Hotel 2001 by Qtr",#N/A,FALSE,"Hotel";"LDV 2001 by Qtr",#N/A,FALSE,"LDV";"Disp 2001 by Qtr",#N/A,FALSE,"Dispositions"}</definedName>
    <definedName name="wrn.2001._.Budget._.by._.Qtr." localSheetId="3" hidden="1">{"Qtr2001",#N/A,FALSE,"Model";"Office/Retail 2001 by Qtr",#N/A,FALSE,"Formatted Office-Retail Page";"Other Income 2001 by Qtr",#N/A,FALSE,"Other";"Resort/Hotel 2001 by Qtr",#N/A,FALSE,"Hotel";"LDV 2001 by Qtr",#N/A,FALSE,"LDV";"Disp 2001 by Qtr",#N/A,FALSE,"Dispositions"}</definedName>
    <definedName name="wrn.2001._.Budget._.by._.Qtr." hidden="1">{"Qtr2001",#N/A,FALSE,"Model";"Office/Retail 2001 by Qtr",#N/A,FALSE,"Formatted Office-Retail Page";"Other Income 2001 by Qtr",#N/A,FALSE,"Other";"Resort/Hotel 2001 by Qtr",#N/A,FALSE,"Hotel";"LDV 2001 by Qtr",#N/A,FALSE,"LDV";"Disp 2001 by Qtr",#N/A,FALSE,"Dispositions"}</definedName>
    <definedName name="wrn.2001._.Budget._.by._.Year." localSheetId="4"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 localSheetId="5"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 localSheetId="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2" localSheetId="4"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2" localSheetId="5"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2" localSheetId="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2"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Qtr.0" localSheetId="4" hidden="1">{"Qtr2001",#N/A,FALSE,"Model";"Office/Retail 2001 by Qtr",#N/A,FALSE,"Formatted Office-Retail Page";"Other Income 2001 by Qtr",#N/A,FALSE,"Other";"Resort/Hotel 2001 by Qtr",#N/A,FALSE,"Hotel";"LDV 2001 by Qtr",#N/A,FALSE,"LDV";"Disp 2001 by Qtr",#N/A,FALSE,"Dispositions"}</definedName>
    <definedName name="wrn.2001._.Budget._.by._Qtr.0" localSheetId="5" hidden="1">{"Qtr2001",#N/A,FALSE,"Model";"Office/Retail 2001 by Qtr",#N/A,FALSE,"Formatted Office-Retail Page";"Other Income 2001 by Qtr",#N/A,FALSE,"Other";"Resort/Hotel 2001 by Qtr",#N/A,FALSE,"Hotel";"LDV 2001 by Qtr",#N/A,FALSE,"LDV";"Disp 2001 by Qtr",#N/A,FALSE,"Dispositions"}</definedName>
    <definedName name="wrn.2001._.Budget._.by._Qtr.0" localSheetId="3" hidden="1">{"Qtr2001",#N/A,FALSE,"Model";"Office/Retail 2001 by Qtr",#N/A,FALSE,"Formatted Office-Retail Page";"Other Income 2001 by Qtr",#N/A,FALSE,"Other";"Resort/Hotel 2001 by Qtr",#N/A,FALSE,"Hotel";"LDV 2001 by Qtr",#N/A,FALSE,"LDV";"Disp 2001 by Qtr",#N/A,FALSE,"Dispositions"}</definedName>
    <definedName name="wrn.2001._.Budget._.by._Qtr.0" hidden="1">{"Qtr2001",#N/A,FALSE,"Model";"Office/Retail 2001 by Qtr",#N/A,FALSE,"Formatted Office-Retail Page";"Other Income 2001 by Qtr",#N/A,FALSE,"Other";"Resort/Hotel 2001 by Qtr",#N/A,FALSE,"Hotel";"LDV 2001 by Qtr",#N/A,FALSE,"LDV";"Disp 2001 by Qtr",#N/A,FALSE,"Dispositions"}</definedName>
    <definedName name="wrn.2001._.Budget._by._.Qtr.2" localSheetId="4" hidden="1">{"Qtr2001",#N/A,FALSE,"Model";"Office/Retail 2001 by Qtr",#N/A,FALSE,"Formatted Office-Retail Page";"Other Income 2001 by Qtr",#N/A,FALSE,"Other";"Resort/Hotel 2001 by Qtr",#N/A,FALSE,"Hotel";"LDV 2001 by Qtr",#N/A,FALSE,"LDV";"Disp 2001 by Qtr",#N/A,FALSE,"Dispositions"}</definedName>
    <definedName name="wrn.2001._.Budget._by._.Qtr.2" localSheetId="5" hidden="1">{"Qtr2001",#N/A,FALSE,"Model";"Office/Retail 2001 by Qtr",#N/A,FALSE,"Formatted Office-Retail Page";"Other Income 2001 by Qtr",#N/A,FALSE,"Other";"Resort/Hotel 2001 by Qtr",#N/A,FALSE,"Hotel";"LDV 2001 by Qtr",#N/A,FALSE,"LDV";"Disp 2001 by Qtr",#N/A,FALSE,"Dispositions"}</definedName>
    <definedName name="wrn.2001._.Budget._by._.Qtr.2" localSheetId="3" hidden="1">{"Qtr2001",#N/A,FALSE,"Model";"Office/Retail 2001 by Qtr",#N/A,FALSE,"Formatted Office-Retail Page";"Other Income 2001 by Qtr",#N/A,FALSE,"Other";"Resort/Hotel 2001 by Qtr",#N/A,FALSE,"Hotel";"LDV 2001 by Qtr",#N/A,FALSE,"LDV";"Disp 2001 by Qtr",#N/A,FALSE,"Dispositions"}</definedName>
    <definedName name="wrn.2001._.Budget._by._.Qtr.2" hidden="1">{"Qtr2001",#N/A,FALSE,"Model";"Office/Retail 2001 by Qtr",#N/A,FALSE,"Formatted Office-Retail Page";"Other Income 2001 by Qtr",#N/A,FALSE,"Other";"Resort/Hotel 2001 by Qtr",#N/A,FALSE,"Hotel";"LDV 2001 by Qtr",#N/A,FALSE,"LDV";"Disp 2001 by Qtr",#N/A,FALSE,"Dispositions"}</definedName>
    <definedName name="wrn.2001._.by._.Month." localSheetId="4" hidden="1">{"2001 by Month",#N/A,FALSE,"Model";"Resort/Hotel 2001 by Month",#N/A,FALSE,"Hotel";"LDV 2001 By Month",#N/A,FALSE,"LDV";"Other Income By Month",#N/A,FALSE,"Other";"Office/Retail 2001 by Month",#N/A,FALSE,"Formatted Office-Retail Page";"Dispo 2001 by Month",#N/A,FALSE,"Dispositions"}</definedName>
    <definedName name="wrn.2001._.by._.Month." localSheetId="5" hidden="1">{"2001 by Month",#N/A,FALSE,"Model";"Resort/Hotel 2001 by Month",#N/A,FALSE,"Hotel";"LDV 2001 By Month",#N/A,FALSE,"LDV";"Other Income By Month",#N/A,FALSE,"Other";"Office/Retail 2001 by Month",#N/A,FALSE,"Formatted Office-Retail Page";"Dispo 2001 by Month",#N/A,FALSE,"Dispositions"}</definedName>
    <definedName name="wrn.2001._.by._.Month." localSheetId="3" hidden="1">{"2001 by Month",#N/A,FALSE,"Model";"Resort/Hotel 2001 by Month",#N/A,FALSE,"Hotel";"LDV 2001 By Month",#N/A,FALSE,"LDV";"Other Income By Month",#N/A,FALSE,"Other";"Office/Retail 2001 by Month",#N/A,FALSE,"Formatted Office-Retail Page";"Dispo 2001 by Month",#N/A,FALSE,"Dispositions"}</definedName>
    <definedName name="wrn.2001._.by._.Month." hidden="1">{"2001 by Month",#N/A,FALSE,"Model";"Resort/Hotel 2001 by Month",#N/A,FALSE,"Hotel";"LDV 2001 By Month",#N/A,FALSE,"LDV";"Other Income By Month",#N/A,FALSE,"Other";"Office/Retail 2001 by Month",#N/A,FALSE,"Formatted Office-Retail Page";"Dispo 2001 by Month",#N/A,FALSE,"Dispositions"}</definedName>
    <definedName name="wrn.2001._.by._.Month.2" localSheetId="4" hidden="1">{"2001 by Month",#N/A,FALSE,"Model";"Resort/Hotel 2001 by Month",#N/A,FALSE,"Hotel";"LDV 2001 By Month",#N/A,FALSE,"LDV";"Other Income By Month",#N/A,FALSE,"Other";"Office/Retail 2001 by Month",#N/A,FALSE,"Formatted Office-Retail Page";"Dispo 2001 by Month",#N/A,FALSE,"Dispositions"}</definedName>
    <definedName name="wrn.2001._.by._.Month.2" localSheetId="5" hidden="1">{"2001 by Month",#N/A,FALSE,"Model";"Resort/Hotel 2001 by Month",#N/A,FALSE,"Hotel";"LDV 2001 By Month",#N/A,FALSE,"LDV";"Other Income By Month",#N/A,FALSE,"Other";"Office/Retail 2001 by Month",#N/A,FALSE,"Formatted Office-Retail Page";"Dispo 2001 by Month",#N/A,FALSE,"Dispositions"}</definedName>
    <definedName name="wrn.2001._.by._.Month.2" localSheetId="3" hidden="1">{"2001 by Month",#N/A,FALSE,"Model";"Resort/Hotel 2001 by Month",#N/A,FALSE,"Hotel";"LDV 2001 By Month",#N/A,FALSE,"LDV";"Other Income By Month",#N/A,FALSE,"Other";"Office/Retail 2001 by Month",#N/A,FALSE,"Formatted Office-Retail Page";"Dispo 2001 by Month",#N/A,FALSE,"Dispositions"}</definedName>
    <definedName name="wrn.2001._.by._.Month.2" hidden="1">{"2001 by Month",#N/A,FALSE,"Model";"Resort/Hotel 2001 by Month",#N/A,FALSE,"Hotel";"LDV 2001 By Month",#N/A,FALSE,"LDV";"Other Income By Month",#N/A,FALSE,"Other";"Office/Retail 2001 by Month",#N/A,FALSE,"Formatted Office-Retail Page";"Dispo 2001 by Month",#N/A,FALSE,"Dispositions"}</definedName>
    <definedName name="wrn.2001._Budget._.by._.Year0" localSheetId="4"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 localSheetId="5"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 localSheetId="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_2" localSheetId="4"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_2" localSheetId="5"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_2" localSheetId="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_2"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y._.Month.0" localSheetId="4" hidden="1">{"2001 by Month",#N/A,FALSE,"Model";"Resort/Hotel 2001 by Month",#N/A,FALSE,"Hotel";"LDV 2001 By Month",#N/A,FALSE,"LDV";"Other Income By Month",#N/A,FALSE,"Other";"Office/Retail 2001 by Month",#N/A,FALSE,"Formatted Office-Retail Page";"Dispo 2001 by Month",#N/A,FALSE,"Dispositions"}</definedName>
    <definedName name="wrn.2001._by._.Month.0" localSheetId="5" hidden="1">{"2001 by Month",#N/A,FALSE,"Model";"Resort/Hotel 2001 by Month",#N/A,FALSE,"Hotel";"LDV 2001 By Month",#N/A,FALSE,"LDV";"Other Income By Month",#N/A,FALSE,"Other";"Office/Retail 2001 by Month",#N/A,FALSE,"Formatted Office-Retail Page";"Dispo 2001 by Month",#N/A,FALSE,"Dispositions"}</definedName>
    <definedName name="wrn.2001._by._.Month.0" localSheetId="3" hidden="1">{"2001 by Month",#N/A,FALSE,"Model";"Resort/Hotel 2001 by Month",#N/A,FALSE,"Hotel";"LDV 2001 By Month",#N/A,FALSE,"LDV";"Other Income By Month",#N/A,FALSE,"Other";"Office/Retail 2001 by Month",#N/A,FALSE,"Formatted Office-Retail Page";"Dispo 2001 by Month",#N/A,FALSE,"Dispositions"}</definedName>
    <definedName name="wrn.2001._by._.Month.0" hidden="1">{"2001 by Month",#N/A,FALSE,"Model";"Resort/Hotel 2001 by Month",#N/A,FALSE,"Hotel";"LDV 2001 By Month",#N/A,FALSE,"LDV";"Other Income By Month",#N/A,FALSE,"Other";"Office/Retail 2001 by Month",#N/A,FALSE,"Formatted Office-Retail Page";"Dispo 2001 by Month",#N/A,FALSE,"Dispositions"}</definedName>
    <definedName name="wrn.2001._by._.Month.0_2" localSheetId="4" hidden="1">{"2001 by Month",#N/A,FALSE,"Model";"Resort/Hotel 2001 by Month",#N/A,FALSE,"Hotel";"LDV 2001 By Month",#N/A,FALSE,"LDV";"Other Income By Month",#N/A,FALSE,"Other";"Office/Retail 2001 by Month",#N/A,FALSE,"Formatted Office-Retail Page";"Dispo 2001 by Month",#N/A,FALSE,"Dispositions"}</definedName>
    <definedName name="wrn.2001._by._.Month.0_2" localSheetId="5" hidden="1">{"2001 by Month",#N/A,FALSE,"Model";"Resort/Hotel 2001 by Month",#N/A,FALSE,"Hotel";"LDV 2001 By Month",#N/A,FALSE,"LDV";"Other Income By Month",#N/A,FALSE,"Other";"Office/Retail 2001 by Month",#N/A,FALSE,"Formatted Office-Retail Page";"Dispo 2001 by Month",#N/A,FALSE,"Dispositions"}</definedName>
    <definedName name="wrn.2001._by._.Month.0_2" localSheetId="3" hidden="1">{"2001 by Month",#N/A,FALSE,"Model";"Resort/Hotel 2001 by Month",#N/A,FALSE,"Hotel";"LDV 2001 By Month",#N/A,FALSE,"LDV";"Other Income By Month",#N/A,FALSE,"Other";"Office/Retail 2001 by Month",#N/A,FALSE,"Formatted Office-Retail Page";"Dispo 2001 by Month",#N/A,FALSE,"Dispositions"}</definedName>
    <definedName name="wrn.2001._by._.Month.0_2" hidden="1">{"2001 by Month",#N/A,FALSE,"Model";"Resort/Hotel 2001 by Month",#N/A,FALSE,"Hotel";"LDV 2001 By Month",#N/A,FALSE,"LDV";"Other Income By Month",#N/A,FALSE,"Other";"Office/Retail 2001 by Month",#N/A,FALSE,"Formatted Office-Retail Page";"Dispo 2001 by Month",#N/A,FALSE,"Dispositions"}</definedName>
    <definedName name="wrn.2002Budget." localSheetId="4" hidden="1">{"2002Budget",#N/A,FALSE,"PAYROLL"}</definedName>
    <definedName name="wrn.2002Budget." localSheetId="5" hidden="1">{"2002Budget",#N/A,FALSE,"PAYROLL"}</definedName>
    <definedName name="wrn.2002Budget." localSheetId="3" hidden="1">{"2002Budget",#N/A,FALSE,"PAYROLL"}</definedName>
    <definedName name="wrn.2002Budget." hidden="1">{"2002Budget",#N/A,FALSE,"PAYROLL"}</definedName>
    <definedName name="wrn.2005._.Budget._.Package." localSheetId="4" hidden="1">{#N/A,#N/A,FALSE,"NEXT YR.  BUD TO REFORE";#N/A,#N/A,FALSE,"POS";#N/A,#N/A,FALSE,"2004 Bud to REFOR";#N/A,#N/A,FALSE,"OEX";#N/A,#N/A,FALSE,"IS";#N/A,#N/A,FALSE,"ESTINCREASES";#N/A,#N/A,FALSE,"Complex Charges";#N/A,#N/A,FALSE,"PSHIPEXPS";#N/A,#N/A,FALSE,"CLREL";#N/A,#N/A,FALSE,"EMPLOYEE DETAIL";#N/A,#N/A,FALSE,"RETAX";#N/A,#N/A,FALSE,"ADVER";#N/A,#N/A,FALSE,"CAPITAL IMPROVEMENTS";#N/A,#N/A,FALSE,"LONG TERM OPERATING EXPENSES"}</definedName>
    <definedName name="wrn.2005._.Budget._.Package." localSheetId="5" hidden="1">{#N/A,#N/A,FALSE,"NEXT YR.  BUD TO REFORE";#N/A,#N/A,FALSE,"POS";#N/A,#N/A,FALSE,"2004 Bud to REFOR";#N/A,#N/A,FALSE,"OEX";#N/A,#N/A,FALSE,"IS";#N/A,#N/A,FALSE,"ESTINCREASES";#N/A,#N/A,FALSE,"Complex Charges";#N/A,#N/A,FALSE,"PSHIPEXPS";#N/A,#N/A,FALSE,"CLREL";#N/A,#N/A,FALSE,"EMPLOYEE DETAIL";#N/A,#N/A,FALSE,"RETAX";#N/A,#N/A,FALSE,"ADVER";#N/A,#N/A,FALSE,"CAPITAL IMPROVEMENTS";#N/A,#N/A,FALSE,"LONG TERM OPERATING EXPENSES"}</definedName>
    <definedName name="wrn.2005._.Budget._.Package." localSheetId="3" hidden="1">{#N/A,#N/A,FALSE,"NEXT YR.  BUD TO REFORE";#N/A,#N/A,FALSE,"POS";#N/A,#N/A,FALSE,"2004 Bud to REFOR";#N/A,#N/A,FALSE,"OEX";#N/A,#N/A,FALSE,"IS";#N/A,#N/A,FALSE,"ESTINCREASES";#N/A,#N/A,FALSE,"Complex Charges";#N/A,#N/A,FALSE,"PSHIPEXPS";#N/A,#N/A,FALSE,"CLREL";#N/A,#N/A,FALSE,"EMPLOYEE DETAIL";#N/A,#N/A,FALSE,"RETAX";#N/A,#N/A,FALSE,"ADVER";#N/A,#N/A,FALSE,"CAPITAL IMPROVEMENTS";#N/A,#N/A,FALSE,"LONG TERM OPERATING EXPENSES"}</definedName>
    <definedName name="wrn.2005._.Budget._.Package." hidden="1">{#N/A,#N/A,FALSE,"NEXT YR.  BUD TO REFORE";#N/A,#N/A,FALSE,"POS";#N/A,#N/A,FALSE,"2004 Bud to REFOR";#N/A,#N/A,FALSE,"OEX";#N/A,#N/A,FALSE,"IS";#N/A,#N/A,FALSE,"ESTINCREASES";#N/A,#N/A,FALSE,"Complex Charges";#N/A,#N/A,FALSE,"PSHIPEXPS";#N/A,#N/A,FALSE,"CLREL";#N/A,#N/A,FALSE,"EMPLOYEE DETAIL";#N/A,#N/A,FALSE,"RETAX";#N/A,#N/A,FALSE,"ADVER";#N/A,#N/A,FALSE,"CAPITAL IMPROVEMENTS";#N/A,#N/A,FALSE,"LONG TERM OPERATING EXPENSES"}</definedName>
    <definedName name="wrn.222W83._.RR." localSheetId="4" hidden="1">{"aa",#N/A,FALSE,"222W83 Resid ";"bbb",#N/A,FALSE,"222W83 Resid ";"cc",#N/A,FALSE,"222W83 Resid "}</definedName>
    <definedName name="wrn.222W83._.RR." localSheetId="5" hidden="1">{"aa",#N/A,FALSE,"222W83 Resid ";"bbb",#N/A,FALSE,"222W83 Resid ";"cc",#N/A,FALSE,"222W83 Resid "}</definedName>
    <definedName name="wrn.222W83._.RR." localSheetId="3" hidden="1">{"aa",#N/A,FALSE,"222W83 Resid ";"bbb",#N/A,FALSE,"222W83 Resid ";"cc",#N/A,FALSE,"222W83 Resid "}</definedName>
    <definedName name="wrn.222W83._.RR." hidden="1">{"aa",#N/A,FALSE,"222W83 Resid ";"bbb",#N/A,FALSE,"222W83 Resid ";"cc",#N/A,FALSE,"222W83 Resid "}</definedName>
    <definedName name="wrn.2701all." localSheetId="4" hidden="1">{#N/A,#N/A,FALSE,"T&amp;E (2)";#N/A,#N/A,FALSE,"R&amp;E SUM";#N/A,#N/A,FALSE,"R&amp;E MONTH";#N/A,#N/A,FALSE,"R&amp;E YEAR";#N/A,#N/A,FALSE,"T&amp;E (1)";#N/A,#N/A,FALSE,"T&amp;E SUM"}</definedName>
    <definedName name="wrn.2701all." localSheetId="5" hidden="1">{#N/A,#N/A,FALSE,"T&amp;E (2)";#N/A,#N/A,FALSE,"R&amp;E SUM";#N/A,#N/A,FALSE,"R&amp;E MONTH";#N/A,#N/A,FALSE,"R&amp;E YEAR";#N/A,#N/A,FALSE,"T&amp;E (1)";#N/A,#N/A,FALSE,"T&amp;E SUM"}</definedName>
    <definedName name="wrn.2701all." localSheetId="3" hidden="1">{#N/A,#N/A,FALSE,"T&amp;E (2)";#N/A,#N/A,FALSE,"R&amp;E SUM";#N/A,#N/A,FALSE,"R&amp;E MONTH";#N/A,#N/A,FALSE,"R&amp;E YEAR";#N/A,#N/A,FALSE,"T&amp;E (1)";#N/A,#N/A,FALSE,"T&amp;E SUM"}</definedName>
    <definedName name="wrn.2701all." hidden="1">{#N/A,#N/A,FALSE,"T&amp;E (2)";#N/A,#N/A,FALSE,"R&amp;E SUM";#N/A,#N/A,FALSE,"R&amp;E MONTH";#N/A,#N/A,FALSE,"R&amp;E YEAR";#N/A,#N/A,FALSE,"T&amp;E (1)";#N/A,#N/A,FALSE,"T&amp;E SUM"}</definedName>
    <definedName name="wrn.2703all." localSheetId="4" hidden="1">{#N/A,#N/A,FALSE,"R&amp;E SUM";#N/A,#N/A,FALSE,"R&amp;E MONTH";#N/A,#N/A,FALSE,"R&amp;E YEAR";#N/A,#N/A,FALSE,"SREV (1)";#N/A,#N/A,FALSE,"SREV(2)";#N/A,#N/A,FALSE,"SREV(3)";#N/A,#N/A,FALSE,"SREV(4)";#N/A,#N/A,FALSE,"OREV (1)";#N/A,#N/A,FALSE,"T&amp;E SUM";#N/A,#N/A,FALSE,"T&amp;E (1)"}</definedName>
    <definedName name="wrn.2703all." localSheetId="5" hidden="1">{#N/A,#N/A,FALSE,"R&amp;E SUM";#N/A,#N/A,FALSE,"R&amp;E MONTH";#N/A,#N/A,FALSE,"R&amp;E YEAR";#N/A,#N/A,FALSE,"SREV (1)";#N/A,#N/A,FALSE,"SREV(2)";#N/A,#N/A,FALSE,"SREV(3)";#N/A,#N/A,FALSE,"SREV(4)";#N/A,#N/A,FALSE,"OREV (1)";#N/A,#N/A,FALSE,"T&amp;E SUM";#N/A,#N/A,FALSE,"T&amp;E (1)"}</definedName>
    <definedName name="wrn.2703all." localSheetId="3" hidden="1">{#N/A,#N/A,FALSE,"R&amp;E SUM";#N/A,#N/A,FALSE,"R&amp;E MONTH";#N/A,#N/A,FALSE,"R&amp;E YEAR";#N/A,#N/A,FALSE,"SREV (1)";#N/A,#N/A,FALSE,"SREV(2)";#N/A,#N/A,FALSE,"SREV(3)";#N/A,#N/A,FALSE,"SREV(4)";#N/A,#N/A,FALSE,"OREV (1)";#N/A,#N/A,FALSE,"T&amp;E SUM";#N/A,#N/A,FALSE,"T&amp;E (1)"}</definedName>
    <definedName name="wrn.2703all." hidden="1">{#N/A,#N/A,FALSE,"R&amp;E SUM";#N/A,#N/A,FALSE,"R&amp;E MONTH";#N/A,#N/A,FALSE,"R&amp;E YEAR";#N/A,#N/A,FALSE,"SREV (1)";#N/A,#N/A,FALSE,"SREV(2)";#N/A,#N/A,FALSE,"SREV(3)";#N/A,#N/A,FALSE,"SREV(4)";#N/A,#N/A,FALSE,"OREV (1)";#N/A,#N/A,FALSE,"T&amp;E SUM";#N/A,#N/A,FALSE,"T&amp;E (1)"}</definedName>
    <definedName name="wrn.2705all." localSheetId="4" hidden="1">{#N/A,#N/A,FALSE,"R&amp;E SUM";#N/A,#N/A,FALSE,"R&amp;E MONTH";#N/A,#N/A,FALSE,"R&amp;E YEAR";#N/A,#N/A,FALSE,"OREV (1)";#N/A,#N/A,FALSE,"OREV (2)"}</definedName>
    <definedName name="wrn.2705all." localSheetId="5" hidden="1">{#N/A,#N/A,FALSE,"R&amp;E SUM";#N/A,#N/A,FALSE,"R&amp;E MONTH";#N/A,#N/A,FALSE,"R&amp;E YEAR";#N/A,#N/A,FALSE,"OREV (1)";#N/A,#N/A,FALSE,"OREV (2)"}</definedName>
    <definedName name="wrn.2705all." localSheetId="3" hidden="1">{#N/A,#N/A,FALSE,"R&amp;E SUM";#N/A,#N/A,FALSE,"R&amp;E MONTH";#N/A,#N/A,FALSE,"R&amp;E YEAR";#N/A,#N/A,FALSE,"OREV (1)";#N/A,#N/A,FALSE,"OREV (2)"}</definedName>
    <definedName name="wrn.2705all." hidden="1">{#N/A,#N/A,FALSE,"R&amp;E SUM";#N/A,#N/A,FALSE,"R&amp;E MONTH";#N/A,#N/A,FALSE,"R&amp;E YEAR";#N/A,#N/A,FALSE,"OREV (1)";#N/A,#N/A,FALSE,"OREV (2)"}</definedName>
    <definedName name="wrn.2706all." localSheetId="4" hidden="1">{#N/A,#N/A,FALSE,"R&amp;E SUM";#N/A,#N/A,FALSE,"R&amp;E MONTH";#N/A,#N/A,FALSE,"R&amp;E YEAR";#N/A,#N/A,FALSE,"SREV (1)";#N/A,#N/A,FALSE,"OREV (1)"}</definedName>
    <definedName name="wrn.2706all." localSheetId="5" hidden="1">{#N/A,#N/A,FALSE,"R&amp;E SUM";#N/A,#N/A,FALSE,"R&amp;E MONTH";#N/A,#N/A,FALSE,"R&amp;E YEAR";#N/A,#N/A,FALSE,"SREV (1)";#N/A,#N/A,FALSE,"OREV (1)"}</definedName>
    <definedName name="wrn.2706all." localSheetId="3" hidden="1">{#N/A,#N/A,FALSE,"R&amp;E SUM";#N/A,#N/A,FALSE,"R&amp;E MONTH";#N/A,#N/A,FALSE,"R&amp;E YEAR";#N/A,#N/A,FALSE,"SREV (1)";#N/A,#N/A,FALSE,"OREV (1)"}</definedName>
    <definedName name="wrn.2706all." hidden="1">{#N/A,#N/A,FALSE,"R&amp;E SUM";#N/A,#N/A,FALSE,"R&amp;E MONTH";#N/A,#N/A,FALSE,"R&amp;E YEAR";#N/A,#N/A,FALSE,"SREV (1)";#N/A,#N/A,FALSE,"OREV (1)"}</definedName>
    <definedName name="wrn.2707all." localSheetId="4" hidden="1">{#N/A,#N/A,FALSE,"R&amp;E SUM";#N/A,#N/A,FALSE,"R&amp;E MONTH";#N/A,#N/A,FALSE,"R&amp;E YEAR";#N/A,#N/A,FALSE,"SREV (1)";#N/A,#N/A,FALSE,"SREV(2)";#N/A,#N/A,FALSE,"OREV (1)";#N/A,#N/A,FALSE,"rent"}</definedName>
    <definedName name="wrn.2707all." localSheetId="5" hidden="1">{#N/A,#N/A,FALSE,"R&amp;E SUM";#N/A,#N/A,FALSE,"R&amp;E MONTH";#N/A,#N/A,FALSE,"R&amp;E YEAR";#N/A,#N/A,FALSE,"SREV (1)";#N/A,#N/A,FALSE,"SREV(2)";#N/A,#N/A,FALSE,"OREV (1)";#N/A,#N/A,FALSE,"rent"}</definedName>
    <definedName name="wrn.2707all." localSheetId="3" hidden="1">{#N/A,#N/A,FALSE,"R&amp;E SUM";#N/A,#N/A,FALSE,"R&amp;E MONTH";#N/A,#N/A,FALSE,"R&amp;E YEAR";#N/A,#N/A,FALSE,"SREV (1)";#N/A,#N/A,FALSE,"SREV(2)";#N/A,#N/A,FALSE,"OREV (1)";#N/A,#N/A,FALSE,"rent"}</definedName>
    <definedName name="wrn.2707all." hidden="1">{#N/A,#N/A,FALSE,"R&amp;E SUM";#N/A,#N/A,FALSE,"R&amp;E MONTH";#N/A,#N/A,FALSE,"R&amp;E YEAR";#N/A,#N/A,FALSE,"SREV (1)";#N/A,#N/A,FALSE,"SREV(2)";#N/A,#N/A,FALSE,"OREV (1)";#N/A,#N/A,FALSE,"rent"}</definedName>
    <definedName name="wrn.2711all." localSheetId="4" hidden="1">{#N/A,#N/A,FALSE,"R&amp;E SUM";#N/A,#N/A,FALSE,"R&amp;E MONTH";#N/A,#N/A,FALSE,"R&amp;E YEAR";#N/A,#N/A,FALSE,"OREV (1)";#N/A,#N/A,FALSE,"OREV (2)"}</definedName>
    <definedName name="wrn.2711all." localSheetId="5" hidden="1">{#N/A,#N/A,FALSE,"R&amp;E SUM";#N/A,#N/A,FALSE,"R&amp;E MONTH";#N/A,#N/A,FALSE,"R&amp;E YEAR";#N/A,#N/A,FALSE,"OREV (1)";#N/A,#N/A,FALSE,"OREV (2)"}</definedName>
    <definedName name="wrn.2711all." localSheetId="3" hidden="1">{#N/A,#N/A,FALSE,"R&amp;E SUM";#N/A,#N/A,FALSE,"R&amp;E MONTH";#N/A,#N/A,FALSE,"R&amp;E YEAR";#N/A,#N/A,FALSE,"OREV (1)";#N/A,#N/A,FALSE,"OREV (2)"}</definedName>
    <definedName name="wrn.2711all." hidden="1">{#N/A,#N/A,FALSE,"R&amp;E SUM";#N/A,#N/A,FALSE,"R&amp;E MONTH";#N/A,#N/A,FALSE,"R&amp;E YEAR";#N/A,#N/A,FALSE,"OREV (1)";#N/A,#N/A,FALSE,"OREV (2)"}</definedName>
    <definedName name="wrn.275PricingBook." localSheetId="4" hidden="1">{#N/A,#N/A,FALSE,"Assumptions";#N/A,#N/A,FALSE,"Impact Assumptions";#N/A,#N/A,FALSE,"10-Yr - detail";#N/A,#N/A,FALSE,"1,5,10 yr comp";#N/A,#N/A,FALSE,"Lse-Exp.";#N/A,#N/A,FALSE,"Rent Roll";#N/A,#N/A,FALSE,"Historical (2)";#N/A,#N/A,FALSE,"RET's";#N/A,#N/A,FALSE,"Lease Rollover"}</definedName>
    <definedName name="wrn.275PricingBook." localSheetId="5" hidden="1">{#N/A,#N/A,FALSE,"Assumptions";#N/A,#N/A,FALSE,"Impact Assumptions";#N/A,#N/A,FALSE,"10-Yr - detail";#N/A,#N/A,FALSE,"1,5,10 yr comp";#N/A,#N/A,FALSE,"Lse-Exp.";#N/A,#N/A,FALSE,"Rent Roll";#N/A,#N/A,FALSE,"Historical (2)";#N/A,#N/A,FALSE,"RET's";#N/A,#N/A,FALSE,"Lease Rollover"}</definedName>
    <definedName name="wrn.275PricingBook." localSheetId="3" hidden="1">{#N/A,#N/A,FALSE,"Assumptions";#N/A,#N/A,FALSE,"Impact Assumptions";#N/A,#N/A,FALSE,"10-Yr - detail";#N/A,#N/A,FALSE,"1,5,10 yr comp";#N/A,#N/A,FALSE,"Lse-Exp.";#N/A,#N/A,FALSE,"Rent Roll";#N/A,#N/A,FALSE,"Historical (2)";#N/A,#N/A,FALSE,"RET's";#N/A,#N/A,FALSE,"Lease Rollover"}</definedName>
    <definedName name="wrn.275PricingBook." hidden="1">{#N/A,#N/A,FALSE,"Assumptions";#N/A,#N/A,FALSE,"Impact Assumptions";#N/A,#N/A,FALSE,"10-Yr - detail";#N/A,#N/A,FALSE,"1,5,10 yr comp";#N/A,#N/A,FALSE,"Lse-Exp.";#N/A,#N/A,FALSE,"Rent Roll";#N/A,#N/A,FALSE,"Historical (2)";#N/A,#N/A,FALSE,"RET's";#N/A,#N/A,FALSE,"Lease Rollover"}</definedName>
    <definedName name="wrn.275PricingBook._1" localSheetId="4" hidden="1">{#N/A,#N/A,FALSE,"Assumptions";#N/A,#N/A,FALSE,"Impact Assumptions";#N/A,#N/A,FALSE,"10-Yr - detail";#N/A,#N/A,FALSE,"1,5,10 yr comp";#N/A,#N/A,FALSE,"Lse-Exp.";#N/A,#N/A,FALSE,"Rent Roll";#N/A,#N/A,FALSE,"Historical (2)";#N/A,#N/A,FALSE,"RET's";#N/A,#N/A,FALSE,"Lease Rollover"}</definedName>
    <definedName name="wrn.275PricingBook._1" localSheetId="5" hidden="1">{#N/A,#N/A,FALSE,"Assumptions";#N/A,#N/A,FALSE,"Impact Assumptions";#N/A,#N/A,FALSE,"10-Yr - detail";#N/A,#N/A,FALSE,"1,5,10 yr comp";#N/A,#N/A,FALSE,"Lse-Exp.";#N/A,#N/A,FALSE,"Rent Roll";#N/A,#N/A,FALSE,"Historical (2)";#N/A,#N/A,FALSE,"RET's";#N/A,#N/A,FALSE,"Lease Rollover"}</definedName>
    <definedName name="wrn.275PricingBook._1" localSheetId="3" hidden="1">{#N/A,#N/A,FALSE,"Assumptions";#N/A,#N/A,FALSE,"Impact Assumptions";#N/A,#N/A,FALSE,"10-Yr - detail";#N/A,#N/A,FALSE,"1,5,10 yr comp";#N/A,#N/A,FALSE,"Lse-Exp.";#N/A,#N/A,FALSE,"Rent Roll";#N/A,#N/A,FALSE,"Historical (2)";#N/A,#N/A,FALSE,"RET's";#N/A,#N/A,FALSE,"Lease Rollover"}</definedName>
    <definedName name="wrn.275PricingBook._1" hidden="1">{#N/A,#N/A,FALSE,"Assumptions";#N/A,#N/A,FALSE,"Impact Assumptions";#N/A,#N/A,FALSE,"10-Yr - detail";#N/A,#N/A,FALSE,"1,5,10 yr comp";#N/A,#N/A,FALSE,"Lse-Exp.";#N/A,#N/A,FALSE,"Rent Roll";#N/A,#N/A,FALSE,"Historical (2)";#N/A,#N/A,FALSE,"RET's";#N/A,#N/A,FALSE,"Lease Rollover"}</definedName>
    <definedName name="wrn.275Schedulles." localSheetId="4" hidden="1">{#N/A,#N/A,FALSE,"Assumptions";#N/A,#N/A,FALSE,"10-Yr - detail";#N/A,#N/A,FALSE,"Rent Roll";#N/A,#N/A,FALSE,"Historical (2)";#N/A,#N/A,FALSE,"RET's";#N/A,#N/A,FALSE,"Lse-Exp.";#N/A,#N/A,FALSE,"Lease Rollover";#N/A,#N/A,FALSE,"Service Contracts"}</definedName>
    <definedName name="wrn.275Schedulles." localSheetId="5" hidden="1">{#N/A,#N/A,FALSE,"Assumptions";#N/A,#N/A,FALSE,"10-Yr - detail";#N/A,#N/A,FALSE,"Rent Roll";#N/A,#N/A,FALSE,"Historical (2)";#N/A,#N/A,FALSE,"RET's";#N/A,#N/A,FALSE,"Lse-Exp.";#N/A,#N/A,FALSE,"Lease Rollover";#N/A,#N/A,FALSE,"Service Contracts"}</definedName>
    <definedName name="wrn.275Schedulles." localSheetId="3" hidden="1">{#N/A,#N/A,FALSE,"Assumptions";#N/A,#N/A,FALSE,"10-Yr - detail";#N/A,#N/A,FALSE,"Rent Roll";#N/A,#N/A,FALSE,"Historical (2)";#N/A,#N/A,FALSE,"RET's";#N/A,#N/A,FALSE,"Lse-Exp.";#N/A,#N/A,FALSE,"Lease Rollover";#N/A,#N/A,FALSE,"Service Contracts"}</definedName>
    <definedName name="wrn.275Schedulles." hidden="1">{#N/A,#N/A,FALSE,"Assumptions";#N/A,#N/A,FALSE,"10-Yr - detail";#N/A,#N/A,FALSE,"Rent Roll";#N/A,#N/A,FALSE,"Historical (2)";#N/A,#N/A,FALSE,"RET's";#N/A,#N/A,FALSE,"Lse-Exp.";#N/A,#N/A,FALSE,"Lease Rollover";#N/A,#N/A,FALSE,"Service Contracts"}</definedName>
    <definedName name="wrn.275Schedulles._1" localSheetId="4" hidden="1">{#N/A,#N/A,FALSE,"Assumptions";#N/A,#N/A,FALSE,"10-Yr - detail";#N/A,#N/A,FALSE,"Rent Roll";#N/A,#N/A,FALSE,"Historical (2)";#N/A,#N/A,FALSE,"RET's";#N/A,#N/A,FALSE,"Lse-Exp.";#N/A,#N/A,FALSE,"Lease Rollover";#N/A,#N/A,FALSE,"Service Contracts"}</definedName>
    <definedName name="wrn.275Schedulles._1" localSheetId="5" hidden="1">{#N/A,#N/A,FALSE,"Assumptions";#N/A,#N/A,FALSE,"10-Yr - detail";#N/A,#N/A,FALSE,"Rent Roll";#N/A,#N/A,FALSE,"Historical (2)";#N/A,#N/A,FALSE,"RET's";#N/A,#N/A,FALSE,"Lse-Exp.";#N/A,#N/A,FALSE,"Lease Rollover";#N/A,#N/A,FALSE,"Service Contracts"}</definedName>
    <definedName name="wrn.275Schedulles._1" localSheetId="3" hidden="1">{#N/A,#N/A,FALSE,"Assumptions";#N/A,#N/A,FALSE,"10-Yr - detail";#N/A,#N/A,FALSE,"Rent Roll";#N/A,#N/A,FALSE,"Historical (2)";#N/A,#N/A,FALSE,"RET's";#N/A,#N/A,FALSE,"Lse-Exp.";#N/A,#N/A,FALSE,"Lease Rollover";#N/A,#N/A,FALSE,"Service Contracts"}</definedName>
    <definedName name="wrn.275Schedulles._1" hidden="1">{#N/A,#N/A,FALSE,"Assumptions";#N/A,#N/A,FALSE,"10-Yr - detail";#N/A,#N/A,FALSE,"Rent Roll";#N/A,#N/A,FALSE,"Historical (2)";#N/A,#N/A,FALSE,"RET's";#N/A,#N/A,FALSE,"Lse-Exp.";#N/A,#N/A,FALSE,"Lease Rollover";#N/A,#N/A,FALSE,"Service Contracts"}</definedName>
    <definedName name="wrn.2nd._.Year." localSheetId="4" hidden="1">{#N/A,#N/A,TRUE,"CF Yr2";#N/A,#N/A,TRUE,"Rent Roll";#N/A,#N/A,TRUE,"Rent Yr2";#N/A,#N/A,TRUE,"Occ Yr2";#N/A,#N/A,TRUE,"TI+Com Yr2";#N/A,#N/A,TRUE,"OER Yr2";#N/A,#N/A,TRUE,"OE Yr2"}</definedName>
    <definedName name="wrn.2nd._.Year." localSheetId="5" hidden="1">{#N/A,#N/A,TRUE,"CF Yr2";#N/A,#N/A,TRUE,"Rent Roll";#N/A,#N/A,TRUE,"Rent Yr2";#N/A,#N/A,TRUE,"Occ Yr2";#N/A,#N/A,TRUE,"TI+Com Yr2";#N/A,#N/A,TRUE,"OER Yr2";#N/A,#N/A,TRUE,"OE Yr2"}</definedName>
    <definedName name="wrn.2nd._.Year." localSheetId="3" hidden="1">{#N/A,#N/A,TRUE,"CF Yr2";#N/A,#N/A,TRUE,"Rent Roll";#N/A,#N/A,TRUE,"Rent Yr2";#N/A,#N/A,TRUE,"Occ Yr2";#N/A,#N/A,TRUE,"TI+Com Yr2";#N/A,#N/A,TRUE,"OER Yr2";#N/A,#N/A,TRUE,"OE Yr2"}</definedName>
    <definedName name="wrn.2nd._.Year." hidden="1">{#N/A,#N/A,TRUE,"CF Yr2";#N/A,#N/A,TRUE,"Rent Roll";#N/A,#N/A,TRUE,"Rent Yr2";#N/A,#N/A,TRUE,"Occ Yr2";#N/A,#N/A,TRUE,"TI+Com Yr2";#N/A,#N/A,TRUE,"OER Yr2";#N/A,#N/A,TRUE,"OE Yr2"}</definedName>
    <definedName name="wrn.3.._.PROSPECTUS._.Ancillary." localSheetId="4" hidden="1">{#N/A,#N/A,FALSE,"Assumptions";#N/A,#N/A,FALSE,"Mtng Space";#N/A,#N/A,FALSE,"Golf Clubs";#N/A,#N/A,FALSE,"Smith Travel"}</definedName>
    <definedName name="wrn.3.._.PROSPECTUS._.Ancillary." localSheetId="5" hidden="1">{#N/A,#N/A,FALSE,"Assumptions";#N/A,#N/A,FALSE,"Mtng Space";#N/A,#N/A,FALSE,"Golf Clubs";#N/A,#N/A,FALSE,"Smith Travel"}</definedName>
    <definedName name="wrn.3.._.PROSPECTUS._.Ancillary." localSheetId="3" hidden="1">{#N/A,#N/A,FALSE,"Assumptions";#N/A,#N/A,FALSE,"Mtng Space";#N/A,#N/A,FALSE,"Golf Clubs";#N/A,#N/A,FALSE,"Smith Travel"}</definedName>
    <definedName name="wrn.3.._.PROSPECTUS._.Ancillary." hidden="1">{#N/A,#N/A,FALSE,"Assumptions";#N/A,#N/A,FALSE,"Mtng Space";#N/A,#N/A,FALSE,"Golf Clubs";#N/A,#N/A,FALSE,"Smith Travel"}</definedName>
    <definedName name="wrn.3._.Year._.Model._.Investor." localSheetId="4" hidden="1">{#N/A,#N/A,FALSE,"Assumptions";"Investor Year 1",#N/A,FALSE,"Investor";"Investor Year 2",#N/A,FALSE,"Investor";"Investor Year 3",#N/A,FALSE,"Investor";"Investor 3 Year Total",#N/A,FALSE,"Investor"}</definedName>
    <definedName name="wrn.3._.Year._.Model._.Investor." localSheetId="5" hidden="1">{#N/A,#N/A,FALSE,"Assumptions";"Investor Year 1",#N/A,FALSE,"Investor";"Investor Year 2",#N/A,FALSE,"Investor";"Investor Year 3",#N/A,FALSE,"Investor";"Investor 3 Year Total",#N/A,FALSE,"Investor"}</definedName>
    <definedName name="wrn.3._.Year._.Model._.Investor." localSheetId="3" hidden="1">{#N/A,#N/A,FALSE,"Assumptions";"Investor Year 1",#N/A,FALSE,"Investor";"Investor Year 2",#N/A,FALSE,"Investor";"Investor Year 3",#N/A,FALSE,"Investor";"Investor 3 Year Total",#N/A,FALSE,"Investor"}</definedName>
    <definedName name="wrn.3._.Year._.Model._.Investor." hidden="1">{#N/A,#N/A,FALSE,"Assumptions";"Investor Year 1",#N/A,FALSE,"Investor";"Investor Year 2",#N/A,FALSE,"Investor";"Investor Year 3",#N/A,FALSE,"Investor";"Investor 3 Year Total",#N/A,FALSE,"Investor"}</definedName>
    <definedName name="wrn.3._.Year._.Model._.Summary." localSheetId="4" hidden="1">{#N/A,#N/A,TRUE,"Assumptions";"Summary Year 1",#N/A,TRUE,"Summary";"Summary Year 2",#N/A,TRUE,"Summary";"Summary Year 3",#N/A,TRUE,"Summary";"Summary 3 Year Total",#N/A,TRUE,"Summary"}</definedName>
    <definedName name="wrn.3._.Year._.Model._.Summary." localSheetId="5" hidden="1">{#N/A,#N/A,TRUE,"Assumptions";"Summary Year 1",#N/A,TRUE,"Summary";"Summary Year 2",#N/A,TRUE,"Summary";"Summary Year 3",#N/A,TRUE,"Summary";"Summary 3 Year Total",#N/A,TRUE,"Summary"}</definedName>
    <definedName name="wrn.3._.Year._.Model._.Summary." localSheetId="3" hidden="1">{#N/A,#N/A,TRUE,"Assumptions";"Summary Year 1",#N/A,TRUE,"Summary";"Summary Year 2",#N/A,TRUE,"Summary";"Summary Year 3",#N/A,TRUE,"Summary";"Summary 3 Year Total",#N/A,TRUE,"Summary"}</definedName>
    <definedName name="wrn.3._.Year._.Model._.Summary." hidden="1">{#N/A,#N/A,TRUE,"Assumptions";"Summary Year 1",#N/A,TRUE,"Summary";"Summary Year 2",#N/A,TRUE,"Summary";"Summary Year 3",#N/A,TRUE,"Summary";"Summary 3 Year Total",#N/A,TRUE,"Summary"}</definedName>
    <definedName name="wrn.3._.Year._.Summary." localSheetId="4" hidden="1">{#N/A,#N/A,FALSE,"3-Year Summary"}</definedName>
    <definedName name="wrn.3._.Year._.Summary." localSheetId="5" hidden="1">{#N/A,#N/A,FALSE,"3-Year Summary"}</definedName>
    <definedName name="wrn.3._.Year._.Summary." localSheetId="3" hidden="1">{#N/A,#N/A,FALSE,"3-Year Summary"}</definedName>
    <definedName name="wrn.3._.Year._.Summary." hidden="1">{#N/A,#N/A,FALSE,"3-Year Summary"}</definedName>
    <definedName name="wrn.360w55._.RR." localSheetId="4" hidden="1">{"aa",#N/A,FALSE,"360 West 55th";"bb",#N/A,FALSE,"360 West 55th";"cc",#N/A,FALSE,"360 West 55th"}</definedName>
    <definedName name="wrn.360w55._.RR." localSheetId="5" hidden="1">{"aa",#N/A,FALSE,"360 West 55th";"bb",#N/A,FALSE,"360 West 55th";"cc",#N/A,FALSE,"360 West 55th"}</definedName>
    <definedName name="wrn.360w55._.RR." localSheetId="3" hidden="1">{"aa",#N/A,FALSE,"360 West 55th";"bb",#N/A,FALSE,"360 West 55th";"cc",#N/A,FALSE,"360 West 55th"}</definedName>
    <definedName name="wrn.360w55._.RR." hidden="1">{"aa",#N/A,FALSE,"360 West 55th";"bb",#N/A,FALSE,"360 West 55th";"cc",#N/A,FALSE,"360 West 55th"}</definedName>
    <definedName name="wrn.370._.RR." localSheetId="4" hidden="1">{"rr1",#N/A,FALSE,"Rent Roll";"rr2",#N/A,FALSE,"Rent Roll";"rr3",#N/A,FALSE,"Rent Roll";"rr4",#N/A,FALSE,"Rent Roll";"rr5",#N/A,FALSE,"Rent Roll";"rr6",#N/A,FALSE,"Rent Roll"}</definedName>
    <definedName name="wrn.370._.RR." localSheetId="5" hidden="1">{"rr1",#N/A,FALSE,"Rent Roll";"rr2",#N/A,FALSE,"Rent Roll";"rr3",#N/A,FALSE,"Rent Roll";"rr4",#N/A,FALSE,"Rent Roll";"rr5",#N/A,FALSE,"Rent Roll";"rr6",#N/A,FALSE,"Rent Roll"}</definedName>
    <definedName name="wrn.370._.RR." localSheetId="3" hidden="1">{"rr1",#N/A,FALSE,"Rent Roll";"rr2",#N/A,FALSE,"Rent Roll";"rr3",#N/A,FALSE,"Rent Roll";"rr4",#N/A,FALSE,"Rent Roll";"rr5",#N/A,FALSE,"Rent Roll";"rr6",#N/A,FALSE,"Rent Roll"}</definedName>
    <definedName name="wrn.370._.RR." hidden="1">{"rr1",#N/A,FALSE,"Rent Roll";"rr2",#N/A,FALSE,"Rent Roll";"rr3",#N/A,FALSE,"Rent Roll";"rr4",#N/A,FALSE,"Rent Roll";"rr5",#N/A,FALSE,"Rent Roll";"rr6",#N/A,FALSE,"Rent Roll"}</definedName>
    <definedName name="wrn.370EXP." localSheetId="4" hidden="1">{"exp1",#N/A,FALSE,"Expiration";"exp2",#N/A,FALSE,"Expiration";"exp3",#N/A,FALSE,"Expiration";"exp4",#N/A,FALSE,"Expiration"}</definedName>
    <definedName name="wrn.370EXP." localSheetId="5" hidden="1">{"exp1",#N/A,FALSE,"Expiration";"exp2",#N/A,FALSE,"Expiration";"exp3",#N/A,FALSE,"Expiration";"exp4",#N/A,FALSE,"Expiration"}</definedName>
    <definedName name="wrn.370EXP." localSheetId="3" hidden="1">{"exp1",#N/A,FALSE,"Expiration";"exp2",#N/A,FALSE,"Expiration";"exp3",#N/A,FALSE,"Expiration";"exp4",#N/A,FALSE,"Expiration"}</definedName>
    <definedName name="wrn.370EXP." hidden="1">{"exp1",#N/A,FALSE,"Expiration";"exp2",#N/A,FALSE,"Expiration";"exp3",#N/A,FALSE,"Expiration";"exp4",#N/A,FALSE,"Expiration"}</definedName>
    <definedName name="wrn.399." localSheetId="4" hidden="1">{#N/A,#N/A,FALSE,"A";#N/A,#N/A,FALSE,"C"}</definedName>
    <definedName name="wrn.399." localSheetId="5" hidden="1">{#N/A,#N/A,FALSE,"A";#N/A,#N/A,FALSE,"C"}</definedName>
    <definedName name="wrn.399." localSheetId="3" hidden="1">{#N/A,#N/A,FALSE,"A";#N/A,#N/A,FALSE,"C"}</definedName>
    <definedName name="wrn.399." hidden="1">{#N/A,#N/A,FALSE,"A";#N/A,#N/A,FALSE,"C"}</definedName>
    <definedName name="wrn.399._1" localSheetId="4" hidden="1">{#N/A,#N/A,FALSE,"A";#N/A,#N/A,FALSE,"C"}</definedName>
    <definedName name="wrn.399._1" localSheetId="5" hidden="1">{#N/A,#N/A,FALSE,"A";#N/A,#N/A,FALSE,"C"}</definedName>
    <definedName name="wrn.399._1" localSheetId="3" hidden="1">{#N/A,#N/A,FALSE,"A";#N/A,#N/A,FALSE,"C"}</definedName>
    <definedName name="wrn.399._1" hidden="1">{#N/A,#N/A,FALSE,"A";#N/A,#N/A,FALSE,"C"}</definedName>
    <definedName name="wrn.3cases." localSheetId="4" hidden="1">{#N/A,"Base",FALSE,"Dividend";#N/A,"Conservative",FALSE,"Dividend";#N/A,"Downside",FALSE,"Dividend"}</definedName>
    <definedName name="wrn.3cases." localSheetId="5" hidden="1">{#N/A,"Base",FALSE,"Dividend";#N/A,"Conservative",FALSE,"Dividend";#N/A,"Downside",FALSE,"Dividend"}</definedName>
    <definedName name="wrn.3cases." localSheetId="3" hidden="1">{#N/A,"Base",FALSE,"Dividend";#N/A,"Conservative",FALSE,"Dividend";#N/A,"Downside",FALSE,"Dividend"}</definedName>
    <definedName name="wrn.3cases." hidden="1">{#N/A,"Base",FALSE,"Dividend";#N/A,"Conservative",FALSE,"Dividend";#N/A,"Downside",FALSE,"Dividend"}</definedName>
    <definedName name="wrn.3cases._1" localSheetId="4" hidden="1">{#N/A,"Base",FALSE,"Dividend";#N/A,"Conservative",FALSE,"Dividend";#N/A,"Downside",FALSE,"Dividend"}</definedName>
    <definedName name="wrn.3cases._1" localSheetId="5" hidden="1">{#N/A,"Base",FALSE,"Dividend";#N/A,"Conservative",FALSE,"Dividend";#N/A,"Downside",FALSE,"Dividend"}</definedName>
    <definedName name="wrn.3cases._1" localSheetId="3" hidden="1">{#N/A,"Base",FALSE,"Dividend";#N/A,"Conservative",FALSE,"Dividend";#N/A,"Downside",FALSE,"Dividend"}</definedName>
    <definedName name="wrn.3cases._1" hidden="1">{#N/A,"Base",FALSE,"Dividend";#N/A,"Conservative",FALSE,"Dividend";#N/A,"Downside",FALSE,"Dividend"}</definedName>
    <definedName name="wrn.3rd._.Quarter._.Forecast." localSheetId="4" hidden="1">{#N/A,#N/A,TRUE,"Yield Comparison"}</definedName>
    <definedName name="wrn.3rd._.Quarter._.Forecast." localSheetId="5" hidden="1">{#N/A,#N/A,TRUE,"Yield Comparison"}</definedName>
    <definedName name="wrn.3rd._.Quarter._.Forecast." localSheetId="3" hidden="1">{#N/A,#N/A,TRUE,"Yield Comparison"}</definedName>
    <definedName name="wrn.3rd._.Quarter._.Forecast." hidden="1">{#N/A,#N/A,TRUE,"Yield Comparison"}</definedName>
    <definedName name="wrn.3rd._.Year." localSheetId="4" hidden="1">{#N/A,#N/A,FALSE,"CF Yr3";#N/A,#N/A,FALSE,"Rent Roll";#N/A,#N/A,FALSE,"Rent Yr3";#N/A,#N/A,FALSE,"Occ Yr3";#N/A,#N/A,FALSE,"TI+Com Yr3";#N/A,#N/A,FALSE,"OER Yr3";#N/A,#N/A,FALSE,"OE Yr3"}</definedName>
    <definedName name="wrn.3rd._.Year." localSheetId="5" hidden="1">{#N/A,#N/A,FALSE,"CF Yr3";#N/A,#N/A,FALSE,"Rent Roll";#N/A,#N/A,FALSE,"Rent Yr3";#N/A,#N/A,FALSE,"Occ Yr3";#N/A,#N/A,FALSE,"TI+Com Yr3";#N/A,#N/A,FALSE,"OER Yr3";#N/A,#N/A,FALSE,"OE Yr3"}</definedName>
    <definedName name="wrn.3rd._.Year." localSheetId="3" hidden="1">{#N/A,#N/A,FALSE,"CF Yr3";#N/A,#N/A,FALSE,"Rent Roll";#N/A,#N/A,FALSE,"Rent Yr3";#N/A,#N/A,FALSE,"Occ Yr3";#N/A,#N/A,FALSE,"TI+Com Yr3";#N/A,#N/A,FALSE,"OER Yr3";#N/A,#N/A,FALSE,"OE Yr3"}</definedName>
    <definedName name="wrn.3rd._.Year." hidden="1">{#N/A,#N/A,FALSE,"CF Yr3";#N/A,#N/A,FALSE,"Rent Roll";#N/A,#N/A,FALSE,"Rent Yr3";#N/A,#N/A,FALSE,"Occ Yr3";#N/A,#N/A,FALSE,"TI+Com Yr3";#N/A,#N/A,FALSE,"OER Yr3";#N/A,#N/A,FALSE,"OE Yr3"}</definedName>
    <definedName name="wrn.3year._.frcst." localSheetId="4" hidden="1">{#N/A,#N/A,FALSE,"963YR";#N/A,#N/A,FALSE,"mkt mix";#N/A,#N/A,FALSE,"sect 5";#N/A,#N/A,FALSE,"sect 6";#N/A,#N/A,FALSE,"csh";#N/A,#N/A,FALSE,"capx";#N/A,#N/A,FALSE,"bal sheet"}</definedName>
    <definedName name="wrn.3year._.frcst." localSheetId="5" hidden="1">{#N/A,#N/A,FALSE,"963YR";#N/A,#N/A,FALSE,"mkt mix";#N/A,#N/A,FALSE,"sect 5";#N/A,#N/A,FALSE,"sect 6";#N/A,#N/A,FALSE,"csh";#N/A,#N/A,FALSE,"capx";#N/A,#N/A,FALSE,"bal sheet"}</definedName>
    <definedName name="wrn.3year._.frcst." localSheetId="3" hidden="1">{#N/A,#N/A,FALSE,"963YR";#N/A,#N/A,FALSE,"mkt mix";#N/A,#N/A,FALSE,"sect 5";#N/A,#N/A,FALSE,"sect 6";#N/A,#N/A,FALSE,"csh";#N/A,#N/A,FALSE,"capx";#N/A,#N/A,FALSE,"bal sheet"}</definedName>
    <definedName name="wrn.3year._.frcst." hidden="1">{#N/A,#N/A,FALSE,"963YR";#N/A,#N/A,FALSE,"mkt mix";#N/A,#N/A,FALSE,"sect 5";#N/A,#N/A,FALSE,"sect 6";#N/A,#N/A,FALSE,"csh";#N/A,#N/A,FALSE,"capx";#N/A,#N/A,FALSE,"bal sheet"}</definedName>
    <definedName name="wrn.3yr.CF." localSheetId="4" hidden="1">{"assume",#N/A,FALSE,"K&amp;20th Month CF";"MoCF",#N/A,FALSE,"K&amp;20th Month CF";"AnCF",#N/A,FALSE,"K&amp;20th Month CF"}</definedName>
    <definedName name="wrn.3yr.CF." localSheetId="5" hidden="1">{"assume",#N/A,FALSE,"K&amp;20th Month CF";"MoCF",#N/A,FALSE,"K&amp;20th Month CF";"AnCF",#N/A,FALSE,"K&amp;20th Month CF"}</definedName>
    <definedName name="wrn.3yr.CF." localSheetId="3" hidden="1">{"assume",#N/A,FALSE,"K&amp;20th Month CF";"MoCF",#N/A,FALSE,"K&amp;20th Month CF";"AnCF",#N/A,FALSE,"K&amp;20th Month CF"}</definedName>
    <definedName name="wrn.3yr.CF." hidden="1">{"assume",#N/A,FALSE,"K&amp;20th Month CF";"MoCF",#N/A,FALSE,"K&amp;20th Month CF";"AnCF",#N/A,FALSE,"K&amp;20th Month CF"}</definedName>
    <definedName name="wrn.3yr.CF._1" localSheetId="4" hidden="1">{"assume",#N/A,FALSE,"K&amp;20th Month CF";"MoCF",#N/A,FALSE,"K&amp;20th Month CF";"AnCF",#N/A,FALSE,"K&amp;20th Month CF"}</definedName>
    <definedName name="wrn.3yr.CF._1" localSheetId="5" hidden="1">{"assume",#N/A,FALSE,"K&amp;20th Month CF";"MoCF",#N/A,FALSE,"K&amp;20th Month CF";"AnCF",#N/A,FALSE,"K&amp;20th Month CF"}</definedName>
    <definedName name="wrn.3yr.CF._1" localSheetId="3" hidden="1">{"assume",#N/A,FALSE,"K&amp;20th Month CF";"MoCF",#N/A,FALSE,"K&amp;20th Month CF";"AnCF",#N/A,FALSE,"K&amp;20th Month CF"}</definedName>
    <definedName name="wrn.3yr.CF._1" hidden="1">{"assume",#N/A,FALSE,"K&amp;20th Month CF";"MoCF",#N/A,FALSE,"K&amp;20th Month CF";"AnCF",#N/A,FALSE,"K&amp;20th Month CF"}</definedName>
    <definedName name="wrn.3yr.CF.IRR" localSheetId="4" hidden="1">{"assume",#N/A,FALSE,"K&amp;20th Month CF";"MoCF",#N/A,FALSE,"K&amp;20th Month CF";"AnCF",#N/A,FALSE,"K&amp;20th Month CF"}</definedName>
    <definedName name="wrn.3yr.CF.IRR" localSheetId="5" hidden="1">{"assume",#N/A,FALSE,"K&amp;20th Month CF";"MoCF",#N/A,FALSE,"K&amp;20th Month CF";"AnCF",#N/A,FALSE,"K&amp;20th Month CF"}</definedName>
    <definedName name="wrn.3yr.CF.IRR" localSheetId="3" hidden="1">{"assume",#N/A,FALSE,"K&amp;20th Month CF";"MoCF",#N/A,FALSE,"K&amp;20th Month CF";"AnCF",#N/A,FALSE,"K&amp;20th Month CF"}</definedName>
    <definedName name="wrn.3yr.CF.IRR" hidden="1">{"assume",#N/A,FALSE,"K&amp;20th Month CF";"MoCF",#N/A,FALSE,"K&amp;20th Month CF";"AnCF",#N/A,FALSE,"K&amp;20th Month CF"}</definedName>
    <definedName name="wrn.4.._.Market._.PROSPECTUS._.Pages." localSheetId="4" hidden="1">{#N/A,#N/A,FALSE,"Mkt-Hotels";#N/A,#N/A,FALSE,"Mkt-ConvCtrs";#N/A,#N/A,FALSE,"Mkt-Golf"}</definedName>
    <definedName name="wrn.4.._.Market._.PROSPECTUS._.Pages." localSheetId="5" hidden="1">{#N/A,#N/A,FALSE,"Mkt-Hotels";#N/A,#N/A,FALSE,"Mkt-ConvCtrs";#N/A,#N/A,FALSE,"Mkt-Golf"}</definedName>
    <definedName name="wrn.4.._.Market._.PROSPECTUS._.Pages." localSheetId="3" hidden="1">{#N/A,#N/A,FALSE,"Mkt-Hotels";#N/A,#N/A,FALSE,"Mkt-ConvCtrs";#N/A,#N/A,FALSE,"Mkt-Golf"}</definedName>
    <definedName name="wrn.4.._.Market._.PROSPECTUS._.Pages." hidden="1">{#N/A,#N/A,FALSE,"Mkt-Hotels";#N/A,#N/A,FALSE,"Mkt-ConvCtrs";#N/A,#N/A,FALSE,"Mkt-Golf"}</definedName>
    <definedName name="wrn.4._.Year._.Model._.Investor." localSheetId="4" hidden="1">{#N/A,#N/A,FALSE,"Assumptions";"Investor Year 1",#N/A,FALSE,"Investor";"Investor Year 2",#N/A,FALSE,"Investor";"Investor Year 3",#N/A,FALSE,"Investor";"Investor Year 4",#N/A,FALSE,"Investor";"Investor 4 Year Total",#N/A,FALSE,"Investor"}</definedName>
    <definedName name="wrn.4._.Year._.Model._.Investor." localSheetId="5" hidden="1">{#N/A,#N/A,FALSE,"Assumptions";"Investor Year 1",#N/A,FALSE,"Investor";"Investor Year 2",#N/A,FALSE,"Investor";"Investor Year 3",#N/A,FALSE,"Investor";"Investor Year 4",#N/A,FALSE,"Investor";"Investor 4 Year Total",#N/A,FALSE,"Investor"}</definedName>
    <definedName name="wrn.4._.Year._.Model._.Investor." localSheetId="3" hidden="1">{#N/A,#N/A,FALSE,"Assumptions";"Investor Year 1",#N/A,FALSE,"Investor";"Investor Year 2",#N/A,FALSE,"Investor";"Investor Year 3",#N/A,FALSE,"Investor";"Investor Year 4",#N/A,FALSE,"Investor";"Investor 4 Year Total",#N/A,FALSE,"Investor"}</definedName>
    <definedName name="wrn.4._.Year._.Model._.Investor." hidden="1">{#N/A,#N/A,FALSE,"Assumptions";"Investor Year 1",#N/A,FALSE,"Investor";"Investor Year 2",#N/A,FALSE,"Investor";"Investor Year 3",#N/A,FALSE,"Investor";"Investor Year 4",#N/A,FALSE,"Investor";"Investor 4 Year Total",#N/A,FALSE,"Investor"}</definedName>
    <definedName name="wrn.4._.Year._.Model._.Summary." localSheetId="4" hidden="1">{#N/A,#N/A,TRUE,"Assumptions";"Summary Year 1",#N/A,TRUE,"Summary";"Summary Year 2",#N/A,TRUE,"Summary";"Summary Year 3",#N/A,TRUE,"Summary";"Summary Year 4",#N/A,TRUE,"Summary";"Summary 4 Year Total",#N/A,TRUE,"Summary"}</definedName>
    <definedName name="wrn.4._.Year._.Model._.Summary." localSheetId="5" hidden="1">{#N/A,#N/A,TRUE,"Assumptions";"Summary Year 1",#N/A,TRUE,"Summary";"Summary Year 2",#N/A,TRUE,"Summary";"Summary Year 3",#N/A,TRUE,"Summary";"Summary Year 4",#N/A,TRUE,"Summary";"Summary 4 Year Total",#N/A,TRUE,"Summary"}</definedName>
    <definedName name="wrn.4._.Year._.Model._.Summary." localSheetId="3" hidden="1">{#N/A,#N/A,TRUE,"Assumptions";"Summary Year 1",#N/A,TRUE,"Summary";"Summary Year 2",#N/A,TRUE,"Summary";"Summary Year 3",#N/A,TRUE,"Summary";"Summary Year 4",#N/A,TRUE,"Summary";"Summary 4 Year Total",#N/A,TRUE,"Summary"}</definedName>
    <definedName name="wrn.4._.Year._.Model._.Summary." hidden="1">{#N/A,#N/A,TRUE,"Assumptions";"Summary Year 1",#N/A,TRUE,"Summary";"Summary Year 2",#N/A,TRUE,"Summary";"Summary Year 3",#N/A,TRUE,"Summary";"Summary Year 4",#N/A,TRUE,"Summary";"Summary 4 Year Total",#N/A,TRUE,"Summary"}</definedName>
    <definedName name="wrn.4th._.dist.." localSheetId="4" hidden="1">{"4th. Dist CF",#N/A,FALSE,"Hungary - 4th dist.";"4th dist inputs",#N/A,FALSE,"Hungary - 4th dist."}</definedName>
    <definedName name="wrn.4th._.dist.." localSheetId="5" hidden="1">{"4th. Dist CF",#N/A,FALSE,"Hungary - 4th dist.";"4th dist inputs",#N/A,FALSE,"Hungary - 4th dist."}</definedName>
    <definedName name="wrn.4th._.dist.." localSheetId="3" hidden="1">{"4th. Dist CF",#N/A,FALSE,"Hungary - 4th dist.";"4th dist inputs",#N/A,FALSE,"Hungary - 4th dist."}</definedName>
    <definedName name="wrn.4th._.dist.." hidden="1">{"4th. Dist CF",#N/A,FALSE,"Hungary - 4th dist.";"4th dist inputs",#N/A,FALSE,"Hungary - 4th dist."}</definedName>
    <definedName name="wrn.5._.Year._.Model._.Investor." localSheetId="4" hidden="1">{#N/A,#N/A,FALSE,"Assumptions";"Investor Year 1",#N/A,FALSE,"Investor";"Investor Year 2",#N/A,FALSE,"Investor";"Investor Year 3",#N/A,FALSE,"Investor";"Investor Year 4",#N/A,FALSE,"Investor";"Investor Year 5",#N/A,FALSE,"Investor";"Investor 5 Year Total",#N/A,FALSE,"Investor"}</definedName>
    <definedName name="wrn.5._.Year._.Model._.Investor." localSheetId="5" hidden="1">{#N/A,#N/A,FALSE,"Assumptions";"Investor Year 1",#N/A,FALSE,"Investor";"Investor Year 2",#N/A,FALSE,"Investor";"Investor Year 3",#N/A,FALSE,"Investor";"Investor Year 4",#N/A,FALSE,"Investor";"Investor Year 5",#N/A,FALSE,"Investor";"Investor 5 Year Total",#N/A,FALSE,"Investor"}</definedName>
    <definedName name="wrn.5._.Year._.Model._.Investor." localSheetId="3" hidden="1">{#N/A,#N/A,FALSE,"Assumptions";"Investor Year 1",#N/A,FALSE,"Investor";"Investor Year 2",#N/A,FALSE,"Investor";"Investor Year 3",#N/A,FALSE,"Investor";"Investor Year 4",#N/A,FALSE,"Investor";"Investor Year 5",#N/A,FALSE,"Investor";"Investor 5 Year Total",#N/A,FALSE,"Investor"}</definedName>
    <definedName name="wrn.5._.Year._.Model._.Investor." hidden="1">{#N/A,#N/A,FALSE,"Assumptions";"Investor Year 1",#N/A,FALSE,"Investor";"Investor Year 2",#N/A,FALSE,"Investor";"Investor Year 3",#N/A,FALSE,"Investor";"Investor Year 4",#N/A,FALSE,"Investor";"Investor Year 5",#N/A,FALSE,"Investor";"Investor 5 Year Total",#N/A,FALSE,"Investor"}</definedName>
    <definedName name="wrn.5._.Year._.Model._.Summary." localSheetId="4" hidden="1">{#N/A,#N/A,TRUE,"Assumptions";"Summary Year 1",#N/A,TRUE,"Summary";"Summary Year 2",#N/A,TRUE,"Summary";"Summary Year 3",#N/A,TRUE,"Summary";"Summary Year 4",#N/A,TRUE,"Summary";"Summary Year 5",#N/A,TRUE,"Summary";"Summary 5 Year Total",#N/A,TRUE,"Summary"}</definedName>
    <definedName name="wrn.5._.Year._.Model._.Summary." localSheetId="5" hidden="1">{#N/A,#N/A,TRUE,"Assumptions";"Summary Year 1",#N/A,TRUE,"Summary";"Summary Year 2",#N/A,TRUE,"Summary";"Summary Year 3",#N/A,TRUE,"Summary";"Summary Year 4",#N/A,TRUE,"Summary";"Summary Year 5",#N/A,TRUE,"Summary";"Summary 5 Year Total",#N/A,TRUE,"Summary"}</definedName>
    <definedName name="wrn.5._.Year._.Model._.Summary." localSheetId="3" hidden="1">{#N/A,#N/A,TRUE,"Assumptions";"Summary Year 1",#N/A,TRUE,"Summary";"Summary Year 2",#N/A,TRUE,"Summary";"Summary Year 3",#N/A,TRUE,"Summary";"Summary Year 4",#N/A,TRUE,"Summary";"Summary Year 5",#N/A,TRUE,"Summary";"Summary 5 Year Total",#N/A,TRUE,"Summary"}</definedName>
    <definedName name="wrn.5._.Year._.Model._.Summary." hidden="1">{#N/A,#N/A,TRUE,"Assumptions";"Summary Year 1",#N/A,TRUE,"Summary";"Summary Year 2",#N/A,TRUE,"Summary";"Summary Year 3",#N/A,TRUE,"Summary";"Summary Year 4",#N/A,TRUE,"Summary";"Summary Year 5",#N/A,TRUE,"Summary";"Summary 5 Year Total",#N/A,TRUE,"Summary"}</definedName>
    <definedName name="wrn.50._.50." localSheetId="4" hidden="1">{"assumption 50 50",#N/A,TRUE,"Merger";"has gets cash",#N/A,TRUE,"Merger";"accretion dilution",#N/A,TRUE,"Merger";"comparison credit stats",#N/A,TRUE,"Merger";"pf credit stats",#N/A,TRUE,"Merger";"pf sheets",#N/A,TRUE,"Merger"}</definedName>
    <definedName name="wrn.50._.50." localSheetId="5" hidden="1">{"assumption 50 50",#N/A,TRUE,"Merger";"has gets cash",#N/A,TRUE,"Merger";"accretion dilution",#N/A,TRUE,"Merger";"comparison credit stats",#N/A,TRUE,"Merger";"pf credit stats",#N/A,TRUE,"Merger";"pf sheets",#N/A,TRUE,"Merger"}</definedName>
    <definedName name="wrn.50._.50." localSheetId="3"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50.2" localSheetId="4" hidden="1">{"assumption 50 50",#N/A,TRUE,"Merger";"has gets cash",#N/A,TRUE,"Merger";"accretion dilution",#N/A,TRUE,"Merger";"comparison credit stats",#N/A,TRUE,"Merger";"pf credit stats",#N/A,TRUE,"Merger";"pf sheets",#N/A,TRUE,"Merger"}</definedName>
    <definedName name="wrn.50.2" localSheetId="5" hidden="1">{"assumption 50 50",#N/A,TRUE,"Merger";"has gets cash",#N/A,TRUE,"Merger";"accretion dilution",#N/A,TRUE,"Merger";"comparison credit stats",#N/A,TRUE,"Merger";"pf credit stats",#N/A,TRUE,"Merger";"pf sheets",#N/A,TRUE,"Merger"}</definedName>
    <definedName name="wrn.50.2" localSheetId="3"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_.501" localSheetId="4" hidden="1">{"assumption 50 50",#N/A,TRUE,"Merger";"has gets cash",#N/A,TRUE,"Merger";"accretion dilution",#N/A,TRUE,"Merger";"comparison credit stats",#N/A,TRUE,"Merger";"pf credit stats",#N/A,TRUE,"Merger";"pf sheets",#N/A,TRUE,"Merger"}</definedName>
    <definedName name="wrn.50_.501" localSheetId="5" hidden="1">{"assumption 50 50",#N/A,TRUE,"Merger";"has gets cash",#N/A,TRUE,"Merger";"accretion dilution",#N/A,TRUE,"Merger";"comparison credit stats",#N/A,TRUE,"Merger";"pf credit stats",#N/A,TRUE,"Merger";"pf sheets",#N/A,TRUE,"Merger"}</definedName>
    <definedName name="wrn.50_.501" localSheetId="3" hidden="1">{"assumption 50 50",#N/A,TRUE,"Merger";"has gets cash",#N/A,TRUE,"Merger";"accretion dilution",#N/A,TRUE,"Merger";"comparison credit stats",#N/A,TRUE,"Merger";"pf credit stats",#N/A,TRUE,"Merger";"pf sheets",#N/A,TRUE,"Merger"}</definedName>
    <definedName name="wrn.50_.501" hidden="1">{"assumption 50 50",#N/A,TRUE,"Merger";"has gets cash",#N/A,TRUE,"Merger";"accretion dilution",#N/A,TRUE,"Merger";"comparison credit stats",#N/A,TRUE,"Merger";"pf credit stats",#N/A,TRUE,"Merger";"pf sheets",#N/A,TRUE,"Merger"}</definedName>
    <definedName name="wrn.50505" localSheetId="4" hidden="1">{"assumption 50 50",#N/A,TRUE,"Merger";"has gets cash",#N/A,TRUE,"Merger";"accretion dilution",#N/A,TRUE,"Merger";"comparison credit stats",#N/A,TRUE,"Merger";"pf credit stats",#N/A,TRUE,"Merger";"pf sheets",#N/A,TRUE,"Merger"}</definedName>
    <definedName name="wrn.50505" localSheetId="5" hidden="1">{"assumption 50 50",#N/A,TRUE,"Merger";"has gets cash",#N/A,TRUE,"Merger";"accretion dilution",#N/A,TRUE,"Merger";"comparison credit stats",#N/A,TRUE,"Merger";"pf credit stats",#N/A,TRUE,"Merger";"pf sheets",#N/A,TRUE,"Merger"}</definedName>
    <definedName name="wrn.50505" localSheetId="3" hidden="1">{"assumption 50 50",#N/A,TRUE,"Merger";"has gets cash",#N/A,TRUE,"Merger";"accretion dilution",#N/A,TRUE,"Merger";"comparison credit stats",#N/A,TRUE,"Merger";"pf credit stats",#N/A,TRUE,"Merger";"pf sheets",#N/A,TRUE,"Merger"}</definedName>
    <definedName name="wrn.50505" hidden="1">{"assumption 50 50",#N/A,TRUE,"Merger";"has gets cash",#N/A,TRUE,"Merger";"accretion dilution",#N/A,TRUE,"Merger";"comparison credit stats",#N/A,TRUE,"Merger";"pf credit stats",#N/A,TRUE,"Merger";"pf sheets",#N/A,TRUE,"Merger"}</definedName>
    <definedName name="wrn.527._.West._.23rd._.Streeet." localSheetId="4" hidden="1">{#N/A,#N/A,FALSE,"Cons - matrix";#N/A,#N/A,FALSE,"Cons - Dev Cash Flow";#N/A,#N/A,FALSE,"Cons - Dev Bud";#N/A,#N/A,FALSE,"Cons - Dev S &amp; U";#N/A,#N/A,FALSE,"Finance Assump.";#N/A,#N/A,FALSE,"Construction Loan";#N/A,#N/A,FALSE,"Perm Loan Amort";#N/A,#N/A,FALSE,"Ret - Cash Flow";#N/A,#N/A,FALSE,"Ret - Assumptions";#N/A,#N/A,FALSE,"Ret - Rent Roll";#N/A,#N/A,FALSE,"Tax - data";#N/A,#N/A,FALSE,"Tax - Consolidated"}</definedName>
    <definedName name="wrn.527._.West._.23rd._.Streeet." localSheetId="5" hidden="1">{#N/A,#N/A,FALSE,"Cons - matrix";#N/A,#N/A,FALSE,"Cons - Dev Cash Flow";#N/A,#N/A,FALSE,"Cons - Dev Bud";#N/A,#N/A,FALSE,"Cons - Dev S &amp; U";#N/A,#N/A,FALSE,"Finance Assump.";#N/A,#N/A,FALSE,"Construction Loan";#N/A,#N/A,FALSE,"Perm Loan Amort";#N/A,#N/A,FALSE,"Ret - Cash Flow";#N/A,#N/A,FALSE,"Ret - Assumptions";#N/A,#N/A,FALSE,"Ret - Rent Roll";#N/A,#N/A,FALSE,"Tax - data";#N/A,#N/A,FALSE,"Tax - Consolidated"}</definedName>
    <definedName name="wrn.527._.West._.23rd._.Streeet." localSheetId="3" hidden="1">{#N/A,#N/A,FALSE,"Cons - matrix";#N/A,#N/A,FALSE,"Cons - Dev Cash Flow";#N/A,#N/A,FALSE,"Cons - Dev Bud";#N/A,#N/A,FALSE,"Cons - Dev S &amp; U";#N/A,#N/A,FALSE,"Finance Assump.";#N/A,#N/A,FALSE,"Construction Loan";#N/A,#N/A,FALSE,"Perm Loan Amort";#N/A,#N/A,FALSE,"Ret - Cash Flow";#N/A,#N/A,FALSE,"Ret - Assumptions";#N/A,#N/A,FALSE,"Ret - Rent Roll";#N/A,#N/A,FALSE,"Tax - data";#N/A,#N/A,FALSE,"Tax - Consolidated"}</definedName>
    <definedName name="wrn.527._.West._.23rd._.Streeet." hidden="1">{#N/A,#N/A,FALSE,"Cons - matrix";#N/A,#N/A,FALSE,"Cons - Dev Cash Flow";#N/A,#N/A,FALSE,"Cons - Dev Bud";#N/A,#N/A,FALSE,"Cons - Dev S &amp; U";#N/A,#N/A,FALSE,"Finance Assump.";#N/A,#N/A,FALSE,"Construction Loan";#N/A,#N/A,FALSE,"Perm Loan Amort";#N/A,#N/A,FALSE,"Ret - Cash Flow";#N/A,#N/A,FALSE,"Ret - Assumptions";#N/A,#N/A,FALSE,"Ret - Rent Roll";#N/A,#N/A,FALSE,"Tax - data";#N/A,#N/A,FALSE,"Tax - Consolidated"}</definedName>
    <definedName name="wrn.5BY5." localSheetId="4" hidden="1">{"SCH44",#N/A,FALSE,"5b5f";"SCH45",#N/A,FALSE,"5b5f"}</definedName>
    <definedName name="wrn.5BY5." localSheetId="5" hidden="1">{"SCH44",#N/A,FALSE,"5b5f";"SCH45",#N/A,FALSE,"5b5f"}</definedName>
    <definedName name="wrn.5BY5." localSheetId="3" hidden="1">{"SCH44",#N/A,FALSE,"5b5f";"SCH45",#N/A,FALSE,"5b5f"}</definedName>
    <definedName name="wrn.5BY5." hidden="1">{"SCH44",#N/A,FALSE,"5b5f";"SCH45",#N/A,FALSE,"5b5f"}</definedName>
    <definedName name="wrn.6.._.Summary." localSheetId="4" hidden="1">{#N/A,#N/A,TRUE,"Exec";#N/A,#N/A,TRUE,"Fin";#N/A,#N/A,TRUE,"Consol"}</definedName>
    <definedName name="wrn.6.._.Summary." localSheetId="5" hidden="1">{#N/A,#N/A,TRUE,"Exec";#N/A,#N/A,TRUE,"Fin";#N/A,#N/A,TRUE,"Consol"}</definedName>
    <definedName name="wrn.6.._.Summary." localSheetId="3" hidden="1">{#N/A,#N/A,TRUE,"Exec";#N/A,#N/A,TRUE,"Fin";#N/A,#N/A,TRUE,"Consol"}</definedName>
    <definedName name="wrn.6.._.Summary." hidden="1">{#N/A,#N/A,TRUE,"Exec";#N/A,#N/A,TRUE,"Fin";#N/A,#N/A,TRUE,"Consol"}</definedName>
    <definedName name="wrn.617" localSheetId="4" hidden="1">{#N/A,#N/A,FALSE,"Income Stmt";#N/A,#N/A,FALSE,"Income Summary"}</definedName>
    <definedName name="wrn.617" localSheetId="5" hidden="1">{#N/A,#N/A,FALSE,"Income Stmt";#N/A,#N/A,FALSE,"Income Summary"}</definedName>
    <definedName name="wrn.617" localSheetId="3" hidden="1">{#N/A,#N/A,FALSE,"Income Stmt";#N/A,#N/A,FALSE,"Income Summary"}</definedName>
    <definedName name="wrn.617" hidden="1">{#N/A,#N/A,FALSE,"Income Stmt";#N/A,#N/A,FALSE,"Income Summary"}</definedName>
    <definedName name="wrn.7.._.Historical." localSheetId="4" hidden="1">{#N/A,#N/A,TRUE,"Hist"}</definedName>
    <definedName name="wrn.7.._.Historical." localSheetId="5" hidden="1">{#N/A,#N/A,TRUE,"Hist"}</definedName>
    <definedName name="wrn.7.._.Historical." localSheetId="3" hidden="1">{#N/A,#N/A,TRUE,"Hist"}</definedName>
    <definedName name="wrn.7.._.Historical." hidden="1">{#N/A,#N/A,TRUE,"Hist"}</definedName>
    <definedName name="wrn.7._.Page._.Proforma." localSheetId="4" hidden="1">{#N/A,#N/A,FALSE,"Deal Summary";#N/A,#N/A,FALSE,"Unit Mix";#N/A,#N/A,FALSE,"Historical OS";#N/A,#N/A,FALSE,"Sources &amp; Uses";#N/A,#N/A,FALSE,"Proj of Cash Flow";#N/A,#N/A,FALSE,"Allocation";#N/A,#N/A,FALSE,"Debt Financing"}</definedName>
    <definedName name="wrn.7._.Page._.Proforma." localSheetId="5" hidden="1">{#N/A,#N/A,FALSE,"Deal Summary";#N/A,#N/A,FALSE,"Unit Mix";#N/A,#N/A,FALSE,"Historical OS";#N/A,#N/A,FALSE,"Sources &amp; Uses";#N/A,#N/A,FALSE,"Proj of Cash Flow";#N/A,#N/A,FALSE,"Allocation";#N/A,#N/A,FALSE,"Debt Financing"}</definedName>
    <definedName name="wrn.7._.Page._.Proforma." localSheetId="3" hidden="1">{#N/A,#N/A,FALSE,"Deal Summary";#N/A,#N/A,FALSE,"Unit Mix";#N/A,#N/A,FALSE,"Historical OS";#N/A,#N/A,FALSE,"Sources &amp; Uses";#N/A,#N/A,FALSE,"Proj of Cash Flow";#N/A,#N/A,FALSE,"Allocation";#N/A,#N/A,FALSE,"Debt Financing"}</definedName>
    <definedName name="wrn.7._.Page._.Proforma." hidden="1">{#N/A,#N/A,FALSE,"Deal Summary";#N/A,#N/A,FALSE,"Unit Mix";#N/A,#N/A,FALSE,"Historical OS";#N/A,#N/A,FALSE,"Sources &amp; Uses";#N/A,#N/A,FALSE,"Proj of Cash Flow";#N/A,#N/A,FALSE,"Allocation";#N/A,#N/A,FALSE,"Debt Financing"}</definedName>
    <definedName name="wrn.92264." localSheetId="4" hidden="1">{"Page 1",#N/A,FALSE,"92264 Page 1";"Page 2",#N/A,FALSE,"92264 Page 2";"Page 3",#N/A,FALSE,"92264 Page 3";"Page 4",#N/A,FALSE,"92264 Page 4";"Page 5",#N/A,FALSE,"92264 Page 5";"Page 6",#N/A,FALSE,"92264 Page 6";"Page 7",#N/A,FALSE,"92264 Page 7";"Page 8",#N/A,FALSE,"92264 Page 8"}</definedName>
    <definedName name="wrn.92264." localSheetId="5" hidden="1">{"Page 1",#N/A,FALSE,"92264 Page 1";"Page 2",#N/A,FALSE,"92264 Page 2";"Page 3",#N/A,FALSE,"92264 Page 3";"Page 4",#N/A,FALSE,"92264 Page 4";"Page 5",#N/A,FALSE,"92264 Page 5";"Page 6",#N/A,FALSE,"92264 Page 6";"Page 7",#N/A,FALSE,"92264 Page 7";"Page 8",#N/A,FALSE,"92264 Page 8"}</definedName>
    <definedName name="wrn.92264." localSheetId="3" hidden="1">{"Page 1",#N/A,FALSE,"92264 Page 1";"Page 2",#N/A,FALSE,"92264 Page 2";"Page 3",#N/A,FALSE,"92264 Page 3";"Page 4",#N/A,FALSE,"92264 Page 4";"Page 5",#N/A,FALSE,"92264 Page 5";"Page 6",#N/A,FALSE,"92264 Page 6";"Page 7",#N/A,FALSE,"92264 Page 7";"Page 8",#N/A,FALSE,"92264 Page 8"}</definedName>
    <definedName name="wrn.92264." hidden="1">{"Page 1",#N/A,FALSE,"92264 Page 1";"Page 2",#N/A,FALSE,"92264 Page 2";"Page 3",#N/A,FALSE,"92264 Page 3";"Page 4",#N/A,FALSE,"92264 Page 4";"Page 5",#N/A,FALSE,"92264 Page 5";"Page 6",#N/A,FALSE,"92264 Page 6";"Page 7",#N/A,FALSE,"92264 Page 7";"Page 8",#N/A,FALSE,"92264 Page 8"}</definedName>
    <definedName name="wrn.92264._1" localSheetId="4" hidden="1">{"Page 1",#N/A,FALSE,"92264 Page 1";"Page 2",#N/A,FALSE,"92264 Page 2";"Page 3",#N/A,FALSE,"92264 Page 3";"Page 4",#N/A,FALSE,"92264 Page 4";"Page 5",#N/A,FALSE,"92264 Page 5";"Page 6",#N/A,FALSE,"92264 Page 6";"Page 7",#N/A,FALSE,"92264 Page 7";"Page 8",#N/A,FALSE,"92264 Page 8"}</definedName>
    <definedName name="wrn.92264._1" localSheetId="5" hidden="1">{"Page 1",#N/A,FALSE,"92264 Page 1";"Page 2",#N/A,FALSE,"92264 Page 2";"Page 3",#N/A,FALSE,"92264 Page 3";"Page 4",#N/A,FALSE,"92264 Page 4";"Page 5",#N/A,FALSE,"92264 Page 5";"Page 6",#N/A,FALSE,"92264 Page 6";"Page 7",#N/A,FALSE,"92264 Page 7";"Page 8",#N/A,FALSE,"92264 Page 8"}</definedName>
    <definedName name="wrn.92264._1" localSheetId="3" hidden="1">{"Page 1",#N/A,FALSE,"92264 Page 1";"Page 2",#N/A,FALSE,"92264 Page 2";"Page 3",#N/A,FALSE,"92264 Page 3";"Page 4",#N/A,FALSE,"92264 Page 4";"Page 5",#N/A,FALSE,"92264 Page 5";"Page 6",#N/A,FALSE,"92264 Page 6";"Page 7",#N/A,FALSE,"92264 Page 7";"Page 8",#N/A,FALSE,"92264 Page 8"}</definedName>
    <definedName name="wrn.92264._1" hidden="1">{"Page 1",#N/A,FALSE,"92264 Page 1";"Page 2",#N/A,FALSE,"92264 Page 2";"Page 3",#N/A,FALSE,"92264 Page 3";"Page 4",#N/A,FALSE,"92264 Page 4";"Page 5",#N/A,FALSE,"92264 Page 5";"Page 6",#N/A,FALSE,"92264 Page 6";"Page 7",#N/A,FALSE,"92264 Page 7";"Page 8",#N/A,FALSE,"92264 Page 8"}</definedName>
    <definedName name="wrn.96126.00._.ValCo.Segmentation." localSheetId="4" hidden="1">{#N/A,#N/A,FALSE,"el.det";#N/A,#N/A,FALSE,"mu.det";#N/A,#N/A,FALSE,"ug.det";#N/A,#N/A,FALSE,"ex.det";#N/A,#N/A,FALSE,"lux.det";#N/A,#N/A,FALSE,"custom.lot";#N/A,#N/A,FALSE,"condo.att";#N/A,#N/A,FALSE,"el.att";#N/A,#N/A,FALSE,"mu.att";#N/A,#N/A,FALSE,"ex.att";#N/A,#N/A,FALSE,"lux.att";#N/A,#N/A,FALSE,"all.by.village"}</definedName>
    <definedName name="wrn.96126.00._.ValCo.Segmentation." localSheetId="5" hidden="1">{#N/A,#N/A,FALSE,"el.det";#N/A,#N/A,FALSE,"mu.det";#N/A,#N/A,FALSE,"ug.det";#N/A,#N/A,FALSE,"ex.det";#N/A,#N/A,FALSE,"lux.det";#N/A,#N/A,FALSE,"custom.lot";#N/A,#N/A,FALSE,"condo.att";#N/A,#N/A,FALSE,"el.att";#N/A,#N/A,FALSE,"mu.att";#N/A,#N/A,FALSE,"ex.att";#N/A,#N/A,FALSE,"lux.att";#N/A,#N/A,FALSE,"all.by.village"}</definedName>
    <definedName name="wrn.96126.00._.ValCo.Segmentation." localSheetId="3" hidden="1">{#N/A,#N/A,FALSE,"el.det";#N/A,#N/A,FALSE,"mu.det";#N/A,#N/A,FALSE,"ug.det";#N/A,#N/A,FALSE,"ex.det";#N/A,#N/A,FALSE,"lux.det";#N/A,#N/A,FALSE,"custom.lot";#N/A,#N/A,FALSE,"condo.att";#N/A,#N/A,FALSE,"el.att";#N/A,#N/A,FALSE,"mu.att";#N/A,#N/A,FALSE,"ex.att";#N/A,#N/A,FALSE,"lux.att";#N/A,#N/A,FALSE,"all.by.village"}</definedName>
    <definedName name="wrn.96126.00._.ValCo.Segmentation." hidden="1">{#N/A,#N/A,FALSE,"el.det";#N/A,#N/A,FALSE,"mu.det";#N/A,#N/A,FALSE,"ug.det";#N/A,#N/A,FALSE,"ex.det";#N/A,#N/A,FALSE,"lux.det";#N/A,#N/A,FALSE,"custom.lot";#N/A,#N/A,FALSE,"condo.att";#N/A,#N/A,FALSE,"el.att";#N/A,#N/A,FALSE,"mu.att";#N/A,#N/A,FALSE,"ex.att";#N/A,#N/A,FALSE,"lux.att";#N/A,#N/A,FALSE,"all.by.village"}</definedName>
    <definedName name="wrn.98A." localSheetId="4"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localSheetId="5"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localSheetId="3"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BUDGET." localSheetId="4"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localSheetId="5"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localSheetId="3"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ESC." localSheetId="4" hidden="1">{#N/A,#N/A,FALSE,"ope";#N/A,#N/A,FALSE,"ret";#N/A,#N/A,FALSE,"expenses";#N/A,#N/A,FALSE,"BankExpenses";#N/A,#N/A,FALSE,"TennExpenses";#N/A,#N/A,FALSE,"Occupancy"}</definedName>
    <definedName name="wrn.98ESC." localSheetId="5" hidden="1">{#N/A,#N/A,FALSE,"ope";#N/A,#N/A,FALSE,"ret";#N/A,#N/A,FALSE,"expenses";#N/A,#N/A,FALSE,"BankExpenses";#N/A,#N/A,FALSE,"TennExpenses";#N/A,#N/A,FALSE,"Occupancy"}</definedName>
    <definedName name="wrn.98ESC." localSheetId="3" hidden="1">{#N/A,#N/A,FALSE,"ope";#N/A,#N/A,FALSE,"ret";#N/A,#N/A,FALSE,"expenses";#N/A,#N/A,FALSE,"BankExpenses";#N/A,#N/A,FALSE,"TennExpenses";#N/A,#N/A,FALSE,"Occupancy"}</definedName>
    <definedName name="wrn.98ESC." hidden="1">{#N/A,#N/A,FALSE,"ope";#N/A,#N/A,FALSE,"ret";#N/A,#N/A,FALSE,"expenses";#N/A,#N/A,FALSE,"BankExpenses";#N/A,#N/A,FALSE,"TennExpenses";#N/A,#N/A,FALSE,"Occupancy"}</definedName>
    <definedName name="wrn.98ESC._1" localSheetId="4" hidden="1">{#N/A,#N/A,FALSE,"ope";#N/A,#N/A,FALSE,"ret";#N/A,#N/A,FALSE,"expenses";#N/A,#N/A,FALSE,"BankExpenses";#N/A,#N/A,FALSE,"TennExpenses";#N/A,#N/A,FALSE,"Occupancy"}</definedName>
    <definedName name="wrn.98ESC._1" localSheetId="5" hidden="1">{#N/A,#N/A,FALSE,"ope";#N/A,#N/A,FALSE,"ret";#N/A,#N/A,FALSE,"expenses";#N/A,#N/A,FALSE,"BankExpenses";#N/A,#N/A,FALSE,"TennExpenses";#N/A,#N/A,FALSE,"Occupancy"}</definedName>
    <definedName name="wrn.98ESC._1" localSheetId="3" hidden="1">{#N/A,#N/A,FALSE,"ope";#N/A,#N/A,FALSE,"ret";#N/A,#N/A,FALSE,"expenses";#N/A,#N/A,FALSE,"BankExpenses";#N/A,#N/A,FALSE,"TennExpenses";#N/A,#N/A,FALSE,"Occupancy"}</definedName>
    <definedName name="wrn.98ESC._1" hidden="1">{#N/A,#N/A,FALSE,"ope";#N/A,#N/A,FALSE,"ret";#N/A,#N/A,FALSE,"expenses";#N/A,#N/A,FALSE,"BankExpenses";#N/A,#N/A,FALSE,"TennExpenses";#N/A,#N/A,FALSE,"Occupancy"}</definedName>
    <definedName name="wrn.997." localSheetId="4" hidden="1">{"CONSOLIDATED",#N/A,FALSE,"sheet1";"SUMMARY",#N/A,FALSE,"sheet1";"WILDWOOD",#N/A,FALSE,"sheet1"}</definedName>
    <definedName name="wrn.997." localSheetId="5" hidden="1">{"CONSOLIDATED",#N/A,FALSE,"sheet1";"SUMMARY",#N/A,FALSE,"sheet1";"WILDWOOD",#N/A,FALSE,"sheet1"}</definedName>
    <definedName name="wrn.997." localSheetId="3" hidden="1">{"CONSOLIDATED",#N/A,FALSE,"sheet1";"SUMMARY",#N/A,FALSE,"sheet1";"WILDWOOD",#N/A,FALSE,"sheet1"}</definedName>
    <definedName name="wrn.997." hidden="1">{"CONSOLIDATED",#N/A,FALSE,"sheet1";"SUMMARY",#N/A,FALSE,"sheet1";"WILDWOOD",#N/A,FALSE,"sheet1"}</definedName>
    <definedName name="wrn.99AdjBill." localSheetId="4" hidden="1">{#N/A,#N/A,FALSE,"CAM Spreadsheet-A";#N/A,#N/A,FALSE,"CAM Expenses";#N/A,#N/A,FALSE,"Roof Repairs";#N/A,#N/A,FALSE,"WtdAvgSum-G";#N/A,#N/A,FALSE,"Weighted Averag";#N/A,#N/A,FALSE,"Pool 2A";#N/A,#N/A,FALSE,"Pool 2B";#N/A,#N/A,FALSE,"Pool 3B";#N/A,#N/A,FALSE,"Pool 4B";#N/A,#N/A,FALSE,"Pool 1C";#N/A,#N/A,FALSE,"Pool 2C";#N/A,#N/A,FALSE,"Pool 5C";#N/A,#N/A,FALSE,"Radio Shack";#N/A,#N/A,FALSE,"Gottschalks"}</definedName>
    <definedName name="wrn.99AdjBill." localSheetId="5" hidden="1">{#N/A,#N/A,FALSE,"CAM Spreadsheet-A";#N/A,#N/A,FALSE,"CAM Expenses";#N/A,#N/A,FALSE,"Roof Repairs";#N/A,#N/A,FALSE,"WtdAvgSum-G";#N/A,#N/A,FALSE,"Weighted Averag";#N/A,#N/A,FALSE,"Pool 2A";#N/A,#N/A,FALSE,"Pool 2B";#N/A,#N/A,FALSE,"Pool 3B";#N/A,#N/A,FALSE,"Pool 4B";#N/A,#N/A,FALSE,"Pool 1C";#N/A,#N/A,FALSE,"Pool 2C";#N/A,#N/A,FALSE,"Pool 5C";#N/A,#N/A,FALSE,"Radio Shack";#N/A,#N/A,FALSE,"Gottschalks"}</definedName>
    <definedName name="wrn.99AdjBill." localSheetId="3" hidden="1">{#N/A,#N/A,FALSE,"CAM Spreadsheet-A";#N/A,#N/A,FALSE,"CAM Expenses";#N/A,#N/A,FALSE,"Roof Repairs";#N/A,#N/A,FALSE,"WtdAvgSum-G";#N/A,#N/A,FALSE,"Weighted Averag";#N/A,#N/A,FALSE,"Pool 2A";#N/A,#N/A,FALSE,"Pool 2B";#N/A,#N/A,FALSE,"Pool 3B";#N/A,#N/A,FALSE,"Pool 4B";#N/A,#N/A,FALSE,"Pool 1C";#N/A,#N/A,FALSE,"Pool 2C";#N/A,#N/A,FALSE,"Pool 5C";#N/A,#N/A,FALSE,"Radio Shack";#N/A,#N/A,FALSE,"Gottschalks"}</definedName>
    <definedName name="wrn.99AdjBill." hidden="1">{#N/A,#N/A,FALSE,"CAM Spreadsheet-A";#N/A,#N/A,FALSE,"CAM Expenses";#N/A,#N/A,FALSE,"Roof Repairs";#N/A,#N/A,FALSE,"WtdAvgSum-G";#N/A,#N/A,FALSE,"Weighted Averag";#N/A,#N/A,FALSE,"Pool 2A";#N/A,#N/A,FALSE,"Pool 2B";#N/A,#N/A,FALSE,"Pool 3B";#N/A,#N/A,FALSE,"Pool 4B";#N/A,#N/A,FALSE,"Pool 1C";#N/A,#N/A,FALSE,"Pool 2C";#N/A,#N/A,FALSE,"Pool 5C";#N/A,#N/A,FALSE,"Radio Shack";#N/A,#N/A,FALSE,"Gottschalks"}</definedName>
    <definedName name="wrn.99AdjBill2" localSheetId="4" hidden="1">{#N/A,#N/A,FALSE,"CAM Spreadsheet-A";#N/A,#N/A,FALSE,"CAM Expenses";#N/A,#N/A,FALSE,"Roof Repairs";#N/A,#N/A,FALSE,"WtdAvgSum-G";#N/A,#N/A,FALSE,"Weighted Averag";#N/A,#N/A,FALSE,"Pool 2A";#N/A,#N/A,FALSE,"Pool 2B";#N/A,#N/A,FALSE,"Pool 3B";#N/A,#N/A,FALSE,"Pool 4B";#N/A,#N/A,FALSE,"Pool 1C";#N/A,#N/A,FALSE,"Pool 2C";#N/A,#N/A,FALSE,"Pool 5C";#N/A,#N/A,FALSE,"Radio Shack";#N/A,#N/A,FALSE,"Gottschalks"}</definedName>
    <definedName name="wrn.99AdjBill2" localSheetId="5" hidden="1">{#N/A,#N/A,FALSE,"CAM Spreadsheet-A";#N/A,#N/A,FALSE,"CAM Expenses";#N/A,#N/A,FALSE,"Roof Repairs";#N/A,#N/A,FALSE,"WtdAvgSum-G";#N/A,#N/A,FALSE,"Weighted Averag";#N/A,#N/A,FALSE,"Pool 2A";#N/A,#N/A,FALSE,"Pool 2B";#N/A,#N/A,FALSE,"Pool 3B";#N/A,#N/A,FALSE,"Pool 4B";#N/A,#N/A,FALSE,"Pool 1C";#N/A,#N/A,FALSE,"Pool 2C";#N/A,#N/A,FALSE,"Pool 5C";#N/A,#N/A,FALSE,"Radio Shack";#N/A,#N/A,FALSE,"Gottschalks"}</definedName>
    <definedName name="wrn.99AdjBill2" localSheetId="3" hidden="1">{#N/A,#N/A,FALSE,"CAM Spreadsheet-A";#N/A,#N/A,FALSE,"CAM Expenses";#N/A,#N/A,FALSE,"Roof Repairs";#N/A,#N/A,FALSE,"WtdAvgSum-G";#N/A,#N/A,FALSE,"Weighted Averag";#N/A,#N/A,FALSE,"Pool 2A";#N/A,#N/A,FALSE,"Pool 2B";#N/A,#N/A,FALSE,"Pool 3B";#N/A,#N/A,FALSE,"Pool 4B";#N/A,#N/A,FALSE,"Pool 1C";#N/A,#N/A,FALSE,"Pool 2C";#N/A,#N/A,FALSE,"Pool 5C";#N/A,#N/A,FALSE,"Radio Shack";#N/A,#N/A,FALSE,"Gottschalks"}</definedName>
    <definedName name="wrn.99AdjBill2" hidden="1">{#N/A,#N/A,FALSE,"CAM Spreadsheet-A";#N/A,#N/A,FALSE,"CAM Expenses";#N/A,#N/A,FALSE,"Roof Repairs";#N/A,#N/A,FALSE,"WtdAvgSum-G";#N/A,#N/A,FALSE,"Weighted Averag";#N/A,#N/A,FALSE,"Pool 2A";#N/A,#N/A,FALSE,"Pool 2B";#N/A,#N/A,FALSE,"Pool 3B";#N/A,#N/A,FALSE,"Pool 4B";#N/A,#N/A,FALSE,"Pool 1C";#N/A,#N/A,FALSE,"Pool 2C";#N/A,#N/A,FALSE,"Pool 5C";#N/A,#N/A,FALSE,"Radio Shack";#N/A,#N/A,FALSE,"Gottschalks"}</definedName>
    <definedName name="wrn.A.._.Lender._.Pack." localSheetId="4" hidden="1">{#N/A,#N/A,FALSE,"DevBud--Lender";#N/A,#N/A,FALSE,"Loan Terms";#N/A,#N/A,FALSE,"LTV";#N/A,#N/A,FALSE,"Project CF";#N/A,#N/A,FALSE,"HotelCF";#N/A,#N/A,FALSE,"Comps--Primary";#N/A,#N/A,FALSE,"Comps--R-C";#N/A,#N/A,FALSE,"Space Prog";#N/A,#N/A,FALSE,"Rms Mix";#N/A,#N/A,FALSE,"Golf";#N/A,#N/A,FALSE,"Comps--Golf"}</definedName>
    <definedName name="wrn.A.._.Lender._.Pack." localSheetId="5" hidden="1">{#N/A,#N/A,FALSE,"DevBud--Lender";#N/A,#N/A,FALSE,"Loan Terms";#N/A,#N/A,FALSE,"LTV";#N/A,#N/A,FALSE,"Project CF";#N/A,#N/A,FALSE,"HotelCF";#N/A,#N/A,FALSE,"Comps--Primary";#N/A,#N/A,FALSE,"Comps--R-C";#N/A,#N/A,FALSE,"Space Prog";#N/A,#N/A,FALSE,"Rms Mix";#N/A,#N/A,FALSE,"Golf";#N/A,#N/A,FALSE,"Comps--Golf"}</definedName>
    <definedName name="wrn.A.._.Lender._.Pack." localSheetId="3" hidden="1">{#N/A,#N/A,FALSE,"DevBud--Lender";#N/A,#N/A,FALSE,"Loan Terms";#N/A,#N/A,FALSE,"LTV";#N/A,#N/A,FALSE,"Project CF";#N/A,#N/A,FALSE,"HotelCF";#N/A,#N/A,FALSE,"Comps--Primary";#N/A,#N/A,FALSE,"Comps--R-C";#N/A,#N/A,FALSE,"Space Prog";#N/A,#N/A,FALSE,"Rms Mix";#N/A,#N/A,FALSE,"Golf";#N/A,#N/A,FALSE,"Comps--Golf"}</definedName>
    <definedName name="wrn.A.._.Lender._.Pack." hidden="1">{#N/A,#N/A,FALSE,"DevBud--Lender";#N/A,#N/A,FALSE,"Loan Terms";#N/A,#N/A,FALSE,"LTV";#N/A,#N/A,FALSE,"Project CF";#N/A,#N/A,FALSE,"HotelCF";#N/A,#N/A,FALSE,"Comps--Primary";#N/A,#N/A,FALSE,"Comps--R-C";#N/A,#N/A,FALSE,"Space Prog";#N/A,#N/A,FALSE,"Rms Mix";#N/A,#N/A,FALSE,"Golf";#N/A,#N/A,FALSE,"Comps--Golf"}</definedName>
    <definedName name="wrn.A_VALUATION." localSheetId="4" hidden="1">{#N/A,#N/A,FALSE,"A_D";#N/A,#N/A,FALSE,"WACC";#N/A,#N/A,FALSE,"DCF";#N/A,#N/A,FALSE,"A";#N/A,#N/A,FALSE,"LBO";#N/A,#N/A,FALSE,"C";#N/A,#N/A,FALSE,"impd";#N/A,#N/A,FALSE,"comps"}</definedName>
    <definedName name="wrn.A_VALUATION." localSheetId="5" hidden="1">{#N/A,#N/A,FALSE,"A_D";#N/A,#N/A,FALSE,"WACC";#N/A,#N/A,FALSE,"DCF";#N/A,#N/A,FALSE,"A";#N/A,#N/A,FALSE,"LBO";#N/A,#N/A,FALSE,"C";#N/A,#N/A,FALSE,"impd";#N/A,#N/A,FALSE,"comps"}</definedName>
    <definedName name="wrn.A_VALUATION." localSheetId="3"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ess." localSheetId="4" hidden="1">{"Access",#N/A,FALSE,"Access"}</definedName>
    <definedName name="wrn.access." localSheetId="5" hidden="1">{"Access",#N/A,FALSE,"Access"}</definedName>
    <definedName name="wrn.access." localSheetId="3" hidden="1">{"Access",#N/A,FALSE,"Access"}</definedName>
    <definedName name="wrn.access." hidden="1">{"Access",#N/A,FALSE,"Access"}</definedName>
    <definedName name="wrn.Accr_Dil." localSheetId="4" hidden="1">{#N/A,#N/A,FALSE,"Debt Accr";#N/A,#N/A,FALSE,"Stock Accr";#N/A,#N/A,FALSE,"Debt Stock Accr"}</definedName>
    <definedName name="wrn.Accr_Dil." localSheetId="5" hidden="1">{#N/A,#N/A,FALSE,"Debt Accr";#N/A,#N/A,FALSE,"Stock Accr";#N/A,#N/A,FALSE,"Debt Stock Accr"}</definedName>
    <definedName name="wrn.Accr_Dil." localSheetId="3" hidden="1">{#N/A,#N/A,FALSE,"Debt Accr";#N/A,#N/A,FALSE,"Stock Accr";#N/A,#N/A,FALSE,"Debt Stock Accr"}</definedName>
    <definedName name="wrn.Accr_Dil." hidden="1">{#N/A,#N/A,FALSE,"Debt Accr";#N/A,#N/A,FALSE,"Stock Accr";#N/A,#N/A,FALSE,"Debt Stock Accr"}</definedName>
    <definedName name="wrn.Accretion." localSheetId="4" hidden="1">{"Accretion",#N/A,FALSE,"Assum"}</definedName>
    <definedName name="wrn.Accretion." localSheetId="5" hidden="1">{"Accretion",#N/A,FALSE,"Assum"}</definedName>
    <definedName name="wrn.Accretion." localSheetId="3" hidden="1">{"Accretion",#N/A,FALSE,"Assum"}</definedName>
    <definedName name="wrn.Accretion." hidden="1">{"Accretion",#N/A,FALSE,"Assum"}</definedName>
    <definedName name="wrn.Accretion._.Dilution." localSheetId="4" hidden="1">{#N/A,#N/A,TRUE,"Snapshot";#N/A,#N/A,TRUE,"PE at Different Premiums";#N/A,#N/A,TRUE,"EBITDA at Different Premiums";#N/A,#N/A,TRUE,"Long Form Dilution";#N/A,#N/A,TRUE,"AVP";#N/A,#N/A,TRUE,"Has-Gets";#N/A,#N/A,TRUE,"Contribution"}</definedName>
    <definedName name="wrn.Accretion._.Dilution." localSheetId="5" hidden="1">{#N/A,#N/A,TRUE,"Snapshot";#N/A,#N/A,TRUE,"PE at Different Premiums";#N/A,#N/A,TRUE,"EBITDA at Different Premiums";#N/A,#N/A,TRUE,"Long Form Dilution";#N/A,#N/A,TRUE,"AVP";#N/A,#N/A,TRUE,"Has-Gets";#N/A,#N/A,TRUE,"Contribution"}</definedName>
    <definedName name="wrn.Accretion._.Dilution." localSheetId="3" hidden="1">{#N/A,#N/A,TRUE,"Snapshot";#N/A,#N/A,TRUE,"PE at Different Premiums";#N/A,#N/A,TRUE,"EBITDA at Different Premiums";#N/A,#N/A,TRUE,"Long Form Dilution";#N/A,#N/A,TRUE,"AVP";#N/A,#N/A,TRUE,"Has-Gets";#N/A,#N/A,TRUE,"Contribution"}</definedName>
    <definedName name="wrn.Accretion._.Dilution." hidden="1">{#N/A,#N/A,TRUE,"Snapshot";#N/A,#N/A,TRUE,"PE at Different Premiums";#N/A,#N/A,TRUE,"EBITDA at Different Premiums";#N/A,#N/A,TRUE,"Long Form Dilution";#N/A,#N/A,TRUE,"AVP";#N/A,#N/A,TRUE,"Has-Gets";#N/A,#N/A,TRUE,"Contribution"}</definedName>
    <definedName name="wrn.Accretion._.Dilution._split" localSheetId="4" hidden="1">{#N/A,#N/A,TRUE,"Snapshot";#N/A,#N/A,TRUE,"PE at Different Premiums";#N/A,#N/A,TRUE,"EBITDA at Different Premiums";#N/A,#N/A,TRUE,"Long Form Dilution";#N/A,#N/A,TRUE,"AVP";#N/A,#N/A,TRUE,"Has-Gets";#N/A,#N/A,TRUE,"Contribution"}</definedName>
    <definedName name="wrn.Accretion._.Dilution._split" localSheetId="5" hidden="1">{#N/A,#N/A,TRUE,"Snapshot";#N/A,#N/A,TRUE,"PE at Different Premiums";#N/A,#N/A,TRUE,"EBITDA at Different Premiums";#N/A,#N/A,TRUE,"Long Form Dilution";#N/A,#N/A,TRUE,"AVP";#N/A,#N/A,TRUE,"Has-Gets";#N/A,#N/A,TRUE,"Contribution"}</definedName>
    <definedName name="wrn.Accretion._.Dilution._split" localSheetId="3" hidden="1">{#N/A,#N/A,TRUE,"Snapshot";#N/A,#N/A,TRUE,"PE at Different Premiums";#N/A,#N/A,TRUE,"EBITDA at Different Premiums";#N/A,#N/A,TRUE,"Long Form Dilution";#N/A,#N/A,TRUE,"AVP";#N/A,#N/A,TRUE,"Has-Gets";#N/A,#N/A,TRUE,"Contribution"}</definedName>
    <definedName name="wrn.Accretion._.Dilution._split" hidden="1">{#N/A,#N/A,TRUE,"Snapshot";#N/A,#N/A,TRUE,"PE at Different Premiums";#N/A,#N/A,TRUE,"EBITDA at Different Premiums";#N/A,#N/A,TRUE,"Long Form Dilution";#N/A,#N/A,TRUE,"AVP";#N/A,#N/A,TRUE,"Has-Gets";#N/A,#N/A,TRUE,"Contribution"}</definedName>
    <definedName name="wrn.Accretion._1" localSheetId="4" hidden="1">{"Accretion",#N/A,FALSE,"Assum"}</definedName>
    <definedName name="wrn.Accretion._1" localSheetId="5" hidden="1">{"Accretion",#N/A,FALSE,"Assum"}</definedName>
    <definedName name="wrn.Accretion._1" localSheetId="3" hidden="1">{"Accretion",#N/A,FALSE,"Assum"}</definedName>
    <definedName name="wrn.Accretion._1" hidden="1">{"Accretion",#N/A,FALSE,"Assum"}</definedName>
    <definedName name="wrn.Acq._.Model." localSheetId="4" hidden="1">{"RTN",#N/A,FALSE,"RTN";"Inc Stmt",#N/A,FALSE,"Inc Stmt";"Stats",#N/A,FALSE,"Stats";"Rnds",#N/A,FALSE,"Rnds";"Capx",#N/A,FALSE,"CapX";"Dues",#N/A,FALSE,"Dues";"Hist",#N/A,FALSE,"Hist";"Rev1",#N/A,FALSE,"Rev";"Rev2",#N/A,FALSE,"Rev";"Exp",#N/A,FALSE,"Exp";"Rounds",#N/A,FALSE,"Rounds";"Cap Imp",#N/A,FALSE,"Cap Imp"}</definedName>
    <definedName name="wrn.Acq._.Model." localSheetId="5" hidden="1">{"RTN",#N/A,FALSE,"RTN";"Inc Stmt",#N/A,FALSE,"Inc Stmt";"Stats",#N/A,FALSE,"Stats";"Rnds",#N/A,FALSE,"Rnds";"Capx",#N/A,FALSE,"CapX";"Dues",#N/A,FALSE,"Dues";"Hist",#N/A,FALSE,"Hist";"Rev1",#N/A,FALSE,"Rev";"Rev2",#N/A,FALSE,"Rev";"Exp",#N/A,FALSE,"Exp";"Rounds",#N/A,FALSE,"Rounds";"Cap Imp",#N/A,FALSE,"Cap Imp"}</definedName>
    <definedName name="wrn.Acq._.Model." localSheetId="3" hidden="1">{"RTN",#N/A,FALSE,"RTN";"Inc Stmt",#N/A,FALSE,"Inc Stmt";"Stats",#N/A,FALSE,"Stats";"Rnds",#N/A,FALSE,"Rnds";"Capx",#N/A,FALSE,"CapX";"Dues",#N/A,FALSE,"Dues";"Hist",#N/A,FALSE,"Hist";"Rev1",#N/A,FALSE,"Rev";"Rev2",#N/A,FALSE,"Rev";"Exp",#N/A,FALSE,"Exp";"Rounds",#N/A,FALSE,"Rounds";"Cap Imp",#N/A,FALSE,"Cap Imp"}</definedName>
    <definedName name="wrn.Acq._.Model." hidden="1">{"RTN",#N/A,FALSE,"RTN";"Inc Stmt",#N/A,FALSE,"Inc Stmt";"Stats",#N/A,FALSE,"Stats";"Rnds",#N/A,FALSE,"Rnds";"Capx",#N/A,FALSE,"CapX";"Dues",#N/A,FALSE,"Dues";"Hist",#N/A,FALSE,"Hist";"Rev1",#N/A,FALSE,"Rev";"Rev2",#N/A,FALSE,"Rev";"Exp",#N/A,FALSE,"Exp";"Rounds",#N/A,FALSE,"Rounds";"Cap Imp",#N/A,FALSE,"Cap Imp"}</definedName>
    <definedName name="wrn.Acquisition." localSheetId="4" hidden="1">{#N/A,#N/A,TRUE,"Title Page";#N/A,#N/A,TRUE,"Executive Summary";#N/A,#N/A,TRUE,"Vacant Space";#N/A,#N/A,TRUE,"Cash Flow";#N/A,#N/A,TRUE,"Residual (Year 10)";#N/A,#N/A,TRUE,"Pricing Matrix";#N/A,#N/A,TRUE,"Vacancy Detail";#N/A,#N/A,TRUE,"Value Matrix";#N/A,#N/A,TRUE,"GI Detail";#N/A,#N/A,TRUE,"Exp Detail"}</definedName>
    <definedName name="wrn.Acquisition." localSheetId="5" hidden="1">{#N/A,#N/A,TRUE,"Title Page";#N/A,#N/A,TRUE,"Executive Summary";#N/A,#N/A,TRUE,"Vacant Space";#N/A,#N/A,TRUE,"Cash Flow";#N/A,#N/A,TRUE,"Residual (Year 10)";#N/A,#N/A,TRUE,"Pricing Matrix";#N/A,#N/A,TRUE,"Vacancy Detail";#N/A,#N/A,TRUE,"Value Matrix";#N/A,#N/A,TRUE,"GI Detail";#N/A,#N/A,TRUE,"Exp Detail"}</definedName>
    <definedName name="wrn.Acquisition." localSheetId="3" hidden="1">{#N/A,#N/A,TRUE,"Title Page";#N/A,#N/A,TRUE,"Executive Summary";#N/A,#N/A,TRUE,"Vacant Space";#N/A,#N/A,TRUE,"Cash Flow";#N/A,#N/A,TRUE,"Residual (Year 10)";#N/A,#N/A,TRUE,"Pricing Matrix";#N/A,#N/A,TRUE,"Vacancy Detail";#N/A,#N/A,TRUE,"Value Matrix";#N/A,#N/A,TRUE,"GI Detail";#N/A,#N/A,TRUE,"Exp Detail"}</definedName>
    <definedName name="wrn.Acquisition." hidden="1">{#N/A,#N/A,TRUE,"Title Page";#N/A,#N/A,TRUE,"Executive Summary";#N/A,#N/A,TRUE,"Vacant Space";#N/A,#N/A,TRUE,"Cash Flow";#N/A,#N/A,TRUE,"Residual (Year 10)";#N/A,#N/A,TRUE,"Pricing Matrix";#N/A,#N/A,TRUE,"Vacancy Detail";#N/A,#N/A,TRUE,"Value Matrix";#N/A,#N/A,TRUE,"GI Detail";#N/A,#N/A,TRUE,"Exp Detail"}</definedName>
    <definedName name="wrn.Acquisition._.Model." localSheetId="4" hidden="1">{"Return",#N/A,FALSE,"RTN";"Inc Stmt",#N/A,FALSE,"Inc Stmt";"Stats",#N/A,FALSE,"Stats";"Rnds",#N/A,FALSE,"Rnds";"Dues",#N/A,FALSE,"Dues";"Capx",#N/A,FALSE,"CapX";"History",#N/A,FALSE,"Hist";"Rev",#N/A,FALSE,"Rev";"Expenses",#N/A,FALSE,"Exp";"Rounds",#N/A,FALSE,"Rounds";"Capex",#N/A,FALSE,"Capex"}</definedName>
    <definedName name="wrn.Acquisition._.Model." localSheetId="5" hidden="1">{"Return",#N/A,FALSE,"RTN";"Inc Stmt",#N/A,FALSE,"Inc Stmt";"Stats",#N/A,FALSE,"Stats";"Rnds",#N/A,FALSE,"Rnds";"Dues",#N/A,FALSE,"Dues";"Capx",#N/A,FALSE,"CapX";"History",#N/A,FALSE,"Hist";"Rev",#N/A,FALSE,"Rev";"Expenses",#N/A,FALSE,"Exp";"Rounds",#N/A,FALSE,"Rounds";"Capex",#N/A,FALSE,"Capex"}</definedName>
    <definedName name="wrn.Acquisition._.Model." localSheetId="3" hidden="1">{"Return",#N/A,FALSE,"RTN";"Inc Stmt",#N/A,FALSE,"Inc Stmt";"Stats",#N/A,FALSE,"Stats";"Rnds",#N/A,FALSE,"Rnds";"Dues",#N/A,FALSE,"Dues";"Capx",#N/A,FALSE,"CapX";"History",#N/A,FALSE,"Hist";"Rev",#N/A,FALSE,"Rev";"Expenses",#N/A,FALSE,"Exp";"Rounds",#N/A,FALSE,"Rounds";"Capex",#N/A,FALSE,"Capex"}</definedName>
    <definedName name="wrn.Acquisition._.Model." hidden="1">{"Return",#N/A,FALSE,"RTN";"Inc Stmt",#N/A,FALSE,"Inc Stmt";"Stats",#N/A,FALSE,"Stats";"Rnds",#N/A,FALSE,"Rnds";"Dues",#N/A,FALSE,"Dues";"Capx",#N/A,FALSE,"CapX";"History",#N/A,FALSE,"Hist";"Rev",#N/A,FALSE,"Rev";"Expenses",#N/A,FALSE,"Exp";"Rounds",#N/A,FALSE,"Rounds";"Capex",#N/A,FALSE,"Capex"}</definedName>
    <definedName name="wrn.Acquisition._.Status" localSheetId="4" hidden="1">{#N/A,#N/A,FALSE,"zm III";#N/A,#N/A,FALSE,"deal flow";#N/A,#N/A,FALSE,"Pending deals"}</definedName>
    <definedName name="wrn.Acquisition._.Status" localSheetId="5" hidden="1">{#N/A,#N/A,FALSE,"zm III";#N/A,#N/A,FALSE,"deal flow";#N/A,#N/A,FALSE,"Pending deals"}</definedName>
    <definedName name="wrn.Acquisition._.Status" localSheetId="3" hidden="1">{#N/A,#N/A,FALSE,"zm III";#N/A,#N/A,FALSE,"deal flow";#N/A,#N/A,FALSE,"Pending deals"}</definedName>
    <definedName name="wrn.Acquisition._.Status" hidden="1">{#N/A,#N/A,FALSE,"zm III";#N/A,#N/A,FALSE,"deal flow";#N/A,#N/A,FALSE,"Pending deals"}</definedName>
    <definedName name="wrn.Acquistion._.Status." localSheetId="4" hidden="1">{#N/A,#N/A,FALSE,"zm III";#N/A,#N/A,FALSE,"deal flow";#N/A,#N/A,FALSE,"Pending deals"}</definedName>
    <definedName name="wrn.Acquistion._.Status." localSheetId="5" hidden="1">{#N/A,#N/A,FALSE,"zm III";#N/A,#N/A,FALSE,"deal flow";#N/A,#N/A,FALSE,"Pending deals"}</definedName>
    <definedName name="wrn.Acquistion._.Status." localSheetId="3" hidden="1">{#N/A,#N/A,FALSE,"zm III";#N/A,#N/A,FALSE,"deal flow";#N/A,#N/A,FALSE,"Pending deals"}</definedName>
    <definedName name="wrn.Acquistion._.Status." hidden="1">{#N/A,#N/A,FALSE,"zm III";#N/A,#N/A,FALSE,"deal flow";#N/A,#N/A,FALSE,"Pending deals"}</definedName>
    <definedName name="wrn.Ad._.Sales._.Op._.Exp." localSheetId="4" hidden="1">{#N/A,#N/A,FALSE,"ADSALES"}</definedName>
    <definedName name="wrn.Ad._.Sales._.Op._.Exp." localSheetId="5" hidden="1">{#N/A,#N/A,FALSE,"ADSALES"}</definedName>
    <definedName name="wrn.Ad._.Sales._.Op._.Exp." localSheetId="3" hidden="1">{#N/A,#N/A,FALSE,"ADSALES"}</definedName>
    <definedName name="wrn.Ad._.Sales._.Op._.Exp." hidden="1">{#N/A,#N/A,FALSE,"ADSALES"}</definedName>
    <definedName name="wrn.ADP3." localSheetId="4" hidden="1">{#VALUE!,#N/A,TRUE,0;#N/A,#N/A,TRUE,0;#N/A,#N/A,TRUE,0;#N/A,#N/A,TRUE,0}</definedName>
    <definedName name="wrn.ADP3." localSheetId="5" hidden="1">{#VALUE!,#N/A,TRUE,0;#N/A,#N/A,TRUE,0;#N/A,#N/A,TRUE,0;#N/A,#N/A,TRUE,0}</definedName>
    <definedName name="wrn.ADP3." localSheetId="3" hidden="1">{#VALUE!,#N/A,TRUE,0;#N/A,#N/A,TRUE,0;#N/A,#N/A,TRUE,0;#N/A,#N/A,TRUE,0}</definedName>
    <definedName name="wrn.ADP3." hidden="1">{#VALUE!,#N/A,TRUE,0;#N/A,#N/A,TRUE,0;#N/A,#N/A,TRUE,0;#N/A,#N/A,TRUE,0}</definedName>
    <definedName name="wrn.Aff._.Sales._.Oper._.Exp." localSheetId="4" hidden="1">{#N/A,#N/A,FALSE,"AFFSALES"}</definedName>
    <definedName name="wrn.Aff._.Sales._.Oper._.Exp." localSheetId="5" hidden="1">{#N/A,#N/A,FALSE,"AFFSALES"}</definedName>
    <definedName name="wrn.Aff._.Sales._.Oper._.Exp." localSheetId="3" hidden="1">{#N/A,#N/A,FALSE,"AFFSALES"}</definedName>
    <definedName name="wrn.Aff._.Sales._.Oper._.Exp." hidden="1">{#N/A,#N/A,FALSE,"AFFSALES"}</definedName>
    <definedName name="wrn.AFI._.QUARTERLY._.REPORT." localSheetId="4" hidden="1">{#N/A,#N/A,TRUE,"TITLE";#N/A,#N/A,TRUE,"SCH 1";#N/A,#N/A,TRUE,"SCH 2";#N/A,#N/A,TRUE,"SCH 3";#N/A,#N/A,TRUE,"SCH3(A)"}</definedName>
    <definedName name="wrn.AFI._.QUARTERLY._.REPORT." localSheetId="5" hidden="1">{#N/A,#N/A,TRUE,"TITLE";#N/A,#N/A,TRUE,"SCH 1";#N/A,#N/A,TRUE,"SCH 2";#N/A,#N/A,TRUE,"SCH 3";#N/A,#N/A,TRUE,"SCH3(A)"}</definedName>
    <definedName name="wrn.AFI._.QUARTERLY._.REPORT." localSheetId="3" hidden="1">{#N/A,#N/A,TRUE,"TITLE";#N/A,#N/A,TRUE,"SCH 1";#N/A,#N/A,TRUE,"SCH 2";#N/A,#N/A,TRUE,"SCH 3";#N/A,#N/A,TRUE,"SCH3(A)"}</definedName>
    <definedName name="wrn.AFI._.QUARTERLY._.REPORT." hidden="1">{#N/A,#N/A,TRUE,"TITLE";#N/A,#N/A,TRUE,"SCH 1";#N/A,#N/A,TRUE,"SCH 2";#N/A,#N/A,TRUE,"SCH 3";#N/A,#N/A,TRUE,"SCH3(A)"}</definedName>
    <definedName name="wrn.Aging._.and._.Trend._.Analysis." localSheetId="4"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IRR" localSheetId="4" hidden="1">{#N/A,#N/A,FALSE,"Aging Summary";#N/A,#N/A,FALSE,"Ratio Analysis";#N/A,#N/A,FALSE,"Test 120 Day Accts";#N/A,#N/A,FALSE,"Tickmarks"}</definedName>
    <definedName name="wrn.Aging._.and._.Trend._.AnalysisIRR" localSheetId="5" hidden="1">{#N/A,#N/A,FALSE,"Aging Summary";#N/A,#N/A,FALSE,"Ratio Analysis";#N/A,#N/A,FALSE,"Test 120 Day Accts";#N/A,#N/A,FALSE,"Tickmarks"}</definedName>
    <definedName name="wrn.Aging._.and._.Trend._.AnalysisIRR" localSheetId="3" hidden="1">{#N/A,#N/A,FALSE,"Aging Summary";#N/A,#N/A,FALSE,"Ratio Analysis";#N/A,#N/A,FALSE,"Test 120 Day Accts";#N/A,#N/A,FALSE,"Tickmarks"}</definedName>
    <definedName name="wrn.Aging._.and._.Trend._.AnalysisIRR" hidden="1">{#N/A,#N/A,FALSE,"Aging Summary";#N/A,#N/A,FALSE,"Ratio Analysis";#N/A,#N/A,FALSE,"Test 120 Day Accts";#N/A,#N/A,FALSE,"Tickmarks"}</definedName>
    <definedName name="wrn.AGN._.MODELS." localSheetId="4" hidden="1">{"QTRINC1",#N/A,FALSE,"QTRINC";"QTRINC2",#N/A,FALSE,"QTRINC";"QTRSALES",#N/A,FALSE,"QTRSALES";"ANNSALES",#N/A,FALSE,"ANNSALES";"CASHFLOW",#N/A,FALSE,"CASHFLOW"}</definedName>
    <definedName name="wrn.AGN._.MODELS." localSheetId="5" hidden="1">{"QTRINC1",#N/A,FALSE,"QTRINC";"QTRINC2",#N/A,FALSE,"QTRINC";"QTRSALES",#N/A,FALSE,"QTRSALES";"ANNSALES",#N/A,FALSE,"ANNSALES";"CASHFLOW",#N/A,FALSE,"CASHFLOW"}</definedName>
    <definedName name="wrn.AGN._.MODELS." localSheetId="3"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LAN."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4"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 localSheetId="5"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 localSheetId="3"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_.Budget._.Detail_Forecast." localSheetId="4" hidden="1">{"All Budget Detail-Forecast",#N/A,FALSE,"Forecast"}</definedName>
    <definedName name="wrn.All._.Budget._.Detail_Forecast." localSheetId="5" hidden="1">{"All Budget Detail-Forecast",#N/A,FALSE,"Forecast"}</definedName>
    <definedName name="wrn.All._.Budget._.Detail_Forecast." localSheetId="3" hidden="1">{"All Budget Detail-Forecast",#N/A,FALSE,"Forecast"}</definedName>
    <definedName name="wrn.All._.Budget._.Detail_Forecast." hidden="1">{"All Budget Detail-Forecast",#N/A,FALSE,"Forecast"}</definedName>
    <definedName name="wrn.All._.Budget._.Detail_Reit." localSheetId="4" hidden="1">{"All Budget Detail-Reit",#N/A,FALSE,"Forecast"}</definedName>
    <definedName name="wrn.All._.Budget._.Detail_Reit." localSheetId="5" hidden="1">{"All Budget Detail-Reit",#N/A,FALSE,"Forecast"}</definedName>
    <definedName name="wrn.All._.Budget._.Detail_Reit." localSheetId="3" hidden="1">{"All Budget Detail-Reit",#N/A,FALSE,"Forecast"}</definedName>
    <definedName name="wrn.All._.Budget._.Detail_Reit." hidden="1">{"All Budget Detail-Reit",#N/A,FALSE,"Forecast"}</definedName>
    <definedName name="wrn.All._.but._.Individual._.Accounts." localSheetId="4" hidden="1">{"Instructions",#N/A,FALSE,"Instructions";"RECAP1",#N/A,FALSE,"RECAP";"RECAP2",#N/A,FALSE,"RECAP";"Summary",#N/A,FALSE,"SUMMARY";"DETAIL1",#N/A,FALSE,"DETAIL";"DETAIL2",#N/A,FALSE,"DETAIL";"COA CONV",#N/A,FALSE,"DETAIL";"OCCADJ1",#N/A,FALSE,"OCC ADJ";"OCCADJ2",#N/A,FALSE,"OCC ADJ";"OCCADJ3",#N/A,FALSE,"OCC ADJ";"SQFT1",#N/A,FALSE,"TENANT";"SQFT2",#N/A,FALSE,"TENANT";"BASERENT",#N/A,FALSE,"TENANT";"ESCAL",#N/A,FALSE,"TENANT";"ADVALTAX",#N/A,FALSE,"TENANT";"INSRECOV",#N/A,FALSE,"TENANT";"PRIORYR",#N/A,FALSE,"TENANT"}</definedName>
    <definedName name="wrn.All._.but._.Individual._.Accounts." localSheetId="5" hidden="1">{"Instructions",#N/A,FALSE,"Instructions";"RECAP1",#N/A,FALSE,"RECAP";"RECAP2",#N/A,FALSE,"RECAP";"Summary",#N/A,FALSE,"SUMMARY";"DETAIL1",#N/A,FALSE,"DETAIL";"DETAIL2",#N/A,FALSE,"DETAIL";"COA CONV",#N/A,FALSE,"DETAIL";"OCCADJ1",#N/A,FALSE,"OCC ADJ";"OCCADJ2",#N/A,FALSE,"OCC ADJ";"OCCADJ3",#N/A,FALSE,"OCC ADJ";"SQFT1",#N/A,FALSE,"TENANT";"SQFT2",#N/A,FALSE,"TENANT";"BASERENT",#N/A,FALSE,"TENANT";"ESCAL",#N/A,FALSE,"TENANT";"ADVALTAX",#N/A,FALSE,"TENANT";"INSRECOV",#N/A,FALSE,"TENANT";"PRIORYR",#N/A,FALSE,"TENANT"}</definedName>
    <definedName name="wrn.All._.but._.Individual._.Accounts." localSheetId="3" hidden="1">{"Instructions",#N/A,FALSE,"Instructions";"RECAP1",#N/A,FALSE,"RECAP";"RECAP2",#N/A,FALSE,"RECAP";"Summary",#N/A,FALSE,"SUMMARY";"DETAIL1",#N/A,FALSE,"DETAIL";"DETAIL2",#N/A,FALSE,"DETAIL";"COA CONV",#N/A,FALSE,"DETAIL";"OCCADJ1",#N/A,FALSE,"OCC ADJ";"OCCADJ2",#N/A,FALSE,"OCC ADJ";"OCCADJ3",#N/A,FALSE,"OCC ADJ";"SQFT1",#N/A,FALSE,"TENANT";"SQFT2",#N/A,FALSE,"TENANT";"BASERENT",#N/A,FALSE,"TENANT";"ESCAL",#N/A,FALSE,"TENANT";"ADVALTAX",#N/A,FALSE,"TENANT";"INSRECOV",#N/A,FALSE,"TENANT";"PRIORYR",#N/A,FALSE,"TENANT"}</definedName>
    <definedName name="wrn.All._.but._.Individual._.Accounts." hidden="1">{"Instructions",#N/A,FALSE,"Instructions";"RECAP1",#N/A,FALSE,"RECAP";"RECAP2",#N/A,FALSE,"RECAP";"Summary",#N/A,FALSE,"SUMMARY";"DETAIL1",#N/A,FALSE,"DETAIL";"DETAIL2",#N/A,FALSE,"DETAIL";"COA CONV",#N/A,FALSE,"DETAIL";"OCCADJ1",#N/A,FALSE,"OCC ADJ";"OCCADJ2",#N/A,FALSE,"OCC ADJ";"OCCADJ3",#N/A,FALSE,"OCC ADJ";"SQFT1",#N/A,FALSE,"TENANT";"SQFT2",#N/A,FALSE,"TENANT";"BASERENT",#N/A,FALSE,"TENANT";"ESCAL",#N/A,FALSE,"TENANT";"ADVALTAX",#N/A,FALSE,"TENANT";"INSRECOV",#N/A,FALSE,"TENANT";"PRIORYR",#N/A,FALSE,"TENANT"}</definedName>
    <definedName name="wrn.All._.Columns._.Month." localSheetId="4" hidden="1">{#N/A,#N/A,FALSE,"Table M";#N/A,#N/A,FALSE,"Graph-F";"All Fcst Month SumOps",#N/A,FALSE,"SumOps";"All Fcst Month SumExp",#N/A,FALSE,"SumExp";"All Fcst Month ExpDept",#N/A,FALSE,"ExpDept";#N/A,#N/A,FALSE,"SumOps";#N/A,#N/A,FALSE,"SumExp";#N/A,#N/A,FALSE,"ExpDept"}</definedName>
    <definedName name="wrn.All._.Columns._.Month." localSheetId="5" hidden="1">{#N/A,#N/A,FALSE,"Table M";#N/A,#N/A,FALSE,"Graph-F";"All Fcst Month SumOps",#N/A,FALSE,"SumOps";"All Fcst Month SumExp",#N/A,FALSE,"SumExp";"All Fcst Month ExpDept",#N/A,FALSE,"ExpDept";#N/A,#N/A,FALSE,"SumOps";#N/A,#N/A,FALSE,"SumExp";#N/A,#N/A,FALSE,"ExpDept"}</definedName>
    <definedName name="wrn.All._.Columns._.Month." localSheetId="3" hidden="1">{#N/A,#N/A,FALSE,"Table M";#N/A,#N/A,FALSE,"Graph-F";"All Fcst Month SumOps",#N/A,FALSE,"SumOps";"All Fcst Month SumExp",#N/A,FALSE,"SumExp";"All Fcst Month ExpDept",#N/A,FALSE,"ExpDept";#N/A,#N/A,FALSE,"SumOps";#N/A,#N/A,FALSE,"SumExp";#N/A,#N/A,FALSE,"ExpDept"}</definedName>
    <definedName name="wrn.All._.Columns._.Month." hidden="1">{#N/A,#N/A,FALSE,"Table M";#N/A,#N/A,FALSE,"Graph-F";"All Fcst Month SumOps",#N/A,FALSE,"SumOps";"All Fcst Month SumExp",#N/A,FALSE,"SumExp";"All Fcst Month ExpDept",#N/A,FALSE,"ExpDept";#N/A,#N/A,FALSE,"SumOps";#N/A,#N/A,FALSE,"SumExp";#N/A,#N/A,FALSE,"ExpDept"}</definedName>
    <definedName name="wrn.all._.comps." localSheetId="4" hidden="1">{"equity comps",#N/A,FALSE,"CS Comps";"equity comps",#N/A,FALSE,"PS Comps";"equity comps",#N/A,FALSE,"GIC_Comps";"equity comps",#N/A,FALSE,"GIC2_Comps";"debt comps",#N/A,FALSE,"CS Comps";"debt comps",#N/A,FALSE,"PS Comps";"debt comps",#N/A,FALSE,"GIC_Comps";"debt comps",#N/A,FALSE,"GIC2_Comps"}</definedName>
    <definedName name="wrn.all._.comps." localSheetId="5" hidden="1">{"equity comps",#N/A,FALSE,"CS Comps";"equity comps",#N/A,FALSE,"PS Comps";"equity comps",#N/A,FALSE,"GIC_Comps";"equity comps",#N/A,FALSE,"GIC2_Comps";"debt comps",#N/A,FALSE,"CS Comps";"debt comps",#N/A,FALSE,"PS Comps";"debt comps",#N/A,FALSE,"GIC_Comps";"debt comps",#N/A,FALSE,"GIC2_Comps"}</definedName>
    <definedName name="wrn.all._.comps." localSheetId="3"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localSheetId="4" hidden="1">{"equity comps",#N/A,FALSE,"CS Comps";"equity comps",#N/A,FALSE,"PS Comps";"equity comps",#N/A,FALSE,"GIC_Comps";"equity comps",#N/A,FALSE,"GIC2_Comps";"debt comps",#N/A,FALSE,"CS Comps";"debt comps",#N/A,FALSE,"PS Comps";"debt comps",#N/A,FALSE,"GIC_Comps";"debt comps",#N/A,FALSE,"GIC2_Comps"}</definedName>
    <definedName name="wrn.all._.comps.1" localSheetId="5" hidden="1">{"equity comps",#N/A,FALSE,"CS Comps";"equity comps",#N/A,FALSE,"PS Comps";"equity comps",#N/A,FALSE,"GIC_Comps";"equity comps",#N/A,FALSE,"GIC2_Comps";"debt comps",#N/A,FALSE,"CS Comps";"debt comps",#N/A,FALSE,"PS Comps";"debt comps",#N/A,FALSE,"GIC_Comps";"debt comps",#N/A,FALSE,"GIC2_Comps"}</definedName>
    <definedName name="wrn.all._.comps.1" localSheetId="3"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Consolidations." localSheetId="4" hidden="1">{#N/A,#N/A,FALSE,"Emmes Services";#N/A,#N/A,FALSE,"Emmes Capital";#N/A,#N/A,FALSE,"Emmes &amp; Co"}</definedName>
    <definedName name="wrn.All._.Consolidations." localSheetId="5" hidden="1">{#N/A,#N/A,FALSE,"Emmes Services";#N/A,#N/A,FALSE,"Emmes Capital";#N/A,#N/A,FALSE,"Emmes &amp; Co"}</definedName>
    <definedName name="wrn.All._.Consolidations." localSheetId="3" hidden="1">{#N/A,#N/A,FALSE,"Emmes Services";#N/A,#N/A,FALSE,"Emmes Capital";#N/A,#N/A,FALSE,"Emmes &amp; Co"}</definedName>
    <definedName name="wrn.All._.Consolidations." hidden="1">{#N/A,#N/A,FALSE,"Emmes Services";#N/A,#N/A,FALSE,"Emmes Capital";#N/A,#N/A,FALSE,"Emmes &amp; Co"}</definedName>
    <definedName name="wrn.All._.eEmerge" localSheetId="4" hidden="1">{#N/A,#N/A,FALSE,"Emmes Services";#N/A,#N/A,FALSE,"Emmes Capital";#N/A,#N/A,FALSE,"Emmes &amp; Co"}</definedName>
    <definedName name="wrn.All._.eEmerge" localSheetId="5" hidden="1">{#N/A,#N/A,FALSE,"Emmes Services";#N/A,#N/A,FALSE,"Emmes Capital";#N/A,#N/A,FALSE,"Emmes &amp; Co"}</definedName>
    <definedName name="wrn.All._.eEmerge" localSheetId="3" hidden="1">{#N/A,#N/A,FALSE,"Emmes Services";#N/A,#N/A,FALSE,"Emmes Capital";#N/A,#N/A,FALSE,"Emmes &amp; Co"}</definedName>
    <definedName name="wrn.All._.eEmerge" hidden="1">{#N/A,#N/A,FALSE,"Emmes Services";#N/A,#N/A,FALSE,"Emmes Capital";#N/A,#N/A,FALSE,"Emmes &amp; Co"}</definedName>
    <definedName name="wrn.all._.gulp._.sheets."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localSheetId="4" hidden="1">{#N/A,#N/A,FALSE,"Primary";#N/A,#N/A,FALSE,"Secondary";#N/A,#N/A,FALSE,"Latent";#N/A,#N/A,FALSE,"Demand Inputs";#N/A,#N/A,FALSE,"Supply Addn";#N/A,#N/A,FALSE,"Mkt Pen"}</definedName>
    <definedName name="wrn.All._.Inputs." localSheetId="5" hidden="1">{#N/A,#N/A,FALSE,"Primary";#N/A,#N/A,FALSE,"Secondary";#N/A,#N/A,FALSE,"Latent";#N/A,#N/A,FALSE,"Demand Inputs";#N/A,#N/A,FALSE,"Supply Addn";#N/A,#N/A,FALSE,"Mkt Pen"}</definedName>
    <definedName name="wrn.All._.Inputs." localSheetId="3"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Inputs._1" localSheetId="4" hidden="1">{#N/A,#N/A,FALSE,"Primary";#N/A,#N/A,FALSE,"Secondary";#N/A,#N/A,FALSE,"Latent";#N/A,#N/A,FALSE,"Demand Inputs";#N/A,#N/A,FALSE,"Supply Addn";#N/A,#N/A,FALSE,"Mkt Pen"}</definedName>
    <definedName name="wrn.All._.Inputs._1" localSheetId="5" hidden="1">{#N/A,#N/A,FALSE,"Primary";#N/A,#N/A,FALSE,"Secondary";#N/A,#N/A,FALSE,"Latent";#N/A,#N/A,FALSE,"Demand Inputs";#N/A,#N/A,FALSE,"Supply Addn";#N/A,#N/A,FALSE,"Mkt Pen"}</definedName>
    <definedName name="wrn.All._.Inputs._1" localSheetId="3" hidden="1">{#N/A,#N/A,FALSE,"Primary";#N/A,#N/A,FALSE,"Secondary";#N/A,#N/A,FALSE,"Latent";#N/A,#N/A,FALSE,"Demand Inputs";#N/A,#N/A,FALSE,"Supply Addn";#N/A,#N/A,FALSE,"Mkt Pen"}</definedName>
    <definedName name="wrn.All._.Inputs._1" hidden="1">{#N/A,#N/A,FALSE,"Primary";#N/A,#N/A,FALSE,"Secondary";#N/A,#N/A,FALSE,"Latent";#N/A,#N/A,FALSE,"Demand Inputs";#N/A,#N/A,FALSE,"Supply Addn";#N/A,#N/A,FALSE,"Mkt Pen"}</definedName>
    <definedName name="wrn.All._.Main._.Reports." localSheetId="4" hidden="1">{"Summary",#N/A,FALSE,"Sheet1";"Budget",#N/A,FALSE,"Sheet1";"Notes 2",#N/A,FALSE,"Sheet1";"Payroll Assumption Summary",#N/A,FALSE,"Sheet1";"Payroll_Assumption1",#N/A,FALSE,"Sheet1";"Rent_Assumptions",#N/A,FALSE,"Sheet1"}</definedName>
    <definedName name="wrn.All._.Main._.Reports." localSheetId="5" hidden="1">{"Summary",#N/A,FALSE,"Sheet1";"Budget",#N/A,FALSE,"Sheet1";"Notes 2",#N/A,FALSE,"Sheet1";"Payroll Assumption Summary",#N/A,FALSE,"Sheet1";"Payroll_Assumption1",#N/A,FALSE,"Sheet1";"Rent_Assumptions",#N/A,FALSE,"Sheet1"}</definedName>
    <definedName name="wrn.All._.Main._.Reports." localSheetId="3" hidden="1">{"Summary",#N/A,FALSE,"Sheet1";"Budget",#N/A,FALSE,"Sheet1";"Notes 2",#N/A,FALSE,"Sheet1";"Payroll Assumption Summary",#N/A,FALSE,"Sheet1";"Payroll_Assumption1",#N/A,FALSE,"Sheet1";"Rent_Assumptions",#N/A,FALSE,"Sheet1"}</definedName>
    <definedName name="wrn.All._.Main._.Reports." hidden="1">{"Summary",#N/A,FALSE,"Sheet1";"Budget",#N/A,FALSE,"Sheet1";"Notes 2",#N/A,FALSE,"Sheet1";"Payroll Assumption Summary",#N/A,FALSE,"Sheet1";"Payroll_Assumption1",#N/A,FALSE,"Sheet1";"Rent_Assumptions",#N/A,FALSE,"Sheet1"}</definedName>
    <definedName name="wrn.ALL._.MONTHS." localSheetId="4" hidden="1">{#N/A,#N/A,FALSE,"JAN99";#N/A,#N/A,FALSE,"FEB99";#N/A,#N/A,FALSE,"MARCH99";#N/A,#N/A,FALSE,"APRIL99";#N/A,#N/A,FALSE,"MAY99";#N/A,#N/A,FALSE,"JUNE99";#N/A,#N/A,FALSE,"JULY99";#N/A,#N/A,FALSE,"AUG99";#N/A,#N/A,FALSE,"SEPT99";#N/A,#N/A,FALSE,"OCT99";#N/A,#N/A,FALSE,"NOV99";#N/A,#N/A,FALSE,"DEC99"}</definedName>
    <definedName name="wrn.ALL._.MONTHS." localSheetId="5" hidden="1">{#N/A,#N/A,FALSE,"JAN99";#N/A,#N/A,FALSE,"FEB99";#N/A,#N/A,FALSE,"MARCH99";#N/A,#N/A,FALSE,"APRIL99";#N/A,#N/A,FALSE,"MAY99";#N/A,#N/A,FALSE,"JUNE99";#N/A,#N/A,FALSE,"JULY99";#N/A,#N/A,FALSE,"AUG99";#N/A,#N/A,FALSE,"SEPT99";#N/A,#N/A,FALSE,"OCT99";#N/A,#N/A,FALSE,"NOV99";#N/A,#N/A,FALSE,"DEC99"}</definedName>
    <definedName name="wrn.ALL._.MONTHS." localSheetId="3" hidden="1">{#N/A,#N/A,FALSE,"JAN99";#N/A,#N/A,FALSE,"FEB99";#N/A,#N/A,FALSE,"MARCH99";#N/A,#N/A,FALSE,"APRIL99";#N/A,#N/A,FALSE,"MAY99";#N/A,#N/A,FALSE,"JUNE99";#N/A,#N/A,FALSE,"JULY99";#N/A,#N/A,FALSE,"AUG99";#N/A,#N/A,FALSE,"SEPT99";#N/A,#N/A,FALSE,"OCT99";#N/A,#N/A,FALSE,"NOV99";#N/A,#N/A,FALSE,"DEC99"}</definedName>
    <definedName name="wrn.ALL._.MONTHS." hidden="1">{#N/A,#N/A,FALSE,"JAN99";#N/A,#N/A,FALSE,"FEB99";#N/A,#N/A,FALSE,"MARCH99";#N/A,#N/A,FALSE,"APRIL99";#N/A,#N/A,FALSE,"MAY99";#N/A,#N/A,FALSE,"JUNE99";#N/A,#N/A,FALSE,"JULY99";#N/A,#N/A,FALSE,"AUG99";#N/A,#N/A,FALSE,"SEPT99";#N/A,#N/A,FALSE,"OCT99";#N/A,#N/A,FALSE,"NOV99";#N/A,#N/A,FALSE,"DEC99"}</definedName>
    <definedName name="wrn.ALL._.MONTHS._1" localSheetId="4" hidden="1">{#N/A,#N/A,FALSE,"JAN99";#N/A,#N/A,FALSE,"FEB99";#N/A,#N/A,FALSE,"MARCH99";#N/A,#N/A,FALSE,"APRIL99";#N/A,#N/A,FALSE,"MAY99";#N/A,#N/A,FALSE,"JUNE99";#N/A,#N/A,FALSE,"JULY99";#N/A,#N/A,FALSE,"AUG99";#N/A,#N/A,FALSE,"SEPT99";#N/A,#N/A,FALSE,"OCT99";#N/A,#N/A,FALSE,"NOV99";#N/A,#N/A,FALSE,"DEC99"}</definedName>
    <definedName name="wrn.ALL._.MONTHS._1" localSheetId="5" hidden="1">{#N/A,#N/A,FALSE,"JAN99";#N/A,#N/A,FALSE,"FEB99";#N/A,#N/A,FALSE,"MARCH99";#N/A,#N/A,FALSE,"APRIL99";#N/A,#N/A,FALSE,"MAY99";#N/A,#N/A,FALSE,"JUNE99";#N/A,#N/A,FALSE,"JULY99";#N/A,#N/A,FALSE,"AUG99";#N/A,#N/A,FALSE,"SEPT99";#N/A,#N/A,FALSE,"OCT99";#N/A,#N/A,FALSE,"NOV99";#N/A,#N/A,FALSE,"DEC99"}</definedName>
    <definedName name="wrn.ALL._.MONTHS._1" localSheetId="3" hidden="1">{#N/A,#N/A,FALSE,"JAN99";#N/A,#N/A,FALSE,"FEB99";#N/A,#N/A,FALSE,"MARCH99";#N/A,#N/A,FALSE,"APRIL99";#N/A,#N/A,FALSE,"MAY99";#N/A,#N/A,FALSE,"JUNE99";#N/A,#N/A,FALSE,"JULY99";#N/A,#N/A,FALSE,"AUG99";#N/A,#N/A,FALSE,"SEPT99";#N/A,#N/A,FALSE,"OCT99";#N/A,#N/A,FALSE,"NOV99";#N/A,#N/A,FALSE,"DEC99"}</definedName>
    <definedName name="wrn.ALL._.MONTHS._1" hidden="1">{#N/A,#N/A,FALSE,"JAN99";#N/A,#N/A,FALSE,"FEB99";#N/A,#N/A,FALSE,"MARCH99";#N/A,#N/A,FALSE,"APRIL99";#N/A,#N/A,FALSE,"MAY99";#N/A,#N/A,FALSE,"JUNE99";#N/A,#N/A,FALSE,"JULY99";#N/A,#N/A,FALSE,"AUG99";#N/A,#N/A,FALSE,"SEPT99";#N/A,#N/A,FALSE,"OCT99";#N/A,#N/A,FALSE,"NOV99";#N/A,#N/A,FALSE,"DEC99"}</definedName>
    <definedName name="wrn.All._.Non._.Recov._.Op._.Exp_Forecast." localSheetId="4" hidden="1">{"All Non-Recov. Op. Exp-Forecast",#N/A,FALSE,"Forecast"}</definedName>
    <definedName name="wrn.All._.Non._.Recov._.Op._.Exp_Forecast." localSheetId="5" hidden="1">{"All Non-Recov. Op. Exp-Forecast",#N/A,FALSE,"Forecast"}</definedName>
    <definedName name="wrn.All._.Non._.Recov._.Op._.Exp_Forecast." localSheetId="3" hidden="1">{"All Non-Recov. Op. Exp-Forecast",#N/A,FALSE,"Forecast"}</definedName>
    <definedName name="wrn.All._.Non._.Recov._.Op._.Exp_Forecast." hidden="1">{"All Non-Recov. Op. Exp-Forecast",#N/A,FALSE,"Forecast"}</definedName>
    <definedName name="wrn.All._.Non._.Recov._.Op._.Exp_Reit." localSheetId="4" hidden="1">{"All Non-Recov. Op. Exp-Reit",#N/A,FALSE,"Forecast"}</definedName>
    <definedName name="wrn.All._.Non._.Recov._.Op._.Exp_Reit." localSheetId="5" hidden="1">{"All Non-Recov. Op. Exp-Reit",#N/A,FALSE,"Forecast"}</definedName>
    <definedName name="wrn.All._.Non._.Recov._.Op._.Exp_Reit." localSheetId="3" hidden="1">{"All Non-Recov. Op. Exp-Reit",#N/A,FALSE,"Forecast"}</definedName>
    <definedName name="wrn.All._.Non._.Recov._.Op._.Exp_Reit." hidden="1">{"All Non-Recov. Op. Exp-Reit",#N/A,FALSE,"Forecast"}</definedName>
    <definedName name="wrn.All._.Numbers." localSheetId="4"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 localSheetId="5"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 localSheetId="3"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2." localSheetId="4"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2." localSheetId="5"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2." localSheetId="3"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2."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Pages."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1" localSheetId="4" hidden="1">{"cashcons",#N/A,FALSE,"CASHCONS";"cash7000",#N/A,FALSE,"CASH7000";"cash9000",#N/A,FALSE,"CASH9000";"assu7000",#N/A,FALSE,"ASSU7000";"assu9000",#N/A,FALSE,"ASSU9000";"rentroll",#N/A,FALSE,"RENTROLL";"expr7000",#N/A,FALSE,"EXPR7000";"expr9000",#N/A,FALSE,"EXPR9000"}</definedName>
    <definedName name="wrn.ALL._.PAGES._1" localSheetId="5" hidden="1">{"cashcons",#N/A,FALSE,"CASHCONS";"cash7000",#N/A,FALSE,"CASH7000";"cash9000",#N/A,FALSE,"CASH9000";"assu7000",#N/A,FALSE,"ASSU7000";"assu9000",#N/A,FALSE,"ASSU9000";"rentroll",#N/A,FALSE,"RENTROLL";"expr7000",#N/A,FALSE,"EXPR7000";"expr9000",#N/A,FALSE,"EXPR9000"}</definedName>
    <definedName name="wrn.ALL._.PAGES._1" localSheetId="3" hidden="1">{"cashcons",#N/A,FALSE,"CASHCONS";"cash7000",#N/A,FALSE,"CASH7000";"cash9000",#N/A,FALSE,"CASH9000";"assu7000",#N/A,FALSE,"ASSU7000";"assu9000",#N/A,FALSE,"ASSU9000";"rentroll",#N/A,FALSE,"RENTROLL";"expr7000",#N/A,FALSE,"EXPR7000";"expr9000",#N/A,FALSE,"EXPR9000"}</definedName>
    <definedName name="wrn.ALL._.PAGES._1" hidden="1">{"cashcons",#N/A,FALSE,"CASHCONS";"cash7000",#N/A,FALSE,"CASH7000";"cash9000",#N/A,FALSE,"CASH9000";"assu7000",#N/A,FALSE,"ASSU7000";"assu9000",#N/A,FALSE,"ASSU9000";"rentroll",#N/A,FALSE,"RENTROLL";"expr7000",#N/A,FALSE,"EXPR7000";"expr9000",#N/A,FALSE,"EXPR9000"}</definedName>
    <definedName name="wrn.All._.Pages_Front"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yroll._.Reports." localSheetId="4" hidden="1">{"Payroll Assumption Summary",#N/A,FALSE,"Sheet1";"Payroll_Assumption1",#N/A,FALSE,"Sheet1";"Payroll_Assumption2",#N/A,FALSE,"Sheet1"}</definedName>
    <definedName name="wrn.All._.Payroll._.Reports." localSheetId="5" hidden="1">{"Payroll Assumption Summary",#N/A,FALSE,"Sheet1";"Payroll_Assumption1",#N/A,FALSE,"Sheet1";"Payroll_Assumption2",#N/A,FALSE,"Sheet1"}</definedName>
    <definedName name="wrn.All._.Payroll._.Reports." localSheetId="3" hidden="1">{"Payroll Assumption Summary",#N/A,FALSE,"Sheet1";"Payroll_Assumption1",#N/A,FALSE,"Sheet1";"Payroll_Assumption2",#N/A,FALSE,"Sheet1"}</definedName>
    <definedName name="wrn.All._.Payroll._.Reports." hidden="1">{"Payroll Assumption Summary",#N/A,FALSE,"Sheet1";"Payroll_Assumption1",#N/A,FALSE,"Sheet1";"Payroll_Assumption2",#N/A,FALSE,"Sheet1"}</definedName>
    <definedName name="wrn.all._.periods." localSheetId="4"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 localSheetId="5"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 localSheetId="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localSheetId="4"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localSheetId="5"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localSheetId="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_2" localSheetId="4"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_2" localSheetId="5"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_2" localSheetId="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_2"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2" localSheetId="4"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2" localSheetId="5"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2" localSheetId="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2"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rint." localSheetId="4" hidden="1">{#N/A,#N/A,FALSE,"Summary";#N/A,#N/A,FALSE,"Edit";#N/A,#N/A,FALSE,"MedProf";#N/A,#N/A,FALSE,"Proj Mgt";#N/A,#N/A,FALSE,"Creat Svc";#N/A,#N/A,FALSE,"Meet Svc";#N/A,#N/A,FALSE,"Non-OCC";#N/A,#N/A,FALSE,"Client Svc";#N/A,#N/A,FALSE,"Bus Dev";#N/A,#N/A,FALSE,"Indirect"}</definedName>
    <definedName name="wrn.all._.print." localSheetId="5" hidden="1">{#N/A,#N/A,FALSE,"Summary";#N/A,#N/A,FALSE,"Edit";#N/A,#N/A,FALSE,"MedProf";#N/A,#N/A,FALSE,"Proj Mgt";#N/A,#N/A,FALSE,"Creat Svc";#N/A,#N/A,FALSE,"Meet Svc";#N/A,#N/A,FALSE,"Non-OCC";#N/A,#N/A,FALSE,"Client Svc";#N/A,#N/A,FALSE,"Bus Dev";#N/A,#N/A,FALSE,"Indirect"}</definedName>
    <definedName name="wrn.all._.print." localSheetId="3"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printouts." localSheetId="4" hidden="1">{#N/A,#N/A,FALSE,"Summary";#N/A,#N/A,FALSE,"Parking &amp; Services";#N/A,#N/A,FALSE,"Retail";#N/A,#N/A,FALSE,"Public Space";#N/A,#N/A,FALSE,"Multiplex";#N/A,#N/A,FALSE,"Theatre";#N/A,#N/A,FALSE,"Casino";#N/A,#N/A,FALSE,"Hotel";#N/A,#N/A,FALSE,"Mono Station";#N/A,#N/A,FALSE,"Exterior Works"}</definedName>
    <definedName name="wrn.all._.printouts." localSheetId="5" hidden="1">{#N/A,#N/A,FALSE,"Summary";#N/A,#N/A,FALSE,"Parking &amp; Services";#N/A,#N/A,FALSE,"Retail";#N/A,#N/A,FALSE,"Public Space";#N/A,#N/A,FALSE,"Multiplex";#N/A,#N/A,FALSE,"Theatre";#N/A,#N/A,FALSE,"Casino";#N/A,#N/A,FALSE,"Hotel";#N/A,#N/A,FALSE,"Mono Station";#N/A,#N/A,FALSE,"Exterior Works"}</definedName>
    <definedName name="wrn.all._.printouts." localSheetId="3" hidden="1">{#N/A,#N/A,FALSE,"Summary";#N/A,#N/A,FALSE,"Parking &amp; Services";#N/A,#N/A,FALSE,"Retail";#N/A,#N/A,FALSE,"Public Space";#N/A,#N/A,FALSE,"Multiplex";#N/A,#N/A,FALSE,"Theatre";#N/A,#N/A,FALSE,"Casino";#N/A,#N/A,FALSE,"Hotel";#N/A,#N/A,FALSE,"Mono Station";#N/A,#N/A,FALSE,"Exterior Works"}</definedName>
    <definedName name="wrn.all._.printouts." hidden="1">{#N/A,#N/A,FALSE,"Summary";#N/A,#N/A,FALSE,"Parking &amp; Services";#N/A,#N/A,FALSE,"Retail";#N/A,#N/A,FALSE,"Public Space";#N/A,#N/A,FALSE,"Multiplex";#N/A,#N/A,FALSE,"Theatre";#N/A,#N/A,FALSE,"Casino";#N/A,#N/A,FALSE,"Hotel";#N/A,#N/A,FALSE,"Mono Station";#N/A,#N/A,FALSE,"Exterior Works"}</definedName>
    <definedName name="wrn.All._.Pro._.Forma." localSheetId="4" hidden="1">{#N/A,#N/A,FALSE,"DSCR Sum";#N/A,#N/A,FALSE,"Max  Allocation";#N/A,#N/A,FALSE,"Lake Davis";#N/A,#N/A,FALSE,"Lake Jennie I";#N/A,#N/A,FALSE,"Lake Jennie II";#N/A,#N/A,FALSE,"Gov Man";#N/A,#N/A,FALSE,"Mellonville";#N/A,#N/A,FALSE,"Total"}</definedName>
    <definedName name="wrn.All._.Pro._.Forma." localSheetId="5" hidden="1">{#N/A,#N/A,FALSE,"DSCR Sum";#N/A,#N/A,FALSE,"Max  Allocation";#N/A,#N/A,FALSE,"Lake Davis";#N/A,#N/A,FALSE,"Lake Jennie I";#N/A,#N/A,FALSE,"Lake Jennie II";#N/A,#N/A,FALSE,"Gov Man";#N/A,#N/A,FALSE,"Mellonville";#N/A,#N/A,FALSE,"Total"}</definedName>
    <definedName name="wrn.All._.Pro._.Forma." localSheetId="3" hidden="1">{#N/A,#N/A,FALSE,"DSCR Sum";#N/A,#N/A,FALSE,"Max  Allocation";#N/A,#N/A,FALSE,"Lake Davis";#N/A,#N/A,FALSE,"Lake Jennie I";#N/A,#N/A,FALSE,"Lake Jennie II";#N/A,#N/A,FALSE,"Gov Man";#N/A,#N/A,FALSE,"Mellonville";#N/A,#N/A,FALSE,"Total"}</definedName>
    <definedName name="wrn.All._.Pro._.Forma." hidden="1">{#N/A,#N/A,FALSE,"DSCR Sum";#N/A,#N/A,FALSE,"Max  Allocation";#N/A,#N/A,FALSE,"Lake Davis";#N/A,#N/A,FALSE,"Lake Jennie I";#N/A,#N/A,FALSE,"Lake Jennie II";#N/A,#N/A,FALSE,"Gov Man";#N/A,#N/A,FALSE,"Mellonville";#N/A,#N/A,FALSE,"Total"}</definedName>
    <definedName name="wrn.All._.Rent._.Reports." localSheetId="4" hidden="1">{"Rent_Assumptions",#N/A,FALSE,"Sheet1";"Rent_ChangesPerUnit",#N/A,FALSE,"Sheet1";"Rent_ChangesTotal",#N/A,FALSE,"Sheet1";"Rent_Totals",#N/A,FALSE,"Sheet1"}</definedName>
    <definedName name="wrn.All._.Rent._.Reports." localSheetId="5" hidden="1">{"Rent_Assumptions",#N/A,FALSE,"Sheet1";"Rent_ChangesPerUnit",#N/A,FALSE,"Sheet1";"Rent_ChangesTotal",#N/A,FALSE,"Sheet1";"Rent_Totals",#N/A,FALSE,"Sheet1"}</definedName>
    <definedName name="wrn.All._.Rent._.Reports." localSheetId="3" hidden="1">{"Rent_Assumptions",#N/A,FALSE,"Sheet1";"Rent_ChangesPerUnit",#N/A,FALSE,"Sheet1";"Rent_ChangesTotal",#N/A,FALSE,"Sheet1";"Rent_Totals",#N/A,FALSE,"Sheet1"}</definedName>
    <definedName name="wrn.All._.Rent._.Reports." hidden="1">{"Rent_Assumptions",#N/A,FALSE,"Sheet1";"Rent_ChangesPerUnit",#N/A,FALSE,"Sheet1";"Rent_ChangesTotal",#N/A,FALSE,"Sheet1";"Rent_Totals",#N/A,FALSE,"Sheet1"}</definedName>
    <definedName name="wrn.All._.Rental._.Income_Forecast." localSheetId="4" hidden="1">{"All Rental Income-Reforecast",#N/A,FALSE,"Forecast"}</definedName>
    <definedName name="wrn.All._.Rental._.Income_Forecast." localSheetId="5" hidden="1">{"All Rental Income-Reforecast",#N/A,FALSE,"Forecast"}</definedName>
    <definedName name="wrn.All._.Rental._.Income_Forecast." localSheetId="3" hidden="1">{"All Rental Income-Reforecast",#N/A,FALSE,"Forecast"}</definedName>
    <definedName name="wrn.All._.Rental._.Income_Forecast." hidden="1">{"All Rental Income-Reforecast",#N/A,FALSE,"Forecast"}</definedName>
    <definedName name="wrn.All._.Rental._.Income_Reit." localSheetId="4" hidden="1">{"All Rental Income-Reit",#N/A,FALSE,"Forecast"}</definedName>
    <definedName name="wrn.All._.Rental._.Income_Reit." localSheetId="5" hidden="1">{"All Rental Income-Reit",#N/A,FALSE,"Forecast"}</definedName>
    <definedName name="wrn.All._.Rental._.Income_Reit." localSheetId="3" hidden="1">{"All Rental Income-Reit",#N/A,FALSE,"Forecast"}</definedName>
    <definedName name="wrn.All._.Rental._.Income_Reit." hidden="1">{"All Rental Income-Reit",#N/A,FALSE,"Forecast"}</definedName>
    <definedName name="wrn.All._.reports." localSheetId="4" hidden="1">{"contributions",#N/A,FALSE,"METHODS";"methods",#N/A,FALSE,"METHODS";"venator group",#N/A,FALSE,"METHODS"}</definedName>
    <definedName name="wrn.All._.reports." localSheetId="5" hidden="1">{"contributions",#N/A,FALSE,"METHODS";"methods",#N/A,FALSE,"METHODS";"venator group",#N/A,FALSE,"METHODS"}</definedName>
    <definedName name="wrn.All._.reports." localSheetId="3" hidden="1">{"contributions",#N/A,FALSE,"METHODS";"methods",#N/A,FALSE,"METHODS";"venator group",#N/A,FALSE,"METHODS"}</definedName>
    <definedName name="wrn.All._.reports." hidden="1">{"contributions",#N/A,FALSE,"METHODS";"methods",#N/A,FALSE,"METHODS";"venator group",#N/A,FALSE,"METHODS"}</definedName>
    <definedName name="wrn.ALL._.REPORTS._.EXCEPT._.PSF._.TABLES." localSheetId="4" hidden="1">{"ASSUMPTIONS",#N/A,FALSE,"Assumptions";"NPV",#N/A,FALSE,"npv";"CASH-ANNUAL",#N/A,FALSE,"Cash Financial";"CASH-PSF",#N/A,FALSE,"Cash Financial";"GAAP-ANNUAL",#N/A,FALSE,"Gaap Financial ";"GAAP-PSF",#N/A,FALSE,"Gaap Financial "}</definedName>
    <definedName name="wrn.ALL._.REPORTS._.EXCEPT._.PSF._.TABLES." localSheetId="5" hidden="1">{"ASSUMPTIONS",#N/A,FALSE,"Assumptions";"NPV",#N/A,FALSE,"npv";"CASH-ANNUAL",#N/A,FALSE,"Cash Financial";"CASH-PSF",#N/A,FALSE,"Cash Financial";"GAAP-ANNUAL",#N/A,FALSE,"Gaap Financial ";"GAAP-PSF",#N/A,FALSE,"Gaap Financial "}</definedName>
    <definedName name="wrn.ALL._.REPORTS._.EXCEPT._.PSF._.TABLES." localSheetId="3" hidden="1">{"ASSUMPTIONS",#N/A,FALSE,"Assumptions";"NPV",#N/A,FALSE,"npv";"CASH-ANNUAL",#N/A,FALSE,"Cash Financial";"CASH-PSF",#N/A,FALSE,"Cash Financial";"GAAP-ANNUAL",#N/A,FALSE,"Gaap Financial ";"GAAP-PSF",#N/A,FALSE,"Gaap Financial "}</definedName>
    <definedName name="wrn.ALL._.REPORTS._.EXCEPT._.PSF._.TABLES." hidden="1">{"ASSUMPTIONS",#N/A,FALSE,"Assumptions";"NPV",#N/A,FALSE,"npv";"CASH-ANNUAL",#N/A,FALSE,"Cash Financial";"CASH-PSF",#N/A,FALSE,"Cash Financial";"GAAP-ANNUAL",#N/A,FALSE,"Gaap Financial ";"GAAP-PSF",#N/A,FALSE,"Gaap Financial "}</definedName>
    <definedName name="wrn.ALL._.SCHEDULES." localSheetId="4" hidden="1">{"CAM TAX",#N/A,FALSE,"CAM TAX";"CAM COSTS",#N/A,FALSE,"CAMADJ";"CINEMA 8",#N/A,FALSE,"CAMADJ";"GLA",#N/A,FALSE,"CAMADJ";"HILLS LIAB INS CONTR",#N/A,FALSE,"CAMADJ";"MAJORS CONTRIBUTION",#N/A,FALSE,"CAMADJ";"METHODS",#N/A,FALSE,"CAMADJ"}</definedName>
    <definedName name="wrn.ALL._.SCHEDULES." localSheetId="5" hidden="1">{"CAM TAX",#N/A,FALSE,"CAM TAX";"CAM COSTS",#N/A,FALSE,"CAMADJ";"CINEMA 8",#N/A,FALSE,"CAMADJ";"GLA",#N/A,FALSE,"CAMADJ";"HILLS LIAB INS CONTR",#N/A,FALSE,"CAMADJ";"MAJORS CONTRIBUTION",#N/A,FALSE,"CAMADJ";"METHODS",#N/A,FALSE,"CAMADJ"}</definedName>
    <definedName name="wrn.ALL._.SCHEDULES." localSheetId="3" hidden="1">{"CAM TAX",#N/A,FALSE,"CAM TAX";"CAM COSTS",#N/A,FALSE,"CAMADJ";"CINEMA 8",#N/A,FALSE,"CAMADJ";"GLA",#N/A,FALSE,"CAMADJ";"HILLS LIAB INS CONTR",#N/A,FALSE,"CAMADJ";"MAJORS CONTRIBUTION",#N/A,FALSE,"CAMADJ";"METHODS",#N/A,FALSE,"CAMADJ"}</definedName>
    <definedName name="wrn.ALL._.SCHEDULES." hidden="1">{"CAM TAX",#N/A,FALSE,"CAM TAX";"CAM COSTS",#N/A,FALSE,"CAMADJ";"CINEMA 8",#N/A,FALSE,"CAMADJ";"GLA",#N/A,FALSE,"CAMADJ";"HILLS LIAB INS CONTR",#N/A,FALSE,"CAMADJ";"MAJORS CONTRIBUTION",#N/A,FALSE,"CAMADJ";"METHODS",#N/A,FALSE,"CAMADJ"}</definedName>
    <definedName name="wrn.All._.Schedules._1" localSheetId="4" hidden="1">{#N/A,#N/A,FALSE,"CF Consolidated 2";#N/A,#N/A,FALSE,"Retail Assump";#N/A,#N/A,FALSE,"CF Retail";#N/A,#N/A,FALSE,"Garage Assumpt 1";#N/A,#N/A,FALSE,"Garage Op Proj";#N/A,#N/A,FALSE,"Hist I&amp;E";#N/A,#N/A,FALSE,"Rent Roll";#N/A,#N/A,FALSE,"RE Taxes";#N/A,#N/A,FALSE,"CAM - BH";#N/A,#N/A,FALSE,"Comm.Condo CAM"}</definedName>
    <definedName name="wrn.All._.Schedules._1" localSheetId="5" hidden="1">{#N/A,#N/A,FALSE,"CF Consolidated 2";#N/A,#N/A,FALSE,"Retail Assump";#N/A,#N/A,FALSE,"CF Retail";#N/A,#N/A,FALSE,"Garage Assumpt 1";#N/A,#N/A,FALSE,"Garage Op Proj";#N/A,#N/A,FALSE,"Hist I&amp;E";#N/A,#N/A,FALSE,"Rent Roll";#N/A,#N/A,FALSE,"RE Taxes";#N/A,#N/A,FALSE,"CAM - BH";#N/A,#N/A,FALSE,"Comm.Condo CAM"}</definedName>
    <definedName name="wrn.All._.Schedules._1" localSheetId="3" hidden="1">{#N/A,#N/A,FALSE,"CF Consolidated 2";#N/A,#N/A,FALSE,"Retail Assump";#N/A,#N/A,FALSE,"CF Retail";#N/A,#N/A,FALSE,"Garage Assumpt 1";#N/A,#N/A,FALSE,"Garage Op Proj";#N/A,#N/A,FALSE,"Hist I&amp;E";#N/A,#N/A,FALSE,"Rent Roll";#N/A,#N/A,FALSE,"RE Taxes";#N/A,#N/A,FALSE,"CAM - BH";#N/A,#N/A,FALSE,"Comm.Condo CAM"}</definedName>
    <definedName name="wrn.All._.Schedules._1" hidden="1">{#N/A,#N/A,FALSE,"CF Consolidated 2";#N/A,#N/A,FALSE,"Retail Assump";#N/A,#N/A,FALSE,"CF Retail";#N/A,#N/A,FALSE,"Garage Assumpt 1";#N/A,#N/A,FALSE,"Garage Op Proj";#N/A,#N/A,FALSE,"Hist I&amp;E";#N/A,#N/A,FALSE,"Rent Roll";#N/A,#N/A,FALSE,"RE Taxes";#N/A,#N/A,FALSE,"CAM - BH";#N/A,#N/A,FALSE,"Comm.Condo CAM"}</definedName>
    <definedName name="wrn.All._.Sections." localSheetId="4"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ections." localSheetId="5"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ections." localSheetId="3"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ections."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HEET." localSheetId="4" hidden="1">{#N/A,#N/A,FALSE,"SUMMARY";#N/A,#N/A,FALSE,"3110";#N/A,#N/A,FALSE,"3190";#N/A,#N/A,FALSE,"3210"}</definedName>
    <definedName name="wrn.ALL._.SHEET." localSheetId="5" hidden="1">{#N/A,#N/A,FALSE,"SUMMARY";#N/A,#N/A,FALSE,"3110";#N/A,#N/A,FALSE,"3190";#N/A,#N/A,FALSE,"3210"}</definedName>
    <definedName name="wrn.ALL._.SHEET." localSheetId="3" hidden="1">{#N/A,#N/A,FALSE,"SUMMARY";#N/A,#N/A,FALSE,"3110";#N/A,#N/A,FALSE,"3190";#N/A,#N/A,FALSE,"3210"}</definedName>
    <definedName name="wrn.ALL._.SHEET." hidden="1">{#N/A,#N/A,FALSE,"SUMMARY";#N/A,#N/A,FALSE,"3110";#N/A,#N/A,FALSE,"3190";#N/A,#N/A,FALSE,"3210"}</definedName>
    <definedName name="wrn.ALL._.SHEET._1" localSheetId="4" hidden="1">{#N/A,#N/A,FALSE,"SUMMARY";#N/A,#N/A,FALSE,"3110";#N/A,#N/A,FALSE,"3190";#N/A,#N/A,FALSE,"3210"}</definedName>
    <definedName name="wrn.ALL._.SHEET._1" localSheetId="5" hidden="1">{#N/A,#N/A,FALSE,"SUMMARY";#N/A,#N/A,FALSE,"3110";#N/A,#N/A,FALSE,"3190";#N/A,#N/A,FALSE,"3210"}</definedName>
    <definedName name="wrn.ALL._.SHEET._1" localSheetId="3" hidden="1">{#N/A,#N/A,FALSE,"SUMMARY";#N/A,#N/A,FALSE,"3110";#N/A,#N/A,FALSE,"3190";#N/A,#N/A,FALSE,"3210"}</definedName>
    <definedName name="wrn.ALL._.SHEET._1" hidden="1">{#N/A,#N/A,FALSE,"SUMMARY";#N/A,#N/A,FALSE,"3110";#N/A,#N/A,FALSE,"3190";#N/A,#N/A,FALSE,"3210"}</definedName>
    <definedName name="wrn.ALL._.SHEETS." localSheetId="4" hidden="1">{#N/A,#N/A,FALSE,"SOO";#N/A,#N/A,FALSE,"NOTES"}</definedName>
    <definedName name="wrn.ALL._.SHEETS." localSheetId="5" hidden="1">{#N/A,#N/A,FALSE,"SOO";#N/A,#N/A,FALSE,"NOTES"}</definedName>
    <definedName name="wrn.ALL._.SHEETS." localSheetId="3" hidden="1">{#N/A,#N/A,FALSE,"SOO";#N/A,#N/A,FALSE,"NOTES"}</definedName>
    <definedName name="wrn.ALL._.SHEETS." hidden="1">{#N/A,#N/A,FALSE,"SOO";#N/A,#N/A,FALSE,"NOTES"}</definedName>
    <definedName name="wrn.ALL._.SHEETS._1" localSheetId="4" hidden="1">{#N/A,#N/A,FALSE,"GPR";#N/A,#N/A,FALSE,"Vacancy";#N/A,#N/A,FALSE,"MGTFEE";#N/A,#N/A,FALSE,"Bookkeeping Fees";#N/A,#N/A,FALSE,"Interest Income"}</definedName>
    <definedName name="wrn.ALL._.SHEETS._1" localSheetId="5" hidden="1">{#N/A,#N/A,FALSE,"GPR";#N/A,#N/A,FALSE,"Vacancy";#N/A,#N/A,FALSE,"MGTFEE";#N/A,#N/A,FALSE,"Bookkeeping Fees";#N/A,#N/A,FALSE,"Interest Income"}</definedName>
    <definedName name="wrn.ALL._.SHEETS._1" localSheetId="3" hidden="1">{#N/A,#N/A,FALSE,"GPR";#N/A,#N/A,FALSE,"Vacancy";#N/A,#N/A,FALSE,"MGTFEE";#N/A,#N/A,FALSE,"Bookkeeping Fees";#N/A,#N/A,FALSE,"Interest Income"}</definedName>
    <definedName name="wrn.ALL._.SHEETS._1" hidden="1">{#N/A,#N/A,FALSE,"GPR";#N/A,#N/A,FALSE,"Vacancy";#N/A,#N/A,FALSE,"MGTFEE";#N/A,#N/A,FALSE,"Bookkeeping Fees";#N/A,#N/A,FALSE,"Interest Income"}</definedName>
    <definedName name="wrn.All._.Stock_10_12_14." localSheetId="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5"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mary." localSheetId="4" hidden="1">{"Summary",#N/A,FALSE,"Sheet1"}</definedName>
    <definedName name="wrn.All._.Summary." localSheetId="5" hidden="1">{"Summary",#N/A,FALSE,"Sheet1"}</definedName>
    <definedName name="wrn.All._.Summary." localSheetId="3" hidden="1">{"Summary",#N/A,FALSE,"Sheet1"}</definedName>
    <definedName name="wrn.All._.Summary." hidden="1">{"Summary",#N/A,FALSE,"Sheet1"}</definedName>
    <definedName name="wrn.ALL._1"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1"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1"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1"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2"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2"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2"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2"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3"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3"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3"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4"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4"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4"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5"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5"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5"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0" localSheetId="4" hidden="1">{#N/A,#N/A,TRUE,"hist_5yr";#N/A,#N/A,TRUE,"Summary";#N/A,#N/A,TRUE,"Detail";#N/A,#N/A,TRUE,"Prop Issues";#N/A,#N/A,TRUE,"Acq";#N/A,#N/A,TRUE,"Other Dept"}</definedName>
    <definedName name="wrn.All.0" localSheetId="5" hidden="1">{#N/A,#N/A,TRUE,"hist_5yr";#N/A,#N/A,TRUE,"Summary";#N/A,#N/A,TRUE,"Detail";#N/A,#N/A,TRUE,"Prop Issues";#N/A,#N/A,TRUE,"Acq";#N/A,#N/A,TRUE,"Other Dept"}</definedName>
    <definedName name="wrn.All.0" localSheetId="3" hidden="1">{#N/A,#N/A,TRUE,"hist_5yr";#N/A,#N/A,TRUE,"Summary";#N/A,#N/A,TRUE,"Detail";#N/A,#N/A,TRUE,"Prop Issues";#N/A,#N/A,TRUE,"Acq";#N/A,#N/A,TRUE,"Other Dept"}</definedName>
    <definedName name="wrn.All.0" hidden="1">{#N/A,#N/A,TRUE,"hist_5yr";#N/A,#N/A,TRUE,"Summary";#N/A,#N/A,TRUE,"Detail";#N/A,#N/A,TRUE,"Prop Issues";#N/A,#N/A,TRUE,"Acq";#N/A,#N/A,TRUE,"Other Dept"}</definedName>
    <definedName name="wrn.All.0_2" localSheetId="4" hidden="1">{#N/A,#N/A,TRUE,"hist_5yr";#N/A,#N/A,TRUE,"Summary";#N/A,#N/A,TRUE,"Detail";#N/A,#N/A,TRUE,"Prop Issues";#N/A,#N/A,TRUE,"Acq";#N/A,#N/A,TRUE,"Other Dept"}</definedName>
    <definedName name="wrn.All.0_2" localSheetId="5" hidden="1">{#N/A,#N/A,TRUE,"hist_5yr";#N/A,#N/A,TRUE,"Summary";#N/A,#N/A,TRUE,"Detail";#N/A,#N/A,TRUE,"Prop Issues";#N/A,#N/A,TRUE,"Acq";#N/A,#N/A,TRUE,"Other Dept"}</definedName>
    <definedName name="wrn.All.0_2" localSheetId="3" hidden="1">{#N/A,#N/A,TRUE,"hist_5yr";#N/A,#N/A,TRUE,"Summary";#N/A,#N/A,TRUE,"Detail";#N/A,#N/A,TRUE,"Prop Issues";#N/A,#N/A,TRUE,"Acq";#N/A,#N/A,TRUE,"Other Dept"}</definedName>
    <definedName name="wrn.All.0_2" hidden="1">{#N/A,#N/A,TRUE,"hist_5yr";#N/A,#N/A,TRUE,"Summary";#N/A,#N/A,TRUE,"Detail";#N/A,#N/A,TRUE,"Prop Issues";#N/A,#N/A,TRUE,"Acq";#N/A,#N/A,TRUE,"Other Dept"}</definedName>
    <definedName name="wrn.all.2" localSheetId="4"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5"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3"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comp" localSheetId="4" hidden="1">{"equity comps",#N/A,FALSE,"CS Comps";"equity comps",#N/A,FALSE,"PS Comps";"equity comps",#N/A,FALSE,"GIC_Comps";"equity comps",#N/A,FALSE,"GIC2_Comps";"debt comps",#N/A,FALSE,"CS Comps";"debt comps",#N/A,FALSE,"PS Comps";"debt comps",#N/A,FALSE,"GIC_Comps";"debt comps",#N/A,FALSE,"GIC2_Comps"}</definedName>
    <definedName name="wrn.all.comp" localSheetId="5" hidden="1">{"equity comps",#N/A,FALSE,"CS Comps";"equity comps",#N/A,FALSE,"PS Comps";"equity comps",#N/A,FALSE,"GIC_Comps";"equity comps",#N/A,FALSE,"GIC2_Comps";"debt comps",#N/A,FALSE,"CS Comps";"debt comps",#N/A,FALSE,"PS Comps";"debt comps",#N/A,FALSE,"GIC_Comps";"debt comps",#N/A,FALSE,"GIC2_Comps"}</definedName>
    <definedName name="wrn.all.comp" localSheetId="3" hidden="1">{"equity comps",#N/A,FALSE,"CS Comps";"equity comps",#N/A,FALSE,"PS Comps";"equity comps",#N/A,FALSE,"GIC_Comps";"equity comps",#N/A,FALSE,"GIC2_Comps";"debt comps",#N/A,FALSE,"CS Comps";"debt comps",#N/A,FALSE,"PS Comps";"debt comps",#N/A,FALSE,"GIC_Comps";"debt comps",#N/A,FALSE,"GIC2_Comps"}</definedName>
    <definedName name="wrn.all.comp" hidden="1">{"equity comps",#N/A,FALSE,"CS Comps";"equity comps",#N/A,FALSE,"PS Comps";"equity comps",#N/A,FALSE,"GIC_Comps";"equity comps",#N/A,FALSE,"GIC2_Comps";"debt comps",#N/A,FALSE,"CS Comps";"debt comps",#N/A,FALSE,"PS Comps";"debt comps",#N/A,FALSE,"GIC_Comps";"debt comps",#N/A,FALSE,"GIC2_Comps"}</definedName>
    <definedName name="wrn.ALL.FIN2." localSheetId="4" hidden="1">{"SCH35",#N/A,FALSE,"5X3";"SCH36",#N/A,FALSE,"5X3";"SCH37",#N/A,FALSE,"5X3";"SCH38",#N/A,FALSE,"5X3";"SCH39A",#N/A,FALSE,"5X3";"SCH39B",#N/A,FALSE,"5X3";"SCH40",#N/A,FALSE,"5X3"}</definedName>
    <definedName name="wrn.ALL.FIN2." localSheetId="5" hidden="1">{"SCH35",#N/A,FALSE,"5X3";"SCH36",#N/A,FALSE,"5X3";"SCH37",#N/A,FALSE,"5X3";"SCH38",#N/A,FALSE,"5X3";"SCH39A",#N/A,FALSE,"5X3";"SCH39B",#N/A,FALSE,"5X3";"SCH40",#N/A,FALSE,"5X3"}</definedName>
    <definedName name="wrn.ALL.FIN2." localSheetId="3" hidden="1">{"SCH35",#N/A,FALSE,"5X3";"SCH36",#N/A,FALSE,"5X3";"SCH37",#N/A,FALSE,"5X3";"SCH38",#N/A,FALSE,"5X3";"SCH39A",#N/A,FALSE,"5X3";"SCH39B",#N/A,FALSE,"5X3";"SCH40",#N/A,FALSE,"5X3"}</definedName>
    <definedName name="wrn.ALL.FIN2." hidden="1">{"SCH35",#N/A,FALSE,"5X3";"SCH36",#N/A,FALSE,"5X3";"SCH37",#N/A,FALSE,"5X3";"SCH38",#N/A,FALSE,"5X3";"SCH39A",#N/A,FALSE,"5X3";"SCH39B",#N/A,FALSE,"5X3";"SCH40",#N/A,FALSE,"5X3"}</definedName>
    <definedName name="wrn.all.irr"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irr"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irr"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irr"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sched" localSheetId="4" hidden="1">{#N/A,#N/A,FALSE,"CF Consolidated 2";#N/A,#N/A,FALSE,"Retail Assump";#N/A,#N/A,FALSE,"CF Retail";#N/A,#N/A,FALSE,"Garage Assumpt 1";#N/A,#N/A,FALSE,"Garage Op Proj";#N/A,#N/A,FALSE,"Hist I&amp;E";#N/A,#N/A,FALSE,"Rent Roll";#N/A,#N/A,FALSE,"RE Taxes";#N/A,#N/A,FALSE,"CAM - BH";#N/A,#N/A,FALSE,"Comm.Condo CAM"}</definedName>
    <definedName name="wrn.all.sched" localSheetId="5" hidden="1">{#N/A,#N/A,FALSE,"CF Consolidated 2";#N/A,#N/A,FALSE,"Retail Assump";#N/A,#N/A,FALSE,"CF Retail";#N/A,#N/A,FALSE,"Garage Assumpt 1";#N/A,#N/A,FALSE,"Garage Op Proj";#N/A,#N/A,FALSE,"Hist I&amp;E";#N/A,#N/A,FALSE,"Rent Roll";#N/A,#N/A,FALSE,"RE Taxes";#N/A,#N/A,FALSE,"CAM - BH";#N/A,#N/A,FALSE,"Comm.Condo CAM"}</definedName>
    <definedName name="wrn.all.sched" localSheetId="3" hidden="1">{#N/A,#N/A,FALSE,"CF Consolidated 2";#N/A,#N/A,FALSE,"Retail Assump";#N/A,#N/A,FALSE,"CF Retail";#N/A,#N/A,FALSE,"Garage Assumpt 1";#N/A,#N/A,FALSE,"Garage Op Proj";#N/A,#N/A,FALSE,"Hist I&amp;E";#N/A,#N/A,FALSE,"Rent Roll";#N/A,#N/A,FALSE,"RE Taxes";#N/A,#N/A,FALSE,"CAM - BH";#N/A,#N/A,FALSE,"Comm.Condo CAM"}</definedName>
    <definedName name="wrn.all.sched" hidden="1">{#N/A,#N/A,FALSE,"CF Consolidated 2";#N/A,#N/A,FALSE,"Retail Assump";#N/A,#N/A,FALSE,"CF Retail";#N/A,#N/A,FALSE,"Garage Assumpt 1";#N/A,#N/A,FALSE,"Garage Op Proj";#N/A,#N/A,FALSE,"Hist I&amp;E";#N/A,#N/A,FALSE,"Rent Roll";#N/A,#N/A,FALSE,"RE Taxes";#N/A,#N/A,FALSE,"CAM - BH";#N/A,#N/A,FALSE,"Comm.Condo CAM"}</definedName>
    <definedName name="wrn.ALL_HR." localSheetId="4" hidden="1">{"SCH66",#N/A,FALSE,"SCH66";"sch66a",#N/A,FALSE,"SCH66A";"SCH67",#N/A,FALSE,"SCH67";"SCH68",#N/A,FALSE,"SCH68";"SCH69",#N/A,FALSE,"SCH69";"sch701",#N/A,FALSE,"SCH70";"sch702",#N/A,FALSE,"SCH70";"SCH81",#N/A,FALSE,"SCH81";"SCH821",#N/A,FALSE,"SCH82";"SCH822",#N/A,FALSE,"SCH82"}</definedName>
    <definedName name="wrn.ALL_HR." localSheetId="5" hidden="1">{"SCH66",#N/A,FALSE,"SCH66";"sch66a",#N/A,FALSE,"SCH66A";"SCH67",#N/A,FALSE,"SCH67";"SCH68",#N/A,FALSE,"SCH68";"SCH69",#N/A,FALSE,"SCH69";"sch701",#N/A,FALSE,"SCH70";"sch702",#N/A,FALSE,"SCH70";"SCH81",#N/A,FALSE,"SCH81";"SCH821",#N/A,FALSE,"SCH82";"SCH822",#N/A,FALSE,"SCH82"}</definedName>
    <definedName name="wrn.ALL_HR." localSheetId="3" hidden="1">{"SCH66",#N/A,FALSE,"SCH66";"sch66a",#N/A,FALSE,"SCH66A";"SCH67",#N/A,FALSE,"SCH67";"SCH68",#N/A,FALSE,"SCH68";"SCH69",#N/A,FALSE,"SCH69";"sch701",#N/A,FALSE,"SCH70";"sch702",#N/A,FALSE,"SCH70";"SCH81",#N/A,FALSE,"SCH81";"SCH821",#N/A,FALSE,"SCH82";"SCH822",#N/A,FALSE,"SCH82"}</definedName>
    <definedName name="wrn.ALL_HR." hidden="1">{"SCH66",#N/A,FALSE,"SCH66";"sch66a",#N/A,FALSE,"SCH66A";"SCH67",#N/A,FALSE,"SCH67";"SCH68",#N/A,FALSE,"SCH68";"SCH69",#N/A,FALSE,"SCH69";"sch701",#N/A,FALSE,"SCH70";"sch702",#N/A,FALSE,"SCH70";"SCH81",#N/A,FALSE,"SCH81";"SCH821",#N/A,FALSE,"SCH82";"SCH822",#N/A,FALSE,"SCH82"}</definedName>
    <definedName name="wrn.All_Models." localSheetId="4" hidden="1">{#N/A,#N/A,FALSE,"Summary";#N/A,#N/A,FALSE,"Projections";#N/A,#N/A,FALSE,"Mkt Mults";#N/A,#N/A,FALSE,"DCF";#N/A,#N/A,FALSE,"Accr Dil";#N/A,#N/A,FALSE,"PIC LBO";#N/A,#N/A,FALSE,"MULT10_4";#N/A,#N/A,FALSE,"CBI LBO"}</definedName>
    <definedName name="wrn.All_Models." localSheetId="5" hidden="1">{#N/A,#N/A,FALSE,"Summary";#N/A,#N/A,FALSE,"Projections";#N/A,#N/A,FALSE,"Mkt Mults";#N/A,#N/A,FALSE,"DCF";#N/A,#N/A,FALSE,"Accr Dil";#N/A,#N/A,FALSE,"PIC LBO";#N/A,#N/A,FALSE,"MULT10_4";#N/A,#N/A,FALSE,"CBI LBO"}</definedName>
    <definedName name="wrn.All_Models." localSheetId="3"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Plandol." localSheetId="4" hidden="1">{"sch24",#N/A,FALSE,"summary";"sch40",#N/A,FALSE,"summary";"sch42",#N/A,FALSE,"summary";"sch25",#N/A,FALSE,"monthly";"sch41",#N/A,FALSE,"monthly";"sch43",#N/A,FALSE,"monthly";"sch44",#N/A,FALSE,"monthly";"sch56",#N/A,FALSE,"monthly";"sch57",#N/A,FALSE,"monthly";"sch59",#N/A,FALSE,"monthly";"sch76",#N/A,FALSE,"monthly";"sch77",#N/A,FALSE,"monthly";"sch78",#N/A,FALSE,"monthly";"sch79",#N/A,FALSE,"monthly";"sch80",#N/A,FALSE,"monthly";"sch32",#N/A,FALSE,"ebitrecs";"sch33",#N/A,FALSE,"ebitrecs";"sch34",#N/A,FALSE,"ebitrecs";"sch35",#N/A,FALSE,"ebitrecs";"sch36",#N/A,FALSE,"ebitrecs";"sch37",#N/A,FALSE,"ebitrecs";"sch38",#N/A,FALSE,"ebitrecs";"sch39",#N/A,FALSE,"ebitrecs";"sch53",#N/A,FALSE,"value";"sch60",#N/A,FALSE,"upside";"sch61",#N/A,FALSE,"upside";"sch54",#N/A,FALSE,"value";"sch45",#N/A,FALSE,"5b5f";"sch46",#N/A,FALSE,"5b5f";"sch47",#N/A,FALSE,"5b5f";"sch48",#N/A,FALSE,"5b5f";"sch49",#N/A,FALSE,"5b5f";"sch501",#N/A,FALSE,"5b5f";"sch502",#N/A,FALSE,"5b5f";"sch51",#N/A,FALSE,"5b5f";"sch55",#N/A,FALSE,"eva";"sch63",#N/A,FALSE,"eva";"sch64",#N/A,FALSE,"eva";"sch65",#N/A,FALSE,"eva";"sch6",#N/A,FALSE,"SCH6";"sch26",#N/A,FALSE,"SCH26";"sch7",#N/A,FALSE,"SCH7";"sch27",#N/A,FALSE,"SCH27";"sch28",#N/A,FALSE,"SCH28";"sch29",#N/A,FALSE,"SCH29";"sch30",#N/A,FALSE,"SCH30";"sch31",#N/A,FALSE,"SCH31";"sch521",#N/A,FALSE,"SCH52";"sch522",#N/A,FALSE,"SCH52";"sch523",#N/A,FALSE,"SCH52";"sch58",#N/A,FALSE,"SCH58";"sch62",#N/A,FALSE,"SCH62"}</definedName>
    <definedName name="wrn.All_Plandol." localSheetId="5" hidden="1">{"sch24",#N/A,FALSE,"summary";"sch40",#N/A,FALSE,"summary";"sch42",#N/A,FALSE,"summary";"sch25",#N/A,FALSE,"monthly";"sch41",#N/A,FALSE,"monthly";"sch43",#N/A,FALSE,"monthly";"sch44",#N/A,FALSE,"monthly";"sch56",#N/A,FALSE,"monthly";"sch57",#N/A,FALSE,"monthly";"sch59",#N/A,FALSE,"monthly";"sch76",#N/A,FALSE,"monthly";"sch77",#N/A,FALSE,"monthly";"sch78",#N/A,FALSE,"monthly";"sch79",#N/A,FALSE,"monthly";"sch80",#N/A,FALSE,"monthly";"sch32",#N/A,FALSE,"ebitrecs";"sch33",#N/A,FALSE,"ebitrecs";"sch34",#N/A,FALSE,"ebitrecs";"sch35",#N/A,FALSE,"ebitrecs";"sch36",#N/A,FALSE,"ebitrecs";"sch37",#N/A,FALSE,"ebitrecs";"sch38",#N/A,FALSE,"ebitrecs";"sch39",#N/A,FALSE,"ebitrecs";"sch53",#N/A,FALSE,"value";"sch60",#N/A,FALSE,"upside";"sch61",#N/A,FALSE,"upside";"sch54",#N/A,FALSE,"value";"sch45",#N/A,FALSE,"5b5f";"sch46",#N/A,FALSE,"5b5f";"sch47",#N/A,FALSE,"5b5f";"sch48",#N/A,FALSE,"5b5f";"sch49",#N/A,FALSE,"5b5f";"sch501",#N/A,FALSE,"5b5f";"sch502",#N/A,FALSE,"5b5f";"sch51",#N/A,FALSE,"5b5f";"sch55",#N/A,FALSE,"eva";"sch63",#N/A,FALSE,"eva";"sch64",#N/A,FALSE,"eva";"sch65",#N/A,FALSE,"eva";"sch6",#N/A,FALSE,"SCH6";"sch26",#N/A,FALSE,"SCH26";"sch7",#N/A,FALSE,"SCH7";"sch27",#N/A,FALSE,"SCH27";"sch28",#N/A,FALSE,"SCH28";"sch29",#N/A,FALSE,"SCH29";"sch30",#N/A,FALSE,"SCH30";"sch31",#N/A,FALSE,"SCH31";"sch521",#N/A,FALSE,"SCH52";"sch522",#N/A,FALSE,"SCH52";"sch523",#N/A,FALSE,"SCH52";"sch58",#N/A,FALSE,"SCH58";"sch62",#N/A,FALSE,"SCH62"}</definedName>
    <definedName name="wrn.All_Plandol." localSheetId="3" hidden="1">{"sch24",#N/A,FALSE,"summary";"sch40",#N/A,FALSE,"summary";"sch42",#N/A,FALSE,"summary";"sch25",#N/A,FALSE,"monthly";"sch41",#N/A,FALSE,"monthly";"sch43",#N/A,FALSE,"monthly";"sch44",#N/A,FALSE,"monthly";"sch56",#N/A,FALSE,"monthly";"sch57",#N/A,FALSE,"monthly";"sch59",#N/A,FALSE,"monthly";"sch76",#N/A,FALSE,"monthly";"sch77",#N/A,FALSE,"monthly";"sch78",#N/A,FALSE,"monthly";"sch79",#N/A,FALSE,"monthly";"sch80",#N/A,FALSE,"monthly";"sch32",#N/A,FALSE,"ebitrecs";"sch33",#N/A,FALSE,"ebitrecs";"sch34",#N/A,FALSE,"ebitrecs";"sch35",#N/A,FALSE,"ebitrecs";"sch36",#N/A,FALSE,"ebitrecs";"sch37",#N/A,FALSE,"ebitrecs";"sch38",#N/A,FALSE,"ebitrecs";"sch39",#N/A,FALSE,"ebitrecs";"sch53",#N/A,FALSE,"value";"sch60",#N/A,FALSE,"upside";"sch61",#N/A,FALSE,"upside";"sch54",#N/A,FALSE,"value";"sch45",#N/A,FALSE,"5b5f";"sch46",#N/A,FALSE,"5b5f";"sch47",#N/A,FALSE,"5b5f";"sch48",#N/A,FALSE,"5b5f";"sch49",#N/A,FALSE,"5b5f";"sch501",#N/A,FALSE,"5b5f";"sch502",#N/A,FALSE,"5b5f";"sch51",#N/A,FALSE,"5b5f";"sch55",#N/A,FALSE,"eva";"sch63",#N/A,FALSE,"eva";"sch64",#N/A,FALSE,"eva";"sch65",#N/A,FALSE,"eva";"sch6",#N/A,FALSE,"SCH6";"sch26",#N/A,FALSE,"SCH26";"sch7",#N/A,FALSE,"SCH7";"sch27",#N/A,FALSE,"SCH27";"sch28",#N/A,FALSE,"SCH28";"sch29",#N/A,FALSE,"SCH29";"sch30",#N/A,FALSE,"SCH30";"sch31",#N/A,FALSE,"SCH31";"sch521",#N/A,FALSE,"SCH52";"sch522",#N/A,FALSE,"SCH52";"sch523",#N/A,FALSE,"SCH52";"sch58",#N/A,FALSE,"SCH58";"sch62",#N/A,FALSE,"SCH62"}</definedName>
    <definedName name="wrn.All_Plandol." hidden="1">{"sch24",#N/A,FALSE,"summary";"sch40",#N/A,FALSE,"summary";"sch42",#N/A,FALSE,"summary";"sch25",#N/A,FALSE,"monthly";"sch41",#N/A,FALSE,"monthly";"sch43",#N/A,FALSE,"monthly";"sch44",#N/A,FALSE,"monthly";"sch56",#N/A,FALSE,"monthly";"sch57",#N/A,FALSE,"monthly";"sch59",#N/A,FALSE,"monthly";"sch76",#N/A,FALSE,"monthly";"sch77",#N/A,FALSE,"monthly";"sch78",#N/A,FALSE,"monthly";"sch79",#N/A,FALSE,"monthly";"sch80",#N/A,FALSE,"monthly";"sch32",#N/A,FALSE,"ebitrecs";"sch33",#N/A,FALSE,"ebitrecs";"sch34",#N/A,FALSE,"ebitrecs";"sch35",#N/A,FALSE,"ebitrecs";"sch36",#N/A,FALSE,"ebitrecs";"sch37",#N/A,FALSE,"ebitrecs";"sch38",#N/A,FALSE,"ebitrecs";"sch39",#N/A,FALSE,"ebitrecs";"sch53",#N/A,FALSE,"value";"sch60",#N/A,FALSE,"upside";"sch61",#N/A,FALSE,"upside";"sch54",#N/A,FALSE,"value";"sch45",#N/A,FALSE,"5b5f";"sch46",#N/A,FALSE,"5b5f";"sch47",#N/A,FALSE,"5b5f";"sch48",#N/A,FALSE,"5b5f";"sch49",#N/A,FALSE,"5b5f";"sch501",#N/A,FALSE,"5b5f";"sch502",#N/A,FALSE,"5b5f";"sch51",#N/A,FALSE,"5b5f";"sch55",#N/A,FALSE,"eva";"sch63",#N/A,FALSE,"eva";"sch64",#N/A,FALSE,"eva";"sch65",#N/A,FALSE,"eva";"sch6",#N/A,FALSE,"SCH6";"sch26",#N/A,FALSE,"SCH26";"sch7",#N/A,FALSE,"SCH7";"sch27",#N/A,FALSE,"SCH27";"sch28",#N/A,FALSE,"SCH28";"sch29",#N/A,FALSE,"SCH29";"sch30",#N/A,FALSE,"SCH30";"sch31",#N/A,FALSE,"SCH31";"sch521",#N/A,FALSE,"SCH52";"sch522",#N/A,FALSE,"SCH52";"sch523",#N/A,FALSE,"SCH52";"sch58",#N/A,FALSE,"SCH58";"sch62",#N/A,FALSE,"SCH62"}</definedName>
    <definedName name="wrn.All_Sheets." localSheetId="4" hidden="1">{#N/A,#N/A,FALSE,"Projections";#N/A,#N/A,FALSE,"Contribution_Stock";#N/A,#N/A,FALSE,"PF_Combo_Stock";#N/A,#N/A,FALSE,"Projections";#N/A,#N/A,FALSE,"Contribution_Cash";#N/A,#N/A,FALSE,"PF_Combo_Cash";#N/A,#N/A,FALSE,"IPO_Cash"}</definedName>
    <definedName name="wrn.All_Sheets." localSheetId="5" hidden="1">{#N/A,#N/A,FALSE,"Projections";#N/A,#N/A,FALSE,"Contribution_Stock";#N/A,#N/A,FALSE,"PF_Combo_Stock";#N/A,#N/A,FALSE,"Projections";#N/A,#N/A,FALSE,"Contribution_Cash";#N/A,#N/A,FALSE,"PF_Combo_Cash";#N/A,#N/A,FALSE,"IPO_Cash"}</definedName>
    <definedName name="wrn.All_Sheets." localSheetId="3"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2" localSheetId="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2"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2"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2"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butPREMIUM."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4" hidden="1">{#N/A,#N/A,FALSE,"AD_Purchase";#N/A,#N/A,FALSE,"Credit";#N/A,#N/A,FALSE,"PF Acquisition";#N/A,#N/A,FALSE,"PF Offering"}</definedName>
    <definedName name="wrn.AllModels." localSheetId="5" hidden="1">{#N/A,#N/A,FALSE,"AD_Purchase";#N/A,#N/A,FALSE,"Credit";#N/A,#N/A,FALSE,"PF Acquisition";#N/A,#N/A,FALSE,"PF Offering"}</definedName>
    <definedName name="wrn.AllModels." localSheetId="3" hidden="1">{#N/A,#N/A,FALSE,"AD_Purchase";#N/A,#N/A,FALSE,"Credit";#N/A,#N/A,FALSE,"PF Acquisition";#N/A,#N/A,FALSE,"PF Offering"}</definedName>
    <definedName name="wrn.AllModels." hidden="1">{#N/A,#N/A,FALSE,"AD_Purchase";#N/A,#N/A,FALSE,"Credit";#N/A,#N/A,FALSE,"PF Acquisition";#N/A,#N/A,FALSE,"PF Offering"}</definedName>
    <definedName name="wrn.allper." localSheetId="4"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 localSheetId="5"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 localSheetId="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_2" localSheetId="4"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_2" localSheetId="5"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_2" localSheetId="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_2"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localSheetId="4"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localSheetId="5"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localSheetId="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_2" localSheetId="4"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_2" localSheetId="5"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_2" localSheetId="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_2"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iods." localSheetId="4" hidden="1">{"Summaryall",#N/A,FALSE,"Model";"5Officeall",#N/A,FALSE,"Office-Retail Argus 2002-2006";"Officelegal",#N/A,FALSE,"Formatted Office-Retail Page";"Joint Ventures",#N/A,FALSE,"Joint Ventures";"Hotelall",#N/A,FALSE,"Hotel";"RDVall",#N/A,FALSE,"LDV";"Otherall",#N/A,FALSE,"Other";"Dispoall",#N/A,FALSE,"Dispositions"}</definedName>
    <definedName name="wrn.Allperiods." localSheetId="5" hidden="1">{"Summaryall",#N/A,FALSE,"Model";"5Officeall",#N/A,FALSE,"Office-Retail Argus 2002-2006";"Officelegal",#N/A,FALSE,"Formatted Office-Retail Page";"Joint Ventures",#N/A,FALSE,"Joint Ventures";"Hotelall",#N/A,FALSE,"Hotel";"RDVall",#N/A,FALSE,"LDV";"Otherall",#N/A,FALSE,"Other";"Dispoall",#N/A,FALSE,"Dispositions"}</definedName>
    <definedName name="wrn.Allperiods." localSheetId="3" hidden="1">{"Summaryall",#N/A,FALSE,"Model";"5Officeall",#N/A,FALSE,"Office-Retail Argus 2002-2006";"Officelegal",#N/A,FALSE,"Formatted Office-Retail Page";"Joint Ventures",#N/A,FALSE,"Joint Ventures";"Hotelall",#N/A,FALSE,"Hotel";"RDVall",#N/A,FALSE,"LDV";"Otherall",#N/A,FALSE,"Other";"Dispoall",#N/A,FALSE,"Dispositions"}</definedName>
    <definedName name="wrn.Allperiods." hidden="1">{"Summaryall",#N/A,FALSE,"Model";"5Officeall",#N/A,FALSE,"Office-Retail Argus 2002-2006";"Officelegal",#N/A,FALSE,"Formatted Office-Retail Page";"Joint Ventures",#N/A,FALSE,"Joint Ventures";"Hotelall",#N/A,FALSE,"Hotel";"RDVall",#N/A,FALSE,"LDV";"Otherall",#N/A,FALSE,"Other";"Dispoall",#N/A,FALSE,"Dispositions"}</definedName>
    <definedName name="wrn.Allperiods._.wihtout._.Office._.Detail.2" localSheetId="4" hidden="1">{"Summaryall",#N/A,FALSE,"Model";"5 Year Argus Office/Retail Properties",#N/A,FALSE,"Office-Retail Argus 2002-2006";"Joint Ventures",#N/A,FALSE,"Joint Ventures";"Hotelall",#N/A,FALSE,"Hotel";"RDVall",#N/A,FALSE,"LDV";"Otherall",#N/A,FALSE,"Other";"Dispoall",#N/A,FALSE,"Dispositions"}</definedName>
    <definedName name="wrn.Allperiods._.wihtout._.Office._.Detail.2" localSheetId="5" hidden="1">{"Summaryall",#N/A,FALSE,"Model";"5 Year Argus Office/Retail Properties",#N/A,FALSE,"Office-Retail Argus 2002-2006";"Joint Ventures",#N/A,FALSE,"Joint Ventures";"Hotelall",#N/A,FALSE,"Hotel";"RDVall",#N/A,FALSE,"LDV";"Otherall",#N/A,FALSE,"Other";"Dispoall",#N/A,FALSE,"Dispositions"}</definedName>
    <definedName name="wrn.Allperiods._.wihtout._.Office._.Detail.2" localSheetId="3" hidden="1">{"Summaryall",#N/A,FALSE,"Model";"5 Year Argus Office/Retail Properties",#N/A,FALSE,"Office-Retail Argus 2002-2006";"Joint Ventures",#N/A,FALSE,"Joint Ventures";"Hotelall",#N/A,FALSE,"Hotel";"RDVall",#N/A,FALSE,"LDV";"Otherall",#N/A,FALSE,"Other";"Dispoall",#N/A,FALSE,"Dispositions"}</definedName>
    <definedName name="wrn.Allperiods._.wihtout._.Office._.Detail.2"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4"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5"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3"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localSheetId="4"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localSheetId="5"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localSheetId="3"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s.0_2" localSheetId="4"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s.0_2" localSheetId="5"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s.0_2" localSheetId="3"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s.0_2" hidden="1">{"Summaryall",#N/A,FALSE,"Model";"5 Year Argus Office/Retail Properties",#N/A,FALSE,"Office-Retail Argus 2002-2006";"Joint Ventures",#N/A,FALSE,"Joint Ventures";"Hotelall",#N/A,FALSE,"Hotel";"RDVall",#N/A,FALSE,"LDV";"Otherall",#N/A,FALSE,"Other";"Dispoall",#N/A,FALSE,"Dispositions"}</definedName>
    <definedName name="wrn.Allperiods._2" localSheetId="4" hidden="1">{"Summaryall",#N/A,FALSE,"Model";"5Officeall",#N/A,FALSE,"Office-Retail Argus 2002-2006";"Officelegal",#N/A,FALSE,"Formatted Office-Retail Page";"Joint Ventures",#N/A,FALSE,"Joint Ventures";"Hotelall",#N/A,FALSE,"Hotel";"RDVall",#N/A,FALSE,"LDV";"Otherall",#N/A,FALSE,"Other";"Dispoall",#N/A,FALSE,"Dispositions"}</definedName>
    <definedName name="wrn.Allperiods._2" localSheetId="5" hidden="1">{"Summaryall",#N/A,FALSE,"Model";"5Officeall",#N/A,FALSE,"Office-Retail Argus 2002-2006";"Officelegal",#N/A,FALSE,"Formatted Office-Retail Page";"Joint Ventures",#N/A,FALSE,"Joint Ventures";"Hotelall",#N/A,FALSE,"Hotel";"RDVall",#N/A,FALSE,"LDV";"Otherall",#N/A,FALSE,"Other";"Dispoall",#N/A,FALSE,"Dispositions"}</definedName>
    <definedName name="wrn.Allperiods._2" localSheetId="3" hidden="1">{"Summaryall",#N/A,FALSE,"Model";"5Officeall",#N/A,FALSE,"Office-Retail Argus 2002-2006";"Officelegal",#N/A,FALSE,"Formatted Office-Retail Page";"Joint Ventures",#N/A,FALSE,"Joint Ventures";"Hotelall",#N/A,FALSE,"Hotel";"RDVall",#N/A,FALSE,"LDV";"Otherall",#N/A,FALSE,"Other";"Dispoall",#N/A,FALSE,"Dispositions"}</definedName>
    <definedName name="wrn.Allperiods._2" hidden="1">{"Summaryall",#N/A,FALSE,"Model";"5Officeall",#N/A,FALSE,"Office-Retail Argus 2002-2006";"Officelegal",#N/A,FALSE,"Formatted Office-Retail Page";"Joint Ventures",#N/A,FALSE,"Joint Ventures";"Hotelall",#N/A,FALSE,"Hotel";"RDVall",#N/A,FALSE,"LDV";"Otherall",#N/A,FALSE,"Other";"Dispoall",#N/A,FALSE,"Dispositions"}</definedName>
    <definedName name="wrn.Allperiods.0" localSheetId="4" hidden="1">{"Summaryall",#N/A,FALSE,"Model";"5Officeall",#N/A,FALSE,"Office-Retail Argus 2002-2006";"Officelegal",#N/A,FALSE,"Formatted Office-Retail Page";"Joint Ventures",#N/A,FALSE,"Joint Ventures";"Hotelall",#N/A,FALSE,"Hotel";"RDVall",#N/A,FALSE,"LDV";"Otherall",#N/A,FALSE,"Other";"Dispoall",#N/A,FALSE,"Dispositions"}</definedName>
    <definedName name="wrn.Allperiods.0" localSheetId="5" hidden="1">{"Summaryall",#N/A,FALSE,"Model";"5Officeall",#N/A,FALSE,"Office-Retail Argus 2002-2006";"Officelegal",#N/A,FALSE,"Formatted Office-Retail Page";"Joint Ventures",#N/A,FALSE,"Joint Ventures";"Hotelall",#N/A,FALSE,"Hotel";"RDVall",#N/A,FALSE,"LDV";"Otherall",#N/A,FALSE,"Other";"Dispoall",#N/A,FALSE,"Dispositions"}</definedName>
    <definedName name="wrn.Allperiods.0" localSheetId="3" hidden="1">{"Summaryall",#N/A,FALSE,"Model";"5Officeall",#N/A,FALSE,"Office-Retail Argus 2002-2006";"Officelegal",#N/A,FALSE,"Formatted Office-Retail Page";"Joint Ventures",#N/A,FALSE,"Joint Ventures";"Hotelall",#N/A,FALSE,"Hotel";"RDVall",#N/A,FALSE,"LDV";"Otherall",#N/A,FALSE,"Other";"Dispoall",#N/A,FALSE,"Dispositions"}</definedName>
    <definedName name="wrn.Allperiods.0" hidden="1">{"Summaryall",#N/A,FALSE,"Model";"5Officeall",#N/A,FALSE,"Office-Retail Argus 2002-2006";"Officelegal",#N/A,FALSE,"Formatted Office-Retail Page";"Joint Ventures",#N/A,FALSE,"Joint Ventures";"Hotelall",#N/A,FALSE,"Hotel";"RDVall",#N/A,FALSE,"LDV";"Otherall",#N/A,FALSE,"Other";"Dispoall",#N/A,FALSE,"Dispositions"}</definedName>
    <definedName name="wrn.ALLPRINT." localSheetId="4" hidden="1">{#N/A,#N/A,FALSE,"COST";#N/A,#N/A,FALSE,"INCOME";#N/A,#N/A,FALSE,"INTEREST";#N/A,#N/A,FALSE,"TAX &amp; CAM"}</definedName>
    <definedName name="wrn.ALLPRINT." localSheetId="5" hidden="1">{#N/A,#N/A,FALSE,"COST";#N/A,#N/A,FALSE,"INCOME";#N/A,#N/A,FALSE,"INTEREST";#N/A,#N/A,FALSE,"TAX &amp; CAM"}</definedName>
    <definedName name="wrn.ALLPRINT." localSheetId="3" hidden="1">{#N/A,#N/A,FALSE,"COST";#N/A,#N/A,FALSE,"INCOME";#N/A,#N/A,FALSE,"INTEREST";#N/A,#N/A,FALSE,"TAX &amp; CAM"}</definedName>
    <definedName name="wrn.ALLPRINT." hidden="1">{#N/A,#N/A,FALSE,"COST";#N/A,#N/A,FALSE,"INCOME";#N/A,#N/A,FALSE,"INTEREST";#N/A,#N/A,FALSE,"TAX &amp; CAM"}</definedName>
    <definedName name="wrn.AllProperties." localSheetId="4" hidden="1">{#N/A,#N/A,FALSE,"0Consolidated";#N/A,#N/A,FALSE,"1Airport A and B ";#N/A,#N/A,FALSE,"2CityWest ";#N/A,#N/A,FALSE,"3Normandale Tech A and B";#N/A,#N/A,FALSE,"4Plymouth Corporate";#N/A,#N/A,FALSE,"5Freeway1";#N/A,#N/A,FALSE,"6Freeway2";#N/A,#N/A,FALSE,"7Freeway3";#N/A,#N/A,FALSE,"8Freeway4";#N/A,#N/A,FALSE,"9Parking Lots"}</definedName>
    <definedName name="wrn.AllProperties." localSheetId="5" hidden="1">{#N/A,#N/A,FALSE,"0Consolidated";#N/A,#N/A,FALSE,"1Airport A and B ";#N/A,#N/A,FALSE,"2CityWest ";#N/A,#N/A,FALSE,"3Normandale Tech A and B";#N/A,#N/A,FALSE,"4Plymouth Corporate";#N/A,#N/A,FALSE,"5Freeway1";#N/A,#N/A,FALSE,"6Freeway2";#N/A,#N/A,FALSE,"7Freeway3";#N/A,#N/A,FALSE,"8Freeway4";#N/A,#N/A,FALSE,"9Parking Lots"}</definedName>
    <definedName name="wrn.AllProperties." localSheetId="3" hidden="1">{#N/A,#N/A,FALSE,"0Consolidated";#N/A,#N/A,FALSE,"1Airport A and B ";#N/A,#N/A,FALSE,"2CityWest ";#N/A,#N/A,FALSE,"3Normandale Tech A and B";#N/A,#N/A,FALSE,"4Plymouth Corporate";#N/A,#N/A,FALSE,"5Freeway1";#N/A,#N/A,FALSE,"6Freeway2";#N/A,#N/A,FALSE,"7Freeway3";#N/A,#N/A,FALSE,"8Freeway4";#N/A,#N/A,FALSE,"9Parking Lots"}</definedName>
    <definedName name="wrn.AllProperties." hidden="1">{#N/A,#N/A,FALSE,"0Consolidated";#N/A,#N/A,FALSE,"1Airport A and B ";#N/A,#N/A,FALSE,"2CityWest ";#N/A,#N/A,FALSE,"3Normandale Tech A and B";#N/A,#N/A,FALSE,"4Plymouth Corporate";#N/A,#N/A,FALSE,"5Freeway1";#N/A,#N/A,FALSE,"6Freeway2";#N/A,#N/A,FALSE,"7Freeway3";#N/A,#N/A,FALSE,"8Freeway4";#N/A,#N/A,FALSE,"9Parking Lots"}</definedName>
    <definedName name="wrn.allWS." localSheetId="4" hidden="1">{#N/A,#N/A,FALSE,"res. receipts";#N/A,#N/A,FALSE,"incentive mgt fee";#N/A,#N/A,FALSE,"cashflow";#N/A,#N/A,FALSE,"analytics";#N/A,#N/A,FALSE,"trial balance";#N/A,#N/A,FALSE,"partnership mgt fee";#N/A,#N/A,FALSE,"partnership mgt fee"}</definedName>
    <definedName name="wrn.allWS." localSheetId="5" hidden="1">{#N/A,#N/A,FALSE,"res. receipts";#N/A,#N/A,FALSE,"incentive mgt fee";#N/A,#N/A,FALSE,"cashflow";#N/A,#N/A,FALSE,"analytics";#N/A,#N/A,FALSE,"trial balance";#N/A,#N/A,FALSE,"partnership mgt fee";#N/A,#N/A,FALSE,"partnership mgt fee"}</definedName>
    <definedName name="wrn.allWS." localSheetId="3" hidden="1">{#N/A,#N/A,FALSE,"res. receipts";#N/A,#N/A,FALSE,"incentive mgt fee";#N/A,#N/A,FALSE,"cashflow";#N/A,#N/A,FALSE,"analytics";#N/A,#N/A,FALSE,"trial balance";#N/A,#N/A,FALSE,"partnership mgt fee";#N/A,#N/A,FALSE,"partnership mgt fee"}</definedName>
    <definedName name="wrn.allWS." hidden="1">{#N/A,#N/A,FALSE,"res. receipts";#N/A,#N/A,FALSE,"incentive mgt fee";#N/A,#N/A,FALSE,"cashflow";#N/A,#N/A,FALSE,"analytics";#N/A,#N/A,FALSE,"trial balance";#N/A,#N/A,FALSE,"partnership mgt fee";#N/A,#N/A,FALSE,"partnership mgt fee"}</definedName>
    <definedName name="wrn.Alugueis._.Mensais." localSheetId="4" hidden="1">{#N/A,#N/A,FALSE,"Aluguéis Mensais"}</definedName>
    <definedName name="wrn.Alugueis._.Mensais." localSheetId="5" hidden="1">{#N/A,#N/A,FALSE,"Aluguéis Mensais"}</definedName>
    <definedName name="wrn.Alugueis._.Mensais." localSheetId="3" hidden="1">{#N/A,#N/A,FALSE,"Aluguéis Mensais"}</definedName>
    <definedName name="wrn.Alugueis._.Mensais." hidden="1">{#N/A,#N/A,FALSE,"Aluguéis Mensais"}</definedName>
    <definedName name="wrn.Aluguel." localSheetId="4" hidden="1">{#N/A,#N/A,FALSE,"Aluguel"}</definedName>
    <definedName name="wrn.Aluguel." localSheetId="5" hidden="1">{#N/A,#N/A,FALSE,"Aluguel"}</definedName>
    <definedName name="wrn.Aluguel." localSheetId="3" hidden="1">{#N/A,#N/A,FALSE,"Aluguel"}</definedName>
    <definedName name="wrn.Aluguel." hidden="1">{#N/A,#N/A,FALSE,"Aluguel"}</definedName>
    <definedName name="wrn.Ambassador." localSheetId="4" hidden="1">{#N/A,#N/A,TRUE,"Summary Acquisition Ambassador";#N/A,#N/A,TRUE,"Prime Crest Apartments";#N/A,#N/A,TRUE,"Royal Crest Apartments"}</definedName>
    <definedName name="wrn.Ambassador." localSheetId="5" hidden="1">{#N/A,#N/A,TRUE,"Summary Acquisition Ambassador";#N/A,#N/A,TRUE,"Prime Crest Apartments";#N/A,#N/A,TRUE,"Royal Crest Apartments"}</definedName>
    <definedName name="wrn.Ambassador." localSheetId="3" hidden="1">{#N/A,#N/A,TRUE,"Summary Acquisition Ambassador";#N/A,#N/A,TRUE,"Prime Crest Apartments";#N/A,#N/A,TRUE,"Royal Crest Apartments"}</definedName>
    <definedName name="wrn.Ambassador." hidden="1">{#N/A,#N/A,TRUE,"Summary Acquisition Ambassador";#N/A,#N/A,TRUE,"Prime Crest Apartments";#N/A,#N/A,TRUE,"Royal Crest Apartments"}</definedName>
    <definedName name="wrn.Annual." localSheetId="4" hidden="1">{"ANNUAL",#N/A,FALSE,"Summary";"ANNUAL",#N/A,FALSE,"Pro Forma";"ANNUAL",#N/A,FALSE,"Equity"}</definedName>
    <definedName name="wrn.Annual." localSheetId="5" hidden="1">{"ANNUAL",#N/A,FALSE,"Summary";"ANNUAL",#N/A,FALSE,"Pro Forma";"ANNUAL",#N/A,FALSE,"Equity"}</definedName>
    <definedName name="wrn.Annual." localSheetId="3" hidden="1">{"ANNUAL",#N/A,FALSE,"Summary";"ANNUAL",#N/A,FALSE,"Pro Forma";"ANNUAL",#N/A,FALSE,"Equity"}</definedName>
    <definedName name="wrn.Annual." hidden="1">{"ANNUAL",#N/A,FALSE,"Summary";"ANNUAL",#N/A,FALSE,"Pro Forma";"ANNUAL",#N/A,FALSE,"Equity"}</definedName>
    <definedName name="wrn.Annual._.Detail." localSheetId="4" hidden="1">{"annualsum",#N/A,FALSE,"Cost Summary";"annual1",#N/A,FALSE,"Phase_1";"annual2",#N/A,FALSE,"Phase_2";"annual3",#N/A,FALSE,"Phase_3";"annual4",#N/A,FALSE,"Phase_4"}</definedName>
    <definedName name="wrn.Annual._.Detail." localSheetId="5" hidden="1">{"annualsum",#N/A,FALSE,"Cost Summary";"annual1",#N/A,FALSE,"Phase_1";"annual2",#N/A,FALSE,"Phase_2";"annual3",#N/A,FALSE,"Phase_3";"annual4",#N/A,FALSE,"Phase_4"}</definedName>
    <definedName name="wrn.Annual._.Detail." localSheetId="3" hidden="1">{"annualsum",#N/A,FALSE,"Cost Summary";"annual1",#N/A,FALSE,"Phase_1";"annual2",#N/A,FALSE,"Phase_2";"annual3",#N/A,FALSE,"Phase_3";"annual4",#N/A,FALSE,"Phase_4"}</definedName>
    <definedName name="wrn.Annual._.Detail." hidden="1">{"annualsum",#N/A,FALSE,"Cost Summary";"annual1",#N/A,FALSE,"Phase_1";"annual2",#N/A,FALSE,"Phase_2";"annual3",#N/A,FALSE,"Phase_3";"annual4",#N/A,FALSE,"Phase_4"}</definedName>
    <definedName name="wrn.Annual._.Golf." localSheetId="4" hidden="1">{"a_dev",#N/A,FALSE,"Golf Development";"a_memstats",#N/A,FALSE,"Golf Development";"a_opstats",#N/A,FALSE,"Golf Development";"a_rev",#N/A,FALSE,"Golf Development";"a_return",#N/A,FALSE,"Golf Development"}</definedName>
    <definedName name="wrn.Annual._.Golf." localSheetId="5" hidden="1">{"a_dev",#N/A,FALSE,"Golf Development";"a_memstats",#N/A,FALSE,"Golf Development";"a_opstats",#N/A,FALSE,"Golf Development";"a_rev",#N/A,FALSE,"Golf Development";"a_return",#N/A,FALSE,"Golf Development"}</definedName>
    <definedName name="wrn.Annual._.Golf." localSheetId="3" hidden="1">{"a_dev",#N/A,FALSE,"Golf Development";"a_memstats",#N/A,FALSE,"Golf Development";"a_opstats",#N/A,FALSE,"Golf Development";"a_rev",#N/A,FALSE,"Golf Development";"a_return",#N/A,FALSE,"Golf Development"}</definedName>
    <definedName name="wrn.Annual._.Golf." hidden="1">{"a_dev",#N/A,FALSE,"Golf Development";"a_memstats",#N/A,FALSE,"Golf Development";"a_opstats",#N/A,FALSE,"Golf Development";"a_rev",#N/A,FALSE,"Golf Development";"a_return",#N/A,FALSE,"Golf Development"}</definedName>
    <definedName name="wrn.Annual._.Golf.2" localSheetId="4" hidden="1">{"a_dev",#N/A,FALSE,"Golf Development";"a_memstats",#N/A,FALSE,"Golf Development";"a_opstats",#N/A,FALSE,"Golf Development";"a_rev",#N/A,FALSE,"Golf Development";"a_return",#N/A,FALSE,"Golf Development"}</definedName>
    <definedName name="wrn.Annual._.Golf.2" localSheetId="5" hidden="1">{"a_dev",#N/A,FALSE,"Golf Development";"a_memstats",#N/A,FALSE,"Golf Development";"a_opstats",#N/A,FALSE,"Golf Development";"a_rev",#N/A,FALSE,"Golf Development";"a_return",#N/A,FALSE,"Golf Development"}</definedName>
    <definedName name="wrn.Annual._.Golf.2" localSheetId="3" hidden="1">{"a_dev",#N/A,FALSE,"Golf Development";"a_memstats",#N/A,FALSE,"Golf Development";"a_opstats",#N/A,FALSE,"Golf Development";"a_rev",#N/A,FALSE,"Golf Development";"a_return",#N/A,FALSE,"Golf Development"}</definedName>
    <definedName name="wrn.Annual._.Golf.2" hidden="1">{"a_dev",#N/A,FALSE,"Golf Development";"a_memstats",#N/A,FALSE,"Golf Development";"a_opstats",#N/A,FALSE,"Golf Development";"a_rev",#N/A,FALSE,"Golf Development";"a_return",#N/A,FALSE,"Golf Development"}</definedName>
    <definedName name="wrn.Annual._.Hotel." localSheetId="4" hidden="1">{"annual hotel",#N/A,FALSE,"Hotel Development"}</definedName>
    <definedName name="wrn.Annual._.Hotel." localSheetId="5" hidden="1">{"annual hotel",#N/A,FALSE,"Hotel Development"}</definedName>
    <definedName name="wrn.Annual._.Hotel." localSheetId="3" hidden="1">{"annual hotel",#N/A,FALSE,"Hotel Development"}</definedName>
    <definedName name="wrn.Annual._.Hotel." hidden="1">{"annual hotel",#N/A,FALSE,"Hotel Development"}</definedName>
    <definedName name="wrn.Annual._.Hotel.2" localSheetId="4" hidden="1">{"annual hotel",#N/A,FALSE,"Hotel Development"}</definedName>
    <definedName name="wrn.Annual._.Hotel.2" localSheetId="5" hidden="1">{"annual hotel",#N/A,FALSE,"Hotel Development"}</definedName>
    <definedName name="wrn.Annual._.Hotel.2" localSheetId="3" hidden="1">{"annual hotel",#N/A,FALSE,"Hotel Development"}</definedName>
    <definedName name="wrn.Annual._.Hotel.2" hidden="1">{"annual hotel",#N/A,FALSE,"Hotel Development"}</definedName>
    <definedName name="wrn.Annual._.Land._.Sales." localSheetId="4" hidden="1">{"annual",#N/A,FALSE,"Land Sales"}</definedName>
    <definedName name="wrn.Annual._.Land._.Sales." localSheetId="5" hidden="1">{"annual",#N/A,FALSE,"Land Sales"}</definedName>
    <definedName name="wrn.Annual._.Land._.Sales." localSheetId="3" hidden="1">{"annual",#N/A,FALSE,"Land Sales"}</definedName>
    <definedName name="wrn.Annual._.Land._.Sales." hidden="1">{"annual",#N/A,FALSE,"Land Sales"}</definedName>
    <definedName name="wrn.Annual._.Land._.Sales_2" localSheetId="4" hidden="1">{"annual",#N/A,FALSE,"Land Sales"}</definedName>
    <definedName name="wrn.Annual._.Land._.Sales_2" localSheetId="5" hidden="1">{"annual",#N/A,FALSE,"Land Sales"}</definedName>
    <definedName name="wrn.Annual._.Land._.Sales_2" localSheetId="3" hidden="1">{"annual",#N/A,FALSE,"Land Sales"}</definedName>
    <definedName name="wrn.Annual._.Land._.Sales_2" hidden="1">{"annual",#N/A,FALSE,"Land Sales"}</definedName>
    <definedName name="wrn.Annual._.Report." localSheetId="4" hidden="1">{"annual",#N/A,FALSE,"Pro Forma";#N/A,#N/A,FALSE,"Golf Operations"}</definedName>
    <definedName name="wrn.Annual._.Report." localSheetId="5" hidden="1">{"annual",#N/A,FALSE,"Pro Forma";#N/A,#N/A,FALSE,"Golf Operations"}</definedName>
    <definedName name="wrn.Annual._.Report." localSheetId="3" hidden="1">{"annual",#N/A,FALSE,"Pro Forma";#N/A,#N/A,FALSE,"Golf Operations"}</definedName>
    <definedName name="wrn.Annual._.Report." hidden="1">{"annual",#N/A,FALSE,"Pro Forma";#N/A,#N/A,FALSE,"Golf Operations"}</definedName>
    <definedName name="wrn.Annual._.Report._.no._.releases." localSheetId="4" hidden="1">{"a_sales",#N/A,FALSE,"Summary";"a_debt",#N/A,FALSE,"Summary";"a_cash",#N/A,FALSE,"Summary";"a_accrual",#N/A,FALSE,"Summary"}</definedName>
    <definedName name="wrn.Annual._.Report._.no._.releases." localSheetId="5" hidden="1">{"a_sales",#N/A,FALSE,"Summary";"a_debt",#N/A,FALSE,"Summary";"a_cash",#N/A,FALSE,"Summary";"a_accrual",#N/A,FALSE,"Summary"}</definedName>
    <definedName name="wrn.Annual._.Report._.no._.releases." localSheetId="3" hidden="1">{"a_sales",#N/A,FALSE,"Summary";"a_debt",#N/A,FALSE,"Summary";"a_cash",#N/A,FALSE,"Summary";"a_accrual",#N/A,FALSE,"Summary"}</definedName>
    <definedName name="wrn.Annual._.Report._.no._.releases." hidden="1">{"a_sales",#N/A,FALSE,"Summary";"a_debt",#N/A,FALSE,"Summary";"a_cash",#N/A,FALSE,"Summary";"a_accrual",#N/A,FALSE,"Summary"}</definedName>
    <definedName name="wrn.Annual._.Report._.no._.releases2" localSheetId="4" hidden="1">{"a_sales",#N/A,FALSE,"Summary";"a_debt",#N/A,FALSE,"Summary";"a_cash",#N/A,FALSE,"Summary";"a_accrual",#N/A,FALSE,"Summary"}</definedName>
    <definedName name="wrn.Annual._.Report._.no._.releases2" localSheetId="5" hidden="1">{"a_sales",#N/A,FALSE,"Summary";"a_debt",#N/A,FALSE,"Summary";"a_cash",#N/A,FALSE,"Summary";"a_accrual",#N/A,FALSE,"Summary"}</definedName>
    <definedName name="wrn.Annual._.Report._.no._.releases2" localSheetId="3" hidden="1">{"a_sales",#N/A,FALSE,"Summary";"a_debt",#N/A,FALSE,"Summary";"a_cash",#N/A,FALSE,"Summary";"a_accrual",#N/A,FALSE,"Summary"}</definedName>
    <definedName name="wrn.Annual._.Report._.no._.releases2" hidden="1">{"a_sales",#N/A,FALSE,"Summary";"a_debt",#N/A,FALSE,"Summary";"a_cash",#N/A,FALSE,"Summary";"a_accrual",#N/A,FALSE,"Summary"}</definedName>
    <definedName name="wrn.Annual._.Report._.with._.releases." localSheetId="4" hidden="1">{"a_sales",#N/A,FALSE,"Summary";"a_debt",#N/A,FALSE,"Summary";"a_releases",#N/A,FALSE,"Summary";"a_cash",#N/A,FALSE,"Summary";"a_accrual",#N/A,FALSE,"Summary"}</definedName>
    <definedName name="wrn.Annual._.Report._.with._.releases." localSheetId="5" hidden="1">{"a_sales",#N/A,FALSE,"Summary";"a_debt",#N/A,FALSE,"Summary";"a_releases",#N/A,FALSE,"Summary";"a_cash",#N/A,FALSE,"Summary";"a_accrual",#N/A,FALSE,"Summary"}</definedName>
    <definedName name="wrn.Annual._.Report._.with._.releases." localSheetId="3" hidden="1">{"a_sales",#N/A,FALSE,"Summary";"a_debt",#N/A,FALSE,"Summary";"a_releases",#N/A,FALSE,"Summary";"a_cash",#N/A,FALSE,"Summary";"a_accrual",#N/A,FALSE,"Summary"}</definedName>
    <definedName name="wrn.Annual._.Report._.with._.releases." hidden="1">{"a_sales",#N/A,FALSE,"Summary";"a_debt",#N/A,FALSE,"Summary";"a_releases",#N/A,FALSE,"Summary";"a_cash",#N/A,FALSE,"Summary";"a_accrual",#N/A,FALSE,"Summary"}</definedName>
    <definedName name="wrn.Annual._.Report._.with._.releases.2" localSheetId="4" hidden="1">{"a_sales",#N/A,FALSE,"Summary";"a_debt",#N/A,FALSE,"Summary";"a_releases",#N/A,FALSE,"Summary";"a_cash",#N/A,FALSE,"Summary";"a_accrual",#N/A,FALSE,"Summary"}</definedName>
    <definedName name="wrn.Annual._.Report._.with._.releases.2" localSheetId="5" hidden="1">{"a_sales",#N/A,FALSE,"Summary";"a_debt",#N/A,FALSE,"Summary";"a_releases",#N/A,FALSE,"Summary";"a_cash",#N/A,FALSE,"Summary";"a_accrual",#N/A,FALSE,"Summary"}</definedName>
    <definedName name="wrn.Annual._.Report._.with._.releases.2" localSheetId="3" hidden="1">{"a_sales",#N/A,FALSE,"Summary";"a_debt",#N/A,FALSE,"Summary";"a_releases",#N/A,FALSE,"Summary";"a_cash",#N/A,FALSE,"Summary";"a_accrual",#N/A,FALSE,"Summary"}</definedName>
    <definedName name="wrn.Annual._.Report._.with._.releases.2" hidden="1">{"a_sales",#N/A,FALSE,"Summary";"a_debt",#N/A,FALSE,"Summary";"a_releases",#N/A,FALSE,"Summary";"a_cash",#N/A,FALSE,"Summary";"a_accrual",#N/A,FALSE,"Summary"}</definedName>
    <definedName name="wrn.Annual._.Report._1" localSheetId="4" hidden="1">{"annual",#N/A,FALSE,"Pro Forma";#N/A,#N/A,FALSE,"Golf Operations"}</definedName>
    <definedName name="wrn.Annual._.Report._1" localSheetId="5" hidden="1">{"annual",#N/A,FALSE,"Pro Forma";#N/A,#N/A,FALSE,"Golf Operations"}</definedName>
    <definedName name="wrn.Annual._.Report._1" localSheetId="3" hidden="1">{"annual",#N/A,FALSE,"Pro Forma";#N/A,#N/A,FALSE,"Golf Operations"}</definedName>
    <definedName name="wrn.Annual._.Report._1" hidden="1">{"annual",#N/A,FALSE,"Pro Forma";#N/A,#N/A,FALSE,"Golf Operations"}</definedName>
    <definedName name="wrn.Annual._.Report._2" localSheetId="4" hidden="1">{"annual",#N/A,FALSE,"Pro Forma";#N/A,#N/A,FALSE,"Golf Operations"}</definedName>
    <definedName name="wrn.Annual._.Report._2" localSheetId="5" hidden="1">{"annual",#N/A,FALSE,"Pro Forma";#N/A,#N/A,FALSE,"Golf Operations"}</definedName>
    <definedName name="wrn.Annual._.Report._2" localSheetId="3" hidden="1">{"annual",#N/A,FALSE,"Pro Forma";#N/A,#N/A,FALSE,"Golf Operations"}</definedName>
    <definedName name="wrn.Annual._.Report._2" hidden="1">{"annual",#N/A,FALSE,"Pro Forma";#N/A,#N/A,FALSE,"Golf Operations"}</definedName>
    <definedName name="wrn.Annual._.Summaries." localSheetId="4" hidden="1">{#N/A,#N/A,TRUE,"Emmes Annual";#N/A,#N/A,TRUE,"Cash Flow Annual";#N/A,#N/A,TRUE,"Property Annual";#N/A,#N/A,TRUE,"GandA Annual"}</definedName>
    <definedName name="wrn.Annual._.Summaries." localSheetId="5" hidden="1">{#N/A,#N/A,TRUE,"Emmes Annual";#N/A,#N/A,TRUE,"Cash Flow Annual";#N/A,#N/A,TRUE,"Property Annual";#N/A,#N/A,TRUE,"GandA Annual"}</definedName>
    <definedName name="wrn.Annual._.Summaries." localSheetId="3" hidden="1">{#N/A,#N/A,TRUE,"Emmes Annual";#N/A,#N/A,TRUE,"Cash Flow Annual";#N/A,#N/A,TRUE,"Property Annual";#N/A,#N/A,TRUE,"GandA Annual"}</definedName>
    <definedName name="wrn.Annual._.Summaries." hidden="1">{#N/A,#N/A,TRUE,"Emmes Annual";#N/A,#N/A,TRUE,"Cash Flow Annual";#N/A,#N/A,TRUE,"Property Annual";#N/A,#N/A,TRUE,"GandA Annual"}</definedName>
    <definedName name="wrn.Annual._.Summary." localSheetId="4" hidden="1">{"Annual Cash Flows",#N/A,FALSE,"Annual Summary"}</definedName>
    <definedName name="wrn.Annual._.Summary." localSheetId="5" hidden="1">{"Annual Cash Flows",#N/A,FALSE,"Annual Summary"}</definedName>
    <definedName name="wrn.Annual._.Summary." localSheetId="3" hidden="1">{"Annual Cash Flows",#N/A,FALSE,"Annual Summary"}</definedName>
    <definedName name="wrn.Annual._.Summary." hidden="1">{"Annual Cash Flows",#N/A,FALSE,"Annual Summary"}</definedName>
    <definedName name="wrn.Annual._.Summary._1" localSheetId="4" hidden="1">{"Annual Cash Flows",#N/A,FALSE,"Annual Summary"}</definedName>
    <definedName name="wrn.Annual._.Summary._1" localSheetId="5" hidden="1">{"Annual Cash Flows",#N/A,FALSE,"Annual Summary"}</definedName>
    <definedName name="wrn.Annual._.Summary._1" localSheetId="3" hidden="1">{"Annual Cash Flows",#N/A,FALSE,"Annual Summary"}</definedName>
    <definedName name="wrn.Annual._.Summary._1" hidden="1">{"Annual Cash Flows",#N/A,FALSE,"Annual Summary"}</definedName>
    <definedName name="wrn.annual._2" localSheetId="4" hidden="1">{"annual",#N/A,FALSE,"Pro Forma"}</definedName>
    <definedName name="wrn.annual._2" localSheetId="5" hidden="1">{"annual",#N/A,FALSE,"Pro Forma"}</definedName>
    <definedName name="wrn.annual._2" localSheetId="3" hidden="1">{"annual",#N/A,FALSE,"Pro Forma"}</definedName>
    <definedName name="wrn.annual._2" hidden="1">{"annual",#N/A,FALSE,"Pro Forma"}</definedName>
    <definedName name="wrn.annual1" localSheetId="4" hidden="1">{"ANNUAL",#N/A,FALSE,"Summary";"ANNUAL",#N/A,FALSE,"Pro Forma";"ANNUAL",#N/A,FALSE,"Equity"}</definedName>
    <definedName name="wrn.annual1" localSheetId="5" hidden="1">{"ANNUAL",#N/A,FALSE,"Summary";"ANNUAL",#N/A,FALSE,"Pro Forma";"ANNUAL",#N/A,FALSE,"Equity"}</definedName>
    <definedName name="wrn.annual1" localSheetId="3" hidden="1">{"ANNUAL",#N/A,FALSE,"Summary";"ANNUAL",#N/A,FALSE,"Pro Forma";"ANNUAL",#N/A,FALSE,"Equity"}</definedName>
    <definedName name="wrn.annual1" hidden="1">{"ANNUAL",#N/A,FALSE,"Summary";"ANNUAL",#N/A,FALSE,"Pro Forma";"ANNUAL",#N/A,FALSE,"Equity"}</definedName>
    <definedName name="wrn.AnnualRentRoll" localSheetId="4" hidden="1">{"AnnualRentRoll",#N/A,FALSE,"RentRoll"}</definedName>
    <definedName name="wrn.AnnualRentRoll" localSheetId="5" hidden="1">{"AnnualRentRoll",#N/A,FALSE,"RentRoll"}</definedName>
    <definedName name="wrn.AnnualRentRoll" localSheetId="3" hidden="1">{"AnnualRentRoll",#N/A,FALSE,"RentRoll"}</definedName>
    <definedName name="wrn.AnnualRentRoll" hidden="1">{"AnnualRentRoll",#N/A,FALSE,"RentRoll"}</definedName>
    <definedName name="wrn.AnnualRentRoll." localSheetId="4" hidden="1">{"AnnualRentRoll",#N/A,FALSE,"RentRoll"}</definedName>
    <definedName name="wrn.AnnualRentRoll." localSheetId="5" hidden="1">{"AnnualRentRoll",#N/A,FALSE,"RentRoll"}</definedName>
    <definedName name="wrn.AnnualRentRoll." localSheetId="3" hidden="1">{"AnnualRentRoll",#N/A,FALSE,"RentRoll"}</definedName>
    <definedName name="wrn.AnnualRentRoll." hidden="1">{"AnnualRentRoll",#N/A,FALSE,"RentRoll"}</definedName>
    <definedName name="wrn.AnnualRentRoll._1" localSheetId="4" hidden="1">{"AnnualRentRoll",#N/A,FALSE,"RentRoll"}</definedName>
    <definedName name="wrn.AnnualRentRoll._1" localSheetId="5" hidden="1">{"AnnualRentRoll",#N/A,FALSE,"RentRoll"}</definedName>
    <definedName name="wrn.AnnualRentRoll._1" localSheetId="3" hidden="1">{"AnnualRentRoll",#N/A,FALSE,"RentRoll"}</definedName>
    <definedName name="wrn.AnnualRentRoll._1" hidden="1">{"AnnualRentRoll",#N/A,FALSE,"RentRoll"}</definedName>
    <definedName name="wrn.annualrentroll2" localSheetId="4" hidden="1">{"AnnualRentRoll",#N/A,FALSE,"RentRoll"}</definedName>
    <definedName name="wrn.annualrentroll2" localSheetId="5" hidden="1">{"AnnualRentRoll",#N/A,FALSE,"RentRoll"}</definedName>
    <definedName name="wrn.annualrentroll2" localSheetId="3" hidden="1">{"AnnualRentRoll",#N/A,FALSE,"RentRoll"}</definedName>
    <definedName name="wrn.annualrentroll2" hidden="1">{"AnnualRentRoll",#N/A,FALSE,"RentRoll"}</definedName>
    <definedName name="wrn.Anteilig._.alle._.Perioden." localSheetId="4" hidden="1">{"Alle Perioden",#N/A,FALSE,"Erf";"Alle Perioden",#N/A,FALSE,"Ang";"Alle Perioden",#N/A,FALSE,"BV";"Alle Perioden",#N/A,FALSE,"BE";"Alle Perioden",#N/A,FALSE,"Re";"Alle Perioden",#N/A,FALSE,"Vol"}</definedName>
    <definedName name="wrn.Anteilig._.alle._.Perioden." localSheetId="5" hidden="1">{"Alle Perioden",#N/A,FALSE,"Erf";"Alle Perioden",#N/A,FALSE,"Ang";"Alle Perioden",#N/A,FALSE,"BV";"Alle Perioden",#N/A,FALSE,"BE";"Alle Perioden",#N/A,FALSE,"Re";"Alle Perioden",#N/A,FALSE,"Vol"}</definedName>
    <definedName name="wrn.Anteilig._.alle._.Perioden." localSheetId="3" hidden="1">{"Alle Perioden",#N/A,FALSE,"Erf";"Alle Perioden",#N/A,FALSE,"Ang";"Alle Perioden",#N/A,FALSE,"BV";"Alle Perioden",#N/A,FALSE,"BE";"Alle Perioden",#N/A,FALSE,"Re";"Alle Perioden",#N/A,FALSE,"Vol"}</definedName>
    <definedName name="wrn.Anteilig._.alle._.Perioden." hidden="1">{"Alle Perioden",#N/A,FALSE,"Erf";"Alle Perioden",#N/A,FALSE,"Ang";"Alle Perioden",#N/A,FALSE,"BV";"Alle Perioden",#N/A,FALSE,"BE";"Alle Perioden",#N/A,FALSE,"Re";"Alle Perioden",#N/A,FALSE,"Vol"}</definedName>
    <definedName name="wrn.Anteilig._.erste._.elf._.Perioden." localSheetId="4" hidden="1">{"Erste elf Perioden",#N/A,FALSE,"Erf";"Erste elf Perioden",#N/A,FALSE,"Ang";"Erste elf Perioden",#N/A,FALSE,"BV";"Erste elf Perioden",#N/A,FALSE,"BE";"Erste elf Perioden",#N/A,FALSE,"Vol";"Erste elf Perioden",#N/A,FALSE,"Re"}</definedName>
    <definedName name="wrn.Anteilig._.erste._.elf._.Perioden." localSheetId="5" hidden="1">{"Erste elf Perioden",#N/A,FALSE,"Erf";"Erste elf Perioden",#N/A,FALSE,"Ang";"Erste elf Perioden",#N/A,FALSE,"BV";"Erste elf Perioden",#N/A,FALSE,"BE";"Erste elf Perioden",#N/A,FALSE,"Vol";"Erste elf Perioden",#N/A,FALSE,"Re"}</definedName>
    <definedName name="wrn.Anteilig._.erste._.elf._.Perioden." localSheetId="3" hidden="1">{"Erste elf Perioden",#N/A,FALSE,"Erf";"Erste elf Perioden",#N/A,FALSE,"Ang";"Erste elf Perioden",#N/A,FALSE,"BV";"Erste elf Perioden",#N/A,FALSE,"BE";"Erste elf Perioden",#N/A,FALSE,"Vol";"Erste elf Perioden",#N/A,FALSE,"Re"}</definedName>
    <definedName name="wrn.Anteilig._.erste._.elf._.Perioden." hidden="1">{"Erste elf Perioden",#N/A,FALSE,"Erf";"Erste elf Perioden",#N/A,FALSE,"Ang";"Erste elf Perioden",#N/A,FALSE,"BV";"Erste elf Perioden",#N/A,FALSE,"BE";"Erste elf Perioden",#N/A,FALSE,"Vol";"Erste elf Perioden",#N/A,FALSE,"Re"}</definedName>
    <definedName name="wrn.Appendix." localSheetId="4"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ppendix." localSheetId="5"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ppendix." localSheetId="3"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ppendix."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ppendix._.A." localSheetId="4" hidden="1">{#N/A,#N/A,FALSE,"Proj Des";#N/A,#N/A,FALSE,"TABLE_A_2";#N/A,#N/A,FALSE,"TABLE_A_3";#N/A,#N/A,FALSE,"REV_1";#N/A,#N/A,FALSE,"EXP_1";#N/A,#N/A,FALSE,"PROP_TAX";#N/A,#N/A,FALSE,"Sales_Tax";#N/A,#N/A,FALSE,"Road_maint";#N/A,#N/A,FALSE,"Fire";#N/A,#N/A,FALSE,"Park_maint"}</definedName>
    <definedName name="wrn.Appendix._.A." localSheetId="5" hidden="1">{#N/A,#N/A,FALSE,"Proj Des";#N/A,#N/A,FALSE,"TABLE_A_2";#N/A,#N/A,FALSE,"TABLE_A_3";#N/A,#N/A,FALSE,"REV_1";#N/A,#N/A,FALSE,"EXP_1";#N/A,#N/A,FALSE,"PROP_TAX";#N/A,#N/A,FALSE,"Sales_Tax";#N/A,#N/A,FALSE,"Road_maint";#N/A,#N/A,FALSE,"Fire";#N/A,#N/A,FALSE,"Park_maint"}</definedName>
    <definedName name="wrn.Appendix._.A." localSheetId="3" hidden="1">{#N/A,#N/A,FALSE,"Proj Des";#N/A,#N/A,FALSE,"TABLE_A_2";#N/A,#N/A,FALSE,"TABLE_A_3";#N/A,#N/A,FALSE,"REV_1";#N/A,#N/A,FALSE,"EXP_1";#N/A,#N/A,FALSE,"PROP_TAX";#N/A,#N/A,FALSE,"Sales_Tax";#N/A,#N/A,FALSE,"Road_maint";#N/A,#N/A,FALSE,"Fire";#N/A,#N/A,FALSE,"Park_maint"}</definedName>
    <definedName name="wrn.Appendix._.A." hidden="1">{#N/A,#N/A,FALSE,"Proj Des";#N/A,#N/A,FALSE,"TABLE_A_2";#N/A,#N/A,FALSE,"TABLE_A_3";#N/A,#N/A,FALSE,"REV_1";#N/A,#N/A,FALSE,"EXP_1";#N/A,#N/A,FALSE,"PROP_TAX";#N/A,#N/A,FALSE,"Sales_Tax";#N/A,#N/A,FALSE,"Road_maint";#N/A,#N/A,FALSE,"Fire";#N/A,#N/A,FALSE,"Park_maint"}</definedName>
    <definedName name="wrn.appendix._.c." localSheetId="4" hidden="1">{"interim 20",#N/A,TRUE,"Interim";"landsale 20",#N/A,TRUE,"LandSale";"noi 20",#N/A,TRUE,"NOI";"bldg sale 20",#N/A,TRUE,"BldgSale";"aff hsg",#N/A,TRUE,"AffHsg"}</definedName>
    <definedName name="wrn.appendix._.c." localSheetId="5" hidden="1">{"interim 20",#N/A,TRUE,"Interim";"landsale 20",#N/A,TRUE,"LandSale";"noi 20",#N/A,TRUE,"NOI";"bldg sale 20",#N/A,TRUE,"BldgSale";"aff hsg",#N/A,TRUE,"AffHsg"}</definedName>
    <definedName name="wrn.appendix._.c." localSheetId="3" hidden="1">{"interim 20",#N/A,TRUE,"Interim";"landsale 20",#N/A,TRUE,"LandSale";"noi 20",#N/A,TRUE,"NOI";"bldg sale 20",#N/A,TRUE,"BldgSale";"aff hsg",#N/A,TRUE,"AffHsg"}</definedName>
    <definedName name="wrn.appendix._.c." hidden="1">{"interim 20",#N/A,TRUE,"Interim";"landsale 20",#N/A,TRUE,"LandSale";"noi 20",#N/A,TRUE,"NOI";"bldg sale 20",#N/A,TRUE,"BldgSale";"aff hsg",#N/A,TRUE,"AffHsg"}</definedName>
    <definedName name="wrn.Appraisal." localSheetId="4" hidden="1">{#N/A,#N/A,FALSE,"APPRAISAL";#N/A,#N/A,FALSE,"APPRAISAL 2";#N/A,#N/A,FALSE,"APPRAISAL 3"}</definedName>
    <definedName name="wrn.Appraisal." localSheetId="5" hidden="1">{#N/A,#N/A,FALSE,"APPRAISAL";#N/A,#N/A,FALSE,"APPRAISAL 2";#N/A,#N/A,FALSE,"APPRAISAL 3"}</definedName>
    <definedName name="wrn.Appraisal." localSheetId="3" hidden="1">{#N/A,#N/A,FALSE,"APPRAISAL";#N/A,#N/A,FALSE,"APPRAISAL 2";#N/A,#N/A,FALSE,"APPRAISAL 3"}</definedName>
    <definedName name="wrn.Appraisal." hidden="1">{#N/A,#N/A,FALSE,"APPRAISAL";#N/A,#N/A,FALSE,"APPRAISAL 2";#N/A,#N/A,FALSE,"APPRAISAL 3"}</definedName>
    <definedName name="wrn.Appraisal._.2." localSheetId="4" hidden="1">{#N/A,#N/A,FALSE,"Appraisal 2"}</definedName>
    <definedName name="wrn.Appraisal._.2." localSheetId="5" hidden="1">{#N/A,#N/A,FALSE,"Appraisal 2"}</definedName>
    <definedName name="wrn.Appraisal._.2." localSheetId="3" hidden="1">{#N/A,#N/A,FALSE,"Appraisal 2"}</definedName>
    <definedName name="wrn.Appraisal._.2." hidden="1">{#N/A,#N/A,FALSE,"Appraisal 2"}</definedName>
    <definedName name="wrn.Appraisal._.2._1" localSheetId="4" hidden="1">{#N/A,#N/A,FALSE,"Appraisal 2"}</definedName>
    <definedName name="wrn.Appraisal._.2._1" localSheetId="5" hidden="1">{#N/A,#N/A,FALSE,"Appraisal 2"}</definedName>
    <definedName name="wrn.Appraisal._.2._1" localSheetId="3" hidden="1">{#N/A,#N/A,FALSE,"Appraisal 2"}</definedName>
    <definedName name="wrn.Appraisal._.2._1" hidden="1">{#N/A,#N/A,FALSE,"Appraisal 2"}</definedName>
    <definedName name="wrn.Appraisal._.3." localSheetId="4" hidden="1">{#N/A,#N/A,FALSE,"Appraisal 3"}</definedName>
    <definedName name="wrn.Appraisal._.3." localSheetId="5" hidden="1">{#N/A,#N/A,FALSE,"Appraisal 3"}</definedName>
    <definedName name="wrn.Appraisal._.3." localSheetId="3" hidden="1">{#N/A,#N/A,FALSE,"Appraisal 3"}</definedName>
    <definedName name="wrn.Appraisal._.3." hidden="1">{#N/A,#N/A,FALSE,"Appraisal 3"}</definedName>
    <definedName name="wrn.Appraisal._.3._1" localSheetId="4" hidden="1">{#N/A,#N/A,FALSE,"Appraisal 3"}</definedName>
    <definedName name="wrn.Appraisal._.3._1" localSheetId="5" hidden="1">{#N/A,#N/A,FALSE,"Appraisal 3"}</definedName>
    <definedName name="wrn.Appraisal._.3._1" localSheetId="3" hidden="1">{#N/A,#N/A,FALSE,"Appraisal 3"}</definedName>
    <definedName name="wrn.Appraisal._.3._1" hidden="1">{#N/A,#N/A,FALSE,"Appraisal 3"}</definedName>
    <definedName name="wrn.Appraisal._1" localSheetId="4" hidden="1">{#N/A,#N/A,FALSE,"APPRAISAL";#N/A,#N/A,FALSE,"APPRAISAL 2";#N/A,#N/A,FALSE,"APPRAISAL 3"}</definedName>
    <definedName name="wrn.Appraisal._1" localSheetId="5" hidden="1">{#N/A,#N/A,FALSE,"APPRAISAL";#N/A,#N/A,FALSE,"APPRAISAL 2";#N/A,#N/A,FALSE,"APPRAISAL 3"}</definedName>
    <definedName name="wrn.Appraisal._1" localSheetId="3" hidden="1">{#N/A,#N/A,FALSE,"APPRAISAL";#N/A,#N/A,FALSE,"APPRAISAL 2";#N/A,#N/A,FALSE,"APPRAISAL 3"}</definedName>
    <definedName name="wrn.Appraisal._1" hidden="1">{#N/A,#N/A,FALSE,"APPRAISAL";#N/A,#N/A,FALSE,"APPRAISAL 2";#N/A,#N/A,FALSE,"APPRAISAL 3"}</definedName>
    <definedName name="wrn.Arcform1." localSheetId="4" hidden="1">{"One",#N/A,FALSE,"Property";"Rent Analysis",#N/A,FALSE,"Rent &amp; Income";"Market",#N/A,FALSE,"Market";"Environmental",#N/A,FALSE,"Environmental"}</definedName>
    <definedName name="wrn.Arcform1." localSheetId="5" hidden="1">{"One",#N/A,FALSE,"Property";"Rent Analysis",#N/A,FALSE,"Rent &amp; Income";"Market",#N/A,FALSE,"Market";"Environmental",#N/A,FALSE,"Environmental"}</definedName>
    <definedName name="wrn.Arcform1." localSheetId="3" hidden="1">{"One",#N/A,FALSE,"Property";"Rent Analysis",#N/A,FALSE,"Rent &amp; Income";"Market",#N/A,FALSE,"Market";"Environmental",#N/A,FALSE,"Environmental"}</definedName>
    <definedName name="wrn.Arcform1." hidden="1">{"One",#N/A,FALSE,"Property";"Rent Analysis",#N/A,FALSE,"Rent &amp; Income";"Market",#N/A,FALSE,"Market";"Environmental",#N/A,FALSE,"Environmental"}</definedName>
    <definedName name="wrn.Arcform2." localSheetId="4" hidden="1">{"Development Team",#N/A,FALSE,"Team";"Environmental",#N/A,FALSE,"Environmental";"Permanent",#N/A,FALSE,"Perm Mtg";"Soft",#N/A,FALSE,"Soft Mtg"}</definedName>
    <definedName name="wrn.Arcform2." localSheetId="5" hidden="1">{"Development Team",#N/A,FALSE,"Team";"Environmental",#N/A,FALSE,"Environmental";"Permanent",#N/A,FALSE,"Perm Mtg";"Soft",#N/A,FALSE,"Soft Mtg"}</definedName>
    <definedName name="wrn.Arcform2." localSheetId="3" hidden="1">{"Development Team",#N/A,FALSE,"Team";"Environmental",#N/A,FALSE,"Environmental";"Permanent",#N/A,FALSE,"Perm Mtg";"Soft",#N/A,FALSE,"Soft Mtg"}</definedName>
    <definedName name="wrn.Arcform2." hidden="1">{"Development Team",#N/A,FALSE,"Team";"Environmental",#N/A,FALSE,"Environmental";"Permanent",#N/A,FALSE,"Perm Mtg";"Soft",#N/A,FALSE,"Soft Mtg"}</definedName>
    <definedName name="wrn.Arcform3." localSheetId="4" hidden="1">{"Grant",#N/A,FALSE,"Grant";"GP Developer",#N/A,FALSE,"GP &amp; Dev Loans";"Operating Analysis",#N/A,FALSE,"Operations";"Tax Credit",#N/A,FALSE,"Tax Credits";"Tax Credit Analysis",#N/A,FALSE,"TC Analysis"}</definedName>
    <definedName name="wrn.Arcform3." localSheetId="5" hidden="1">{"Grant",#N/A,FALSE,"Grant";"GP Developer",#N/A,FALSE,"GP &amp; Dev Loans";"Operating Analysis",#N/A,FALSE,"Operations";"Tax Credit",#N/A,FALSE,"Tax Credits";"Tax Credit Analysis",#N/A,FALSE,"TC Analysis"}</definedName>
    <definedName name="wrn.Arcform3." localSheetId="3" hidden="1">{"Grant",#N/A,FALSE,"Grant";"GP Developer",#N/A,FALSE,"GP &amp; Dev Loans";"Operating Analysis",#N/A,FALSE,"Operations";"Tax Credit",#N/A,FALSE,"Tax Credits";"Tax Credit Analysis",#N/A,FALSE,"TC Analysis"}</definedName>
    <definedName name="wrn.Arcform3." hidden="1">{"Grant",#N/A,FALSE,"Grant";"GP Developer",#N/A,FALSE,"GP &amp; Dev Loans";"Operating Analysis",#N/A,FALSE,"Operations";"Tax Credit",#N/A,FALSE,"Tax Credits";"Tax Credit Analysis",#N/A,FALSE,"TC Analysis"}</definedName>
    <definedName name="wrn.Arcform4." localSheetId="4" hidden="1">{"Construction Analysis",#N/A,FALSE,"Constr Analysis";"Construction Financing",#N/A,FALSE,"Constr Finan";"Guarantees and Reserves",#N/A,FALSE,"Guar &amp; Reserves"}</definedName>
    <definedName name="wrn.Arcform4." localSheetId="5" hidden="1">{"Construction Analysis",#N/A,FALSE,"Constr Analysis";"Construction Financing",#N/A,FALSE,"Constr Finan";"Guarantees and Reserves",#N/A,FALSE,"Guar &amp; Reserves"}</definedName>
    <definedName name="wrn.Arcform4." localSheetId="3" hidden="1">{"Construction Analysis",#N/A,FALSE,"Constr Analysis";"Construction Financing",#N/A,FALSE,"Constr Finan";"Guarantees and Reserves",#N/A,FALSE,"Guar &amp; Reserves"}</definedName>
    <definedName name="wrn.Arcform4." hidden="1">{"Construction Analysis",#N/A,FALSE,"Constr Analysis";"Construction Financing",#N/A,FALSE,"Constr Finan";"Guarantees and Reserves",#N/A,FALSE,"Guar &amp; Reserves"}</definedName>
    <definedName name="wrn.Arena._.PCD." localSheetId="4" hidden="1">{#N/A,#N/A,TRUE,"Maritime Park Arena PCD";#N/A,#N/A,TRUE,"Maritime Park Arena IOR"}</definedName>
    <definedName name="wrn.Arena._.PCD." localSheetId="5" hidden="1">{#N/A,#N/A,TRUE,"Maritime Park Arena PCD";#N/A,#N/A,TRUE,"Maritime Park Arena IOR"}</definedName>
    <definedName name="wrn.Arena._.PCD." localSheetId="3" hidden="1">{#N/A,#N/A,TRUE,"Maritime Park Arena PCD";#N/A,#N/A,TRUE,"Maritime Park Arena IOR"}</definedName>
    <definedName name="wrn.Arena._.PCD." hidden="1">{#N/A,#N/A,TRUE,"Maritime Park Arena PCD";#N/A,#N/A,TRUE,"Maritime Park Arena IOR"}</definedName>
    <definedName name="wrn.Arena._.PCD._1" localSheetId="4" hidden="1">{#N/A,#N/A,TRUE,"Maritime Park Arena PCD";#N/A,#N/A,TRUE,"Maritime Park Arena IOR"}</definedName>
    <definedName name="wrn.Arena._.PCD._1" localSheetId="5" hidden="1">{#N/A,#N/A,TRUE,"Maritime Park Arena PCD";#N/A,#N/A,TRUE,"Maritime Park Arena IOR"}</definedName>
    <definedName name="wrn.Arena._.PCD._1" localSheetId="3" hidden="1">{#N/A,#N/A,TRUE,"Maritime Park Arena PCD";#N/A,#N/A,TRUE,"Maritime Park Arena IOR"}</definedName>
    <definedName name="wrn.Arena._.PCD._1" hidden="1">{#N/A,#N/A,TRUE,"Maritime Park Arena PCD";#N/A,#N/A,TRUE,"Maritime Park Arena IOR"}</definedName>
    <definedName name="wrn.Asia."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_.Management." localSheetId="4" hidden="1">{#N/A,#N/A,FALSE,"ASSET MGMT."}</definedName>
    <definedName name="wrn.Asset._.Management." localSheetId="5" hidden="1">{#N/A,#N/A,FALSE,"ASSET MGMT."}</definedName>
    <definedName name="wrn.Asset._.Management." localSheetId="3" hidden="1">{#N/A,#N/A,FALSE,"ASSET MGMT."}</definedName>
    <definedName name="wrn.Asset._.Management." hidden="1">{#N/A,#N/A,FALSE,"ASSET MGMT."}</definedName>
    <definedName name="wrn.Asset._.Manager._.Package." localSheetId="4" hidden="1">{#N/A,#N/A,FALSE,"Assumptions";#N/A,#N/A,FALSE,"DCF 5 YR";#N/A,#N/A,FALSE," DCF 10 YR";#N/A,#N/A,FALSE,"Cashflows";"Asset Review 2",#N/A,FALSE,"Asset Review";"Asset Review 1",#N/A,FALSE,"Asset Review"}</definedName>
    <definedName name="wrn.Asset._.Manager._.Package." localSheetId="5" hidden="1">{#N/A,#N/A,FALSE,"Assumptions";#N/A,#N/A,FALSE,"DCF 5 YR";#N/A,#N/A,FALSE," DCF 10 YR";#N/A,#N/A,FALSE,"Cashflows";"Asset Review 2",#N/A,FALSE,"Asset Review";"Asset Review 1",#N/A,FALSE,"Asset Review"}</definedName>
    <definedName name="wrn.Asset._.Manager._.Package." localSheetId="3" hidden="1">{#N/A,#N/A,FALSE,"Assumptions";#N/A,#N/A,FALSE,"DCF 5 YR";#N/A,#N/A,FALSE," DCF 10 YR";#N/A,#N/A,FALSE,"Cashflows";"Asset Review 2",#N/A,FALSE,"Asset Review";"Asset Review 1",#N/A,FALSE,"Asset Review"}</definedName>
    <definedName name="wrn.Asset._.Manager._.Package." hidden="1">{#N/A,#N/A,FALSE,"Assumptions";#N/A,#N/A,FALSE,"DCF 5 YR";#N/A,#N/A,FALSE," DCF 10 YR";#N/A,#N/A,FALSE,"Cashflows";"Asset Review 2",#N/A,FALSE,"Asset Review";"Asset Review 1",#N/A,FALSE,"Asset Review"}</definedName>
    <definedName name="wrn.Asset_Liability_Management." localSheetId="4" hidden="1">{#N/A,#N/A,TRUE,"SUMMARY";#N/A,#N/A,TRUE,"Unsettled Deal IO";#N/A,#N/A,TRUE,"Treasury Options";#N/A,#N/A,TRUE,"CMT Floors";#N/A,#N/A,TRUE,"Pipeline";#N/A,#N/A,TRUE,"MBS Deriv";#N/A,#N/A,TRUE,"Swap";#N/A,#N/A,TRUE,"Portfolio";#N/A,#N/A,TRUE,"Portfolio Transfer";#N/A,#N/A,TRUE,"Non-INMC Subs"}</definedName>
    <definedName name="wrn.Asset_Liability_Management." localSheetId="5" hidden="1">{#N/A,#N/A,TRUE,"SUMMARY";#N/A,#N/A,TRUE,"Unsettled Deal IO";#N/A,#N/A,TRUE,"Treasury Options";#N/A,#N/A,TRUE,"CMT Floors";#N/A,#N/A,TRUE,"Pipeline";#N/A,#N/A,TRUE,"MBS Deriv";#N/A,#N/A,TRUE,"Swap";#N/A,#N/A,TRUE,"Portfolio";#N/A,#N/A,TRUE,"Portfolio Transfer";#N/A,#N/A,TRUE,"Non-INMC Subs"}</definedName>
    <definedName name="wrn.Asset_Liability_Management." localSheetId="3" hidden="1">{#N/A,#N/A,TRUE,"SUMMARY";#N/A,#N/A,TRUE,"Unsettled Deal IO";#N/A,#N/A,TRUE,"Treasury Options";#N/A,#N/A,TRUE,"CMT Floors";#N/A,#N/A,TRUE,"Pipeline";#N/A,#N/A,TRUE,"MBS Deriv";#N/A,#N/A,TRUE,"Swap";#N/A,#N/A,TRUE,"Portfolio";#N/A,#N/A,TRUE,"Portfolio Transfer";#N/A,#N/A,TRUE,"Non-INMC Subs"}</definedName>
    <definedName name="wrn.Asset_Liability_Management." hidden="1">{#N/A,#N/A,TRUE,"SUMMARY";#N/A,#N/A,TRUE,"Unsettled Deal IO";#N/A,#N/A,TRUE,"Treasury Options";#N/A,#N/A,TRUE,"CMT Floors";#N/A,#N/A,TRUE,"Pipeline";#N/A,#N/A,TRUE,"MBS Deriv";#N/A,#N/A,TRUE,"Swap";#N/A,#N/A,TRUE,"Portfolio";#N/A,#N/A,TRUE,"Portfolio Transfer";#N/A,#N/A,TRUE,"Non-INMC Subs"}</definedName>
    <definedName name="wrn.ASSETALLOC." localSheetId="4" hidden="1">{"ASSTALOC",#N/A,FALSE,"BILLING"}</definedName>
    <definedName name="wrn.ASSETALLOC." localSheetId="5" hidden="1">{"ASSTALOC",#N/A,FALSE,"BILLING"}</definedName>
    <definedName name="wrn.ASSETALLOC." localSheetId="3" hidden="1">{"ASSTALOC",#N/A,FALSE,"BILLING"}</definedName>
    <definedName name="wrn.ASSETALLOC." hidden="1">{"ASSTALOC",#N/A,FALSE,"BILLING"}</definedName>
    <definedName name="wrn.Assum.._.and._.Totals._.Inv.." localSheetId="4" hidden="1">{#N/A,#N/A,FALSE,"Assumptions";"Investor 5 Year Total",#N/A,FALSE,"Investor"}</definedName>
    <definedName name="wrn.Assum.._.and._.Totals._.Inv.." localSheetId="5" hidden="1">{#N/A,#N/A,FALSE,"Assumptions";"Investor 5 Year Total",#N/A,FALSE,"Investor"}</definedName>
    <definedName name="wrn.Assum.._.and._.Totals._.Inv.." localSheetId="3" hidden="1">{#N/A,#N/A,FALSE,"Assumptions";"Investor 5 Year Total",#N/A,FALSE,"Investor"}</definedName>
    <definedName name="wrn.Assum.._.and._.Totals._.Inv.." hidden="1">{#N/A,#N/A,FALSE,"Assumptions";"Investor 5 Year Total",#N/A,FALSE,"Investor"}</definedName>
    <definedName name="wrn.Assum.._.and._.Totals._.Sum.." localSheetId="4" hidden="1">{#N/A,#N/A,TRUE,"Assumptions";"Summary 5 Year Total",#N/A,TRUE,"Summary"}</definedName>
    <definedName name="wrn.Assum.._.and._.Totals._.Sum.." localSheetId="5" hidden="1">{#N/A,#N/A,TRUE,"Assumptions";"Summary 5 Year Total",#N/A,TRUE,"Summary"}</definedName>
    <definedName name="wrn.Assum.._.and._.Totals._.Sum.." localSheetId="3" hidden="1">{#N/A,#N/A,TRUE,"Assumptions";"Summary 5 Year Total",#N/A,TRUE,"Summary"}</definedName>
    <definedName name="wrn.Assum.._.and._.Totals._.Sum.." hidden="1">{#N/A,#N/A,TRUE,"Assumptions";"Summary 5 Year Total",#N/A,TRUE,"Summary"}</definedName>
    <definedName name="wrn.assumptions." localSheetId="4" hidden="1">{"casespecific",#N/A,FALSE,"Assumptions"}</definedName>
    <definedName name="wrn.assumptions." localSheetId="5" hidden="1">{"casespecific",#N/A,FALSE,"Assumptions"}</definedName>
    <definedName name="wrn.assumptions." localSheetId="3" hidden="1">{"casespecific",#N/A,FALSE,"Assumptions"}</definedName>
    <definedName name="wrn.assumptions." hidden="1">{"casespecific",#N/A,FALSE,"Assumptions"}</definedName>
    <definedName name="wrn.Assumptions._1" localSheetId="4" hidden="1">{"Assumptions",#N/A,FALSE,"Assumptions"}</definedName>
    <definedName name="wrn.Assumptions._1" localSheetId="5" hidden="1">{"Assumptions",#N/A,FALSE,"Assumptions"}</definedName>
    <definedName name="wrn.Assumptions._1" localSheetId="3" hidden="1">{"Assumptions",#N/A,FALSE,"Assumptions"}</definedName>
    <definedName name="wrn.Assumptions._1" hidden="1">{"Assumptions",#N/A,FALSE,"Assumptions"}</definedName>
    <definedName name="wrn.assumptionsa" localSheetId="4" hidden="1">{"casespecific",#N/A,FALSE,"Assumptions"}</definedName>
    <definedName name="wrn.assumptionsa" localSheetId="5" hidden="1">{"casespecific",#N/A,FALSE,"Assumptions"}</definedName>
    <definedName name="wrn.assumptionsa" localSheetId="3" hidden="1">{"casespecific",#N/A,FALSE,"Assumptions"}</definedName>
    <definedName name="wrn.assumptionsa" hidden="1">{"casespecific",#N/A,FALSE,"Assumptions"}</definedName>
    <definedName name="wrn.Atrium." localSheetId="4" hidden="1">{"Atrium-Investor",#N/A,FALSE,"Atrium";"Atrium-Property",#N/A,FALSE,"Atrium"}</definedName>
    <definedName name="wrn.Atrium." localSheetId="5" hidden="1">{"Atrium-Investor",#N/A,FALSE,"Atrium";"Atrium-Property",#N/A,FALSE,"Atrium"}</definedName>
    <definedName name="wrn.Atrium." localSheetId="3" hidden="1">{"Atrium-Investor",#N/A,FALSE,"Atrium";"Atrium-Property",#N/A,FALSE,"Atrium"}</definedName>
    <definedName name="wrn.Atrium." hidden="1">{"Atrium-Investor",#N/A,FALSE,"Atrium";"Atrium-Property",#N/A,FALSE,"Atrium"}</definedName>
    <definedName name="wrn.Atrium._1" localSheetId="4" hidden="1">{"Atrium-Investor",#N/A,FALSE,"Atrium";"Atrium-Property",#N/A,FALSE,"Atrium"}</definedName>
    <definedName name="wrn.Atrium._1" localSheetId="5" hidden="1">{"Atrium-Investor",#N/A,FALSE,"Atrium";"Atrium-Property",#N/A,FALSE,"Atrium"}</definedName>
    <definedName name="wrn.Atrium._1" localSheetId="3" hidden="1">{"Atrium-Investor",#N/A,FALSE,"Atrium";"Atrium-Property",#N/A,FALSE,"Atrium"}</definedName>
    <definedName name="wrn.Atrium._1" hidden="1">{"Atrium-Investor",#N/A,FALSE,"Atrium";"Atrium-Property",#N/A,FALSE,"Atrium"}</definedName>
    <definedName name="wrn.Att._.II." localSheetId="4" hidden="1">{#N/A,#N/A,FALSE,"95% Fiscal";#N/A,#N/A,FALSE,"95% Calander";#N/A,#N/A,FALSE,"100% Fiscal";#N/A,#N/A,FALSE,"100% Calander";#N/A,#N/A,FALSE,"Retail"}</definedName>
    <definedName name="wrn.Att._.II." localSheetId="5" hidden="1">{#N/A,#N/A,FALSE,"95% Fiscal";#N/A,#N/A,FALSE,"95% Calander";#N/A,#N/A,FALSE,"100% Fiscal";#N/A,#N/A,FALSE,"100% Calander";#N/A,#N/A,FALSE,"Retail"}</definedName>
    <definedName name="wrn.Att._.II." localSheetId="3" hidden="1">{#N/A,#N/A,FALSE,"95% Fiscal";#N/A,#N/A,FALSE,"95% Calander";#N/A,#N/A,FALSE,"100% Fiscal";#N/A,#N/A,FALSE,"100% Calander";#N/A,#N/A,FALSE,"Retail"}</definedName>
    <definedName name="wrn.Att._.II." hidden="1">{#N/A,#N/A,FALSE,"95% Fiscal";#N/A,#N/A,FALSE,"95% Calander";#N/A,#N/A,FALSE,"100% Fiscal";#N/A,#N/A,FALSE,"100% Calander";#N/A,#N/A,FALSE,"Retail"}</definedName>
    <definedName name="wrn.attachment._.1." localSheetId="4" hidden="1">{#N/A,#N/A,FALSE,"Merrill Lynch";#N/A,#N/A,FALSE,"Baja Fresh";#N/A,#N/A,FALSE,"Comptroller";#N/A,#N/A,FALSE,"Consulate Gen";#N/A,#N/A,FALSE,"D&amp;T-26, 40";#N/A,#N/A,FALSE,"D&amp;T-25,33";#N/A,#N/A,FALSE,"D&amp;T-34";#N/A,#N/A,FALSE,"D&amp;T-27-31, 32&amp;38";#N/A,#N/A,FALSE,"D&amp;T-11";#N/A,#N/A,FALSE,"D&amp;T-2";#N/A,#N/A,FALSE,"1st Interstate";#N/A,#N/A,FALSE,"FedEx";#N/A,#N/A,FALSE,"Hewlett Packard";#N/A,#N/A,FALSE,"Offroad Cap-20";#N/A,#N/A,FALSE,"Offroad Cap-22";#N/A,#N/A,FALSE,"Level 3";#N/A,#N/A,FALSE,"McDonald's";#N/A,#N/A,FALSE,"O'Brien-Kreitzberg";#N/A,#N/A,FALSE,"Pillsbury";#N/A,#N/A,FALSE,"Searchwright";#N/A,#N/A,FALSE,"Univision";#N/A,#N/A,FALSE,"World Savings &amp; Loan";#N/A,#N/A,FALSE,"Winstar";#N/A,#N/A,FALSE,"Hines PMO"}</definedName>
    <definedName name="wrn.attachment._.1." localSheetId="5" hidden="1">{#N/A,#N/A,FALSE,"Merrill Lynch";#N/A,#N/A,FALSE,"Baja Fresh";#N/A,#N/A,FALSE,"Comptroller";#N/A,#N/A,FALSE,"Consulate Gen";#N/A,#N/A,FALSE,"D&amp;T-26, 40";#N/A,#N/A,FALSE,"D&amp;T-25,33";#N/A,#N/A,FALSE,"D&amp;T-34";#N/A,#N/A,FALSE,"D&amp;T-27-31, 32&amp;38";#N/A,#N/A,FALSE,"D&amp;T-11";#N/A,#N/A,FALSE,"D&amp;T-2";#N/A,#N/A,FALSE,"1st Interstate";#N/A,#N/A,FALSE,"FedEx";#N/A,#N/A,FALSE,"Hewlett Packard";#N/A,#N/A,FALSE,"Offroad Cap-20";#N/A,#N/A,FALSE,"Offroad Cap-22";#N/A,#N/A,FALSE,"Level 3";#N/A,#N/A,FALSE,"McDonald's";#N/A,#N/A,FALSE,"O'Brien-Kreitzberg";#N/A,#N/A,FALSE,"Pillsbury";#N/A,#N/A,FALSE,"Searchwright";#N/A,#N/A,FALSE,"Univision";#N/A,#N/A,FALSE,"World Savings &amp; Loan";#N/A,#N/A,FALSE,"Winstar";#N/A,#N/A,FALSE,"Hines PMO"}</definedName>
    <definedName name="wrn.attachment._.1." localSheetId="3" hidden="1">{#N/A,#N/A,FALSE,"Merrill Lynch";#N/A,#N/A,FALSE,"Baja Fresh";#N/A,#N/A,FALSE,"Comptroller";#N/A,#N/A,FALSE,"Consulate Gen";#N/A,#N/A,FALSE,"D&amp;T-26, 40";#N/A,#N/A,FALSE,"D&amp;T-25,33";#N/A,#N/A,FALSE,"D&amp;T-34";#N/A,#N/A,FALSE,"D&amp;T-27-31, 32&amp;38";#N/A,#N/A,FALSE,"D&amp;T-11";#N/A,#N/A,FALSE,"D&amp;T-2";#N/A,#N/A,FALSE,"1st Interstate";#N/A,#N/A,FALSE,"FedEx";#N/A,#N/A,FALSE,"Hewlett Packard";#N/A,#N/A,FALSE,"Offroad Cap-20";#N/A,#N/A,FALSE,"Offroad Cap-22";#N/A,#N/A,FALSE,"Level 3";#N/A,#N/A,FALSE,"McDonald's";#N/A,#N/A,FALSE,"O'Brien-Kreitzberg";#N/A,#N/A,FALSE,"Pillsbury";#N/A,#N/A,FALSE,"Searchwright";#N/A,#N/A,FALSE,"Univision";#N/A,#N/A,FALSE,"World Savings &amp; Loan";#N/A,#N/A,FALSE,"Winstar";#N/A,#N/A,FALSE,"Hines PMO"}</definedName>
    <definedName name="wrn.attachment._.1." hidden="1">{#N/A,#N/A,FALSE,"Merrill Lynch";#N/A,#N/A,FALSE,"Baja Fresh";#N/A,#N/A,FALSE,"Comptroller";#N/A,#N/A,FALSE,"Consulate Gen";#N/A,#N/A,FALSE,"D&amp;T-26, 40";#N/A,#N/A,FALSE,"D&amp;T-25,33";#N/A,#N/A,FALSE,"D&amp;T-34";#N/A,#N/A,FALSE,"D&amp;T-27-31, 32&amp;38";#N/A,#N/A,FALSE,"D&amp;T-11";#N/A,#N/A,FALSE,"D&amp;T-2";#N/A,#N/A,FALSE,"1st Interstate";#N/A,#N/A,FALSE,"FedEx";#N/A,#N/A,FALSE,"Hewlett Packard";#N/A,#N/A,FALSE,"Offroad Cap-20";#N/A,#N/A,FALSE,"Offroad Cap-22";#N/A,#N/A,FALSE,"Level 3";#N/A,#N/A,FALSE,"McDonald's";#N/A,#N/A,FALSE,"O'Brien-Kreitzberg";#N/A,#N/A,FALSE,"Pillsbury";#N/A,#N/A,FALSE,"Searchwright";#N/A,#N/A,FALSE,"Univision";#N/A,#N/A,FALSE,"World Savings &amp; Loan";#N/A,#N/A,FALSE,"Winstar";#N/A,#N/A,FALSE,"Hines PMO"}</definedName>
    <definedName name="wrn.Audit._.Report." localSheetId="4" hidden="1">{#N/A,#N/A,FALSE,"Sheet2"}</definedName>
    <definedName name="wrn.Audit._.Report." localSheetId="5" hidden="1">{#N/A,#N/A,FALSE,"Sheet2"}</definedName>
    <definedName name="wrn.Audit._.Report." localSheetId="3" hidden="1">{#N/A,#N/A,FALSE,"Sheet2"}</definedName>
    <definedName name="wrn.Audit._.Report." hidden="1">{#N/A,#N/A,FALSE,"Sheet2"}</definedName>
    <definedName name="wrn.Auto._.Comp." localSheetId="4" hidden="1">{#N/A,#N/A,FALSE,"Sheet1"}</definedName>
    <definedName name="wrn.Auto._.Comp." localSheetId="5" hidden="1">{#N/A,#N/A,FALSE,"Sheet1"}</definedName>
    <definedName name="wrn.Auto._.Comp." localSheetId="3" hidden="1">{#N/A,#N/A,FALSE,"Sheet1"}</definedName>
    <definedName name="wrn.Auto._.Comp." hidden="1">{#N/A,#N/A,FALSE,"Sheet1"}</definedName>
    <definedName name="wrn.Auto._.Comp._1" localSheetId="4" hidden="1">{#N/A,#N/A,FALSE,"Sheet1"}</definedName>
    <definedName name="wrn.Auto._.Comp._1" localSheetId="5" hidden="1">{#N/A,#N/A,FALSE,"Sheet1"}</definedName>
    <definedName name="wrn.Auto._.Comp._1" localSheetId="3" hidden="1">{#N/A,#N/A,FALSE,"Sheet1"}</definedName>
    <definedName name="wrn.Auto._.Comp._1" hidden="1">{#N/A,#N/A,FALSE,"Sheet1"}</definedName>
    <definedName name="wrn.AVEX._.NCL._.Tower." localSheetId="4" hidden="1">{#N/A,#N/A,FALSE,"North Central Life";#N/A,#N/A,FALSE,"Town Square";#N/A,#N/A,FALSE,"Summary"}</definedName>
    <definedName name="wrn.AVEX._.NCL._.Tower." localSheetId="5" hidden="1">{#N/A,#N/A,FALSE,"North Central Life";#N/A,#N/A,FALSE,"Town Square";#N/A,#N/A,FALSE,"Summary"}</definedName>
    <definedName name="wrn.AVEX._.NCL._.Tower." localSheetId="3" hidden="1">{#N/A,#N/A,FALSE,"North Central Life";#N/A,#N/A,FALSE,"Town Square";#N/A,#N/A,FALSE,"Summary"}</definedName>
    <definedName name="wrn.AVEX._.NCL._.Tower." hidden="1">{#N/A,#N/A,FALSE,"North Central Life";#N/A,#N/A,FALSE,"Town Square";#N/A,#N/A,FALSE,"Summary"}</definedName>
    <definedName name="wrn.away" localSheetId="4" hidden="1">{"away stand alones",#N/A,FALSE,"Target"}</definedName>
    <definedName name="wrn.away" localSheetId="5" hidden="1">{"away stand alones",#N/A,FALSE,"Target"}</definedName>
    <definedName name="wrn.away" localSheetId="3" hidden="1">{"away stand alones",#N/A,FALSE,"Target"}</definedName>
    <definedName name="wrn.away" hidden="1">{"away stand alones",#N/A,FALSE,"Target"}</definedName>
    <definedName name="wrn.away." localSheetId="4" hidden="1">{"away stand alones",#N/A,FALSE,"Target"}</definedName>
    <definedName name="wrn.away." localSheetId="5" hidden="1">{"away stand alones",#N/A,FALSE,"Target"}</definedName>
    <definedName name="wrn.away." localSheetId="3" hidden="1">{"away stand alones",#N/A,FALSE,"Target"}</definedName>
    <definedName name="wrn.away." hidden="1">{"away stand alones",#N/A,FALSE,"Target"}</definedName>
    <definedName name="wrn.B.._.Investor._.Pack." localSheetId="4" hidden="1">{#N/A,#N/A,FALSE,"Equity--One Class";#N/A,#N/A,FALSE,"Fin";#N/A,#N/A,FALSE,"Fees CF"}</definedName>
    <definedName name="wrn.B.._.Investor._.Pack." localSheetId="5" hidden="1">{#N/A,#N/A,FALSE,"Equity--One Class";#N/A,#N/A,FALSE,"Fin";#N/A,#N/A,FALSE,"Fees CF"}</definedName>
    <definedName name="wrn.B.._.Investor._.Pack." localSheetId="3" hidden="1">{#N/A,#N/A,FALSE,"Equity--One Class";#N/A,#N/A,FALSE,"Fin";#N/A,#N/A,FALSE,"Fees CF"}</definedName>
    <definedName name="wrn.B.._.Investor._.Pack." hidden="1">{#N/A,#N/A,FALSE,"Equity--One Class";#N/A,#N/A,FALSE,"Fin";#N/A,#N/A,FALSE,"Fees CF"}</definedName>
    <definedName name="wrn.B._.Spread._.Worksheet._.Summary." localSheetId="4" hidden="1">{#N/A,#N/A,FALSE,"B_Spread"}</definedName>
    <definedName name="wrn.B._.Spread._.Worksheet._.Summary." localSheetId="5" hidden="1">{#N/A,#N/A,FALSE,"B_Spread"}</definedName>
    <definedName name="wrn.B._.Spread._.Worksheet._.Summary." localSheetId="3" hidden="1">{#N/A,#N/A,FALSE,"B_Spread"}</definedName>
    <definedName name="wrn.B._.Spread._.Worksheet._.Summary." hidden="1">{#N/A,#N/A,FALSE,"B_Spread"}</definedName>
    <definedName name="wrn.B._.Spread._.Worksheets._.Detail." localSheetId="4" hidden="1">{#N/A,#N/A,FALSE,"B_Spread"}</definedName>
    <definedName name="wrn.B._.Spread._.Worksheets._.Detail." localSheetId="5" hidden="1">{#N/A,#N/A,FALSE,"B_Spread"}</definedName>
    <definedName name="wrn.B._.Spread._.Worksheets._.Detail." localSheetId="3" hidden="1">{#N/A,#N/A,FALSE,"B_Spread"}</definedName>
    <definedName name="wrn.B._.Spread._.Worksheets._.Detail." hidden="1">{#N/A,#N/A,FALSE,"B_Spread"}</definedName>
    <definedName name="wrn.BA" localSheetId="4" hidden="1">{"ba1",#N/A,TRUE,"B-A";"ba2",#N/A,TRUE,"B-A"}</definedName>
    <definedName name="wrn.BA" localSheetId="5" hidden="1">{"ba1",#N/A,TRUE,"B-A";"ba2",#N/A,TRUE,"B-A"}</definedName>
    <definedName name="wrn.BA" localSheetId="3" hidden="1">{"ba1",#N/A,TRUE,"B-A";"ba2",#N/A,TRUE,"B-A"}</definedName>
    <definedName name="wrn.BA" hidden="1">{"ba1",#N/A,TRUE,"B-A";"ba2",#N/A,TRUE,"B-A"}</definedName>
    <definedName name="wrn.BA." localSheetId="4" hidden="1">{"ba1",#N/A,TRUE,"B-A";"ba2",#N/A,TRUE,"B-A"}</definedName>
    <definedName name="wrn.BA." localSheetId="5" hidden="1">{"ba1",#N/A,TRUE,"B-A";"ba2",#N/A,TRUE,"B-A"}</definedName>
    <definedName name="wrn.BA." localSheetId="3" hidden="1">{"ba1",#N/A,TRUE,"B-A";"ba2",#N/A,TRUE,"B-A"}</definedName>
    <definedName name="wrn.BA." hidden="1">{"ba1",#N/A,TRUE,"B-A";"ba2",#N/A,TRUE,"B-A"}</definedName>
    <definedName name="wrn.BA.2" localSheetId="4" hidden="1">{"ba1",#N/A,TRUE,"B-A";"ba2",#N/A,TRUE,"B-A"}</definedName>
    <definedName name="wrn.BA.2" localSheetId="5" hidden="1">{"ba1",#N/A,TRUE,"B-A";"ba2",#N/A,TRUE,"B-A"}</definedName>
    <definedName name="wrn.BA.2" localSheetId="3" hidden="1">{"ba1",#N/A,TRUE,"B-A";"ba2",#N/A,TRUE,"B-A"}</definedName>
    <definedName name="wrn.BA.2" hidden="1">{"ba1",#N/A,TRUE,"B-A";"ba2",#N/A,TRUE,"B-A"}</definedName>
    <definedName name="wrn.balance._.sheet." localSheetId="4" hidden="1">{"bs",#N/A,FALSE,"SCF"}</definedName>
    <definedName name="wrn.balance._.sheet." localSheetId="5" hidden="1">{"bs",#N/A,FALSE,"SCF"}</definedName>
    <definedName name="wrn.balance._.sheet." localSheetId="3" hidden="1">{"bs",#N/A,FALSE,"SCF"}</definedName>
    <definedName name="wrn.balance._.sheet." hidden="1">{"bs",#N/A,FALSE,"SCF"}</definedName>
    <definedName name="wrn.Balcor." localSheetId="4"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lcor." localSheetId="5"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lcor."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lcor."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nk." localSheetId="4" hidden="1">{#N/A,#N/A,TRUE,"Execsum";#N/A,#N/A,TRUE,"Summary";#N/A,#N/A,TRUE,"Budget";#N/A,#N/A,TRUE,"Cashflow";#N/A,#N/A,TRUE,"Cashflow (level)"}</definedName>
    <definedName name="wrn.bank." localSheetId="5" hidden="1">{#N/A,#N/A,TRUE,"Execsum";#N/A,#N/A,TRUE,"Summary";#N/A,#N/A,TRUE,"Budget";#N/A,#N/A,TRUE,"Cashflow";#N/A,#N/A,TRUE,"Cashflow (level)"}</definedName>
    <definedName name="wrn.bank." localSheetId="3" hidden="1">{#N/A,#N/A,TRUE,"Execsum";#N/A,#N/A,TRUE,"Summary";#N/A,#N/A,TRUE,"Budget";#N/A,#N/A,TRUE,"Cashflow";#N/A,#N/A,TRUE,"Cashflow (level)"}</definedName>
    <definedName name="wrn.bank." hidden="1">{#N/A,#N/A,TRUE,"Execsum";#N/A,#N/A,TRUE,"Summary";#N/A,#N/A,TRUE,"Budget";#N/A,#N/A,TRUE,"Cashflow";#N/A,#N/A,TRUE,"Cashflow (level)"}</definedName>
    <definedName name="wrn.Bank._.Loan._.Tax._.Exempt." localSheetId="4" hidden="1">{"Bank Loan Tax Exempt",#N/A,FALSE,"Bank-TE"}</definedName>
    <definedName name="wrn.Bank._.Loan._.Tax._.Exempt." localSheetId="5" hidden="1">{"Bank Loan Tax Exempt",#N/A,FALSE,"Bank-TE"}</definedName>
    <definedName name="wrn.Bank._.Loan._.Tax._.Exempt." localSheetId="3" hidden="1">{"Bank Loan Tax Exempt",#N/A,FALSE,"Bank-TE"}</definedName>
    <definedName name="wrn.Bank._.Loan._.Tax._.Exempt." hidden="1">{"Bank Loan Tax Exempt",#N/A,FALSE,"Bank-TE"}</definedName>
    <definedName name="wrn.Bank._.Loan._.Taxable." localSheetId="4" hidden="1">{"Bank Taxable",#N/A,FALSE,"Bank-Taxable"}</definedName>
    <definedName name="wrn.Bank._.Loan._.Taxable." localSheetId="5" hidden="1">{"Bank Taxable",#N/A,FALSE,"Bank-Taxable"}</definedName>
    <definedName name="wrn.Bank._.Loan._.Taxable." localSheetId="3" hidden="1">{"Bank Taxable",#N/A,FALSE,"Bank-Taxable"}</definedName>
    <definedName name="wrn.Bank._.Loan._.Taxable." hidden="1">{"Bank Taxable",#N/A,FALSE,"Bank-Taxable"}</definedName>
    <definedName name="wrn.bankrep." localSheetId="4" hidden="1">{#N/A,#N/A,FALSE,"ExecSum";#N/A,#N/A,FALSE,"Summary";#N/A,#N/A,FALSE,"Budget";#N/A,#N/A,FALSE,"CashFlow"}</definedName>
    <definedName name="wrn.bankrep." localSheetId="5" hidden="1">{#N/A,#N/A,FALSE,"ExecSum";#N/A,#N/A,FALSE,"Summary";#N/A,#N/A,FALSE,"Budget";#N/A,#N/A,FALSE,"CashFlow"}</definedName>
    <definedName name="wrn.bankrep." localSheetId="3" hidden="1">{#N/A,#N/A,FALSE,"ExecSum";#N/A,#N/A,FALSE,"Summary";#N/A,#N/A,FALSE,"Budget";#N/A,#N/A,FALSE,"CashFlow"}</definedName>
    <definedName name="wrn.bankrep." hidden="1">{#N/A,#N/A,FALSE,"ExecSum";#N/A,#N/A,FALSE,"Summary";#N/A,#N/A,FALSE,"Budget";#N/A,#N/A,FALSE,"CashFlow"}</definedName>
    <definedName name="wrn.Banu." localSheetId="4" hidden="1">{#N/A,#N/A,FALSE,"Report 2";#N/A,#N/A,FALSE,"Report 3";#N/A,#N/A,FALSE,"Konrzern"}</definedName>
    <definedName name="wrn.Banu." localSheetId="5" hidden="1">{#N/A,#N/A,FALSE,"Report 2";#N/A,#N/A,FALSE,"Report 3";#N/A,#N/A,FALSE,"Konrzern"}</definedName>
    <definedName name="wrn.Banu." localSheetId="3" hidden="1">{#N/A,#N/A,FALSE,"Report 2";#N/A,#N/A,FALSE,"Report 3";#N/A,#N/A,FALSE,"Konrzern"}</definedName>
    <definedName name="wrn.Banu." hidden="1">{#N/A,#N/A,FALSE,"Report 2";#N/A,#N/A,FALSE,"Report 3";#N/A,#N/A,FALSE,"Konrzern"}</definedName>
    <definedName name="wrn.Barandov." localSheetId="4" hidden="1">{"Barandov CF",#N/A,FALSE,"Czech - Barandov";"Barandov inputs",#N/A,FALSE,"Czech - Barandov"}</definedName>
    <definedName name="wrn.Barandov." localSheetId="5" hidden="1">{"Barandov CF",#N/A,FALSE,"Czech - Barandov";"Barandov inputs",#N/A,FALSE,"Czech - Barandov"}</definedName>
    <definedName name="wrn.Barandov." localSheetId="3" hidden="1">{"Barandov CF",#N/A,FALSE,"Czech - Barandov";"Barandov inputs",#N/A,FALSE,"Czech - Barandov"}</definedName>
    <definedName name="wrn.Barandov." hidden="1">{"Barandov CF",#N/A,FALSE,"Czech - Barandov";"Barandov inputs",#N/A,FALSE,"Czech - Barandov"}</definedName>
    <definedName name="wrn.Base._.Case._.Print." localSheetId="4" hidden="1">{#N/A,#N/A,FALSE,"Assumptions";#N/A,#N/A,FALSE,"Ground Rent";#N/A,#N/A,FALSE,"SQFT SUMMARY";#N/A,#N/A,FALSE,"PROJECT COSTS";#N/A,#N/A,FALSE,"Financing";#N/A,#N/A,FALSE,"RE Tax Analysis";#N/A,#N/A,FALSE,"Oper Pro Forma";#N/A,#N/A,FALSE,"Sale and IRR";#N/A,#N/A,FALSE,"Int BackUP"}</definedName>
    <definedName name="wrn.Base._.Case._.Print." localSheetId="5" hidden="1">{#N/A,#N/A,FALSE,"Assumptions";#N/A,#N/A,FALSE,"Ground Rent";#N/A,#N/A,FALSE,"SQFT SUMMARY";#N/A,#N/A,FALSE,"PROJECT COSTS";#N/A,#N/A,FALSE,"Financing";#N/A,#N/A,FALSE,"RE Tax Analysis";#N/A,#N/A,FALSE,"Oper Pro Forma";#N/A,#N/A,FALSE,"Sale and IRR";#N/A,#N/A,FALSE,"Int BackUP"}</definedName>
    <definedName name="wrn.Base._.Case._.Print." localSheetId="3" hidden="1">{#N/A,#N/A,FALSE,"Assumptions";#N/A,#N/A,FALSE,"Ground Rent";#N/A,#N/A,FALSE,"SQFT SUMMARY";#N/A,#N/A,FALSE,"PROJECT COSTS";#N/A,#N/A,FALSE,"Financing";#N/A,#N/A,FALSE,"RE Tax Analysis";#N/A,#N/A,FALSE,"Oper Pro Forma";#N/A,#N/A,FALSE,"Sale and IRR";#N/A,#N/A,FALSE,"Int BackUP"}</definedName>
    <definedName name="wrn.Base._.Case._.Print." hidden="1">{#N/A,#N/A,FALSE,"Assumptions";#N/A,#N/A,FALSE,"Ground Rent";#N/A,#N/A,FALSE,"SQFT SUMMARY";#N/A,#N/A,FALSE,"PROJECT COSTS";#N/A,#N/A,FALSE,"Financing";#N/A,#N/A,FALSE,"RE Tax Analysis";#N/A,#N/A,FALSE,"Oper Pro Forma";#N/A,#N/A,FALSE,"Sale and IRR";#N/A,#N/A,FALSE,"Int BackUP"}</definedName>
    <definedName name="wrn.Base_Middle_Drivers." localSheetId="4" hidden="1">{#N/A,#N/A,TRUE,"DCF Summary (2)";#N/A,#N/A,TRUE,"DCF Summary";#N/A,"Middle Case Drivers",TRUE,"DCF"}</definedName>
    <definedName name="wrn.Base_Middle_Drivers." localSheetId="5" hidden="1">{#N/A,#N/A,TRUE,"DCF Summary (2)";#N/A,#N/A,TRUE,"DCF Summary";#N/A,"Middle Case Drivers",TRUE,"DCF"}</definedName>
    <definedName name="wrn.Base_Middle_Drivers." localSheetId="3" hidden="1">{#N/A,#N/A,TRUE,"DCF Summary (2)";#N/A,#N/A,TRUE,"DCF Summary";#N/A,"Middle Case Drivers",TRUE,"DCF"}</definedName>
    <definedName name="wrn.Base_Middle_Drivers." hidden="1">{#N/A,#N/A,TRUE,"DCF Summary (2)";#N/A,#N/A,TRUE,"DCF Summary";#N/A,"Middle Case Drivers",TRUE,"DCF"}</definedName>
    <definedName name="wrn.BaseYearDemand." localSheetId="4" hidden="1">{"Base Year Demand",#N/A,FALSE,"Demand-Base Year"}</definedName>
    <definedName name="wrn.BaseYearDemand." localSheetId="5" hidden="1">{"Base Year Demand",#N/A,FALSE,"Demand-Base Year"}</definedName>
    <definedName name="wrn.BaseYearDemand." localSheetId="3" hidden="1">{"Base Year Demand",#N/A,FALSE,"Demand-Base Year"}</definedName>
    <definedName name="wrn.BaseYearDemand." hidden="1">{"Base Year Demand",#N/A,FALSE,"Demand-Base Year"}</definedName>
    <definedName name="wrn.BaseYearDemand._1" localSheetId="4" hidden="1">{"Base Year Demand",#N/A,FALSE,"Demand-Base Year"}</definedName>
    <definedName name="wrn.BaseYearDemand._1" localSheetId="5" hidden="1">{"Base Year Demand",#N/A,FALSE,"Demand-Base Year"}</definedName>
    <definedName name="wrn.BaseYearDemand._1" localSheetId="3" hidden="1">{"Base Year Demand",#N/A,FALSE,"Demand-Base Year"}</definedName>
    <definedName name="wrn.BaseYearDemand._1" hidden="1">{"Base Year Demand",#N/A,FALSE,"Demand-Base Year"}</definedName>
    <definedName name="wrn.Basic." localSheetId="4" hidden="1">{#N/A,#N/A,TRUE,"Exec Sum";#N/A,#N/A,TRUE,"Proforma";#N/A,#N/A,TRUE,"Product Mix";#N/A,#N/A,TRUE,"Key Assumptions";#N/A,#N/A,TRUE,"Overhead";#N/A,#N/A,TRUE,"CTD";#N/A,#N/A,TRUE,"Diagnostic"}</definedName>
    <definedName name="wrn.Basic." localSheetId="5" hidden="1">{#N/A,#N/A,TRUE,"Exec Sum";#N/A,#N/A,TRUE,"Proforma";#N/A,#N/A,TRUE,"Product Mix";#N/A,#N/A,TRUE,"Key Assumptions";#N/A,#N/A,TRUE,"Overhead";#N/A,#N/A,TRUE,"CTD";#N/A,#N/A,TRUE,"Diagnostic"}</definedName>
    <definedName name="wrn.Basic." localSheetId="3" hidden="1">{#N/A,#N/A,TRUE,"Exec Sum";#N/A,#N/A,TRUE,"Proforma";#N/A,#N/A,TRUE,"Product Mix";#N/A,#N/A,TRUE,"Key Assumptions";#N/A,#N/A,TRUE,"Overhead";#N/A,#N/A,TRUE,"CTD";#N/A,#N/A,TRUE,"Diagnostic"}</definedName>
    <definedName name="wrn.Basic." hidden="1">{#N/A,#N/A,TRUE,"Exec Sum";#N/A,#N/A,TRUE,"Proforma";#N/A,#N/A,TRUE,"Product Mix";#N/A,#N/A,TRUE,"Key Assumptions";#N/A,#N/A,TRUE,"Overhead";#N/A,#N/A,TRUE,"CTD";#N/A,#N/A,TRUE,"Diagnostic"}</definedName>
    <definedName name="wrn.Basic._.Forecast." localSheetId="4"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localSheetId="5"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localSheetId="3"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Report." localSheetId="4" hidden="1">{#N/A,#N/A,FALSE,"New Depr Sch-150% DB";#N/A,#N/A,FALSE,"Cash Flows RLP";#N/A,#N/A,FALSE,"IRR";#N/A,#N/A,FALSE,"Proforma IS";#N/A,#N/A,FALSE,"Assumptions"}</definedName>
    <definedName name="wrn.Basic._.Report." localSheetId="5" hidden="1">{#N/A,#N/A,FALSE,"New Depr Sch-150% DB";#N/A,#N/A,FALSE,"Cash Flows RLP";#N/A,#N/A,FALSE,"IRR";#N/A,#N/A,FALSE,"Proforma IS";#N/A,#N/A,FALSE,"Assumptions"}</definedName>
    <definedName name="wrn.Basic._.Report." localSheetId="3"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asic.2" localSheetId="4" hidden="1">{#N/A,#N/A,TRUE,"Exec Sum";#N/A,#N/A,TRUE,"Proforma";#N/A,#N/A,TRUE,"Product Mix";#N/A,#N/A,TRUE,"Key Assumptions";#N/A,#N/A,TRUE,"Overhead";#N/A,#N/A,TRUE,"CTD";#N/A,#N/A,TRUE,"Diagnostic"}</definedName>
    <definedName name="wrn.Basic.2" localSheetId="5" hidden="1">{#N/A,#N/A,TRUE,"Exec Sum";#N/A,#N/A,TRUE,"Proforma";#N/A,#N/A,TRUE,"Product Mix";#N/A,#N/A,TRUE,"Key Assumptions";#N/A,#N/A,TRUE,"Overhead";#N/A,#N/A,TRUE,"CTD";#N/A,#N/A,TRUE,"Diagnostic"}</definedName>
    <definedName name="wrn.Basic.2" localSheetId="3" hidden="1">{#N/A,#N/A,TRUE,"Exec Sum";#N/A,#N/A,TRUE,"Proforma";#N/A,#N/A,TRUE,"Product Mix";#N/A,#N/A,TRUE,"Key Assumptions";#N/A,#N/A,TRUE,"Overhead";#N/A,#N/A,TRUE,"CTD";#N/A,#N/A,TRUE,"Diagnostic"}</definedName>
    <definedName name="wrn.Basic.2" hidden="1">{#N/A,#N/A,TRUE,"Exec Sum";#N/A,#N/A,TRUE,"Proforma";#N/A,#N/A,TRUE,"Product Mix";#N/A,#N/A,TRUE,"Key Assumptions";#N/A,#N/A,TRUE,"Overhead";#N/A,#N/A,TRUE,"CTD";#N/A,#N/A,TRUE,"Diagnostic"}</definedName>
    <definedName name="wrn.basics." localSheetId="4" hidden="1">{#N/A,#N/A,FALSE,"TSUM";#N/A,#N/A,FALSE,"shares";#N/A,#N/A,FALSE,"earnout";#N/A,#N/A,FALSE,"Heaty";#N/A,#N/A,FALSE,"self-tend";#N/A,#N/A,FALSE,"self-sum"}</definedName>
    <definedName name="wrn.basics." localSheetId="5" hidden="1">{#N/A,#N/A,FALSE,"TSUM";#N/A,#N/A,FALSE,"shares";#N/A,#N/A,FALSE,"earnout";#N/A,#N/A,FALSE,"Heaty";#N/A,#N/A,FALSE,"self-tend";#N/A,#N/A,FALSE,"self-sum"}</definedName>
    <definedName name="wrn.basics." localSheetId="3" hidden="1">{#N/A,#N/A,FALSE,"TSUM";#N/A,#N/A,FALSE,"shares";#N/A,#N/A,FALSE,"earnout";#N/A,#N/A,FALSE,"Heaty";#N/A,#N/A,FALSE,"self-tend";#N/A,#N/A,FALSE,"self-sum"}</definedName>
    <definedName name="wrn.basics." hidden="1">{#N/A,#N/A,FALSE,"TSUM";#N/A,#N/A,FALSE,"shares";#N/A,#N/A,FALSE,"earnout";#N/A,#N/A,FALSE,"Heaty";#N/A,#N/A,FALSE,"self-tend";#N/A,#N/A,FALSE,"self-sum"}</definedName>
    <definedName name="wrn.BATON._.ROUGE._.1996._.CAP._.EX." localSheetId="4"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ATON._.ROUGE._.1996._.CAP._.EX." localSheetId="5"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ATON._.ROUGE._.1996._.CAP._.EX." localSheetId="3"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ATON._.ROUGE._.1996._.CAP._.EX."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CBS._.Dental._.WComp._.Dbl." localSheetId="4" hidden="1">{"BCBS Dental WComp Dbl",#N/A,FALSE,"Employee Benefits Allocation"}</definedName>
    <definedName name="wrn.BCBS._.Dental._.WComp._.Dbl." localSheetId="5" hidden="1">{"BCBS Dental WComp Dbl",#N/A,FALSE,"Employee Benefits Allocation"}</definedName>
    <definedName name="wrn.BCBS._.Dental._.WComp._.Dbl." localSheetId="3" hidden="1">{"BCBS Dental WComp Dbl",#N/A,FALSE,"Employee Benefits Allocation"}</definedName>
    <definedName name="wrn.BCBS._.Dental._.WComp._.Dbl." hidden="1">{"BCBS Dental WComp Dbl",#N/A,FALSE,"Employee Benefits Allocation"}</definedName>
    <definedName name="wrn.BCN._.REVISED." localSheetId="4"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_.REVISED." localSheetId="5"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_.REVISED." localSheetId="3"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_.REVISED."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localSheetId="4" hidden="1">{#N/A,#N/A,FALSE,"Income Statement";#N/A,#N/A,FALSE,"Balance Sheet";#N/A,#N/A,FALSE,"Sheet5";#N/A,#N/A,FALSE,"Debt &amp; Equity Detail"}</definedName>
    <definedName name="wrn.BCNPROJ." localSheetId="5" hidden="1">{#N/A,#N/A,FALSE,"Income Statement";#N/A,#N/A,FALSE,"Balance Sheet";#N/A,#N/A,FALSE,"Sheet5";#N/A,#N/A,FALSE,"Debt &amp; Equity Detail"}</definedName>
    <definedName name="wrn.BCNPROJ." localSheetId="3" hidden="1">{#N/A,#N/A,FALSE,"Income Statement";#N/A,#N/A,FALSE,"Balance Sheet";#N/A,#N/A,FALSE,"Sheet5";#N/A,#N/A,FALSE,"Debt &amp; Equity Detail"}</definedName>
    <definedName name="wrn.BCNPROJ." hidden="1">{#N/A,#N/A,FALSE,"Income Statement";#N/A,#N/A,FALSE,"Balance Sheet";#N/A,#N/A,FALSE,"Sheet5";#N/A,#N/A,FALSE,"Debt &amp; Equity Detail"}</definedName>
    <definedName name="wrn.Benchmark._.Budget." localSheetId="4" hidden="1">{#N/A,#N/A,TRUE,"Executive Summary100%";#N/A,#N/A,TRUE,"Executive SummaryFC% (2)";#N/A,#N/A,TRUE,"Assumptions";#N/A,#N/A,TRUE,"Benchmark Budget";#N/A,#N/A,TRUE,"Contingency Management";#N/A,#N/A,TRUE,"Bank Budget comparison";#N/A,#N/A,TRUE,"PartnershipBudget";#N/A,#N/A,TRUE,"Cash Flow";#N/A,#N/A,TRUE,"Carry";#N/A,#N/A,TRUE,"IRR 7-YR";#N/A,#N/A,TRUE,"Lease Up";#N/A,#N/A,TRUE,"Waterfall@4%";#N/A,#N/A,TRUE,"Waterfall@5%"}</definedName>
    <definedName name="wrn.Benchmark._.Budget." localSheetId="5" hidden="1">{#N/A,#N/A,TRUE,"Executive Summary100%";#N/A,#N/A,TRUE,"Executive SummaryFC% (2)";#N/A,#N/A,TRUE,"Assumptions";#N/A,#N/A,TRUE,"Benchmark Budget";#N/A,#N/A,TRUE,"Contingency Management";#N/A,#N/A,TRUE,"Bank Budget comparison";#N/A,#N/A,TRUE,"PartnershipBudget";#N/A,#N/A,TRUE,"Cash Flow";#N/A,#N/A,TRUE,"Carry";#N/A,#N/A,TRUE,"IRR 7-YR";#N/A,#N/A,TRUE,"Lease Up";#N/A,#N/A,TRUE,"Waterfall@4%";#N/A,#N/A,TRUE,"Waterfall@5%"}</definedName>
    <definedName name="wrn.Benchmark._.Budget." localSheetId="3" hidden="1">{#N/A,#N/A,TRUE,"Executive Summary100%";#N/A,#N/A,TRUE,"Executive SummaryFC% (2)";#N/A,#N/A,TRUE,"Assumptions";#N/A,#N/A,TRUE,"Benchmark Budget";#N/A,#N/A,TRUE,"Contingency Management";#N/A,#N/A,TRUE,"Bank Budget comparison";#N/A,#N/A,TRUE,"PartnershipBudget";#N/A,#N/A,TRUE,"Cash Flow";#N/A,#N/A,TRUE,"Carry";#N/A,#N/A,TRUE,"IRR 7-YR";#N/A,#N/A,TRUE,"Lease Up";#N/A,#N/A,TRUE,"Waterfall@4%";#N/A,#N/A,TRUE,"Waterfall@5%"}</definedName>
    <definedName name="wrn.Benchmark._.Budget." hidden="1">{#N/A,#N/A,TRUE,"Executive Summary100%";#N/A,#N/A,TRUE,"Executive SummaryFC% (2)";#N/A,#N/A,TRUE,"Assumptions";#N/A,#N/A,TRUE,"Benchmark Budget";#N/A,#N/A,TRUE,"Contingency Management";#N/A,#N/A,TRUE,"Bank Budget comparison";#N/A,#N/A,TRUE,"PartnershipBudget";#N/A,#N/A,TRUE,"Cash Flow";#N/A,#N/A,TRUE,"Carry";#N/A,#N/A,TRUE,"IRR 7-YR";#N/A,#N/A,TRUE,"Lease Up";#N/A,#N/A,TRUE,"Waterfall@4%";#N/A,#N/A,TRUE,"Waterfall@5%"}</definedName>
    <definedName name="wrn.Bericht._.Vorstand." localSheetId="4" hidden="1">{#N/A,#N/A,FALSE,"Finale1";#N/A,#N/A,FALSE,"Finale2";#N/A,#N/A,FALSE,"peiodisch1";#N/A,#N/A,FALSE,"periodisch2";#N/A,#N/A,FALSE,"Aktiv";#N/A,#N/A,FALSE,"Passiv";#N/A,#N/A,FALSE,"Report 2";#N/A,#N/A,FALSE,"Report 3";#N/A,#N/A,FALSE,"Summary";#N/A,#N/A,FALSE,"EWB";#N/A,#N/A,FALSE,"Actual-Budget (kum)";#N/A,#N/A,FALSE,"Actual-Budget (per)";#N/A,#N/A,FALSE,"Comparison YTD"}</definedName>
    <definedName name="wrn.Bericht._.Vorstand." localSheetId="5" hidden="1">{#N/A,#N/A,FALSE,"Finale1";#N/A,#N/A,FALSE,"Finale2";#N/A,#N/A,FALSE,"peiodisch1";#N/A,#N/A,FALSE,"periodisch2";#N/A,#N/A,FALSE,"Aktiv";#N/A,#N/A,FALSE,"Passiv";#N/A,#N/A,FALSE,"Report 2";#N/A,#N/A,FALSE,"Report 3";#N/A,#N/A,FALSE,"Summary";#N/A,#N/A,FALSE,"EWB";#N/A,#N/A,FALSE,"Actual-Budget (kum)";#N/A,#N/A,FALSE,"Actual-Budget (per)";#N/A,#N/A,FALSE,"Comparison YTD"}</definedName>
    <definedName name="wrn.Bericht._.Vorstand." localSheetId="3" hidden="1">{#N/A,#N/A,FALSE,"Finale1";#N/A,#N/A,FALSE,"Finale2";#N/A,#N/A,FALSE,"peiodisch1";#N/A,#N/A,FALSE,"periodisch2";#N/A,#N/A,FALSE,"Aktiv";#N/A,#N/A,FALSE,"Passiv";#N/A,#N/A,FALSE,"Report 2";#N/A,#N/A,FALSE,"Report 3";#N/A,#N/A,FALSE,"Summary";#N/A,#N/A,FALSE,"EWB";#N/A,#N/A,FALSE,"Actual-Budget (kum)";#N/A,#N/A,FALSE,"Actual-Budget (per)";#N/A,#N/A,FALSE,"Comparison YTD"}</definedName>
    <definedName name="wrn.Bericht._.Vorstand." hidden="1">{#N/A,#N/A,FALSE,"Finale1";#N/A,#N/A,FALSE,"Finale2";#N/A,#N/A,FALSE,"peiodisch1";#N/A,#N/A,FALSE,"periodisch2";#N/A,#N/A,FALSE,"Aktiv";#N/A,#N/A,FALSE,"Passiv";#N/A,#N/A,FALSE,"Report 2";#N/A,#N/A,FALSE,"Report 3";#N/A,#N/A,FALSE,"Summary";#N/A,#N/A,FALSE,"EWB";#N/A,#N/A,FALSE,"Actual-Budget (kum)";#N/A,#N/A,FALSE,"Actual-Budget (per)";#N/A,#N/A,FALSE,"Comparison YTD"}</definedName>
    <definedName name="wrn.BIGGER." localSheetId="4" hidden="1">{"PROFORMA",#N/A,FALSE,"A";"BIGGER 1",#N/A,FALSE,"B";"BIGGER 2",#N/A,FALSE,"B";"BIGGER 3",#N/A,FALSE,"B";"SMALL CF 1",#N/A,FALSE,"C"}</definedName>
    <definedName name="wrn.BIGGER." localSheetId="5" hidden="1">{"PROFORMA",#N/A,FALSE,"A";"BIGGER 1",#N/A,FALSE,"B";"BIGGER 2",#N/A,FALSE,"B";"BIGGER 3",#N/A,FALSE,"B";"SMALL CF 1",#N/A,FALSE,"C"}</definedName>
    <definedName name="wrn.BIGGER." localSheetId="3" hidden="1">{"PROFORMA",#N/A,FALSE,"A";"BIGGER 1",#N/A,FALSE,"B";"BIGGER 2",#N/A,FALSE,"B";"BIGGER 3",#N/A,FALSE,"B";"SMALL CF 1",#N/A,FALSE,"C"}</definedName>
    <definedName name="wrn.BIGGER." hidden="1">{"PROFORMA",#N/A,FALSE,"A";"BIGGER 1",#N/A,FALSE,"B";"BIGGER 2",#N/A,FALSE,"B";"BIGGER 3",#N/A,FALSE,"B";"SMALL CF 1",#N/A,FALSE,"C"}</definedName>
    <definedName name="wrn.BILLING." localSheetId="4" hidden="1">{"ACHIEV",#N/A,FALSE,"BILLING";"ADVIS",#N/A,FALSE,"BILLING";"AIG",#N/A,FALSE,"BILLING";"BISHOP",#N/A,FALSE,"BILLING";"CROWN",#N/A,FALSE,"BILLING";"FRSTAM",#N/A,FALSE,"BILLING";"GOLD",#N/A,FALSE,"BILLING";"INVENT",#N/A,FALSE,"BILLING";"LASALLE",#N/A,FALSE,"BILLING";"MORGAN",#N/A,FALSE,"BILLING";"OVB",#N/A,FALSE,"BILLING";"PBHG",#N/A,FALSE,"BILLING";"PROV",#N/A,FALSE,"BILLING";"REMOTE",#N/A,FALSE,"BILLING"}</definedName>
    <definedName name="wrn.BILLING." localSheetId="5" hidden="1">{"ACHIEV",#N/A,FALSE,"BILLING";"ADVIS",#N/A,FALSE,"BILLING";"AIG",#N/A,FALSE,"BILLING";"BISHOP",#N/A,FALSE,"BILLING";"CROWN",#N/A,FALSE,"BILLING";"FRSTAM",#N/A,FALSE,"BILLING";"GOLD",#N/A,FALSE,"BILLING";"INVENT",#N/A,FALSE,"BILLING";"LASALLE",#N/A,FALSE,"BILLING";"MORGAN",#N/A,FALSE,"BILLING";"OVB",#N/A,FALSE,"BILLING";"PBHG",#N/A,FALSE,"BILLING";"PROV",#N/A,FALSE,"BILLING";"REMOTE",#N/A,FALSE,"BILLING"}</definedName>
    <definedName name="wrn.BILLING." localSheetId="3" hidden="1">{"ACHIEV",#N/A,FALSE,"BILLING";"ADVIS",#N/A,FALSE,"BILLING";"AIG",#N/A,FALSE,"BILLING";"BISHOP",#N/A,FALSE,"BILLING";"CROWN",#N/A,FALSE,"BILLING";"FRSTAM",#N/A,FALSE,"BILLING";"GOLD",#N/A,FALSE,"BILLING";"INVENT",#N/A,FALSE,"BILLING";"LASALLE",#N/A,FALSE,"BILLING";"MORGAN",#N/A,FALSE,"BILLING";"OVB",#N/A,FALSE,"BILLING";"PBHG",#N/A,FALSE,"BILLING";"PROV",#N/A,FALSE,"BILLING";"REMOTE",#N/A,FALSE,"BILLING"}</definedName>
    <definedName name="wrn.BILLING." hidden="1">{"ACHIEV",#N/A,FALSE,"BILLING";"ADVIS",#N/A,FALSE,"BILLING";"AIG",#N/A,FALSE,"BILLING";"BISHOP",#N/A,FALSE,"BILLING";"CROWN",#N/A,FALSE,"BILLING";"FRSTAM",#N/A,FALSE,"BILLING";"GOLD",#N/A,FALSE,"BILLING";"INVENT",#N/A,FALSE,"BILLING";"LASALLE",#N/A,FALSE,"BILLING";"MORGAN",#N/A,FALSE,"BILLING";"OVB",#N/A,FALSE,"BILLING";"PBHG",#N/A,FALSE,"BILLING";"PROV",#N/A,FALSE,"BILLING";"REMOTE",#N/A,FALSE,"BILLING"}</definedName>
    <definedName name="wrn.Bind." localSheetId="4" hidden="1">{"BinderView",#N/A,FALSE,"SUMMARY";"Binder",#N/A,FALSE,"AMORTIZATION";"Binder",#N/A,FALSE,"STRLINE"}</definedName>
    <definedName name="wrn.Bind." localSheetId="5" hidden="1">{"BinderView",#N/A,FALSE,"SUMMARY";"Binder",#N/A,FALSE,"AMORTIZATION";"Binder",#N/A,FALSE,"STRLINE"}</definedName>
    <definedName name="wrn.Bind." localSheetId="3" hidden="1">{"BinderView",#N/A,FALSE,"SUMMARY";"Binder",#N/A,FALSE,"AMORTIZATION";"Binder",#N/A,FALSE,"STRLINE"}</definedName>
    <definedName name="wrn.Bind." hidden="1">{"BinderView",#N/A,FALSE,"SUMMARY";"Binder",#N/A,FALSE,"AMORTIZATION";"Binder",#N/A,FALSE,"STRLINE"}</definedName>
    <definedName name="wrn.Binder." localSheetId="4" hidden="1">{"Summary",#N/A,TRUE,"Summary";"Leasing",#N/A,TRUE,"Lease";"Expenses",#N/A,TRUE,"Lease";"Development",#N/A,TRUE,"Development";"CFlow",#N/A,TRUE,"5 Year"}</definedName>
    <definedName name="wrn.Binder." localSheetId="5" hidden="1">{"Summary",#N/A,TRUE,"Summary";"Leasing",#N/A,TRUE,"Lease";"Expenses",#N/A,TRUE,"Lease";"Development",#N/A,TRUE,"Development";"CFlow",#N/A,TRUE,"5 Year"}</definedName>
    <definedName name="wrn.Binder." localSheetId="3" hidden="1">{"Summary",#N/A,TRUE,"Summary";"Leasing",#N/A,TRUE,"Lease";"Expenses",#N/A,TRUE,"Lease";"Development",#N/A,TRUE,"Development";"CFlow",#N/A,TRUE,"5 Year"}</definedName>
    <definedName name="wrn.Binder." hidden="1">{"Summary",#N/A,TRUE,"Summary";"Leasing",#N/A,TRUE,"Lease";"Expenses",#N/A,TRUE,"Lease";"Development",#N/A,TRUE,"Development";"CFlow",#N/A,TRUE,"5 Year"}</definedName>
    <definedName name="wrn.Birdie." localSheetId="4" hidden="1">{#N/A,#N/A,FALSE,"Trans Summary";#N/A,#N/A,FALSE,"Proforma Five Yr";#N/A,#N/A,FALSE,"Occ and Rate"}</definedName>
    <definedName name="wrn.Birdie." localSheetId="5" hidden="1">{#N/A,#N/A,FALSE,"Trans Summary";#N/A,#N/A,FALSE,"Proforma Five Yr";#N/A,#N/A,FALSE,"Occ and Rate"}</definedName>
    <definedName name="wrn.Birdie." localSheetId="3" hidden="1">{#N/A,#N/A,FALSE,"Trans Summary";#N/A,#N/A,FALSE,"Proforma Five Yr";#N/A,#N/A,FALSE,"Occ and Rate"}</definedName>
    <definedName name="wrn.Birdie." hidden="1">{#N/A,#N/A,FALSE,"Trans Summary";#N/A,#N/A,FALSE,"Proforma Five Yr";#N/A,#N/A,FALSE,"Occ and Rate"}</definedName>
    <definedName name="wrn.Birdie._1" localSheetId="4" hidden="1">{#N/A,#N/A,FALSE,"Trans Summary";#N/A,#N/A,FALSE,"Proforma Five Yr";#N/A,#N/A,FALSE,"Occ and Rate"}</definedName>
    <definedName name="wrn.Birdie._1" localSheetId="5" hidden="1">{#N/A,#N/A,FALSE,"Trans Summary";#N/A,#N/A,FALSE,"Proforma Five Yr";#N/A,#N/A,FALSE,"Occ and Rate"}</definedName>
    <definedName name="wrn.Birdie._1" localSheetId="3" hidden="1">{#N/A,#N/A,FALSE,"Trans Summary";#N/A,#N/A,FALSE,"Proforma Five Yr";#N/A,#N/A,FALSE,"Occ and Rate"}</definedName>
    <definedName name="wrn.Birdie._1" hidden="1">{#N/A,#N/A,FALSE,"Trans Summary";#N/A,#N/A,FALSE,"Proforma Five Yr";#N/A,#N/A,FALSE,"Occ and Rate"}</definedName>
    <definedName name="wrn.BIS_Vorgaben." localSheetId="4" hidden="1">{#N/A,#N/A,FALSE,"Aktiv";#N/A,#N/A,FALSE,"stat.con.";#N/A,#N/A,FALSE,"Konzern"}</definedName>
    <definedName name="wrn.BIS_Vorgaben." localSheetId="5" hidden="1">{#N/A,#N/A,FALSE,"Aktiv";#N/A,#N/A,FALSE,"stat.con.";#N/A,#N/A,FALSE,"Konzern"}</definedName>
    <definedName name="wrn.BIS_Vorgaben." localSheetId="3" hidden="1">{#N/A,#N/A,FALSE,"Aktiv";#N/A,#N/A,FALSE,"stat.con.";#N/A,#N/A,FALSE,"Konzern"}</definedName>
    <definedName name="wrn.BIS_Vorgaben." hidden="1">{#N/A,#N/A,FALSE,"Aktiv";#N/A,#N/A,FALSE,"stat.con.";#N/A,#N/A,FALSE,"Konzern"}</definedName>
    <definedName name="wrn.Bista_Unterlagen." localSheetId="4" hidden="1">{#N/A,#N/A,FALSE,"Eingaben";#N/A,#N/A,FALSE,"Auft. Einl. + Zinsen";#N/A,#N/A,FALSE,"Forder.+Verbindlk. ";#N/A,#N/A,FALSE,"Sonstige Aktiva";#N/A,#N/A,FALSE,"Sonstige Passiva";#N/A,#N/A,FALSE,"Debitoren (Anlage B1)";#N/A,#N/A,FALSE,"Anlage zu B1";#N/A,#N/A,FALSE,"Hauptvordruck Blatt 1";#N/A,#N/A,FALSE,"Hauptvordruck Blatt 2";#N/A,#N/A,FALSE,"Buchford. B 1";#N/A,#N/A,FALSE,"Grundsatz II";#N/A,#N/A,FALSE,"Grundsatz III"}</definedName>
    <definedName name="wrn.Bista_Unterlagen." localSheetId="5" hidden="1">{#N/A,#N/A,FALSE,"Eingaben";#N/A,#N/A,FALSE,"Auft. Einl. + Zinsen";#N/A,#N/A,FALSE,"Forder.+Verbindlk. ";#N/A,#N/A,FALSE,"Sonstige Aktiva";#N/A,#N/A,FALSE,"Sonstige Passiva";#N/A,#N/A,FALSE,"Debitoren (Anlage B1)";#N/A,#N/A,FALSE,"Anlage zu B1";#N/A,#N/A,FALSE,"Hauptvordruck Blatt 1";#N/A,#N/A,FALSE,"Hauptvordruck Blatt 2";#N/A,#N/A,FALSE,"Buchford. B 1";#N/A,#N/A,FALSE,"Grundsatz II";#N/A,#N/A,FALSE,"Grundsatz III"}</definedName>
    <definedName name="wrn.Bista_Unterlagen." localSheetId="3" hidden="1">{#N/A,#N/A,FALSE,"Eingaben";#N/A,#N/A,FALSE,"Auft. Einl. + Zinsen";#N/A,#N/A,FALSE,"Forder.+Verbindlk. ";#N/A,#N/A,FALSE,"Sonstige Aktiva";#N/A,#N/A,FALSE,"Sonstige Passiva";#N/A,#N/A,FALSE,"Debitoren (Anlage B1)";#N/A,#N/A,FALSE,"Anlage zu B1";#N/A,#N/A,FALSE,"Hauptvordruck Blatt 1";#N/A,#N/A,FALSE,"Hauptvordruck Blatt 2";#N/A,#N/A,FALSE,"Buchford. B 1";#N/A,#N/A,FALSE,"Grundsatz II";#N/A,#N/A,FALSE,"Grundsatz III"}</definedName>
    <definedName name="wrn.Bista_Unterlagen." hidden="1">{#N/A,#N/A,FALSE,"Eingaben";#N/A,#N/A,FALSE,"Auft. Einl. + Zinsen";#N/A,#N/A,FALSE,"Forder.+Verbindlk. ";#N/A,#N/A,FALSE,"Sonstige Aktiva";#N/A,#N/A,FALSE,"Sonstige Passiva";#N/A,#N/A,FALSE,"Debitoren (Anlage B1)";#N/A,#N/A,FALSE,"Anlage zu B1";#N/A,#N/A,FALSE,"Hauptvordruck Blatt 1";#N/A,#N/A,FALSE,"Hauptvordruck Blatt 2";#N/A,#N/A,FALSE,"Buchford. B 1";#N/A,#N/A,FALSE,"Grundsatz II";#N/A,#N/A,FALSE,"Grundsatz III"}</definedName>
    <definedName name="wrn.BlackWhite." localSheetId="4" hidden="1">{#N/A,#N/A,FALSE,"NNN sum";#N/A,#N/A,FALSE,"10-yr Opt. A Sum";#N/A,#N/A,FALSE,"10-yr Opt A Other Costs";#N/A,#N/A,FALSE,"Purchase Sum";#N/A,#N/A,FALSE,"Purchase Other Costs"}</definedName>
    <definedName name="wrn.BlackWhite." localSheetId="5" hidden="1">{#N/A,#N/A,FALSE,"NNN sum";#N/A,#N/A,FALSE,"10-yr Opt. A Sum";#N/A,#N/A,FALSE,"10-yr Opt A Other Costs";#N/A,#N/A,FALSE,"Purchase Sum";#N/A,#N/A,FALSE,"Purchase Other Costs"}</definedName>
    <definedName name="wrn.BlackWhite." localSheetId="3" hidden="1">{#N/A,#N/A,FALSE,"NNN sum";#N/A,#N/A,FALSE,"10-yr Opt. A Sum";#N/A,#N/A,FALSE,"10-yr Opt A Other Costs";#N/A,#N/A,FALSE,"Purchase Sum";#N/A,#N/A,FALSE,"Purchase Other Costs"}</definedName>
    <definedName name="wrn.BlackWhite." hidden="1">{#N/A,#N/A,FALSE,"NNN sum";#N/A,#N/A,FALSE,"10-yr Opt. A Sum";#N/A,#N/A,FALSE,"10-yr Opt A Other Costs";#N/A,#N/A,FALSE,"Purchase Sum";#N/A,#N/A,FALSE,"Purchase Other Costs"}</definedName>
    <definedName name="wrn.BlackWhite._1" localSheetId="4" hidden="1">{#N/A,#N/A,FALSE,"NNN sum";#N/A,#N/A,FALSE,"10-yr Opt. A Sum";#N/A,#N/A,FALSE,"10-yr Opt A Other Costs";#N/A,#N/A,FALSE,"Purchase Sum";#N/A,#N/A,FALSE,"Purchase Other Costs"}</definedName>
    <definedName name="wrn.BlackWhite._1" localSheetId="5" hidden="1">{#N/A,#N/A,FALSE,"NNN sum";#N/A,#N/A,FALSE,"10-yr Opt. A Sum";#N/A,#N/A,FALSE,"10-yr Opt A Other Costs";#N/A,#N/A,FALSE,"Purchase Sum";#N/A,#N/A,FALSE,"Purchase Other Costs"}</definedName>
    <definedName name="wrn.BlackWhite._1" localSheetId="3" hidden="1">{#N/A,#N/A,FALSE,"NNN sum";#N/A,#N/A,FALSE,"10-yr Opt. A Sum";#N/A,#N/A,FALSE,"10-yr Opt A Other Costs";#N/A,#N/A,FALSE,"Purchase Sum";#N/A,#N/A,FALSE,"Purchase Other Costs"}</definedName>
    <definedName name="wrn.BlackWhite._1" hidden="1">{#N/A,#N/A,FALSE,"NNN sum";#N/A,#N/A,FALSE,"10-yr Opt. A Sum";#N/A,#N/A,FALSE,"10-yr Opt A Other Costs";#N/A,#N/A,FALSE,"Purchase Sum";#N/A,#N/A,FALSE,"Purchase Other Costs"}</definedName>
    <definedName name="wrn.BlackWhite._2" localSheetId="4" hidden="1">{#N/A,#N/A,FALSE,"NNN sum";#N/A,#N/A,FALSE,"10-yr Opt. A Sum";#N/A,#N/A,FALSE,"10-yr Opt A Other Costs";#N/A,#N/A,FALSE,"Purchase Sum";#N/A,#N/A,FALSE,"Purchase Other Costs"}</definedName>
    <definedName name="wrn.BlackWhite._2" localSheetId="5" hidden="1">{#N/A,#N/A,FALSE,"NNN sum";#N/A,#N/A,FALSE,"10-yr Opt. A Sum";#N/A,#N/A,FALSE,"10-yr Opt A Other Costs";#N/A,#N/A,FALSE,"Purchase Sum";#N/A,#N/A,FALSE,"Purchase Other Costs"}</definedName>
    <definedName name="wrn.BlackWhite._2" localSheetId="3" hidden="1">{#N/A,#N/A,FALSE,"NNN sum";#N/A,#N/A,FALSE,"10-yr Opt. A Sum";#N/A,#N/A,FALSE,"10-yr Opt A Other Costs";#N/A,#N/A,FALSE,"Purchase Sum";#N/A,#N/A,FALSE,"Purchase Other Costs"}</definedName>
    <definedName name="wrn.BlackWhite._2" hidden="1">{#N/A,#N/A,FALSE,"NNN sum";#N/A,#N/A,FALSE,"10-yr Opt. A Sum";#N/A,#N/A,FALSE,"10-yr Opt A Other Costs";#N/A,#N/A,FALSE,"Purchase Sum";#N/A,#N/A,FALSE,"Purchase Other Costs"}</definedName>
    <definedName name="wrn.BlackWhite5" localSheetId="4" hidden="1">{#N/A,#N/A,FALSE,"NNN sum";#N/A,#N/A,FALSE,"10-yr Opt. A Sum";#N/A,#N/A,FALSE,"10-yr Opt A Other Costs";#N/A,#N/A,FALSE,"Purchase Sum";#N/A,#N/A,FALSE,"Purchase Other Costs"}</definedName>
    <definedName name="wrn.BlackWhite5" localSheetId="5" hidden="1">{#N/A,#N/A,FALSE,"NNN sum";#N/A,#N/A,FALSE,"10-yr Opt. A Sum";#N/A,#N/A,FALSE,"10-yr Opt A Other Costs";#N/A,#N/A,FALSE,"Purchase Sum";#N/A,#N/A,FALSE,"Purchase Other Costs"}</definedName>
    <definedName name="wrn.BlackWhite5" localSheetId="3" hidden="1">{#N/A,#N/A,FALSE,"NNN sum";#N/A,#N/A,FALSE,"10-yr Opt. A Sum";#N/A,#N/A,FALSE,"10-yr Opt A Other Costs";#N/A,#N/A,FALSE,"Purchase Sum";#N/A,#N/A,FALSE,"Purchase Other Costs"}</definedName>
    <definedName name="wrn.BlackWhite5" hidden="1">{#N/A,#N/A,FALSE,"NNN sum";#N/A,#N/A,FALSE,"10-yr Opt. A Sum";#N/A,#N/A,FALSE,"10-yr Opt A Other Costs";#N/A,#N/A,FALSE,"Purchase Sum";#N/A,#N/A,FALSE,"Purchase Other Costs"}</definedName>
    <definedName name="wrn.BlackWhite5_1" localSheetId="4" hidden="1">{#N/A,#N/A,FALSE,"NNN sum";#N/A,#N/A,FALSE,"10-yr Opt. A Sum";#N/A,#N/A,FALSE,"10-yr Opt A Other Costs";#N/A,#N/A,FALSE,"Purchase Sum";#N/A,#N/A,FALSE,"Purchase Other Costs"}</definedName>
    <definedName name="wrn.BlackWhite5_1" localSheetId="5" hidden="1">{#N/A,#N/A,FALSE,"NNN sum";#N/A,#N/A,FALSE,"10-yr Opt. A Sum";#N/A,#N/A,FALSE,"10-yr Opt A Other Costs";#N/A,#N/A,FALSE,"Purchase Sum";#N/A,#N/A,FALSE,"Purchase Other Costs"}</definedName>
    <definedName name="wrn.BlackWhite5_1" localSheetId="3" hidden="1">{#N/A,#N/A,FALSE,"NNN sum";#N/A,#N/A,FALSE,"10-yr Opt. A Sum";#N/A,#N/A,FALSE,"10-yr Opt A Other Costs";#N/A,#N/A,FALSE,"Purchase Sum";#N/A,#N/A,FALSE,"Purchase Other Costs"}</definedName>
    <definedName name="wrn.BlackWhite5_1" hidden="1">{#N/A,#N/A,FALSE,"NNN sum";#N/A,#N/A,FALSE,"10-yr Opt. A Sum";#N/A,#N/A,FALSE,"10-yr Opt A Other Costs";#N/A,#N/A,FALSE,"Purchase Sum";#N/A,#N/A,FALSE,"Purchase Other Costs"}</definedName>
    <definedName name="wrn.bleu4." localSheetId="4" hidden="1">{#N/A,#N/A,FALSE}</definedName>
    <definedName name="wrn.bleu4." localSheetId="5" hidden="1">{#N/A,#N/A,FALSE}</definedName>
    <definedName name="wrn.bleu4." localSheetId="3" hidden="1">{#N/A,#N/A,FALSE}</definedName>
    <definedName name="wrn.bleu4." hidden="1">{#N/A,#N/A,FALSE}</definedName>
    <definedName name="wrn.bleu4._1" localSheetId="4" hidden="1">{#N/A,#N/A,FALSE}</definedName>
    <definedName name="wrn.bleu4._1" localSheetId="5" hidden="1">{#N/A,#N/A,FALSE}</definedName>
    <definedName name="wrn.bleu4._1" localSheetId="3" hidden="1">{#N/A,#N/A,FALSE}</definedName>
    <definedName name="wrn.bleu4._1" hidden="1">{#N/A,#N/A,FALSE}</definedName>
    <definedName name="wrn.bleu4.2" localSheetId="4" hidden="1">{#N/A,#N/A,FALSE}</definedName>
    <definedName name="wrn.bleu4.2" localSheetId="5" hidden="1">{#N/A,#N/A,FALSE}</definedName>
    <definedName name="wrn.bleu4.2" localSheetId="3" hidden="1">{#N/A,#N/A,FALSE}</definedName>
    <definedName name="wrn.bleu4.2" hidden="1">{#N/A,#N/A,FALSE}</definedName>
    <definedName name="wrn.Blue._.Book._.Sections." localSheetId="4" hidden="1">{#N/A,#N/A,TRUE,"Summary";#N/A,#N/A,TRUE,"Program Scheme";#N/A,#N/A,TRUE,"Assumptions";#N/A,#N/A,TRUE,"Development Budget &amp; Timing";#N/A,#N/A,TRUE,"Cash Flow";#N/A,#N/A,TRUE,"Cash Flow to Debt &amp; Equity"}</definedName>
    <definedName name="wrn.Blue._.Book._.Sections." localSheetId="5" hidden="1">{#N/A,#N/A,TRUE,"Summary";#N/A,#N/A,TRUE,"Program Scheme";#N/A,#N/A,TRUE,"Assumptions";#N/A,#N/A,TRUE,"Development Budget &amp; Timing";#N/A,#N/A,TRUE,"Cash Flow";#N/A,#N/A,TRUE,"Cash Flow to Debt &amp; Equity"}</definedName>
    <definedName name="wrn.Blue._.Book._.Sections." localSheetId="3" hidden="1">{#N/A,#N/A,TRUE,"Summary";#N/A,#N/A,TRUE,"Program Scheme";#N/A,#N/A,TRUE,"Assumptions";#N/A,#N/A,TRUE,"Development Budget &amp; Timing";#N/A,#N/A,TRUE,"Cash Flow";#N/A,#N/A,TRUE,"Cash Flow to Debt &amp; Equity"}</definedName>
    <definedName name="wrn.Blue._.Book._.Sections." hidden="1">{#N/A,#N/A,TRUE,"Summary";#N/A,#N/A,TRUE,"Program Scheme";#N/A,#N/A,TRUE,"Assumptions";#N/A,#N/A,TRUE,"Development Budget &amp; Timing";#N/A,#N/A,TRUE,"Cash Flow";#N/A,#N/A,TRUE,"Cash Flow to Debt &amp; Equity"}</definedName>
    <definedName name="wrn.Blue._.Book._.Sections._1" localSheetId="4" hidden="1">{#N/A,#N/A,TRUE,"Summary";#N/A,#N/A,TRUE,"Program Scheme";#N/A,#N/A,TRUE,"Assumptions";#N/A,#N/A,TRUE,"Development Budget &amp; Timing";#N/A,#N/A,TRUE,"Cash Flow";#N/A,#N/A,TRUE,"Cash Flow to Debt &amp; Equity"}</definedName>
    <definedName name="wrn.Blue._.Book._.Sections._1" localSheetId="5" hidden="1">{#N/A,#N/A,TRUE,"Summary";#N/A,#N/A,TRUE,"Program Scheme";#N/A,#N/A,TRUE,"Assumptions";#N/A,#N/A,TRUE,"Development Budget &amp; Timing";#N/A,#N/A,TRUE,"Cash Flow";#N/A,#N/A,TRUE,"Cash Flow to Debt &amp; Equity"}</definedName>
    <definedName name="wrn.Blue._.Book._.Sections._1" localSheetId="3" hidden="1">{#N/A,#N/A,TRUE,"Summary";#N/A,#N/A,TRUE,"Program Scheme";#N/A,#N/A,TRUE,"Assumptions";#N/A,#N/A,TRUE,"Development Budget &amp; Timing";#N/A,#N/A,TRUE,"Cash Flow";#N/A,#N/A,TRUE,"Cash Flow to Debt &amp; Equity"}</definedName>
    <definedName name="wrn.Blue._.Book._.Sections._1" hidden="1">{#N/A,#N/A,TRUE,"Summary";#N/A,#N/A,TRUE,"Program Scheme";#N/A,#N/A,TRUE,"Assumptions";#N/A,#N/A,TRUE,"Development Budget &amp; Timing";#N/A,#N/A,TRUE,"Cash Flow";#N/A,#N/A,TRUE,"Cash Flow to Debt &amp; Equity"}</definedName>
    <definedName name="wrn.Board._.Pack." localSheetId="4" hidden="1">{"Board Income Statement",#N/A,FALSE,"Board Summary";"Board Balance Sheet",#N/A,FALSE,"Board Summary";"Board Cash Flow",#N/A,FALSE,"Board Summary"}</definedName>
    <definedName name="wrn.Board._.Pack." localSheetId="5" hidden="1">{"Board Income Statement",#N/A,FALSE,"Board Summary";"Board Balance Sheet",#N/A,FALSE,"Board Summary";"Board Cash Flow",#N/A,FALSE,"Board Summary"}</definedName>
    <definedName name="wrn.Board._.Pack." localSheetId="3" hidden="1">{"Board Income Statement",#N/A,FALSE,"Board Summary";"Board Balance Sheet",#N/A,FALSE,"Board Summary";"Board Cash Flow",#N/A,FALSE,"Board Summary"}</definedName>
    <definedName name="wrn.Board._.Pack." hidden="1">{"Board Income Statement",#N/A,FALSE,"Board Summary";"Board Balance Sheet",#N/A,FALSE,"Board Summary";"Board Cash Flow",#N/A,FALSE,"Board Summary"}</definedName>
    <definedName name="wrn.boardPackage." localSheetId="4"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 localSheetId="5"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 localSheetId="3"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IRR" localSheetId="4"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IRR" localSheetId="5"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IRR" localSheetId="3"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IRR"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B" localSheetId="4"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BOBB" localSheetId="5"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BOBB" localSheetId="3"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BOBB"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bobbb" localSheetId="4"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bobbb" localSheetId="5"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bobbb" localSheetId="3"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bobbb"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BofA." localSheetId="4" hidden="1">{"BofA-Investor",#N/A,FALSE,"BofA Tower";"BofA-Property",#N/A,FALSE,"BofA Tower"}</definedName>
    <definedName name="wrn.BofA." localSheetId="5" hidden="1">{"BofA-Investor",#N/A,FALSE,"BofA Tower";"BofA-Property",#N/A,FALSE,"BofA Tower"}</definedName>
    <definedName name="wrn.BofA." localSheetId="3" hidden="1">{"BofA-Investor",#N/A,FALSE,"BofA Tower";"BofA-Property",#N/A,FALSE,"BofA Tower"}</definedName>
    <definedName name="wrn.BofA." hidden="1">{"BofA-Investor",#N/A,FALSE,"BofA Tower";"BofA-Property",#N/A,FALSE,"BofA Tower"}</definedName>
    <definedName name="wrn.BofA._1" localSheetId="4" hidden="1">{"BofA-Investor",#N/A,FALSE,"BofA Tower";"BofA-Property",#N/A,FALSE,"BofA Tower"}</definedName>
    <definedName name="wrn.BofA._1" localSheetId="5" hidden="1">{"BofA-Investor",#N/A,FALSE,"BofA Tower";"BofA-Property",#N/A,FALSE,"BofA Tower"}</definedName>
    <definedName name="wrn.BofA._1" localSheetId="3" hidden="1">{"BofA-Investor",#N/A,FALSE,"BofA Tower";"BofA-Property",#N/A,FALSE,"BofA Tower"}</definedName>
    <definedName name="wrn.BofA._1" hidden="1">{"BofA-Investor",#N/A,FALSE,"BofA Tower";"BofA-Property",#N/A,FALSE,"BofA Tower"}</definedName>
    <definedName name="wrn.BofA_RE." localSheetId="4" hidden="1">{#N/A,#N/A,TRUE,"toc";#N/A,#N/A,TRUE,"data1";#N/A,#N/A,TRUE,"financing";#N/A,#N/A,TRUE,"source";#N/A,#N/A,TRUE,"flow";#N/A,#N/A,TRUE,"cash";#N/A,#N/A,TRUE,"-3%";#N/A,#N/A,TRUE,"tax";#N/A,#N/A,TRUE,"ben";#N/A,#N/A,TRUE,"Exit";#N/A,#N/A,TRUE,"Mezza";#N/A,#N/A,TRUE,"ln2";#N/A,#N/A,TRUE,"ln3";#N/A,#N/A,TRUE,"ln4";#N/A,#N/A,TRUE,"lnsum";#N/A,#N/A,TRUE,"rep";#N/A,#N/A,TRUE,"depr";#N/A,#N/A,TRUE,"funded";#N/A,#N/A,TRUE,"fedtc";#N/A,#N/A,TRUE,"statetc";#N/A,#N/A,TRUE,"mingain";#N/A,#N/A,TRUE,"Qirr (2)"}</definedName>
    <definedName name="wrn.BofA_RE." localSheetId="5" hidden="1">{#N/A,#N/A,TRUE,"toc";#N/A,#N/A,TRUE,"data1";#N/A,#N/A,TRUE,"financing";#N/A,#N/A,TRUE,"source";#N/A,#N/A,TRUE,"flow";#N/A,#N/A,TRUE,"cash";#N/A,#N/A,TRUE,"-3%";#N/A,#N/A,TRUE,"tax";#N/A,#N/A,TRUE,"ben";#N/A,#N/A,TRUE,"Exit";#N/A,#N/A,TRUE,"Mezza";#N/A,#N/A,TRUE,"ln2";#N/A,#N/A,TRUE,"ln3";#N/A,#N/A,TRUE,"ln4";#N/A,#N/A,TRUE,"lnsum";#N/A,#N/A,TRUE,"rep";#N/A,#N/A,TRUE,"depr";#N/A,#N/A,TRUE,"funded";#N/A,#N/A,TRUE,"fedtc";#N/A,#N/A,TRUE,"statetc";#N/A,#N/A,TRUE,"mingain";#N/A,#N/A,TRUE,"Qirr (2)"}</definedName>
    <definedName name="wrn.BofA_RE." localSheetId="3" hidden="1">{#N/A,#N/A,TRUE,"toc";#N/A,#N/A,TRUE,"data1";#N/A,#N/A,TRUE,"financing";#N/A,#N/A,TRUE,"source";#N/A,#N/A,TRUE,"flow";#N/A,#N/A,TRUE,"cash";#N/A,#N/A,TRUE,"-3%";#N/A,#N/A,TRUE,"tax";#N/A,#N/A,TRUE,"ben";#N/A,#N/A,TRUE,"Exit";#N/A,#N/A,TRUE,"Mezza";#N/A,#N/A,TRUE,"ln2";#N/A,#N/A,TRUE,"ln3";#N/A,#N/A,TRUE,"ln4";#N/A,#N/A,TRUE,"lnsum";#N/A,#N/A,TRUE,"rep";#N/A,#N/A,TRUE,"depr";#N/A,#N/A,TRUE,"funded";#N/A,#N/A,TRUE,"fedtc";#N/A,#N/A,TRUE,"statetc";#N/A,#N/A,TRUE,"mingain";#N/A,#N/A,TRUE,"Qirr (2)"}</definedName>
    <definedName name="wrn.BofA_RE." hidden="1">{#N/A,#N/A,TRUE,"toc";#N/A,#N/A,TRUE,"data1";#N/A,#N/A,TRUE,"financing";#N/A,#N/A,TRUE,"source";#N/A,#N/A,TRUE,"flow";#N/A,#N/A,TRUE,"cash";#N/A,#N/A,TRUE,"-3%";#N/A,#N/A,TRUE,"tax";#N/A,#N/A,TRUE,"ben";#N/A,#N/A,TRUE,"Exit";#N/A,#N/A,TRUE,"Mezza";#N/A,#N/A,TRUE,"ln2";#N/A,#N/A,TRUE,"ln3";#N/A,#N/A,TRUE,"ln4";#N/A,#N/A,TRUE,"lnsum";#N/A,#N/A,TRUE,"rep";#N/A,#N/A,TRUE,"depr";#N/A,#N/A,TRUE,"funded";#N/A,#N/A,TRUE,"fedtc";#N/A,#N/A,TRUE,"statetc";#N/A,#N/A,TRUE,"mingain";#N/A,#N/A,TRUE,"Qirr (2)"}</definedName>
    <definedName name="wrn.Bonds." localSheetId="4" hidden="1">{#N/A,#N/A,FALSE,"Bonds - Consol";#N/A,#N/A,FALSE,"Bonds - Lakes";#N/A,#N/A,FALSE,"Bonds - Chabot";#N/A,#N/A,FALSE,"Bonds - Diablo"}</definedName>
    <definedName name="wrn.Bonds." localSheetId="5" hidden="1">{#N/A,#N/A,FALSE,"Bonds - Consol";#N/A,#N/A,FALSE,"Bonds - Lakes";#N/A,#N/A,FALSE,"Bonds - Chabot";#N/A,#N/A,FALSE,"Bonds - Diablo"}</definedName>
    <definedName name="wrn.Bonds." localSheetId="3" hidden="1">{#N/A,#N/A,FALSE,"Bonds - Consol";#N/A,#N/A,FALSE,"Bonds - Lakes";#N/A,#N/A,FALSE,"Bonds - Chabot";#N/A,#N/A,FALSE,"Bonds - Diablo"}</definedName>
    <definedName name="wrn.Bonds." hidden="1">{#N/A,#N/A,FALSE,"Bonds - Consol";#N/A,#N/A,FALSE,"Bonds - Lakes";#N/A,#N/A,FALSE,"Bonds - Chabot";#N/A,#N/A,FALSE,"Bonds - Diablo"}</definedName>
    <definedName name="wrn.Bonds._1" localSheetId="4" hidden="1">{#N/A,#N/A,FALSE,"Bonds - Consol";#N/A,#N/A,FALSE,"Bonds - Lakes";#N/A,#N/A,FALSE,"Bonds - Chabot";#N/A,#N/A,FALSE,"Bonds - Diablo"}</definedName>
    <definedName name="wrn.Bonds._1" localSheetId="5" hidden="1">{#N/A,#N/A,FALSE,"Bonds - Consol";#N/A,#N/A,FALSE,"Bonds - Lakes";#N/A,#N/A,FALSE,"Bonds - Chabot";#N/A,#N/A,FALSE,"Bonds - Diablo"}</definedName>
    <definedName name="wrn.Bonds._1" localSheetId="3" hidden="1">{#N/A,#N/A,FALSE,"Bonds - Consol";#N/A,#N/A,FALSE,"Bonds - Lakes";#N/A,#N/A,FALSE,"Bonds - Chabot";#N/A,#N/A,FALSE,"Bonds - Diablo"}</definedName>
    <definedName name="wrn.Bonds._1" hidden="1">{#N/A,#N/A,FALSE,"Bonds - Consol";#N/A,#N/A,FALSE,"Bonds - Lakes";#N/A,#N/A,FALSE,"Bonds - Chabot";#N/A,#N/A,FALSE,"Bonds - Diablo"}</definedName>
    <definedName name="wrn.BOOK." localSheetId="4"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localSheetId="5"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localSheetId="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_.Reports." localSheetId="4" hidden="1">{"Current Month",#N/A,FALSE,"Current Compar.";"Year-To-Date",#N/A,FALSE,"Year Comparison";"Forecast",#N/A,FALSE,"Comparison NOI";"Actual Input",#N/A,FALSE,"Act...Ratios"}</definedName>
    <definedName name="wrn.Book._.Reports." localSheetId="5" hidden="1">{"Current Month",#N/A,FALSE,"Current Compar.";"Year-To-Date",#N/A,FALSE,"Year Comparison";"Forecast",#N/A,FALSE,"Comparison NOI";"Actual Input",#N/A,FALSE,"Act...Ratios"}</definedName>
    <definedName name="wrn.Book._.Reports." localSheetId="3" hidden="1">{"Current Month",#N/A,FALSE,"Current Compar.";"Year-To-Date",#N/A,FALSE,"Year Comparison";"Forecast",#N/A,FALSE,"Comparison NOI";"Actual Input",#N/A,FALSE,"Act...Ratios"}</definedName>
    <definedName name="wrn.Book._.Reports." hidden="1">{"Current Month",#N/A,FALSE,"Current Compar.";"Year-To-Date",#N/A,FALSE,"Year Comparison";"Forecast",#N/A,FALSE,"Comparison NOI";"Actual Input",#N/A,FALSE,"Act...Ratios"}</definedName>
    <definedName name="wrn.Book._.Reports._1" localSheetId="4" hidden="1">{"Current Month",#N/A,FALSE,"Current Compar.";"Year-To-Date",#N/A,FALSE,"Year Comparison";"Forecast",#N/A,FALSE,"Comparison NOI";"Actual Input",#N/A,FALSE,"Act...Ratios"}</definedName>
    <definedName name="wrn.Book._.Reports._1" localSheetId="5" hidden="1">{"Current Month",#N/A,FALSE,"Current Compar.";"Year-To-Date",#N/A,FALSE,"Year Comparison";"Forecast",#N/A,FALSE,"Comparison NOI";"Actual Input",#N/A,FALSE,"Act...Ratios"}</definedName>
    <definedName name="wrn.Book._.Reports._1" localSheetId="3" hidden="1">{"Current Month",#N/A,FALSE,"Current Compar.";"Year-To-Date",#N/A,FALSE,"Year Comparison";"Forecast",#N/A,FALSE,"Comparison NOI";"Actual Input",#N/A,FALSE,"Act...Ratios"}</definedName>
    <definedName name="wrn.Book._.Reports._1" hidden="1">{"Current Month",#N/A,FALSE,"Current Compar.";"Year-To-Date",#N/A,FALSE,"Year Comparison";"Forecast",#N/A,FALSE,"Comparison NOI";"Actual Input",#N/A,FALSE,"Act...Ratios"}</definedName>
    <definedName name="wrn.Boston._.1.4." localSheetId="4"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 localSheetId="5"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 localSheetId="3"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 hidden="1">{"Coversheet",#N/A,TRUE,"Sheet1";"Sensitivity",#N/A,TRUE,"Sheet1";"Value",#N/A,TRUE,"Sheet1";"Asset",#N/A,TRUE,"Sheet1";"Cash+Equity",#N/A,TRUE,"Sheet1";"DCF",#N/A,TRUE,"Sheet1";"Partnership Distribution",#N/A,TRUE,"Sheet1";"Promote1",#N/A,TRUE,"Sheet1";"Promote2",#N/A,TRUE,"Sheet1";"Promote3",#N/A,TRUE,"Sheet1";"Assumptions",#N/A,TRUE,"Sheet1"}</definedName>
    <definedName name="wrn.Both._.Outputs." localSheetId="4" hidden="1">{"LTV Output",#N/A,FALSE,"Output";"DCR Output",#N/A,FALSE,"Output"}</definedName>
    <definedName name="wrn.Both._.Outputs." localSheetId="5" hidden="1">{"LTV Output",#N/A,FALSE,"Output";"DCR Output",#N/A,FALSE,"Output"}</definedName>
    <definedName name="wrn.Both._.Outputs." localSheetId="3" hidden="1">{"LTV Output",#N/A,FALSE,"Output";"DCR Output",#N/A,FALSE,"Output"}</definedName>
    <definedName name="wrn.Both._.Outputs." hidden="1">{"LTV Output",#N/A,FALSE,"Output";"DCR Output",#N/A,FALSE,"Output"}</definedName>
    <definedName name="wrn.Both._.Outputs._1" localSheetId="4" hidden="1">{"LTV Output",#N/A,FALSE,"Output";"DCR Output",#N/A,FALSE,"Output"}</definedName>
    <definedName name="wrn.Both._.Outputs._1" localSheetId="5" hidden="1">{"LTV Output",#N/A,FALSE,"Output";"DCR Output",#N/A,FALSE,"Output"}</definedName>
    <definedName name="wrn.Both._.Outputs._1" localSheetId="3" hidden="1">{"LTV Output",#N/A,FALSE,"Output";"DCR Output",#N/A,FALSE,"Output"}</definedName>
    <definedName name="wrn.Both._.Outputs._1" hidden="1">{"LTV Output",#N/A,FALSE,"Output";"DCR Output",#N/A,FALSE,"Output"}</definedName>
    <definedName name="wrn.BOV." localSheetId="4" hidden="1">{#N/A,#N/A,FALSE,"Pricing Matrix";#N/A,#N/A,FALSE,"Assumptions";#N/A,#N/A,FALSE,"Year One Pro Forma";#N/A,#N/A,FALSE,"Operating Stmts";#N/A,#N/A,FALSE,"Cash Flow Projections";#N/A,#N/A,FALSE,"Rent Roll Summary";#N/A,#N/A,FALSE,"Market Rent Detail";#N/A,#N/A,FALSE,"Effective Rental Income Detail"}</definedName>
    <definedName name="wrn.BOV." localSheetId="5" hidden="1">{#N/A,#N/A,FALSE,"Pricing Matrix";#N/A,#N/A,FALSE,"Assumptions";#N/A,#N/A,FALSE,"Year One Pro Forma";#N/A,#N/A,FALSE,"Operating Stmts";#N/A,#N/A,FALSE,"Cash Flow Projections";#N/A,#N/A,FALSE,"Rent Roll Summary";#N/A,#N/A,FALSE,"Market Rent Detail";#N/A,#N/A,FALSE,"Effective Rental Income Detail"}</definedName>
    <definedName name="wrn.BOV." localSheetId="3" hidden="1">{#N/A,#N/A,FALSE,"Pricing Matrix";#N/A,#N/A,FALSE,"Assumptions";#N/A,#N/A,FALSE,"Year One Pro Forma";#N/A,#N/A,FALSE,"Operating Stmts";#N/A,#N/A,FALSE,"Cash Flow Projections";#N/A,#N/A,FALSE,"Rent Roll Summary";#N/A,#N/A,FALSE,"Market Rent Detail";#N/A,#N/A,FALSE,"Effective Rental Income Detail"}</definedName>
    <definedName name="wrn.BOV." hidden="1">{#N/A,#N/A,FALSE,"Pricing Matrix";#N/A,#N/A,FALSE,"Assumptions";#N/A,#N/A,FALSE,"Year One Pro Forma";#N/A,#N/A,FALSE,"Operating Stmts";#N/A,#N/A,FALSE,"Cash Flow Projections";#N/A,#N/A,FALSE,"Rent Roll Summary";#N/A,#N/A,FALSE,"Market Rent Detail";#N/A,#N/A,FALSE,"Effective Rental Income Detail"}</definedName>
    <definedName name="wrn.Break._.Even._.Analysis." localSheetId="4" hidden="1">{"Break Even",#N/A,FALSE,"Sensitivity"}</definedName>
    <definedName name="wrn.Break._.Even._.Analysis." localSheetId="5" hidden="1">{"Break Even",#N/A,FALSE,"Sensitivity"}</definedName>
    <definedName name="wrn.Break._.Even._.Analysis." localSheetId="3" hidden="1">{"Break Even",#N/A,FALSE,"Sensitivity"}</definedName>
    <definedName name="wrn.Break._.Even._.Analysis." hidden="1">{"Break Even",#N/A,FALSE,"Sensitivity"}</definedName>
    <definedName name="wrn.brian." localSheetId="4" hidden="1">{#N/A,#N/A,FALSE,"output";#N/A,#N/A,FALSE,"contrib";#N/A,#N/A,FALSE,"profile";#N/A,#N/A,FALSE,"comps"}</definedName>
    <definedName name="wrn.brian." localSheetId="5" hidden="1">{#N/A,#N/A,FALSE,"output";#N/A,#N/A,FALSE,"contrib";#N/A,#N/A,FALSE,"profile";#N/A,#N/A,FALSE,"comps"}</definedName>
    <definedName name="wrn.brian." localSheetId="3" hidden="1">{#N/A,#N/A,FALSE,"output";#N/A,#N/A,FALSE,"contrib";#N/A,#N/A,FALSE,"profile";#N/A,#N/A,FALSE,"comps"}</definedName>
    <definedName name="wrn.brian." hidden="1">{#N/A,#N/A,FALSE,"output";#N/A,#N/A,FALSE,"contrib";#N/A,#N/A,FALSE,"profile";#N/A,#N/A,FALSE,"comps"}</definedName>
    <definedName name="wrn.brians" localSheetId="4" hidden="1">{#N/A,#N/A,FALSE,"output";#N/A,#N/A,FALSE,"contrib";#N/A,#N/A,FALSE,"profile";#N/A,#N/A,FALSE,"comps"}</definedName>
    <definedName name="wrn.brians" localSheetId="5" hidden="1">{#N/A,#N/A,FALSE,"output";#N/A,#N/A,FALSE,"contrib";#N/A,#N/A,FALSE,"profile";#N/A,#N/A,FALSE,"comps"}</definedName>
    <definedName name="wrn.brians" localSheetId="3" hidden="1">{#N/A,#N/A,FALSE,"output";#N/A,#N/A,FALSE,"contrib";#N/A,#N/A,FALSE,"profile";#N/A,#N/A,FALSE,"comps"}</definedName>
    <definedName name="wrn.brians" hidden="1">{#N/A,#N/A,FALSE,"output";#N/A,#N/A,FALSE,"contrib";#N/A,#N/A,FALSE,"profile";#N/A,#N/A,FALSE,"comps"}</definedName>
    <definedName name="wrn.Bridge." localSheetId="4"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 localSheetId="5"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 localSheetId="3"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ncbud1." localSheetId="4" hidden="1">{#N/A,#N/A,FALSE,"SLSBUD"}</definedName>
    <definedName name="wrn.brincbud1." localSheetId="5" hidden="1">{#N/A,#N/A,FALSE,"SLSBUD"}</definedName>
    <definedName name="wrn.brincbud1." localSheetId="3" hidden="1">{#N/A,#N/A,FALSE,"SLSBUD"}</definedName>
    <definedName name="wrn.brincbud1." hidden="1">{#N/A,#N/A,FALSE,"SLSBUD"}</definedName>
    <definedName name="wrn.bs.com." localSheetId="4" hidden="1">{#N/A,#N/A,FALSE,"Summary (A)";#N/A,#N/A,FALSE,"DCF (B-1)";#N/A,#N/A,FALSE,"WACC (B-2)";#N/A,#N/A,FALSE,"Web Comps (B-3)";#N/A,#N/A,FALSE,"Web Approach (C-1)";#N/A,#N/A,FALSE,"Recnt Trans (D)";#N/A,#N/A,FALSE,"Inc. Stmt Scen 1(E-1,E-2)";#N/A,#N/A,FALSE,"Fixed Assets (E-3)";#N/A,#N/A,FALSE,"Venture Cap (F)";#N/A,#N/A,FALSE,"Control (G)"}</definedName>
    <definedName name="wrn.bs.com." localSheetId="5" hidden="1">{#N/A,#N/A,FALSE,"Summary (A)";#N/A,#N/A,FALSE,"DCF (B-1)";#N/A,#N/A,FALSE,"WACC (B-2)";#N/A,#N/A,FALSE,"Web Comps (B-3)";#N/A,#N/A,FALSE,"Web Approach (C-1)";#N/A,#N/A,FALSE,"Recnt Trans (D)";#N/A,#N/A,FALSE,"Inc. Stmt Scen 1(E-1,E-2)";#N/A,#N/A,FALSE,"Fixed Assets (E-3)";#N/A,#N/A,FALSE,"Venture Cap (F)";#N/A,#N/A,FALSE,"Control (G)"}</definedName>
    <definedName name="wrn.bs.com." localSheetId="3" hidden="1">{#N/A,#N/A,FALSE,"Summary (A)";#N/A,#N/A,FALSE,"DCF (B-1)";#N/A,#N/A,FALSE,"WACC (B-2)";#N/A,#N/A,FALSE,"Web Comps (B-3)";#N/A,#N/A,FALSE,"Web Approach (C-1)";#N/A,#N/A,FALSE,"Recnt Trans (D)";#N/A,#N/A,FALSE,"Inc. Stmt Scen 1(E-1,E-2)";#N/A,#N/A,FALSE,"Fixed Assets (E-3)";#N/A,#N/A,FALSE,"Venture Cap (F)";#N/A,#N/A,FALSE,"Control (G)"}</definedName>
    <definedName name="wrn.bs.com." hidden="1">{#N/A,#N/A,FALSE,"Summary (A)";#N/A,#N/A,FALSE,"DCF (B-1)";#N/A,#N/A,FALSE,"WACC (B-2)";#N/A,#N/A,FALSE,"Web Comps (B-3)";#N/A,#N/A,FALSE,"Web Approach (C-1)";#N/A,#N/A,FALSE,"Recnt Trans (D)";#N/A,#N/A,FALSE,"Inc. Stmt Scen 1(E-1,E-2)";#N/A,#N/A,FALSE,"Fixed Assets (E-3)";#N/A,#N/A,FALSE,"Venture Cap (F)";#N/A,#N/A,FALSE,"Control (G)"}</definedName>
    <definedName name="wrn.BT._.Report." localSheetId="4" hidden="1">{#N/A,#N/A,FALSE,"BTCostSummary";#N/A,#N/A,FALSE,"Finance";#N/A,#N/A,FALSE,"Land";"Construction with Retention",#N/A,FALSE,"Construction";#N/A,#N/A,FALSE,"BTA&amp;E";#N/A,#N/A,FALSE,"Indirect"}</definedName>
    <definedName name="wrn.BT._.Report." localSheetId="5" hidden="1">{#N/A,#N/A,FALSE,"BTCostSummary";#N/A,#N/A,FALSE,"Finance";#N/A,#N/A,FALSE,"Land";"Construction with Retention",#N/A,FALSE,"Construction";#N/A,#N/A,FALSE,"BTA&amp;E";#N/A,#N/A,FALSE,"Indirect"}</definedName>
    <definedName name="wrn.BT._.Report." localSheetId="3" hidden="1">{#N/A,#N/A,FALSE,"BTCostSummary";#N/A,#N/A,FALSE,"Finance";#N/A,#N/A,FALSE,"Land";"Construction with Retention",#N/A,FALSE,"Construction";#N/A,#N/A,FALSE,"BTA&amp;E";#N/A,#N/A,FALSE,"Indirect"}</definedName>
    <definedName name="wrn.BT._.Report." hidden="1">{#N/A,#N/A,FALSE,"BTCostSummary";#N/A,#N/A,FALSE,"Finance";#N/A,#N/A,FALSE,"Land";"Construction with Retention",#N/A,FALSE,"Construction";#N/A,#N/A,FALSE,"BTA&amp;E";#N/A,#N/A,FALSE,"Indirect"}</definedName>
    <definedName name="wrn.BUD1996." localSheetId="4" hidden="1">{"BUD1996",#N/A,TRUE,"Lowe Summary";"BUD1996",#N/A,TRUE,"NCI Input";"BUD1996",#N/A,TRUE,"PCCH Summary";"BUD1996",#N/A,TRUE,"GH_Homes";"BUD1996",#N/A,TRUE,"Non-GrandHaven";"BUD1996",#N/A,TRUE,"Field Exp";"BUD1996",#N/A,TRUE,"PCCH G&amp;A";"BUD1996",#N/A,TRUE,"PCRE Summary";"BUD1996",#N/A,TRUE,"G.H. Commissions";"BUD1996",#N/A,TRUE,"PCRE G&amp;A"}</definedName>
    <definedName name="wrn.BUD1996." localSheetId="5" hidden="1">{"BUD1996",#N/A,TRUE,"Lowe Summary";"BUD1996",#N/A,TRUE,"NCI Input";"BUD1996",#N/A,TRUE,"PCCH Summary";"BUD1996",#N/A,TRUE,"GH_Homes";"BUD1996",#N/A,TRUE,"Non-GrandHaven";"BUD1996",#N/A,TRUE,"Field Exp";"BUD1996",#N/A,TRUE,"PCCH G&amp;A";"BUD1996",#N/A,TRUE,"PCRE Summary";"BUD1996",#N/A,TRUE,"G.H. Commissions";"BUD1996",#N/A,TRUE,"PCRE G&amp;A"}</definedName>
    <definedName name="wrn.BUD1996." localSheetId="3" hidden="1">{"BUD1996",#N/A,TRUE,"Lowe Summary";"BUD1996",#N/A,TRUE,"NCI Input";"BUD1996",#N/A,TRUE,"PCCH Summary";"BUD1996",#N/A,TRUE,"GH_Homes";"BUD1996",#N/A,TRUE,"Non-GrandHaven";"BUD1996",#N/A,TRUE,"Field Exp";"BUD1996",#N/A,TRUE,"PCCH G&amp;A";"BUD1996",#N/A,TRUE,"PCRE Summary";"BUD1996",#N/A,TRUE,"G.H. Commissions";"BUD1996",#N/A,TRUE,"PCRE G&amp;A"}</definedName>
    <definedName name="wrn.BUD1996." hidden="1">{"BUD1996",#N/A,TRUE,"Lowe Summary";"BUD1996",#N/A,TRUE,"NCI Input";"BUD1996",#N/A,TRUE,"PCCH Summary";"BUD1996",#N/A,TRUE,"GH_Homes";"BUD1996",#N/A,TRUE,"Non-GrandHaven";"BUD1996",#N/A,TRUE,"Field Exp";"BUD1996",#N/A,TRUE,"PCCH G&amp;A";"BUD1996",#N/A,TRUE,"PCRE Summary";"BUD1996",#N/A,TRUE,"G.H. Commissions";"BUD1996",#N/A,TRUE,"PCRE G&amp;A"}</definedName>
    <definedName name="wrn.BUD1997." localSheetId="4" hidden="1">{"BUD1997",#N/A,FALSE,"Lowe Summary";"BUD1997",#N/A,FALSE,"NCI Input";"BUD1997",#N/A,FALSE,"PCCH Summary";"BUD1997",#N/A,FALSE,"GH_Homes";"BUD1997",#N/A,FALSE,"Non-GrandHaven";"BUD1997",#N/A,FALSE,"Field Exp";"BUD1997",#N/A,FALSE,"PCCH G&amp;A";"BUD1997",#N/A,FALSE,"PCRE Summary";"BUD1997",#N/A,FALSE,"G.H. Commissions";"BUD1997",#N/A,FALSE,"PCRE G&amp;A";"BUD1997",#N/A,FALSE,"NCI Input"}</definedName>
    <definedName name="wrn.BUD1997." localSheetId="5" hidden="1">{"BUD1997",#N/A,FALSE,"Lowe Summary";"BUD1997",#N/A,FALSE,"NCI Input";"BUD1997",#N/A,FALSE,"PCCH Summary";"BUD1997",#N/A,FALSE,"GH_Homes";"BUD1997",#N/A,FALSE,"Non-GrandHaven";"BUD1997",#N/A,FALSE,"Field Exp";"BUD1997",#N/A,FALSE,"PCCH G&amp;A";"BUD1997",#N/A,FALSE,"PCRE Summary";"BUD1997",#N/A,FALSE,"G.H. Commissions";"BUD1997",#N/A,FALSE,"PCRE G&amp;A";"BUD1997",#N/A,FALSE,"NCI Input"}</definedName>
    <definedName name="wrn.BUD1997." localSheetId="3" hidden="1">{"BUD1997",#N/A,FALSE,"Lowe Summary";"BUD1997",#N/A,FALSE,"NCI Input";"BUD1997",#N/A,FALSE,"PCCH Summary";"BUD1997",#N/A,FALSE,"GH_Homes";"BUD1997",#N/A,FALSE,"Non-GrandHaven";"BUD1997",#N/A,FALSE,"Field Exp";"BUD1997",#N/A,FALSE,"PCCH G&amp;A";"BUD1997",#N/A,FALSE,"PCRE Summary";"BUD1997",#N/A,FALSE,"G.H. Commissions";"BUD1997",#N/A,FALSE,"PCRE G&amp;A";"BUD1997",#N/A,FALSE,"NCI Input"}</definedName>
    <definedName name="wrn.BUD1997." hidden="1">{"BUD1997",#N/A,FALSE,"Lowe Summary";"BUD1997",#N/A,FALSE,"NCI Input";"BUD1997",#N/A,FALSE,"PCCH Summary";"BUD1997",#N/A,FALSE,"GH_Homes";"BUD1997",#N/A,FALSE,"Non-GrandHaven";"BUD1997",#N/A,FALSE,"Field Exp";"BUD1997",#N/A,FALSE,"PCCH G&amp;A";"BUD1997",#N/A,FALSE,"PCRE Summary";"BUD1997",#N/A,FALSE,"G.H. Commissions";"BUD1997",#N/A,FALSE,"PCRE G&amp;A";"BUD1997",#N/A,FALSE,"NCI Input"}</definedName>
    <definedName name="wrn.bud98" localSheetId="4" hidden="1">{#N/A,#N/A,FALSE,"Summary Worksheet";#N/A,#N/A,FALSE,"Base Rents";#N/A,#N/A,FALSE,"Escalation";#N/A,#N/A,FALSE,"Operating Expense Detail";#N/A,#N/A,FALSE,"Capital Schedule";#N/A,#N/A,FALSE,"Monthly Detail";#N/A,#N/A,FALSE,"Assumptions"}</definedName>
    <definedName name="wrn.bud98" localSheetId="5" hidden="1">{#N/A,#N/A,FALSE,"Summary Worksheet";#N/A,#N/A,FALSE,"Base Rents";#N/A,#N/A,FALSE,"Escalation";#N/A,#N/A,FALSE,"Operating Expense Detail";#N/A,#N/A,FALSE,"Capital Schedule";#N/A,#N/A,FALSE,"Monthly Detail";#N/A,#N/A,FALSE,"Assumptions"}</definedName>
    <definedName name="wrn.bud98" localSheetId="3" hidden="1">{#N/A,#N/A,FALSE,"Summary Worksheet";#N/A,#N/A,FALSE,"Base Rents";#N/A,#N/A,FALSE,"Escalation";#N/A,#N/A,FALSE,"Operating Expense Detail";#N/A,#N/A,FALSE,"Capital Schedule";#N/A,#N/A,FALSE,"Monthly Detail";#N/A,#N/A,FALSE,"Assumptions"}</definedName>
    <definedName name="wrn.bud98" hidden="1">{#N/A,#N/A,FALSE,"Summary Worksheet";#N/A,#N/A,FALSE,"Base Rents";#N/A,#N/A,FALSE,"Escalation";#N/A,#N/A,FALSE,"Operating Expense Detail";#N/A,#N/A,FALSE,"Capital Schedule";#N/A,#N/A,FALSE,"Monthly Detail";#N/A,#N/A,FALSE,"Assumptions"}</definedName>
    <definedName name="wrn.bud99" localSheetId="4" hidden="1">{#N/A,#N/A,FALSE,"Summary Worksheet";#N/A,#N/A,FALSE,"Base Rents";#N/A,#N/A,FALSE,"Escalation";#N/A,#N/A,FALSE,"Operating Expense Detail";#N/A,#N/A,FALSE,"Capital Schedule";#N/A,#N/A,FALSE,"Monthly Detail";#N/A,#N/A,FALSE,"Assumptions"}</definedName>
    <definedName name="wrn.bud99" localSheetId="5" hidden="1">{#N/A,#N/A,FALSE,"Summary Worksheet";#N/A,#N/A,FALSE,"Base Rents";#N/A,#N/A,FALSE,"Escalation";#N/A,#N/A,FALSE,"Operating Expense Detail";#N/A,#N/A,FALSE,"Capital Schedule";#N/A,#N/A,FALSE,"Monthly Detail";#N/A,#N/A,FALSE,"Assumptions"}</definedName>
    <definedName name="wrn.bud99" localSheetId="3" hidden="1">{#N/A,#N/A,FALSE,"Summary Worksheet";#N/A,#N/A,FALSE,"Base Rents";#N/A,#N/A,FALSE,"Escalation";#N/A,#N/A,FALSE,"Operating Expense Detail";#N/A,#N/A,FALSE,"Capital Schedule";#N/A,#N/A,FALSE,"Monthly Detail";#N/A,#N/A,FALSE,"Assumptions"}</definedName>
    <definedName name="wrn.bud99" hidden="1">{#N/A,#N/A,FALSE,"Summary Worksheet";#N/A,#N/A,FALSE,"Base Rents";#N/A,#N/A,FALSE,"Escalation";#N/A,#N/A,FALSE,"Operating Expense Detail";#N/A,#N/A,FALSE,"Capital Schedule";#N/A,#N/A,FALSE,"Monthly Detail";#N/A,#N/A,FALSE,"Assumptions"}</definedName>
    <definedName name="wrn.Budget." localSheetId="4" hidden="1">{"Budget",#N/A,FALSE,"Sheet1"}</definedName>
    <definedName name="wrn.Budget." localSheetId="5" hidden="1">{"Budget",#N/A,FALSE,"Sheet1"}</definedName>
    <definedName name="wrn.Budget." localSheetId="3" hidden="1">{"Budget",#N/A,FALSE,"Sheet1"}</definedName>
    <definedName name="wrn.Budget." hidden="1">{"Budget",#N/A,FALSE,"Sheet1"}</definedName>
    <definedName name="wrn.Budget._.1997._.Analysis." localSheetId="4" hidden="1">{#N/A,#N/A,TRUE,"Budget 1997 Class A";#N/A,#N/A,TRUE,"Budgets 1997 Class B &amp; C"}</definedName>
    <definedName name="wrn.Budget._.1997._.Analysis." localSheetId="5" hidden="1">{#N/A,#N/A,TRUE,"Budget 1997 Class A";#N/A,#N/A,TRUE,"Budgets 1997 Class B &amp; C"}</definedName>
    <definedName name="wrn.Budget._.1997._.Analysis." localSheetId="3" hidden="1">{#N/A,#N/A,TRUE,"Budget 1997 Class A";#N/A,#N/A,TRUE,"Budgets 1997 Class B &amp; C"}</definedName>
    <definedName name="wrn.Budget._.1997._.Analysis." hidden="1">{#N/A,#N/A,TRUE,"Budget 1997 Class A";#N/A,#N/A,TRUE,"Budgets 1997 Class B &amp; C"}</definedName>
    <definedName name="wrn.Budget._.Report." localSheetId="4" hidden="1">{#N/A,#N/A,FALSE,"Cover Page";#N/A,#N/A,FALSE,"Brookfield Consolidated";#N/A,#N/A,FALSE,"Marketable Sec.";#N/A,#N/A,FALSE,"Acct. &amp; Loans Rec.";#N/A,#N/A,FALSE,"Brookfield Homes";#N/A,#N/A,FALSE,"Carma Developers";#N/A,#N/A,FALSE,"Brookfield CP";#N/A,#N/A,FALSE,"World Financial Center Props.";#N/A,#N/A,FALSE,"Other Assets";#N/A,#N/A,FALSE,"Accounts Payable";#N/A,#N/A,FALSE,"Liabilities";#N/A,#N/A,FALSE,"Minority Interests";#N/A,#N/A,FALSE,"Conv Debs";#N/A,#N/A,FALSE,"Preferred Shares";#N/A,#N/A,FALSE,"Assumptions"}</definedName>
    <definedName name="wrn.Budget._.Report." localSheetId="5" hidden="1">{#N/A,#N/A,FALSE,"Cover Page";#N/A,#N/A,FALSE,"Brookfield Consolidated";#N/A,#N/A,FALSE,"Marketable Sec.";#N/A,#N/A,FALSE,"Acct. &amp; Loans Rec.";#N/A,#N/A,FALSE,"Brookfield Homes";#N/A,#N/A,FALSE,"Carma Developers";#N/A,#N/A,FALSE,"Brookfield CP";#N/A,#N/A,FALSE,"World Financial Center Props.";#N/A,#N/A,FALSE,"Other Assets";#N/A,#N/A,FALSE,"Accounts Payable";#N/A,#N/A,FALSE,"Liabilities";#N/A,#N/A,FALSE,"Minority Interests";#N/A,#N/A,FALSE,"Conv Debs";#N/A,#N/A,FALSE,"Preferred Shares";#N/A,#N/A,FALSE,"Assumptions"}</definedName>
    <definedName name="wrn.Budget._.Report." localSheetId="3" hidden="1">{#N/A,#N/A,FALSE,"Cover Page";#N/A,#N/A,FALSE,"Brookfield Consolidated";#N/A,#N/A,FALSE,"Marketable Sec.";#N/A,#N/A,FALSE,"Acct. &amp; Loans Rec.";#N/A,#N/A,FALSE,"Brookfield Homes";#N/A,#N/A,FALSE,"Carma Developers";#N/A,#N/A,FALSE,"Brookfield CP";#N/A,#N/A,FALSE,"World Financial Center Props.";#N/A,#N/A,FALSE,"Other Assets";#N/A,#N/A,FALSE,"Accounts Payable";#N/A,#N/A,FALSE,"Liabilities";#N/A,#N/A,FALSE,"Minority Interests";#N/A,#N/A,FALSE,"Conv Debs";#N/A,#N/A,FALSE,"Preferred Shares";#N/A,#N/A,FALSE,"Assumptions"}</definedName>
    <definedName name="wrn.Budget._.Report." hidden="1">{#N/A,#N/A,FALSE,"Cover Page";#N/A,#N/A,FALSE,"Brookfield Consolidated";#N/A,#N/A,FALSE,"Marketable Sec.";#N/A,#N/A,FALSE,"Acct. &amp; Loans Rec.";#N/A,#N/A,FALSE,"Brookfield Homes";#N/A,#N/A,FALSE,"Carma Developers";#N/A,#N/A,FALSE,"Brookfield CP";#N/A,#N/A,FALSE,"World Financial Center Props.";#N/A,#N/A,FALSE,"Other Assets";#N/A,#N/A,FALSE,"Accounts Payable";#N/A,#N/A,FALSE,"Liabilities";#N/A,#N/A,FALSE,"Minority Interests";#N/A,#N/A,FALSE,"Conv Debs";#N/A,#N/A,FALSE,"Preferred Shares";#N/A,#N/A,FALSE,"Assumptions"}</definedName>
    <definedName name="wrn.budget2" localSheetId="4" hidden="1">{"Spread Dollars",#N/A,FALSE,"Budget";"Spread Ratios",#N/A,FALSE,"Budget";"Target Comparison",#N/A,FALSE,"Summary"}</definedName>
    <definedName name="wrn.budget2" localSheetId="5" hidden="1">{"Spread Dollars",#N/A,FALSE,"Budget";"Spread Ratios",#N/A,FALSE,"Budget";"Target Comparison",#N/A,FALSE,"Summary"}</definedName>
    <definedName name="wrn.budget2" localSheetId="3" hidden="1">{"Spread Dollars",#N/A,FALSE,"Budget";"Spread Ratios",#N/A,FALSE,"Budget";"Target Comparison",#N/A,FALSE,"Summary"}</definedName>
    <definedName name="wrn.budget2" hidden="1">{"Spread Dollars",#N/A,FALSE,"Budget";"Spread Ratios",#N/A,FALSE,"Budget";"Target Comparison",#N/A,FALSE,"Summary"}</definedName>
    <definedName name="wrn.budget99" localSheetId="4" hidden="1">{#N/A,#N/A,FALSE,"Summary Worksheet";#N/A,#N/A,FALSE,"Base Rents";#N/A,#N/A,FALSE,"Escalation";#N/A,#N/A,FALSE,"Operating Expense Detail";#N/A,#N/A,FALSE,"Capital Schedule";#N/A,#N/A,FALSE,"Monthly Detail";#N/A,#N/A,FALSE,"Assumptions"}</definedName>
    <definedName name="wrn.budget99" localSheetId="5" hidden="1">{#N/A,#N/A,FALSE,"Summary Worksheet";#N/A,#N/A,FALSE,"Base Rents";#N/A,#N/A,FALSE,"Escalation";#N/A,#N/A,FALSE,"Operating Expense Detail";#N/A,#N/A,FALSE,"Capital Schedule";#N/A,#N/A,FALSE,"Monthly Detail";#N/A,#N/A,FALSE,"Assumptions"}</definedName>
    <definedName name="wrn.budget99" localSheetId="3" hidden="1">{#N/A,#N/A,FALSE,"Summary Worksheet";#N/A,#N/A,FALSE,"Base Rents";#N/A,#N/A,FALSE,"Escalation";#N/A,#N/A,FALSE,"Operating Expense Detail";#N/A,#N/A,FALSE,"Capital Schedule";#N/A,#N/A,FALSE,"Monthly Detail";#N/A,#N/A,FALSE,"Assumptions"}</definedName>
    <definedName name="wrn.budget99" hidden="1">{#N/A,#N/A,FALSE,"Summary Worksheet";#N/A,#N/A,FALSE,"Base Rents";#N/A,#N/A,FALSE,"Escalation";#N/A,#N/A,FALSE,"Operating Expense Detail";#N/A,#N/A,FALSE,"Capital Schedule";#N/A,#N/A,FALSE,"Monthly Detail";#N/A,#N/A,FALSE,"Assumptions"}</definedName>
    <definedName name="wrn.builder_fs." localSheetId="4" hidden="1">{"avgbs",#N/A,FALSE,"builder_fs";"is",#N/A,FALSE,"builder_fs";"opexps",#N/A,FALSE,"builder_fs"}</definedName>
    <definedName name="wrn.builder_fs." localSheetId="5" hidden="1">{"avgbs",#N/A,FALSE,"builder_fs";"is",#N/A,FALSE,"builder_fs";"opexps",#N/A,FALSE,"builder_fs"}</definedName>
    <definedName name="wrn.builder_fs." localSheetId="3" hidden="1">{"avgbs",#N/A,FALSE,"builder_fs";"is",#N/A,FALSE,"builder_fs";"opexps",#N/A,FALSE,"builder_fs"}</definedName>
    <definedName name="wrn.builder_fs." hidden="1">{"avgbs",#N/A,FALSE,"builder_fs";"is",#N/A,FALSE,"builder_fs";"opexps",#N/A,FALSE,"builder_fs"}</definedName>
    <definedName name="wrn.Buildups." localSheetId="4" hidden="1">{"ACQ",#N/A,FALSE,"ACQUISITIONS";"ACQF",#N/A,FALSE,"ACQUISITIONS";"PF",#N/A,FALSE,"PROYECTOVILA";"PV",#N/A,FALSE,"PROYECTOVILA";"Fee Dev",#N/A,FALSE,"DEVELOPMENT GROWTH";"gd",#N/A,FALSE,"DEVELOPMENT GROWTH"}</definedName>
    <definedName name="wrn.Buildups." localSheetId="5" hidden="1">{"ACQ",#N/A,FALSE,"ACQUISITIONS";"ACQF",#N/A,FALSE,"ACQUISITIONS";"PF",#N/A,FALSE,"PROYECTOVILA";"PV",#N/A,FALSE,"PROYECTOVILA";"Fee Dev",#N/A,FALSE,"DEVELOPMENT GROWTH";"gd",#N/A,FALSE,"DEVELOPMENT GROWTH"}</definedName>
    <definedName name="wrn.Buildups." localSheetId="3"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llshit1." localSheetId="4" hidden="1">{#N/A,#N/A,FALSE,"Sheet1";#N/A,#N/A,FALSE,"Summary";#N/A,#N/A,FALSE,"proj1";#N/A,#N/A,FALSE,"proj2"}</definedName>
    <definedName name="wrn.bullshit1." localSheetId="5" hidden="1">{#N/A,#N/A,FALSE,"Sheet1";#N/A,#N/A,FALSE,"Summary";#N/A,#N/A,FALSE,"proj1";#N/A,#N/A,FALSE,"proj2"}</definedName>
    <definedName name="wrn.bullshit1." localSheetId="3" hidden="1">{#N/A,#N/A,FALSE,"Sheet1";#N/A,#N/A,FALSE,"Summary";#N/A,#N/A,FALSE,"proj1";#N/A,#N/A,FALSE,"proj2"}</definedName>
    <definedName name="wrn.bullshit1." hidden="1">{#N/A,#N/A,FALSE,"Sheet1";#N/A,#N/A,FALSE,"Summary";#N/A,#N/A,FALSE,"proj1";#N/A,#N/A,FALSE,"proj2"}</definedName>
    <definedName name="wrn.CAM." localSheetId="4" hidden="1">{#N/A,#N/A,FALSE,"Detail";#N/A,#N/A,FALSE,"History";#N/A,#N/A,FALSE,"Staffing"}</definedName>
    <definedName name="wrn.CAM." localSheetId="5" hidden="1">{#N/A,#N/A,FALSE,"Detail";#N/A,#N/A,FALSE,"History";#N/A,#N/A,FALSE,"Staffing"}</definedName>
    <definedName name="wrn.CAM." localSheetId="3" hidden="1">{#N/A,#N/A,FALSE,"Detail";#N/A,#N/A,FALSE,"History";#N/A,#N/A,FALSE,"Staffing"}</definedName>
    <definedName name="wrn.CAM." hidden="1">{#N/A,#N/A,FALSE,"Detail";#N/A,#N/A,FALSE,"History";#N/A,#N/A,FALSE,"Staffing"}</definedName>
    <definedName name="wrn.CAM._.Allocation." localSheetId="4" hidden="1">{"CAM_Summary",#N/A,FALSE,"CAM Allocation";"CAM1",#N/A,FALSE,"CAM Allocation";"CAM2",#N/A,FALSE,"CAM Allocation";"CAM3",#N/A,FALSE,"CAM Allocation"}</definedName>
    <definedName name="wrn.CAM._.Allocation." localSheetId="5" hidden="1">{"CAM_Summary",#N/A,FALSE,"CAM Allocation";"CAM1",#N/A,FALSE,"CAM Allocation";"CAM2",#N/A,FALSE,"CAM Allocation";"CAM3",#N/A,FALSE,"CAM Allocation"}</definedName>
    <definedName name="wrn.CAM._.Allocation." localSheetId="3" hidden="1">{"CAM_Summary",#N/A,FALSE,"CAM Allocation";"CAM1",#N/A,FALSE,"CAM Allocation";"CAM2",#N/A,FALSE,"CAM Allocation";"CAM3",#N/A,FALSE,"CAM Allocation"}</definedName>
    <definedName name="wrn.CAM._.Allocation." hidden="1">{"CAM_Summary",#N/A,FALSE,"CAM Allocation";"CAM1",#N/A,FALSE,"CAM Allocation";"CAM2",#N/A,FALSE,"CAM Allocation";"CAM3",#N/A,FALSE,"CAM Allocation"}</definedName>
    <definedName name="wrn.Capital._.96." localSheetId="4" hidden="1">{#N/A,#N/A,FALSE,"Building Imp";#N/A,#N/A,FALSE,"Deferred Legal";#N/A,#N/A,FALSE,"Tenant Improvements";#N/A,#N/A,FALSE,"Lease Commissions";#N/A,#N/A,FALSE,"F &amp; F";#N/A,#N/A,FALSE,"CIP General"}</definedName>
    <definedName name="wrn.Capital._.96." localSheetId="5" hidden="1">{#N/A,#N/A,FALSE,"Building Imp";#N/A,#N/A,FALSE,"Deferred Legal";#N/A,#N/A,FALSE,"Tenant Improvements";#N/A,#N/A,FALSE,"Lease Commissions";#N/A,#N/A,FALSE,"F &amp; F";#N/A,#N/A,FALSE,"CIP General"}</definedName>
    <definedName name="wrn.Capital._.96." localSheetId="3" hidden="1">{#N/A,#N/A,FALSE,"Building Imp";#N/A,#N/A,FALSE,"Deferred Legal";#N/A,#N/A,FALSE,"Tenant Improvements";#N/A,#N/A,FALSE,"Lease Commissions";#N/A,#N/A,FALSE,"F &amp; F";#N/A,#N/A,FALSE,"CIP General"}</definedName>
    <definedName name="wrn.Capital._.96." hidden="1">{#N/A,#N/A,FALSE,"Building Imp";#N/A,#N/A,FALSE,"Deferred Legal";#N/A,#N/A,FALSE,"Tenant Improvements";#N/A,#N/A,FALSE,"Lease Commissions";#N/A,#N/A,FALSE,"F &amp; F";#N/A,#N/A,FALSE,"CIP General"}</definedName>
    <definedName name="wrn.Capital_Increm.." localSheetId="4" hidden="1">{#N/A,#N/A,FALSE,"Capital-Incremental"}</definedName>
    <definedName name="wrn.Capital_Increm.." localSheetId="5" hidden="1">{#N/A,#N/A,FALSE,"Capital-Incremental"}</definedName>
    <definedName name="wrn.Capital_Increm.." localSheetId="3" hidden="1">{#N/A,#N/A,FALSE,"Capital-Incremental"}</definedName>
    <definedName name="wrn.Capital_Increm.." hidden="1">{#N/A,#N/A,FALSE,"Capital-Incremental"}</definedName>
    <definedName name="wrn.Capital_Nonincre.." localSheetId="4" hidden="1">{#N/A,#N/A,FALSE,"Capital-Nonincremental"}</definedName>
    <definedName name="wrn.Capital_Nonincre.." localSheetId="5" hidden="1">{#N/A,#N/A,FALSE,"Capital-Nonincremental"}</definedName>
    <definedName name="wrn.Capital_Nonincre.." localSheetId="3" hidden="1">{#N/A,#N/A,FALSE,"Capital-Nonincremental"}</definedName>
    <definedName name="wrn.Capital_Nonincre.." hidden="1">{#N/A,#N/A,FALSE,"Capital-Nonincremental"}</definedName>
    <definedName name="wrn.CAPREIT." localSheetId="4" hidden="1">{#N/A,#N/A,FALSE,"CAPREIT"}</definedName>
    <definedName name="wrn.CAPREIT." localSheetId="5" hidden="1">{#N/A,#N/A,FALSE,"CAPREIT"}</definedName>
    <definedName name="wrn.CAPREIT." localSheetId="3" hidden="1">{#N/A,#N/A,FALSE,"CAPREIT"}</definedName>
    <definedName name="wrn.CAPREIT." hidden="1">{#N/A,#N/A,FALSE,"CAPREIT"}</definedName>
    <definedName name="wrn.CAPREIT._1" localSheetId="4" hidden="1">{#N/A,#N/A,FALSE,"CAPREIT"}</definedName>
    <definedName name="wrn.CAPREIT._1" localSheetId="5" hidden="1">{#N/A,#N/A,FALSE,"CAPREIT"}</definedName>
    <definedName name="wrn.CAPREIT._1" localSheetId="3" hidden="1">{#N/A,#N/A,FALSE,"CAPREIT"}</definedName>
    <definedName name="wrn.CAPREIT._1" hidden="1">{#N/A,#N/A,FALSE,"CAPREIT"}</definedName>
    <definedName name="wrn.CAPREIT._1_1" localSheetId="4" hidden="1">{#N/A,#N/A,FALSE,"CAPREIT"}</definedName>
    <definedName name="wrn.CAPREIT._1_1" localSheetId="5" hidden="1">{#N/A,#N/A,FALSE,"CAPREIT"}</definedName>
    <definedName name="wrn.CAPREIT._1_1" localSheetId="3" hidden="1">{#N/A,#N/A,FALSE,"CAPREIT"}</definedName>
    <definedName name="wrn.CAPREIT._1_1" hidden="1">{#N/A,#N/A,FALSE,"CAPREIT"}</definedName>
    <definedName name="wrn.CAPREIT._1_1_1" localSheetId="4" hidden="1">{#N/A,#N/A,FALSE,"CAPREIT"}</definedName>
    <definedName name="wrn.CAPREIT._1_1_1" localSheetId="5" hidden="1">{#N/A,#N/A,FALSE,"CAPREIT"}</definedName>
    <definedName name="wrn.CAPREIT._1_1_1" localSheetId="3" hidden="1">{#N/A,#N/A,FALSE,"CAPREIT"}</definedName>
    <definedName name="wrn.CAPREIT._1_1_1" hidden="1">{#N/A,#N/A,FALSE,"CAPREIT"}</definedName>
    <definedName name="wrn.CAPREIT._1_1_1_1" localSheetId="4" hidden="1">{#N/A,#N/A,FALSE,"CAPREIT"}</definedName>
    <definedName name="wrn.CAPREIT._1_1_1_1" localSheetId="5" hidden="1">{#N/A,#N/A,FALSE,"CAPREIT"}</definedName>
    <definedName name="wrn.CAPREIT._1_1_1_1" localSheetId="3" hidden="1">{#N/A,#N/A,FALSE,"CAPREIT"}</definedName>
    <definedName name="wrn.CAPREIT._1_1_1_1" hidden="1">{#N/A,#N/A,FALSE,"CAPREIT"}</definedName>
    <definedName name="wrn.CAPREIT._1_1_1_1_1" localSheetId="4" hidden="1">{#N/A,#N/A,FALSE,"CAPREIT"}</definedName>
    <definedName name="wrn.CAPREIT._1_1_1_1_1" localSheetId="5" hidden="1">{#N/A,#N/A,FALSE,"CAPREIT"}</definedName>
    <definedName name="wrn.CAPREIT._1_1_1_1_1" localSheetId="3" hidden="1">{#N/A,#N/A,FALSE,"CAPREIT"}</definedName>
    <definedName name="wrn.CAPREIT._1_1_1_1_1" hidden="1">{#N/A,#N/A,FALSE,"CAPREIT"}</definedName>
    <definedName name="wrn.CAPREIT._1_1_1_1_1_1" localSheetId="4" hidden="1">{#N/A,#N/A,FALSE,"CAPREIT"}</definedName>
    <definedName name="wrn.CAPREIT._1_1_1_1_1_1" localSheetId="5" hidden="1">{#N/A,#N/A,FALSE,"CAPREIT"}</definedName>
    <definedName name="wrn.CAPREIT._1_1_1_1_1_1" localSheetId="3" hidden="1">{#N/A,#N/A,FALSE,"CAPREIT"}</definedName>
    <definedName name="wrn.CAPREIT._1_1_1_1_1_1" hidden="1">{#N/A,#N/A,FALSE,"CAPREIT"}</definedName>
    <definedName name="wrn.CAPREIT._1_1_1_1_2" localSheetId="4" hidden="1">{#N/A,#N/A,FALSE,"CAPREIT"}</definedName>
    <definedName name="wrn.CAPREIT._1_1_1_1_2" localSheetId="5" hidden="1">{#N/A,#N/A,FALSE,"CAPREIT"}</definedName>
    <definedName name="wrn.CAPREIT._1_1_1_1_2" localSheetId="3" hidden="1">{#N/A,#N/A,FALSE,"CAPREIT"}</definedName>
    <definedName name="wrn.CAPREIT._1_1_1_1_2" hidden="1">{#N/A,#N/A,FALSE,"CAPREIT"}</definedName>
    <definedName name="wrn.CAPREIT._1_1_1_1_3" localSheetId="4" hidden="1">{#N/A,#N/A,FALSE,"CAPREIT"}</definedName>
    <definedName name="wrn.CAPREIT._1_1_1_1_3" localSheetId="5" hidden="1">{#N/A,#N/A,FALSE,"CAPREIT"}</definedName>
    <definedName name="wrn.CAPREIT._1_1_1_1_3" localSheetId="3" hidden="1">{#N/A,#N/A,FALSE,"CAPREIT"}</definedName>
    <definedName name="wrn.CAPREIT._1_1_1_1_3" hidden="1">{#N/A,#N/A,FALSE,"CAPREIT"}</definedName>
    <definedName name="wrn.CAPREIT._1_1_1_2" localSheetId="4" hidden="1">{#N/A,#N/A,FALSE,"CAPREIT"}</definedName>
    <definedName name="wrn.CAPREIT._1_1_1_2" localSheetId="5" hidden="1">{#N/A,#N/A,FALSE,"CAPREIT"}</definedName>
    <definedName name="wrn.CAPREIT._1_1_1_2" localSheetId="3" hidden="1">{#N/A,#N/A,FALSE,"CAPREIT"}</definedName>
    <definedName name="wrn.CAPREIT._1_1_1_2" hidden="1">{#N/A,#N/A,FALSE,"CAPREIT"}</definedName>
    <definedName name="wrn.CAPREIT._1_1_1_2_1" localSheetId="4" hidden="1">{#N/A,#N/A,FALSE,"CAPREIT"}</definedName>
    <definedName name="wrn.CAPREIT._1_1_1_2_1" localSheetId="5" hidden="1">{#N/A,#N/A,FALSE,"CAPREIT"}</definedName>
    <definedName name="wrn.CAPREIT._1_1_1_2_1" localSheetId="3" hidden="1">{#N/A,#N/A,FALSE,"CAPREIT"}</definedName>
    <definedName name="wrn.CAPREIT._1_1_1_2_1" hidden="1">{#N/A,#N/A,FALSE,"CAPREIT"}</definedName>
    <definedName name="wrn.CAPREIT._1_1_1_3" localSheetId="4" hidden="1">{#N/A,#N/A,FALSE,"CAPREIT"}</definedName>
    <definedName name="wrn.CAPREIT._1_1_1_3" localSheetId="5" hidden="1">{#N/A,#N/A,FALSE,"CAPREIT"}</definedName>
    <definedName name="wrn.CAPREIT._1_1_1_3" localSheetId="3" hidden="1">{#N/A,#N/A,FALSE,"CAPREIT"}</definedName>
    <definedName name="wrn.CAPREIT._1_1_1_3" hidden="1">{#N/A,#N/A,FALSE,"CAPREIT"}</definedName>
    <definedName name="wrn.CAPREIT._1_1_1_4" localSheetId="4" hidden="1">{#N/A,#N/A,FALSE,"CAPREIT"}</definedName>
    <definedName name="wrn.CAPREIT._1_1_1_4" localSheetId="5" hidden="1">{#N/A,#N/A,FALSE,"CAPREIT"}</definedName>
    <definedName name="wrn.CAPREIT._1_1_1_4" localSheetId="3" hidden="1">{#N/A,#N/A,FALSE,"CAPREIT"}</definedName>
    <definedName name="wrn.CAPREIT._1_1_1_4" hidden="1">{#N/A,#N/A,FALSE,"CAPREIT"}</definedName>
    <definedName name="wrn.CAPREIT._1_1_2" localSheetId="4" hidden="1">{#N/A,#N/A,FALSE,"CAPREIT"}</definedName>
    <definedName name="wrn.CAPREIT._1_1_2" localSheetId="5" hidden="1">{#N/A,#N/A,FALSE,"CAPREIT"}</definedName>
    <definedName name="wrn.CAPREIT._1_1_2" localSheetId="3" hidden="1">{#N/A,#N/A,FALSE,"CAPREIT"}</definedName>
    <definedName name="wrn.CAPREIT._1_1_2" hidden="1">{#N/A,#N/A,FALSE,"CAPREIT"}</definedName>
    <definedName name="wrn.CAPREIT._1_1_2_1" localSheetId="4" hidden="1">{#N/A,#N/A,FALSE,"CAPREIT"}</definedName>
    <definedName name="wrn.CAPREIT._1_1_2_1" localSheetId="5" hidden="1">{#N/A,#N/A,FALSE,"CAPREIT"}</definedName>
    <definedName name="wrn.CAPREIT._1_1_2_1" localSheetId="3" hidden="1">{#N/A,#N/A,FALSE,"CAPREIT"}</definedName>
    <definedName name="wrn.CAPREIT._1_1_2_1" hidden="1">{#N/A,#N/A,FALSE,"CAPREIT"}</definedName>
    <definedName name="wrn.CAPREIT._1_1_2_1_1" localSheetId="4" hidden="1">{#N/A,#N/A,FALSE,"CAPREIT"}</definedName>
    <definedName name="wrn.CAPREIT._1_1_2_1_1" localSheetId="5" hidden="1">{#N/A,#N/A,FALSE,"CAPREIT"}</definedName>
    <definedName name="wrn.CAPREIT._1_1_2_1_1" localSheetId="3" hidden="1">{#N/A,#N/A,FALSE,"CAPREIT"}</definedName>
    <definedName name="wrn.CAPREIT._1_1_2_1_1" hidden="1">{#N/A,#N/A,FALSE,"CAPREIT"}</definedName>
    <definedName name="wrn.CAPREIT._1_1_2_2" localSheetId="4" hidden="1">{#N/A,#N/A,FALSE,"CAPREIT"}</definedName>
    <definedName name="wrn.CAPREIT._1_1_2_2" localSheetId="5" hidden="1">{#N/A,#N/A,FALSE,"CAPREIT"}</definedName>
    <definedName name="wrn.CAPREIT._1_1_2_2" localSheetId="3" hidden="1">{#N/A,#N/A,FALSE,"CAPREIT"}</definedName>
    <definedName name="wrn.CAPREIT._1_1_2_2" hidden="1">{#N/A,#N/A,FALSE,"CAPREIT"}</definedName>
    <definedName name="wrn.CAPREIT._1_1_2_3" localSheetId="4" hidden="1">{#N/A,#N/A,FALSE,"CAPREIT"}</definedName>
    <definedName name="wrn.CAPREIT._1_1_2_3" localSheetId="5" hidden="1">{#N/A,#N/A,FALSE,"CAPREIT"}</definedName>
    <definedName name="wrn.CAPREIT._1_1_2_3" localSheetId="3" hidden="1">{#N/A,#N/A,FALSE,"CAPREIT"}</definedName>
    <definedName name="wrn.CAPREIT._1_1_2_3" hidden="1">{#N/A,#N/A,FALSE,"CAPREIT"}</definedName>
    <definedName name="wrn.CAPREIT._1_1_3" localSheetId="4" hidden="1">{#N/A,#N/A,FALSE,"CAPREIT"}</definedName>
    <definedName name="wrn.CAPREIT._1_1_3" localSheetId="5" hidden="1">{#N/A,#N/A,FALSE,"CAPREIT"}</definedName>
    <definedName name="wrn.CAPREIT._1_1_3" localSheetId="3" hidden="1">{#N/A,#N/A,FALSE,"CAPREIT"}</definedName>
    <definedName name="wrn.CAPREIT._1_1_3" hidden="1">{#N/A,#N/A,FALSE,"CAPREIT"}</definedName>
    <definedName name="wrn.CAPREIT._1_1_4" localSheetId="4" hidden="1">{#N/A,#N/A,FALSE,"CAPREIT"}</definedName>
    <definedName name="wrn.CAPREIT._1_1_4" localSheetId="5" hidden="1">{#N/A,#N/A,FALSE,"CAPREIT"}</definedName>
    <definedName name="wrn.CAPREIT._1_1_4" localSheetId="3" hidden="1">{#N/A,#N/A,FALSE,"CAPREIT"}</definedName>
    <definedName name="wrn.CAPREIT._1_1_4" hidden="1">{#N/A,#N/A,FALSE,"CAPREIT"}</definedName>
    <definedName name="wrn.CAPREIT._1_2" localSheetId="4" hidden="1">{#N/A,#N/A,FALSE,"CAPREIT"}</definedName>
    <definedName name="wrn.CAPREIT._1_2" localSheetId="5" hidden="1">{#N/A,#N/A,FALSE,"CAPREIT"}</definedName>
    <definedName name="wrn.CAPREIT._1_2" localSheetId="3" hidden="1">{#N/A,#N/A,FALSE,"CAPREIT"}</definedName>
    <definedName name="wrn.CAPREIT._1_2" hidden="1">{#N/A,#N/A,FALSE,"CAPREIT"}</definedName>
    <definedName name="wrn.CAPREIT._1_2_1" localSheetId="4" hidden="1">{#N/A,#N/A,FALSE,"CAPREIT"}</definedName>
    <definedName name="wrn.CAPREIT._1_2_1" localSheetId="5" hidden="1">{#N/A,#N/A,FALSE,"CAPREIT"}</definedName>
    <definedName name="wrn.CAPREIT._1_2_1" localSheetId="3" hidden="1">{#N/A,#N/A,FALSE,"CAPREIT"}</definedName>
    <definedName name="wrn.CAPREIT._1_2_1" hidden="1">{#N/A,#N/A,FALSE,"CAPREIT"}</definedName>
    <definedName name="wrn.CAPREIT._1_2_1_1" localSheetId="4" hidden="1">{#N/A,#N/A,FALSE,"CAPREIT"}</definedName>
    <definedName name="wrn.CAPREIT._1_2_1_1" localSheetId="5" hidden="1">{#N/A,#N/A,FALSE,"CAPREIT"}</definedName>
    <definedName name="wrn.CAPREIT._1_2_1_1" localSheetId="3" hidden="1">{#N/A,#N/A,FALSE,"CAPREIT"}</definedName>
    <definedName name="wrn.CAPREIT._1_2_1_1" hidden="1">{#N/A,#N/A,FALSE,"CAPREIT"}</definedName>
    <definedName name="wrn.CAPREIT._1_2_1_1_1" localSheetId="4" hidden="1">{#N/A,#N/A,FALSE,"CAPREIT"}</definedName>
    <definedName name="wrn.CAPREIT._1_2_1_1_1" localSheetId="5" hidden="1">{#N/A,#N/A,FALSE,"CAPREIT"}</definedName>
    <definedName name="wrn.CAPREIT._1_2_1_1_1" localSheetId="3" hidden="1">{#N/A,#N/A,FALSE,"CAPREIT"}</definedName>
    <definedName name="wrn.CAPREIT._1_2_1_1_1" hidden="1">{#N/A,#N/A,FALSE,"CAPREIT"}</definedName>
    <definedName name="wrn.CAPREIT._1_2_1_2" localSheetId="4" hidden="1">{#N/A,#N/A,FALSE,"CAPREIT"}</definedName>
    <definedName name="wrn.CAPREIT._1_2_1_2" localSheetId="5" hidden="1">{#N/A,#N/A,FALSE,"CAPREIT"}</definedName>
    <definedName name="wrn.CAPREIT._1_2_1_2" localSheetId="3" hidden="1">{#N/A,#N/A,FALSE,"CAPREIT"}</definedName>
    <definedName name="wrn.CAPREIT._1_2_1_2" hidden="1">{#N/A,#N/A,FALSE,"CAPREIT"}</definedName>
    <definedName name="wrn.CAPREIT._1_2_1_3" localSheetId="4" hidden="1">{#N/A,#N/A,FALSE,"CAPREIT"}</definedName>
    <definedName name="wrn.CAPREIT._1_2_1_3" localSheetId="5" hidden="1">{#N/A,#N/A,FALSE,"CAPREIT"}</definedName>
    <definedName name="wrn.CAPREIT._1_2_1_3" localSheetId="3" hidden="1">{#N/A,#N/A,FALSE,"CAPREIT"}</definedName>
    <definedName name="wrn.CAPREIT._1_2_1_3" hidden="1">{#N/A,#N/A,FALSE,"CAPREIT"}</definedName>
    <definedName name="wrn.CAPREIT._1_2_2" localSheetId="4" hidden="1">{#N/A,#N/A,FALSE,"CAPREIT"}</definedName>
    <definedName name="wrn.CAPREIT._1_2_2" localSheetId="5" hidden="1">{#N/A,#N/A,FALSE,"CAPREIT"}</definedName>
    <definedName name="wrn.CAPREIT._1_2_2" localSheetId="3" hidden="1">{#N/A,#N/A,FALSE,"CAPREIT"}</definedName>
    <definedName name="wrn.CAPREIT._1_2_2" hidden="1">{#N/A,#N/A,FALSE,"CAPREIT"}</definedName>
    <definedName name="wrn.CAPREIT._1_2_2_1" localSheetId="4" hidden="1">{#N/A,#N/A,FALSE,"CAPREIT"}</definedName>
    <definedName name="wrn.CAPREIT._1_2_2_1" localSheetId="5" hidden="1">{#N/A,#N/A,FALSE,"CAPREIT"}</definedName>
    <definedName name="wrn.CAPREIT._1_2_2_1" localSheetId="3" hidden="1">{#N/A,#N/A,FALSE,"CAPREIT"}</definedName>
    <definedName name="wrn.CAPREIT._1_2_2_1" hidden="1">{#N/A,#N/A,FALSE,"CAPREIT"}</definedName>
    <definedName name="wrn.CAPREIT._1_2_3" localSheetId="4" hidden="1">{#N/A,#N/A,FALSE,"CAPREIT"}</definedName>
    <definedName name="wrn.CAPREIT._1_2_3" localSheetId="5" hidden="1">{#N/A,#N/A,FALSE,"CAPREIT"}</definedName>
    <definedName name="wrn.CAPREIT._1_2_3" localSheetId="3" hidden="1">{#N/A,#N/A,FALSE,"CAPREIT"}</definedName>
    <definedName name="wrn.CAPREIT._1_2_3" hidden="1">{#N/A,#N/A,FALSE,"CAPREIT"}</definedName>
    <definedName name="wrn.CAPREIT._1_2_4" localSheetId="4" hidden="1">{#N/A,#N/A,FALSE,"CAPREIT"}</definedName>
    <definedName name="wrn.CAPREIT._1_2_4" localSheetId="5" hidden="1">{#N/A,#N/A,FALSE,"CAPREIT"}</definedName>
    <definedName name="wrn.CAPREIT._1_2_4" localSheetId="3" hidden="1">{#N/A,#N/A,FALSE,"CAPREIT"}</definedName>
    <definedName name="wrn.CAPREIT._1_2_4" hidden="1">{#N/A,#N/A,FALSE,"CAPREIT"}</definedName>
    <definedName name="wrn.CAPREIT._1_3" localSheetId="4" hidden="1">{#N/A,#N/A,FALSE,"CAPREIT"}</definedName>
    <definedName name="wrn.CAPREIT._1_3" localSheetId="5" hidden="1">{#N/A,#N/A,FALSE,"CAPREIT"}</definedName>
    <definedName name="wrn.CAPREIT._1_3" localSheetId="3" hidden="1">{#N/A,#N/A,FALSE,"CAPREIT"}</definedName>
    <definedName name="wrn.CAPREIT._1_3" hidden="1">{#N/A,#N/A,FALSE,"CAPREIT"}</definedName>
    <definedName name="wrn.CAPREIT._1_3_1" localSheetId="4" hidden="1">{#N/A,#N/A,FALSE,"CAPREIT"}</definedName>
    <definedName name="wrn.CAPREIT._1_3_1" localSheetId="5" hidden="1">{#N/A,#N/A,FALSE,"CAPREIT"}</definedName>
    <definedName name="wrn.CAPREIT._1_3_1" localSheetId="3" hidden="1">{#N/A,#N/A,FALSE,"CAPREIT"}</definedName>
    <definedName name="wrn.CAPREIT._1_3_1" hidden="1">{#N/A,#N/A,FALSE,"CAPREIT"}</definedName>
    <definedName name="wrn.CAPREIT._1_3_1_1" localSheetId="4" hidden="1">{#N/A,#N/A,FALSE,"CAPREIT"}</definedName>
    <definedName name="wrn.CAPREIT._1_3_1_1" localSheetId="5" hidden="1">{#N/A,#N/A,FALSE,"CAPREIT"}</definedName>
    <definedName name="wrn.CAPREIT._1_3_1_1" localSheetId="3" hidden="1">{#N/A,#N/A,FALSE,"CAPREIT"}</definedName>
    <definedName name="wrn.CAPREIT._1_3_1_1" hidden="1">{#N/A,#N/A,FALSE,"CAPREIT"}</definedName>
    <definedName name="wrn.CAPREIT._1_3_2" localSheetId="4" hidden="1">{#N/A,#N/A,FALSE,"CAPREIT"}</definedName>
    <definedName name="wrn.CAPREIT._1_3_2" localSheetId="5" hidden="1">{#N/A,#N/A,FALSE,"CAPREIT"}</definedName>
    <definedName name="wrn.CAPREIT._1_3_2" localSheetId="3" hidden="1">{#N/A,#N/A,FALSE,"CAPREIT"}</definedName>
    <definedName name="wrn.CAPREIT._1_3_2" hidden="1">{#N/A,#N/A,FALSE,"CAPREIT"}</definedName>
    <definedName name="wrn.CAPREIT._1_3_3" localSheetId="4" hidden="1">{#N/A,#N/A,FALSE,"CAPREIT"}</definedName>
    <definedName name="wrn.CAPREIT._1_3_3" localSheetId="5" hidden="1">{#N/A,#N/A,FALSE,"CAPREIT"}</definedName>
    <definedName name="wrn.CAPREIT._1_3_3" localSheetId="3" hidden="1">{#N/A,#N/A,FALSE,"CAPREIT"}</definedName>
    <definedName name="wrn.CAPREIT._1_3_3" hidden="1">{#N/A,#N/A,FALSE,"CAPREIT"}</definedName>
    <definedName name="wrn.CAPREIT._1_4" localSheetId="4" hidden="1">{#N/A,#N/A,FALSE,"CAPREIT"}</definedName>
    <definedName name="wrn.CAPREIT._1_4" localSheetId="5" hidden="1">{#N/A,#N/A,FALSE,"CAPREIT"}</definedName>
    <definedName name="wrn.CAPREIT._1_4" localSheetId="3" hidden="1">{#N/A,#N/A,FALSE,"CAPREIT"}</definedName>
    <definedName name="wrn.CAPREIT._1_4" hidden="1">{#N/A,#N/A,FALSE,"CAPREIT"}</definedName>
    <definedName name="wrn.CAPREIT._1_4_1" localSheetId="4" hidden="1">{#N/A,#N/A,FALSE,"CAPREIT"}</definedName>
    <definedName name="wrn.CAPREIT._1_4_1" localSheetId="5" hidden="1">{#N/A,#N/A,FALSE,"CAPREIT"}</definedName>
    <definedName name="wrn.CAPREIT._1_4_1" localSheetId="3" hidden="1">{#N/A,#N/A,FALSE,"CAPREIT"}</definedName>
    <definedName name="wrn.CAPREIT._1_4_1" hidden="1">{#N/A,#N/A,FALSE,"CAPREIT"}</definedName>
    <definedName name="wrn.CAPREIT._1_4_1_1" localSheetId="4" hidden="1">{#N/A,#N/A,FALSE,"CAPREIT"}</definedName>
    <definedName name="wrn.CAPREIT._1_4_1_1" localSheetId="5" hidden="1">{#N/A,#N/A,FALSE,"CAPREIT"}</definedName>
    <definedName name="wrn.CAPREIT._1_4_1_1" localSheetId="3" hidden="1">{#N/A,#N/A,FALSE,"CAPREIT"}</definedName>
    <definedName name="wrn.CAPREIT._1_4_1_1" hidden="1">{#N/A,#N/A,FALSE,"CAPREIT"}</definedName>
    <definedName name="wrn.CAPREIT._1_5" localSheetId="4" hidden="1">{#N/A,#N/A,FALSE,"CAPREIT"}</definedName>
    <definedName name="wrn.CAPREIT._1_5" localSheetId="5" hidden="1">{#N/A,#N/A,FALSE,"CAPREIT"}</definedName>
    <definedName name="wrn.CAPREIT._1_5" localSheetId="3" hidden="1">{#N/A,#N/A,FALSE,"CAPREIT"}</definedName>
    <definedName name="wrn.CAPREIT._1_5" hidden="1">{#N/A,#N/A,FALSE,"CAPREIT"}</definedName>
    <definedName name="wrn.CAPREIT._1_5_1" localSheetId="4" hidden="1">{#N/A,#N/A,FALSE,"CAPREIT"}</definedName>
    <definedName name="wrn.CAPREIT._1_5_1" localSheetId="5" hidden="1">{#N/A,#N/A,FALSE,"CAPREIT"}</definedName>
    <definedName name="wrn.CAPREIT._1_5_1" localSheetId="3" hidden="1">{#N/A,#N/A,FALSE,"CAPREIT"}</definedName>
    <definedName name="wrn.CAPREIT._1_5_1" hidden="1">{#N/A,#N/A,FALSE,"CAPREIT"}</definedName>
    <definedName name="wrn.CAPREIT._2" localSheetId="4" hidden="1">{#N/A,#N/A,FALSE,"CAPREIT"}</definedName>
    <definedName name="wrn.CAPREIT._2" localSheetId="5" hidden="1">{#N/A,#N/A,FALSE,"CAPREIT"}</definedName>
    <definedName name="wrn.CAPREIT._2" localSheetId="3" hidden="1">{#N/A,#N/A,FALSE,"CAPREIT"}</definedName>
    <definedName name="wrn.CAPREIT._2" hidden="1">{#N/A,#N/A,FALSE,"CAPREIT"}</definedName>
    <definedName name="wrn.CAPREIT._2_1" localSheetId="4" hidden="1">{#N/A,#N/A,FALSE,"CAPREIT"}</definedName>
    <definedName name="wrn.CAPREIT._2_1" localSheetId="5" hidden="1">{#N/A,#N/A,FALSE,"CAPREIT"}</definedName>
    <definedName name="wrn.CAPREIT._2_1" localSheetId="3" hidden="1">{#N/A,#N/A,FALSE,"CAPREIT"}</definedName>
    <definedName name="wrn.CAPREIT._2_1" hidden="1">{#N/A,#N/A,FALSE,"CAPREIT"}</definedName>
    <definedName name="wrn.CAPREIT._2_1_1" localSheetId="4" hidden="1">{#N/A,#N/A,FALSE,"CAPREIT"}</definedName>
    <definedName name="wrn.CAPREIT._2_1_1" localSheetId="5" hidden="1">{#N/A,#N/A,FALSE,"CAPREIT"}</definedName>
    <definedName name="wrn.CAPREIT._2_1_1" localSheetId="3" hidden="1">{#N/A,#N/A,FALSE,"CAPREIT"}</definedName>
    <definedName name="wrn.CAPREIT._2_1_1" hidden="1">{#N/A,#N/A,FALSE,"CAPREIT"}</definedName>
    <definedName name="wrn.CAPREIT._2_1_1_1" localSheetId="4" hidden="1">{#N/A,#N/A,FALSE,"CAPREIT"}</definedName>
    <definedName name="wrn.CAPREIT._2_1_1_1" localSheetId="5" hidden="1">{#N/A,#N/A,FALSE,"CAPREIT"}</definedName>
    <definedName name="wrn.CAPREIT._2_1_1_1" localSheetId="3" hidden="1">{#N/A,#N/A,FALSE,"CAPREIT"}</definedName>
    <definedName name="wrn.CAPREIT._2_1_1_1" hidden="1">{#N/A,#N/A,FALSE,"CAPREIT"}</definedName>
    <definedName name="wrn.CAPREIT._2_1_1_1_1" localSheetId="4" hidden="1">{#N/A,#N/A,FALSE,"CAPREIT"}</definedName>
    <definedName name="wrn.CAPREIT._2_1_1_1_1" localSheetId="5" hidden="1">{#N/A,#N/A,FALSE,"CAPREIT"}</definedName>
    <definedName name="wrn.CAPREIT._2_1_1_1_1" localSheetId="3" hidden="1">{#N/A,#N/A,FALSE,"CAPREIT"}</definedName>
    <definedName name="wrn.CAPREIT._2_1_1_1_1" hidden="1">{#N/A,#N/A,FALSE,"CAPREIT"}</definedName>
    <definedName name="wrn.CAPREIT._2_1_1_1_1_1" localSheetId="4" hidden="1">{#N/A,#N/A,FALSE,"CAPREIT"}</definedName>
    <definedName name="wrn.CAPREIT._2_1_1_1_1_1" localSheetId="5" hidden="1">{#N/A,#N/A,FALSE,"CAPREIT"}</definedName>
    <definedName name="wrn.CAPREIT._2_1_1_1_1_1" localSheetId="3" hidden="1">{#N/A,#N/A,FALSE,"CAPREIT"}</definedName>
    <definedName name="wrn.CAPREIT._2_1_1_1_1_1" hidden="1">{#N/A,#N/A,FALSE,"CAPREIT"}</definedName>
    <definedName name="wrn.CAPREIT._2_1_1_1_2" localSheetId="4" hidden="1">{#N/A,#N/A,FALSE,"CAPREIT"}</definedName>
    <definedName name="wrn.CAPREIT._2_1_1_1_2" localSheetId="5" hidden="1">{#N/A,#N/A,FALSE,"CAPREIT"}</definedName>
    <definedName name="wrn.CAPREIT._2_1_1_1_2" localSheetId="3" hidden="1">{#N/A,#N/A,FALSE,"CAPREIT"}</definedName>
    <definedName name="wrn.CAPREIT._2_1_1_1_2" hidden="1">{#N/A,#N/A,FALSE,"CAPREIT"}</definedName>
    <definedName name="wrn.CAPREIT._2_1_1_1_3" localSheetId="4" hidden="1">{#N/A,#N/A,FALSE,"CAPREIT"}</definedName>
    <definedName name="wrn.CAPREIT._2_1_1_1_3" localSheetId="5" hidden="1">{#N/A,#N/A,FALSE,"CAPREIT"}</definedName>
    <definedName name="wrn.CAPREIT._2_1_1_1_3" localSheetId="3" hidden="1">{#N/A,#N/A,FALSE,"CAPREIT"}</definedName>
    <definedName name="wrn.CAPREIT._2_1_1_1_3" hidden="1">{#N/A,#N/A,FALSE,"CAPREIT"}</definedName>
    <definedName name="wrn.CAPREIT._2_1_1_2" localSheetId="4" hidden="1">{#N/A,#N/A,FALSE,"CAPREIT"}</definedName>
    <definedName name="wrn.CAPREIT._2_1_1_2" localSheetId="5" hidden="1">{#N/A,#N/A,FALSE,"CAPREIT"}</definedName>
    <definedName name="wrn.CAPREIT._2_1_1_2" localSheetId="3" hidden="1">{#N/A,#N/A,FALSE,"CAPREIT"}</definedName>
    <definedName name="wrn.CAPREIT._2_1_1_2" hidden="1">{#N/A,#N/A,FALSE,"CAPREIT"}</definedName>
    <definedName name="wrn.CAPREIT._2_1_1_2_1" localSheetId="4" hidden="1">{#N/A,#N/A,FALSE,"CAPREIT"}</definedName>
    <definedName name="wrn.CAPREIT._2_1_1_2_1" localSheetId="5" hidden="1">{#N/A,#N/A,FALSE,"CAPREIT"}</definedName>
    <definedName name="wrn.CAPREIT._2_1_1_2_1" localSheetId="3" hidden="1">{#N/A,#N/A,FALSE,"CAPREIT"}</definedName>
    <definedName name="wrn.CAPREIT._2_1_1_2_1" hidden="1">{#N/A,#N/A,FALSE,"CAPREIT"}</definedName>
    <definedName name="wrn.CAPREIT._2_1_1_3" localSheetId="4" hidden="1">{#N/A,#N/A,FALSE,"CAPREIT"}</definedName>
    <definedName name="wrn.CAPREIT._2_1_1_3" localSheetId="5" hidden="1">{#N/A,#N/A,FALSE,"CAPREIT"}</definedName>
    <definedName name="wrn.CAPREIT._2_1_1_3" localSheetId="3" hidden="1">{#N/A,#N/A,FALSE,"CAPREIT"}</definedName>
    <definedName name="wrn.CAPREIT._2_1_1_3" hidden="1">{#N/A,#N/A,FALSE,"CAPREIT"}</definedName>
    <definedName name="wrn.CAPREIT._2_1_1_4" localSheetId="4" hidden="1">{#N/A,#N/A,FALSE,"CAPREIT"}</definedName>
    <definedName name="wrn.CAPREIT._2_1_1_4" localSheetId="5" hidden="1">{#N/A,#N/A,FALSE,"CAPREIT"}</definedName>
    <definedName name="wrn.CAPREIT._2_1_1_4" localSheetId="3" hidden="1">{#N/A,#N/A,FALSE,"CAPREIT"}</definedName>
    <definedName name="wrn.CAPREIT._2_1_1_4" hidden="1">{#N/A,#N/A,FALSE,"CAPREIT"}</definedName>
    <definedName name="wrn.CAPREIT._2_1_2" localSheetId="4" hidden="1">{#N/A,#N/A,FALSE,"CAPREIT"}</definedName>
    <definedName name="wrn.CAPREIT._2_1_2" localSheetId="5" hidden="1">{#N/A,#N/A,FALSE,"CAPREIT"}</definedName>
    <definedName name="wrn.CAPREIT._2_1_2" localSheetId="3" hidden="1">{#N/A,#N/A,FALSE,"CAPREIT"}</definedName>
    <definedName name="wrn.CAPREIT._2_1_2" hidden="1">{#N/A,#N/A,FALSE,"CAPREIT"}</definedName>
    <definedName name="wrn.CAPREIT._2_1_2_1" localSheetId="4" hidden="1">{#N/A,#N/A,FALSE,"CAPREIT"}</definedName>
    <definedName name="wrn.CAPREIT._2_1_2_1" localSheetId="5" hidden="1">{#N/A,#N/A,FALSE,"CAPREIT"}</definedName>
    <definedName name="wrn.CAPREIT._2_1_2_1" localSheetId="3" hidden="1">{#N/A,#N/A,FALSE,"CAPREIT"}</definedName>
    <definedName name="wrn.CAPREIT._2_1_2_1" hidden="1">{#N/A,#N/A,FALSE,"CAPREIT"}</definedName>
    <definedName name="wrn.CAPREIT._2_1_2_1_1" localSheetId="4" hidden="1">{#N/A,#N/A,FALSE,"CAPREIT"}</definedName>
    <definedName name="wrn.CAPREIT._2_1_2_1_1" localSheetId="5" hidden="1">{#N/A,#N/A,FALSE,"CAPREIT"}</definedName>
    <definedName name="wrn.CAPREIT._2_1_2_1_1" localSheetId="3" hidden="1">{#N/A,#N/A,FALSE,"CAPREIT"}</definedName>
    <definedName name="wrn.CAPREIT._2_1_2_1_1" hidden="1">{#N/A,#N/A,FALSE,"CAPREIT"}</definedName>
    <definedName name="wrn.CAPREIT._2_1_2_2" localSheetId="4" hidden="1">{#N/A,#N/A,FALSE,"CAPREIT"}</definedName>
    <definedName name="wrn.CAPREIT._2_1_2_2" localSheetId="5" hidden="1">{#N/A,#N/A,FALSE,"CAPREIT"}</definedName>
    <definedName name="wrn.CAPREIT._2_1_2_2" localSheetId="3" hidden="1">{#N/A,#N/A,FALSE,"CAPREIT"}</definedName>
    <definedName name="wrn.CAPREIT._2_1_2_2" hidden="1">{#N/A,#N/A,FALSE,"CAPREIT"}</definedName>
    <definedName name="wrn.CAPREIT._2_1_2_3" localSheetId="4" hidden="1">{#N/A,#N/A,FALSE,"CAPREIT"}</definedName>
    <definedName name="wrn.CAPREIT._2_1_2_3" localSheetId="5" hidden="1">{#N/A,#N/A,FALSE,"CAPREIT"}</definedName>
    <definedName name="wrn.CAPREIT._2_1_2_3" localSheetId="3" hidden="1">{#N/A,#N/A,FALSE,"CAPREIT"}</definedName>
    <definedName name="wrn.CAPREIT._2_1_2_3" hidden="1">{#N/A,#N/A,FALSE,"CAPREIT"}</definedName>
    <definedName name="wrn.CAPREIT._2_1_3" localSheetId="4" hidden="1">{#N/A,#N/A,FALSE,"CAPREIT"}</definedName>
    <definedName name="wrn.CAPREIT._2_1_3" localSheetId="5" hidden="1">{#N/A,#N/A,FALSE,"CAPREIT"}</definedName>
    <definedName name="wrn.CAPREIT._2_1_3" localSheetId="3" hidden="1">{#N/A,#N/A,FALSE,"CAPREIT"}</definedName>
    <definedName name="wrn.CAPREIT._2_1_3" hidden="1">{#N/A,#N/A,FALSE,"CAPREIT"}</definedName>
    <definedName name="wrn.CAPREIT._2_1_4" localSheetId="4" hidden="1">{#N/A,#N/A,FALSE,"CAPREIT"}</definedName>
    <definedName name="wrn.CAPREIT._2_1_4" localSheetId="5" hidden="1">{#N/A,#N/A,FALSE,"CAPREIT"}</definedName>
    <definedName name="wrn.CAPREIT._2_1_4" localSheetId="3" hidden="1">{#N/A,#N/A,FALSE,"CAPREIT"}</definedName>
    <definedName name="wrn.CAPREIT._2_1_4" hidden="1">{#N/A,#N/A,FALSE,"CAPREIT"}</definedName>
    <definedName name="wrn.CAPREIT._2_2" localSheetId="4" hidden="1">{#N/A,#N/A,FALSE,"CAPREIT"}</definedName>
    <definedName name="wrn.CAPREIT._2_2" localSheetId="5" hidden="1">{#N/A,#N/A,FALSE,"CAPREIT"}</definedName>
    <definedName name="wrn.CAPREIT._2_2" localSheetId="3" hidden="1">{#N/A,#N/A,FALSE,"CAPREIT"}</definedName>
    <definedName name="wrn.CAPREIT._2_2" hidden="1">{#N/A,#N/A,FALSE,"CAPREIT"}</definedName>
    <definedName name="wrn.CAPREIT._2_2_1" localSheetId="4" hidden="1">{#N/A,#N/A,FALSE,"CAPREIT"}</definedName>
    <definedName name="wrn.CAPREIT._2_2_1" localSheetId="5" hidden="1">{#N/A,#N/A,FALSE,"CAPREIT"}</definedName>
    <definedName name="wrn.CAPREIT._2_2_1" localSheetId="3" hidden="1">{#N/A,#N/A,FALSE,"CAPREIT"}</definedName>
    <definedName name="wrn.CAPREIT._2_2_1" hidden="1">{#N/A,#N/A,FALSE,"CAPREIT"}</definedName>
    <definedName name="wrn.CAPREIT._2_2_1_1" localSheetId="4" hidden="1">{#N/A,#N/A,FALSE,"CAPREIT"}</definedName>
    <definedName name="wrn.CAPREIT._2_2_1_1" localSheetId="5" hidden="1">{#N/A,#N/A,FALSE,"CAPREIT"}</definedName>
    <definedName name="wrn.CAPREIT._2_2_1_1" localSheetId="3" hidden="1">{#N/A,#N/A,FALSE,"CAPREIT"}</definedName>
    <definedName name="wrn.CAPREIT._2_2_1_1" hidden="1">{#N/A,#N/A,FALSE,"CAPREIT"}</definedName>
    <definedName name="wrn.CAPREIT._2_2_1_1_1" localSheetId="4" hidden="1">{#N/A,#N/A,FALSE,"CAPREIT"}</definedName>
    <definedName name="wrn.CAPREIT._2_2_1_1_1" localSheetId="5" hidden="1">{#N/A,#N/A,FALSE,"CAPREIT"}</definedName>
    <definedName name="wrn.CAPREIT._2_2_1_1_1" localSheetId="3" hidden="1">{#N/A,#N/A,FALSE,"CAPREIT"}</definedName>
    <definedName name="wrn.CAPREIT._2_2_1_1_1" hidden="1">{#N/A,#N/A,FALSE,"CAPREIT"}</definedName>
    <definedName name="wrn.CAPREIT._2_2_1_2" localSheetId="4" hidden="1">{#N/A,#N/A,FALSE,"CAPREIT"}</definedName>
    <definedName name="wrn.CAPREIT._2_2_1_2" localSheetId="5" hidden="1">{#N/A,#N/A,FALSE,"CAPREIT"}</definedName>
    <definedName name="wrn.CAPREIT._2_2_1_2" localSheetId="3" hidden="1">{#N/A,#N/A,FALSE,"CAPREIT"}</definedName>
    <definedName name="wrn.CAPREIT._2_2_1_2" hidden="1">{#N/A,#N/A,FALSE,"CAPREIT"}</definedName>
    <definedName name="wrn.CAPREIT._2_2_1_3" localSheetId="4" hidden="1">{#N/A,#N/A,FALSE,"CAPREIT"}</definedName>
    <definedName name="wrn.CAPREIT._2_2_1_3" localSheetId="5" hidden="1">{#N/A,#N/A,FALSE,"CAPREIT"}</definedName>
    <definedName name="wrn.CAPREIT._2_2_1_3" localSheetId="3" hidden="1">{#N/A,#N/A,FALSE,"CAPREIT"}</definedName>
    <definedName name="wrn.CAPREIT._2_2_1_3" hidden="1">{#N/A,#N/A,FALSE,"CAPREIT"}</definedName>
    <definedName name="wrn.CAPREIT._2_2_2" localSheetId="4" hidden="1">{#N/A,#N/A,FALSE,"CAPREIT"}</definedName>
    <definedName name="wrn.CAPREIT._2_2_2" localSheetId="5" hidden="1">{#N/A,#N/A,FALSE,"CAPREIT"}</definedName>
    <definedName name="wrn.CAPREIT._2_2_2" localSheetId="3" hidden="1">{#N/A,#N/A,FALSE,"CAPREIT"}</definedName>
    <definedName name="wrn.CAPREIT._2_2_2" hidden="1">{#N/A,#N/A,FALSE,"CAPREIT"}</definedName>
    <definedName name="wrn.CAPREIT._2_2_2_1" localSheetId="4" hidden="1">{#N/A,#N/A,FALSE,"CAPREIT"}</definedName>
    <definedName name="wrn.CAPREIT._2_2_2_1" localSheetId="5" hidden="1">{#N/A,#N/A,FALSE,"CAPREIT"}</definedName>
    <definedName name="wrn.CAPREIT._2_2_2_1" localSheetId="3" hidden="1">{#N/A,#N/A,FALSE,"CAPREIT"}</definedName>
    <definedName name="wrn.CAPREIT._2_2_2_1" hidden="1">{#N/A,#N/A,FALSE,"CAPREIT"}</definedName>
    <definedName name="wrn.CAPREIT._2_2_3" localSheetId="4" hidden="1">{#N/A,#N/A,FALSE,"CAPREIT"}</definedName>
    <definedName name="wrn.CAPREIT._2_2_3" localSheetId="5" hidden="1">{#N/A,#N/A,FALSE,"CAPREIT"}</definedName>
    <definedName name="wrn.CAPREIT._2_2_3" localSheetId="3" hidden="1">{#N/A,#N/A,FALSE,"CAPREIT"}</definedName>
    <definedName name="wrn.CAPREIT._2_2_3" hidden="1">{#N/A,#N/A,FALSE,"CAPREIT"}</definedName>
    <definedName name="wrn.CAPREIT._2_2_4" localSheetId="4" hidden="1">{#N/A,#N/A,FALSE,"CAPREIT"}</definedName>
    <definedName name="wrn.CAPREIT._2_2_4" localSheetId="5" hidden="1">{#N/A,#N/A,FALSE,"CAPREIT"}</definedName>
    <definedName name="wrn.CAPREIT._2_2_4" localSheetId="3" hidden="1">{#N/A,#N/A,FALSE,"CAPREIT"}</definedName>
    <definedName name="wrn.CAPREIT._2_2_4" hidden="1">{#N/A,#N/A,FALSE,"CAPREIT"}</definedName>
    <definedName name="wrn.CAPREIT._2_3" localSheetId="4" hidden="1">{#N/A,#N/A,FALSE,"CAPREIT"}</definedName>
    <definedName name="wrn.CAPREIT._2_3" localSheetId="5" hidden="1">{#N/A,#N/A,FALSE,"CAPREIT"}</definedName>
    <definedName name="wrn.CAPREIT._2_3" localSheetId="3" hidden="1">{#N/A,#N/A,FALSE,"CAPREIT"}</definedName>
    <definedName name="wrn.CAPREIT._2_3" hidden="1">{#N/A,#N/A,FALSE,"CAPREIT"}</definedName>
    <definedName name="wrn.CAPREIT._2_3_1" localSheetId="4" hidden="1">{#N/A,#N/A,FALSE,"CAPREIT"}</definedName>
    <definedName name="wrn.CAPREIT._2_3_1" localSheetId="5" hidden="1">{#N/A,#N/A,FALSE,"CAPREIT"}</definedName>
    <definedName name="wrn.CAPREIT._2_3_1" localSheetId="3" hidden="1">{#N/A,#N/A,FALSE,"CAPREIT"}</definedName>
    <definedName name="wrn.CAPREIT._2_3_1" hidden="1">{#N/A,#N/A,FALSE,"CAPREIT"}</definedName>
    <definedName name="wrn.CAPREIT._2_3_1_1" localSheetId="4" hidden="1">{#N/A,#N/A,FALSE,"CAPREIT"}</definedName>
    <definedName name="wrn.CAPREIT._2_3_1_1" localSheetId="5" hidden="1">{#N/A,#N/A,FALSE,"CAPREIT"}</definedName>
    <definedName name="wrn.CAPREIT._2_3_1_1" localSheetId="3" hidden="1">{#N/A,#N/A,FALSE,"CAPREIT"}</definedName>
    <definedName name="wrn.CAPREIT._2_3_1_1" hidden="1">{#N/A,#N/A,FALSE,"CAPREIT"}</definedName>
    <definedName name="wrn.CAPREIT._2_3_2" localSheetId="4" hidden="1">{#N/A,#N/A,FALSE,"CAPREIT"}</definedName>
    <definedName name="wrn.CAPREIT._2_3_2" localSheetId="5" hidden="1">{#N/A,#N/A,FALSE,"CAPREIT"}</definedName>
    <definedName name="wrn.CAPREIT._2_3_2" localSheetId="3" hidden="1">{#N/A,#N/A,FALSE,"CAPREIT"}</definedName>
    <definedName name="wrn.CAPREIT._2_3_2" hidden="1">{#N/A,#N/A,FALSE,"CAPREIT"}</definedName>
    <definedName name="wrn.CAPREIT._2_3_3" localSheetId="4" hidden="1">{#N/A,#N/A,FALSE,"CAPREIT"}</definedName>
    <definedName name="wrn.CAPREIT._2_3_3" localSheetId="5" hidden="1">{#N/A,#N/A,FALSE,"CAPREIT"}</definedName>
    <definedName name="wrn.CAPREIT._2_3_3" localSheetId="3" hidden="1">{#N/A,#N/A,FALSE,"CAPREIT"}</definedName>
    <definedName name="wrn.CAPREIT._2_3_3" hidden="1">{#N/A,#N/A,FALSE,"CAPREIT"}</definedName>
    <definedName name="wrn.CAPREIT._2_4" localSheetId="4" hidden="1">{#N/A,#N/A,FALSE,"CAPREIT"}</definedName>
    <definedName name="wrn.CAPREIT._2_4" localSheetId="5" hidden="1">{#N/A,#N/A,FALSE,"CAPREIT"}</definedName>
    <definedName name="wrn.CAPREIT._2_4" localSheetId="3" hidden="1">{#N/A,#N/A,FALSE,"CAPREIT"}</definedName>
    <definedName name="wrn.CAPREIT._2_4" hidden="1">{#N/A,#N/A,FALSE,"CAPREIT"}</definedName>
    <definedName name="wrn.CAPREIT._2_4_1" localSheetId="4" hidden="1">{#N/A,#N/A,FALSE,"CAPREIT"}</definedName>
    <definedName name="wrn.CAPREIT._2_4_1" localSheetId="5" hidden="1">{#N/A,#N/A,FALSE,"CAPREIT"}</definedName>
    <definedName name="wrn.CAPREIT._2_4_1" localSheetId="3" hidden="1">{#N/A,#N/A,FALSE,"CAPREIT"}</definedName>
    <definedName name="wrn.CAPREIT._2_4_1" hidden="1">{#N/A,#N/A,FALSE,"CAPREIT"}</definedName>
    <definedName name="wrn.CAPREIT._2_4_1_1" localSheetId="4" hidden="1">{#N/A,#N/A,FALSE,"CAPREIT"}</definedName>
    <definedName name="wrn.CAPREIT._2_4_1_1" localSheetId="5" hidden="1">{#N/A,#N/A,FALSE,"CAPREIT"}</definedName>
    <definedName name="wrn.CAPREIT._2_4_1_1" localSheetId="3" hidden="1">{#N/A,#N/A,FALSE,"CAPREIT"}</definedName>
    <definedName name="wrn.CAPREIT._2_4_1_1" hidden="1">{#N/A,#N/A,FALSE,"CAPREIT"}</definedName>
    <definedName name="wrn.CAPREIT._2_5" localSheetId="4" hidden="1">{#N/A,#N/A,FALSE,"CAPREIT"}</definedName>
    <definedName name="wrn.CAPREIT._2_5" localSheetId="5" hidden="1">{#N/A,#N/A,FALSE,"CAPREIT"}</definedName>
    <definedName name="wrn.CAPREIT._2_5" localSheetId="3" hidden="1">{#N/A,#N/A,FALSE,"CAPREIT"}</definedName>
    <definedName name="wrn.CAPREIT._2_5" hidden="1">{#N/A,#N/A,FALSE,"CAPREIT"}</definedName>
    <definedName name="wrn.CAPREIT._2_5_1" localSheetId="4" hidden="1">{#N/A,#N/A,FALSE,"CAPREIT"}</definedName>
    <definedName name="wrn.CAPREIT._2_5_1" localSheetId="5" hidden="1">{#N/A,#N/A,FALSE,"CAPREIT"}</definedName>
    <definedName name="wrn.CAPREIT._2_5_1" localSheetId="3" hidden="1">{#N/A,#N/A,FALSE,"CAPREIT"}</definedName>
    <definedName name="wrn.CAPREIT._2_5_1" hidden="1">{#N/A,#N/A,FALSE,"CAPREIT"}</definedName>
    <definedName name="wrn.CAPREIT._3" localSheetId="4" hidden="1">{#N/A,#N/A,FALSE,"CAPREIT"}</definedName>
    <definedName name="wrn.CAPREIT._3" localSheetId="5" hidden="1">{#N/A,#N/A,FALSE,"CAPREIT"}</definedName>
    <definedName name="wrn.CAPREIT._3" localSheetId="3" hidden="1">{#N/A,#N/A,FALSE,"CAPREIT"}</definedName>
    <definedName name="wrn.CAPREIT._3" hidden="1">{#N/A,#N/A,FALSE,"CAPREIT"}</definedName>
    <definedName name="wrn.CAPREIT._3_1" localSheetId="4" hidden="1">{#N/A,#N/A,FALSE,"CAPREIT"}</definedName>
    <definedName name="wrn.CAPREIT._3_1" localSheetId="5" hidden="1">{#N/A,#N/A,FALSE,"CAPREIT"}</definedName>
    <definedName name="wrn.CAPREIT._3_1" localSheetId="3" hidden="1">{#N/A,#N/A,FALSE,"CAPREIT"}</definedName>
    <definedName name="wrn.CAPREIT._3_1" hidden="1">{#N/A,#N/A,FALSE,"CAPREIT"}</definedName>
    <definedName name="wrn.CAPREIT._3_1_1" localSheetId="4" hidden="1">{#N/A,#N/A,FALSE,"CAPREIT"}</definedName>
    <definedName name="wrn.CAPREIT._3_1_1" localSheetId="5" hidden="1">{#N/A,#N/A,FALSE,"CAPREIT"}</definedName>
    <definedName name="wrn.CAPREIT._3_1_1" localSheetId="3" hidden="1">{#N/A,#N/A,FALSE,"CAPREIT"}</definedName>
    <definedName name="wrn.CAPREIT._3_1_1" hidden="1">{#N/A,#N/A,FALSE,"CAPREIT"}</definedName>
    <definedName name="wrn.CAPREIT._3_1_1_1" localSheetId="4" hidden="1">{#N/A,#N/A,FALSE,"CAPREIT"}</definedName>
    <definedName name="wrn.CAPREIT._3_1_1_1" localSheetId="5" hidden="1">{#N/A,#N/A,FALSE,"CAPREIT"}</definedName>
    <definedName name="wrn.CAPREIT._3_1_1_1" localSheetId="3" hidden="1">{#N/A,#N/A,FALSE,"CAPREIT"}</definedName>
    <definedName name="wrn.CAPREIT._3_1_1_1" hidden="1">{#N/A,#N/A,FALSE,"CAPREIT"}</definedName>
    <definedName name="wrn.CAPREIT._3_1_1_1_1" localSheetId="4" hidden="1">{#N/A,#N/A,FALSE,"CAPREIT"}</definedName>
    <definedName name="wrn.CAPREIT._3_1_1_1_1" localSheetId="5" hidden="1">{#N/A,#N/A,FALSE,"CAPREIT"}</definedName>
    <definedName name="wrn.CAPREIT._3_1_1_1_1" localSheetId="3" hidden="1">{#N/A,#N/A,FALSE,"CAPREIT"}</definedName>
    <definedName name="wrn.CAPREIT._3_1_1_1_1" hidden="1">{#N/A,#N/A,FALSE,"CAPREIT"}</definedName>
    <definedName name="wrn.CAPREIT._3_1_1_1_1_1" localSheetId="4" hidden="1">{#N/A,#N/A,FALSE,"CAPREIT"}</definedName>
    <definedName name="wrn.CAPREIT._3_1_1_1_1_1" localSheetId="5" hidden="1">{#N/A,#N/A,FALSE,"CAPREIT"}</definedName>
    <definedName name="wrn.CAPREIT._3_1_1_1_1_1" localSheetId="3" hidden="1">{#N/A,#N/A,FALSE,"CAPREIT"}</definedName>
    <definedName name="wrn.CAPREIT._3_1_1_1_1_1" hidden="1">{#N/A,#N/A,FALSE,"CAPREIT"}</definedName>
    <definedName name="wrn.CAPREIT._3_1_1_1_2" localSheetId="4" hidden="1">{#N/A,#N/A,FALSE,"CAPREIT"}</definedName>
    <definedName name="wrn.CAPREIT._3_1_1_1_2" localSheetId="5" hidden="1">{#N/A,#N/A,FALSE,"CAPREIT"}</definedName>
    <definedName name="wrn.CAPREIT._3_1_1_1_2" localSheetId="3" hidden="1">{#N/A,#N/A,FALSE,"CAPREIT"}</definedName>
    <definedName name="wrn.CAPREIT._3_1_1_1_2" hidden="1">{#N/A,#N/A,FALSE,"CAPREIT"}</definedName>
    <definedName name="wrn.CAPREIT._3_1_1_1_3" localSheetId="4" hidden="1">{#N/A,#N/A,FALSE,"CAPREIT"}</definedName>
    <definedName name="wrn.CAPREIT._3_1_1_1_3" localSheetId="5" hidden="1">{#N/A,#N/A,FALSE,"CAPREIT"}</definedName>
    <definedName name="wrn.CAPREIT._3_1_1_1_3" localSheetId="3" hidden="1">{#N/A,#N/A,FALSE,"CAPREIT"}</definedName>
    <definedName name="wrn.CAPREIT._3_1_1_1_3" hidden="1">{#N/A,#N/A,FALSE,"CAPREIT"}</definedName>
    <definedName name="wrn.CAPREIT._3_1_1_2" localSheetId="4" hidden="1">{#N/A,#N/A,FALSE,"CAPREIT"}</definedName>
    <definedName name="wrn.CAPREIT._3_1_1_2" localSheetId="5" hidden="1">{#N/A,#N/A,FALSE,"CAPREIT"}</definedName>
    <definedName name="wrn.CAPREIT._3_1_1_2" localSheetId="3" hidden="1">{#N/A,#N/A,FALSE,"CAPREIT"}</definedName>
    <definedName name="wrn.CAPREIT._3_1_1_2" hidden="1">{#N/A,#N/A,FALSE,"CAPREIT"}</definedName>
    <definedName name="wrn.CAPREIT._3_1_1_2_1" localSheetId="4" hidden="1">{#N/A,#N/A,FALSE,"CAPREIT"}</definedName>
    <definedName name="wrn.CAPREIT._3_1_1_2_1" localSheetId="5" hidden="1">{#N/A,#N/A,FALSE,"CAPREIT"}</definedName>
    <definedName name="wrn.CAPREIT._3_1_1_2_1" localSheetId="3" hidden="1">{#N/A,#N/A,FALSE,"CAPREIT"}</definedName>
    <definedName name="wrn.CAPREIT._3_1_1_2_1" hidden="1">{#N/A,#N/A,FALSE,"CAPREIT"}</definedName>
    <definedName name="wrn.CAPREIT._3_1_1_3" localSheetId="4" hidden="1">{#N/A,#N/A,FALSE,"CAPREIT"}</definedName>
    <definedName name="wrn.CAPREIT._3_1_1_3" localSheetId="5" hidden="1">{#N/A,#N/A,FALSE,"CAPREIT"}</definedName>
    <definedName name="wrn.CAPREIT._3_1_1_3" localSheetId="3" hidden="1">{#N/A,#N/A,FALSE,"CAPREIT"}</definedName>
    <definedName name="wrn.CAPREIT._3_1_1_3" hidden="1">{#N/A,#N/A,FALSE,"CAPREIT"}</definedName>
    <definedName name="wrn.CAPREIT._3_1_1_4" localSheetId="4" hidden="1">{#N/A,#N/A,FALSE,"CAPREIT"}</definedName>
    <definedName name="wrn.CAPREIT._3_1_1_4" localSheetId="5" hidden="1">{#N/A,#N/A,FALSE,"CAPREIT"}</definedName>
    <definedName name="wrn.CAPREIT._3_1_1_4" localSheetId="3" hidden="1">{#N/A,#N/A,FALSE,"CAPREIT"}</definedName>
    <definedName name="wrn.CAPREIT._3_1_1_4" hidden="1">{#N/A,#N/A,FALSE,"CAPREIT"}</definedName>
    <definedName name="wrn.CAPREIT._3_1_2" localSheetId="4" hidden="1">{#N/A,#N/A,FALSE,"CAPREIT"}</definedName>
    <definedName name="wrn.CAPREIT._3_1_2" localSheetId="5" hidden="1">{#N/A,#N/A,FALSE,"CAPREIT"}</definedName>
    <definedName name="wrn.CAPREIT._3_1_2" localSheetId="3" hidden="1">{#N/A,#N/A,FALSE,"CAPREIT"}</definedName>
    <definedName name="wrn.CAPREIT._3_1_2" hidden="1">{#N/A,#N/A,FALSE,"CAPREIT"}</definedName>
    <definedName name="wrn.CAPREIT._3_1_2_1" localSheetId="4" hidden="1">{#N/A,#N/A,FALSE,"CAPREIT"}</definedName>
    <definedName name="wrn.CAPREIT._3_1_2_1" localSheetId="5" hidden="1">{#N/A,#N/A,FALSE,"CAPREIT"}</definedName>
    <definedName name="wrn.CAPREIT._3_1_2_1" localSheetId="3" hidden="1">{#N/A,#N/A,FALSE,"CAPREIT"}</definedName>
    <definedName name="wrn.CAPREIT._3_1_2_1" hidden="1">{#N/A,#N/A,FALSE,"CAPREIT"}</definedName>
    <definedName name="wrn.CAPREIT._3_1_2_1_1" localSheetId="4" hidden="1">{#N/A,#N/A,FALSE,"CAPREIT"}</definedName>
    <definedName name="wrn.CAPREIT._3_1_2_1_1" localSheetId="5" hidden="1">{#N/A,#N/A,FALSE,"CAPREIT"}</definedName>
    <definedName name="wrn.CAPREIT._3_1_2_1_1" localSheetId="3" hidden="1">{#N/A,#N/A,FALSE,"CAPREIT"}</definedName>
    <definedName name="wrn.CAPREIT._3_1_2_1_1" hidden="1">{#N/A,#N/A,FALSE,"CAPREIT"}</definedName>
    <definedName name="wrn.CAPREIT._3_1_2_2" localSheetId="4" hidden="1">{#N/A,#N/A,FALSE,"CAPREIT"}</definedName>
    <definedName name="wrn.CAPREIT._3_1_2_2" localSheetId="5" hidden="1">{#N/A,#N/A,FALSE,"CAPREIT"}</definedName>
    <definedName name="wrn.CAPREIT._3_1_2_2" localSheetId="3" hidden="1">{#N/A,#N/A,FALSE,"CAPREIT"}</definedName>
    <definedName name="wrn.CAPREIT._3_1_2_2" hidden="1">{#N/A,#N/A,FALSE,"CAPREIT"}</definedName>
    <definedName name="wrn.CAPREIT._3_1_2_3" localSheetId="4" hidden="1">{#N/A,#N/A,FALSE,"CAPREIT"}</definedName>
    <definedName name="wrn.CAPREIT._3_1_2_3" localSheetId="5" hidden="1">{#N/A,#N/A,FALSE,"CAPREIT"}</definedName>
    <definedName name="wrn.CAPREIT._3_1_2_3" localSheetId="3" hidden="1">{#N/A,#N/A,FALSE,"CAPREIT"}</definedName>
    <definedName name="wrn.CAPREIT._3_1_2_3" hidden="1">{#N/A,#N/A,FALSE,"CAPREIT"}</definedName>
    <definedName name="wrn.CAPREIT._3_1_3" localSheetId="4" hidden="1">{#N/A,#N/A,FALSE,"CAPREIT"}</definedName>
    <definedName name="wrn.CAPREIT._3_1_3" localSheetId="5" hidden="1">{#N/A,#N/A,FALSE,"CAPREIT"}</definedName>
    <definedName name="wrn.CAPREIT._3_1_3" localSheetId="3" hidden="1">{#N/A,#N/A,FALSE,"CAPREIT"}</definedName>
    <definedName name="wrn.CAPREIT._3_1_3" hidden="1">{#N/A,#N/A,FALSE,"CAPREIT"}</definedName>
    <definedName name="wrn.CAPREIT._3_1_4" localSheetId="4" hidden="1">{#N/A,#N/A,FALSE,"CAPREIT"}</definedName>
    <definedName name="wrn.CAPREIT._3_1_4" localSheetId="5" hidden="1">{#N/A,#N/A,FALSE,"CAPREIT"}</definedName>
    <definedName name="wrn.CAPREIT._3_1_4" localSheetId="3" hidden="1">{#N/A,#N/A,FALSE,"CAPREIT"}</definedName>
    <definedName name="wrn.CAPREIT._3_1_4" hidden="1">{#N/A,#N/A,FALSE,"CAPREIT"}</definedName>
    <definedName name="wrn.CAPREIT._3_2" localSheetId="4" hidden="1">{#N/A,#N/A,FALSE,"CAPREIT"}</definedName>
    <definedName name="wrn.CAPREIT._3_2" localSheetId="5" hidden="1">{#N/A,#N/A,FALSE,"CAPREIT"}</definedName>
    <definedName name="wrn.CAPREIT._3_2" localSheetId="3" hidden="1">{#N/A,#N/A,FALSE,"CAPREIT"}</definedName>
    <definedName name="wrn.CAPREIT._3_2" hidden="1">{#N/A,#N/A,FALSE,"CAPREIT"}</definedName>
    <definedName name="wrn.CAPREIT._3_2_1" localSheetId="4" hidden="1">{#N/A,#N/A,FALSE,"CAPREIT"}</definedName>
    <definedName name="wrn.CAPREIT._3_2_1" localSheetId="5" hidden="1">{#N/A,#N/A,FALSE,"CAPREIT"}</definedName>
    <definedName name="wrn.CAPREIT._3_2_1" localSheetId="3" hidden="1">{#N/A,#N/A,FALSE,"CAPREIT"}</definedName>
    <definedName name="wrn.CAPREIT._3_2_1" hidden="1">{#N/A,#N/A,FALSE,"CAPREIT"}</definedName>
    <definedName name="wrn.CAPREIT._3_2_1_1" localSheetId="4" hidden="1">{#N/A,#N/A,FALSE,"CAPREIT"}</definedName>
    <definedName name="wrn.CAPREIT._3_2_1_1" localSheetId="5" hidden="1">{#N/A,#N/A,FALSE,"CAPREIT"}</definedName>
    <definedName name="wrn.CAPREIT._3_2_1_1" localSheetId="3" hidden="1">{#N/A,#N/A,FALSE,"CAPREIT"}</definedName>
    <definedName name="wrn.CAPREIT._3_2_1_1" hidden="1">{#N/A,#N/A,FALSE,"CAPREIT"}</definedName>
    <definedName name="wrn.CAPREIT._3_2_1_1_1" localSheetId="4" hidden="1">{#N/A,#N/A,FALSE,"CAPREIT"}</definedName>
    <definedName name="wrn.CAPREIT._3_2_1_1_1" localSheetId="5" hidden="1">{#N/A,#N/A,FALSE,"CAPREIT"}</definedName>
    <definedName name="wrn.CAPREIT._3_2_1_1_1" localSheetId="3" hidden="1">{#N/A,#N/A,FALSE,"CAPREIT"}</definedName>
    <definedName name="wrn.CAPREIT._3_2_1_1_1" hidden="1">{#N/A,#N/A,FALSE,"CAPREIT"}</definedName>
    <definedName name="wrn.CAPREIT._3_2_1_2" localSheetId="4" hidden="1">{#N/A,#N/A,FALSE,"CAPREIT"}</definedName>
    <definedName name="wrn.CAPREIT._3_2_1_2" localSheetId="5" hidden="1">{#N/A,#N/A,FALSE,"CAPREIT"}</definedName>
    <definedName name="wrn.CAPREIT._3_2_1_2" localSheetId="3" hidden="1">{#N/A,#N/A,FALSE,"CAPREIT"}</definedName>
    <definedName name="wrn.CAPREIT._3_2_1_2" hidden="1">{#N/A,#N/A,FALSE,"CAPREIT"}</definedName>
    <definedName name="wrn.CAPREIT._3_2_1_3" localSheetId="4" hidden="1">{#N/A,#N/A,FALSE,"CAPREIT"}</definedName>
    <definedName name="wrn.CAPREIT._3_2_1_3" localSheetId="5" hidden="1">{#N/A,#N/A,FALSE,"CAPREIT"}</definedName>
    <definedName name="wrn.CAPREIT._3_2_1_3" localSheetId="3" hidden="1">{#N/A,#N/A,FALSE,"CAPREIT"}</definedName>
    <definedName name="wrn.CAPREIT._3_2_1_3" hidden="1">{#N/A,#N/A,FALSE,"CAPREIT"}</definedName>
    <definedName name="wrn.CAPREIT._3_2_2" localSheetId="4" hidden="1">{#N/A,#N/A,FALSE,"CAPREIT"}</definedName>
    <definedName name="wrn.CAPREIT._3_2_2" localSheetId="5" hidden="1">{#N/A,#N/A,FALSE,"CAPREIT"}</definedName>
    <definedName name="wrn.CAPREIT._3_2_2" localSheetId="3" hidden="1">{#N/A,#N/A,FALSE,"CAPREIT"}</definedName>
    <definedName name="wrn.CAPREIT._3_2_2" hidden="1">{#N/A,#N/A,FALSE,"CAPREIT"}</definedName>
    <definedName name="wrn.CAPREIT._3_2_2_1" localSheetId="4" hidden="1">{#N/A,#N/A,FALSE,"CAPREIT"}</definedName>
    <definedName name="wrn.CAPREIT._3_2_2_1" localSheetId="5" hidden="1">{#N/A,#N/A,FALSE,"CAPREIT"}</definedName>
    <definedName name="wrn.CAPREIT._3_2_2_1" localSheetId="3" hidden="1">{#N/A,#N/A,FALSE,"CAPREIT"}</definedName>
    <definedName name="wrn.CAPREIT._3_2_2_1" hidden="1">{#N/A,#N/A,FALSE,"CAPREIT"}</definedName>
    <definedName name="wrn.CAPREIT._3_2_3" localSheetId="4" hidden="1">{#N/A,#N/A,FALSE,"CAPREIT"}</definedName>
    <definedName name="wrn.CAPREIT._3_2_3" localSheetId="5" hidden="1">{#N/A,#N/A,FALSE,"CAPREIT"}</definedName>
    <definedName name="wrn.CAPREIT._3_2_3" localSheetId="3" hidden="1">{#N/A,#N/A,FALSE,"CAPREIT"}</definedName>
    <definedName name="wrn.CAPREIT._3_2_3" hidden="1">{#N/A,#N/A,FALSE,"CAPREIT"}</definedName>
    <definedName name="wrn.CAPREIT._3_2_4" localSheetId="4" hidden="1">{#N/A,#N/A,FALSE,"CAPREIT"}</definedName>
    <definedName name="wrn.CAPREIT._3_2_4" localSheetId="5" hidden="1">{#N/A,#N/A,FALSE,"CAPREIT"}</definedName>
    <definedName name="wrn.CAPREIT._3_2_4" localSheetId="3" hidden="1">{#N/A,#N/A,FALSE,"CAPREIT"}</definedName>
    <definedName name="wrn.CAPREIT._3_2_4" hidden="1">{#N/A,#N/A,FALSE,"CAPREIT"}</definedName>
    <definedName name="wrn.CAPREIT._3_3" localSheetId="4" hidden="1">{#N/A,#N/A,FALSE,"CAPREIT"}</definedName>
    <definedName name="wrn.CAPREIT._3_3" localSheetId="5" hidden="1">{#N/A,#N/A,FALSE,"CAPREIT"}</definedName>
    <definedName name="wrn.CAPREIT._3_3" localSheetId="3" hidden="1">{#N/A,#N/A,FALSE,"CAPREIT"}</definedName>
    <definedName name="wrn.CAPREIT._3_3" hidden="1">{#N/A,#N/A,FALSE,"CAPREIT"}</definedName>
    <definedName name="wrn.CAPREIT._3_3_1" localSheetId="4" hidden="1">{#N/A,#N/A,FALSE,"CAPREIT"}</definedName>
    <definedName name="wrn.CAPREIT._3_3_1" localSheetId="5" hidden="1">{#N/A,#N/A,FALSE,"CAPREIT"}</definedName>
    <definedName name="wrn.CAPREIT._3_3_1" localSheetId="3" hidden="1">{#N/A,#N/A,FALSE,"CAPREIT"}</definedName>
    <definedName name="wrn.CAPREIT._3_3_1" hidden="1">{#N/A,#N/A,FALSE,"CAPREIT"}</definedName>
    <definedName name="wrn.CAPREIT._3_3_1_1" localSheetId="4" hidden="1">{#N/A,#N/A,FALSE,"CAPREIT"}</definedName>
    <definedName name="wrn.CAPREIT._3_3_1_1" localSheetId="5" hidden="1">{#N/A,#N/A,FALSE,"CAPREIT"}</definedName>
    <definedName name="wrn.CAPREIT._3_3_1_1" localSheetId="3" hidden="1">{#N/A,#N/A,FALSE,"CAPREIT"}</definedName>
    <definedName name="wrn.CAPREIT._3_3_1_1" hidden="1">{#N/A,#N/A,FALSE,"CAPREIT"}</definedName>
    <definedName name="wrn.CAPREIT._3_3_2" localSheetId="4" hidden="1">{#N/A,#N/A,FALSE,"CAPREIT"}</definedName>
    <definedName name="wrn.CAPREIT._3_3_2" localSheetId="5" hidden="1">{#N/A,#N/A,FALSE,"CAPREIT"}</definedName>
    <definedName name="wrn.CAPREIT._3_3_2" localSheetId="3" hidden="1">{#N/A,#N/A,FALSE,"CAPREIT"}</definedName>
    <definedName name="wrn.CAPREIT._3_3_2" hidden="1">{#N/A,#N/A,FALSE,"CAPREIT"}</definedName>
    <definedName name="wrn.CAPREIT._3_3_3" localSheetId="4" hidden="1">{#N/A,#N/A,FALSE,"CAPREIT"}</definedName>
    <definedName name="wrn.CAPREIT._3_3_3" localSheetId="5" hidden="1">{#N/A,#N/A,FALSE,"CAPREIT"}</definedName>
    <definedName name="wrn.CAPREIT._3_3_3" localSheetId="3" hidden="1">{#N/A,#N/A,FALSE,"CAPREIT"}</definedName>
    <definedName name="wrn.CAPREIT._3_3_3" hidden="1">{#N/A,#N/A,FALSE,"CAPREIT"}</definedName>
    <definedName name="wrn.CAPREIT._3_4" localSheetId="4" hidden="1">{#N/A,#N/A,FALSE,"CAPREIT"}</definedName>
    <definedName name="wrn.CAPREIT._3_4" localSheetId="5" hidden="1">{#N/A,#N/A,FALSE,"CAPREIT"}</definedName>
    <definedName name="wrn.CAPREIT._3_4" localSheetId="3" hidden="1">{#N/A,#N/A,FALSE,"CAPREIT"}</definedName>
    <definedName name="wrn.CAPREIT._3_4" hidden="1">{#N/A,#N/A,FALSE,"CAPREIT"}</definedName>
    <definedName name="wrn.CAPREIT._3_4_1" localSheetId="4" hidden="1">{#N/A,#N/A,FALSE,"CAPREIT"}</definedName>
    <definedName name="wrn.CAPREIT._3_4_1" localSheetId="5" hidden="1">{#N/A,#N/A,FALSE,"CAPREIT"}</definedName>
    <definedName name="wrn.CAPREIT._3_4_1" localSheetId="3" hidden="1">{#N/A,#N/A,FALSE,"CAPREIT"}</definedName>
    <definedName name="wrn.CAPREIT._3_4_1" hidden="1">{#N/A,#N/A,FALSE,"CAPREIT"}</definedName>
    <definedName name="wrn.CAPREIT._3_5" localSheetId="4" hidden="1">{#N/A,#N/A,FALSE,"CAPREIT"}</definedName>
    <definedName name="wrn.CAPREIT._3_5" localSheetId="5" hidden="1">{#N/A,#N/A,FALSE,"CAPREIT"}</definedName>
    <definedName name="wrn.CAPREIT._3_5" localSheetId="3" hidden="1">{#N/A,#N/A,FALSE,"CAPREIT"}</definedName>
    <definedName name="wrn.CAPREIT._3_5" hidden="1">{#N/A,#N/A,FALSE,"CAPREIT"}</definedName>
    <definedName name="wrn.CAPREIT._4" localSheetId="4" hidden="1">{#N/A,#N/A,FALSE,"CAPREIT"}</definedName>
    <definedName name="wrn.CAPREIT._4" localSheetId="5" hidden="1">{#N/A,#N/A,FALSE,"CAPREIT"}</definedName>
    <definedName name="wrn.CAPREIT._4" localSheetId="3" hidden="1">{#N/A,#N/A,FALSE,"CAPREIT"}</definedName>
    <definedName name="wrn.CAPREIT._4" hidden="1">{#N/A,#N/A,FALSE,"CAPREIT"}</definedName>
    <definedName name="wrn.CAPREIT._4_1" localSheetId="4" hidden="1">{#N/A,#N/A,FALSE,"CAPREIT"}</definedName>
    <definedName name="wrn.CAPREIT._4_1" localSheetId="5" hidden="1">{#N/A,#N/A,FALSE,"CAPREIT"}</definedName>
    <definedName name="wrn.CAPREIT._4_1" localSheetId="3" hidden="1">{#N/A,#N/A,FALSE,"CAPREIT"}</definedName>
    <definedName name="wrn.CAPREIT._4_1" hidden="1">{#N/A,#N/A,FALSE,"CAPREIT"}</definedName>
    <definedName name="wrn.CAPREIT._4_1_1" localSheetId="4" hidden="1">{#N/A,#N/A,FALSE,"CAPREIT"}</definedName>
    <definedName name="wrn.CAPREIT._4_1_1" localSheetId="5" hidden="1">{#N/A,#N/A,FALSE,"CAPREIT"}</definedName>
    <definedName name="wrn.CAPREIT._4_1_1" localSheetId="3" hidden="1">{#N/A,#N/A,FALSE,"CAPREIT"}</definedName>
    <definedName name="wrn.CAPREIT._4_1_1" hidden="1">{#N/A,#N/A,FALSE,"CAPREIT"}</definedName>
    <definedName name="wrn.CAPREIT._4_1_1_1" localSheetId="4" hidden="1">{#N/A,#N/A,FALSE,"CAPREIT"}</definedName>
    <definedName name="wrn.CAPREIT._4_1_1_1" localSheetId="5" hidden="1">{#N/A,#N/A,FALSE,"CAPREIT"}</definedName>
    <definedName name="wrn.CAPREIT._4_1_1_1" localSheetId="3" hidden="1">{#N/A,#N/A,FALSE,"CAPREIT"}</definedName>
    <definedName name="wrn.CAPREIT._4_1_1_1" hidden="1">{#N/A,#N/A,FALSE,"CAPREIT"}</definedName>
    <definedName name="wrn.CAPREIT._4_1_1_1_1" localSheetId="4" hidden="1">{#N/A,#N/A,FALSE,"CAPREIT"}</definedName>
    <definedName name="wrn.CAPREIT._4_1_1_1_1" localSheetId="5" hidden="1">{#N/A,#N/A,FALSE,"CAPREIT"}</definedName>
    <definedName name="wrn.CAPREIT._4_1_1_1_1" localSheetId="3" hidden="1">{#N/A,#N/A,FALSE,"CAPREIT"}</definedName>
    <definedName name="wrn.CAPREIT._4_1_1_1_1" hidden="1">{#N/A,#N/A,FALSE,"CAPREIT"}</definedName>
    <definedName name="wrn.CAPREIT._4_1_1_2" localSheetId="4" hidden="1">{#N/A,#N/A,FALSE,"CAPREIT"}</definedName>
    <definedName name="wrn.CAPREIT._4_1_1_2" localSheetId="5" hidden="1">{#N/A,#N/A,FALSE,"CAPREIT"}</definedName>
    <definedName name="wrn.CAPREIT._4_1_1_2" localSheetId="3" hidden="1">{#N/A,#N/A,FALSE,"CAPREIT"}</definedName>
    <definedName name="wrn.CAPREIT._4_1_1_2" hidden="1">{#N/A,#N/A,FALSE,"CAPREIT"}</definedName>
    <definedName name="wrn.CAPREIT._4_1_1_3" localSheetId="4" hidden="1">{#N/A,#N/A,FALSE,"CAPREIT"}</definedName>
    <definedName name="wrn.CAPREIT._4_1_1_3" localSheetId="5" hidden="1">{#N/A,#N/A,FALSE,"CAPREIT"}</definedName>
    <definedName name="wrn.CAPREIT._4_1_1_3" localSheetId="3" hidden="1">{#N/A,#N/A,FALSE,"CAPREIT"}</definedName>
    <definedName name="wrn.CAPREIT._4_1_1_3" hidden="1">{#N/A,#N/A,FALSE,"CAPREIT"}</definedName>
    <definedName name="wrn.CAPREIT._4_1_2" localSheetId="4" hidden="1">{#N/A,#N/A,FALSE,"CAPREIT"}</definedName>
    <definedName name="wrn.CAPREIT._4_1_2" localSheetId="5" hidden="1">{#N/A,#N/A,FALSE,"CAPREIT"}</definedName>
    <definedName name="wrn.CAPREIT._4_1_2" localSheetId="3" hidden="1">{#N/A,#N/A,FALSE,"CAPREIT"}</definedName>
    <definedName name="wrn.CAPREIT._4_1_2" hidden="1">{#N/A,#N/A,FALSE,"CAPREIT"}</definedName>
    <definedName name="wrn.CAPREIT._4_1_2_1" localSheetId="4" hidden="1">{#N/A,#N/A,FALSE,"CAPREIT"}</definedName>
    <definedName name="wrn.CAPREIT._4_1_2_1" localSheetId="5" hidden="1">{#N/A,#N/A,FALSE,"CAPREIT"}</definedName>
    <definedName name="wrn.CAPREIT._4_1_2_1" localSheetId="3" hidden="1">{#N/A,#N/A,FALSE,"CAPREIT"}</definedName>
    <definedName name="wrn.CAPREIT._4_1_2_1" hidden="1">{#N/A,#N/A,FALSE,"CAPREIT"}</definedName>
    <definedName name="wrn.CAPREIT._4_1_3" localSheetId="4" hidden="1">{#N/A,#N/A,FALSE,"CAPREIT"}</definedName>
    <definedName name="wrn.CAPREIT._4_1_3" localSheetId="5" hidden="1">{#N/A,#N/A,FALSE,"CAPREIT"}</definedName>
    <definedName name="wrn.CAPREIT._4_1_3" localSheetId="3" hidden="1">{#N/A,#N/A,FALSE,"CAPREIT"}</definedName>
    <definedName name="wrn.CAPREIT._4_1_3" hidden="1">{#N/A,#N/A,FALSE,"CAPREIT"}</definedName>
    <definedName name="wrn.CAPREIT._4_1_4" localSheetId="4" hidden="1">{#N/A,#N/A,FALSE,"CAPREIT"}</definedName>
    <definedName name="wrn.CAPREIT._4_1_4" localSheetId="5" hidden="1">{#N/A,#N/A,FALSE,"CAPREIT"}</definedName>
    <definedName name="wrn.CAPREIT._4_1_4" localSheetId="3" hidden="1">{#N/A,#N/A,FALSE,"CAPREIT"}</definedName>
    <definedName name="wrn.CAPREIT._4_1_4" hidden="1">{#N/A,#N/A,FALSE,"CAPREIT"}</definedName>
    <definedName name="wrn.CAPREIT._4_2" localSheetId="4" hidden="1">{#N/A,#N/A,FALSE,"CAPREIT"}</definedName>
    <definedName name="wrn.CAPREIT._4_2" localSheetId="5" hidden="1">{#N/A,#N/A,FALSE,"CAPREIT"}</definedName>
    <definedName name="wrn.CAPREIT._4_2" localSheetId="3" hidden="1">{#N/A,#N/A,FALSE,"CAPREIT"}</definedName>
    <definedName name="wrn.CAPREIT._4_2" hidden="1">{#N/A,#N/A,FALSE,"CAPREIT"}</definedName>
    <definedName name="wrn.CAPREIT._4_2_1" localSheetId="4" hidden="1">{#N/A,#N/A,FALSE,"CAPREIT"}</definedName>
    <definedName name="wrn.CAPREIT._4_2_1" localSheetId="5" hidden="1">{#N/A,#N/A,FALSE,"CAPREIT"}</definedName>
    <definedName name="wrn.CAPREIT._4_2_1" localSheetId="3" hidden="1">{#N/A,#N/A,FALSE,"CAPREIT"}</definedName>
    <definedName name="wrn.CAPREIT._4_2_1" hidden="1">{#N/A,#N/A,FALSE,"CAPREIT"}</definedName>
    <definedName name="wrn.CAPREIT._4_2_1_1" localSheetId="4" hidden="1">{#N/A,#N/A,FALSE,"CAPREIT"}</definedName>
    <definedName name="wrn.CAPREIT._4_2_1_1" localSheetId="5" hidden="1">{#N/A,#N/A,FALSE,"CAPREIT"}</definedName>
    <definedName name="wrn.CAPREIT._4_2_1_1" localSheetId="3" hidden="1">{#N/A,#N/A,FALSE,"CAPREIT"}</definedName>
    <definedName name="wrn.CAPREIT._4_2_1_1" hidden="1">{#N/A,#N/A,FALSE,"CAPREIT"}</definedName>
    <definedName name="wrn.CAPREIT._4_2_2" localSheetId="4" hidden="1">{#N/A,#N/A,FALSE,"CAPREIT"}</definedName>
    <definedName name="wrn.CAPREIT._4_2_2" localSheetId="5" hidden="1">{#N/A,#N/A,FALSE,"CAPREIT"}</definedName>
    <definedName name="wrn.CAPREIT._4_2_2" localSheetId="3" hidden="1">{#N/A,#N/A,FALSE,"CAPREIT"}</definedName>
    <definedName name="wrn.CAPREIT._4_2_2" hidden="1">{#N/A,#N/A,FALSE,"CAPREIT"}</definedName>
    <definedName name="wrn.CAPREIT._4_2_3" localSheetId="4" hidden="1">{#N/A,#N/A,FALSE,"CAPREIT"}</definedName>
    <definedName name="wrn.CAPREIT._4_2_3" localSheetId="5" hidden="1">{#N/A,#N/A,FALSE,"CAPREIT"}</definedName>
    <definedName name="wrn.CAPREIT._4_2_3" localSheetId="3" hidden="1">{#N/A,#N/A,FALSE,"CAPREIT"}</definedName>
    <definedName name="wrn.CAPREIT._4_2_3" hidden="1">{#N/A,#N/A,FALSE,"CAPREIT"}</definedName>
    <definedName name="wrn.CAPREIT._4_3" localSheetId="4" hidden="1">{#N/A,#N/A,FALSE,"CAPREIT"}</definedName>
    <definedName name="wrn.CAPREIT._4_3" localSheetId="5" hidden="1">{#N/A,#N/A,FALSE,"CAPREIT"}</definedName>
    <definedName name="wrn.CAPREIT._4_3" localSheetId="3" hidden="1">{#N/A,#N/A,FALSE,"CAPREIT"}</definedName>
    <definedName name="wrn.CAPREIT._4_3" hidden="1">{#N/A,#N/A,FALSE,"CAPREIT"}</definedName>
    <definedName name="wrn.CAPREIT._4_3_1" localSheetId="4" hidden="1">{#N/A,#N/A,FALSE,"CAPREIT"}</definedName>
    <definedName name="wrn.CAPREIT._4_3_1" localSheetId="5" hidden="1">{#N/A,#N/A,FALSE,"CAPREIT"}</definedName>
    <definedName name="wrn.CAPREIT._4_3_1" localSheetId="3" hidden="1">{#N/A,#N/A,FALSE,"CAPREIT"}</definedName>
    <definedName name="wrn.CAPREIT._4_3_1" hidden="1">{#N/A,#N/A,FALSE,"CAPREIT"}</definedName>
    <definedName name="wrn.CAPREIT._4_4" localSheetId="4" hidden="1">{#N/A,#N/A,FALSE,"CAPREIT"}</definedName>
    <definedName name="wrn.CAPREIT._4_4" localSheetId="5" hidden="1">{#N/A,#N/A,FALSE,"CAPREIT"}</definedName>
    <definedName name="wrn.CAPREIT._4_4" localSheetId="3" hidden="1">{#N/A,#N/A,FALSE,"CAPREIT"}</definedName>
    <definedName name="wrn.CAPREIT._4_4" hidden="1">{#N/A,#N/A,FALSE,"CAPREIT"}</definedName>
    <definedName name="wrn.CAPREIT._4_5" localSheetId="4" hidden="1">{#N/A,#N/A,FALSE,"CAPREIT"}</definedName>
    <definedName name="wrn.CAPREIT._4_5" localSheetId="5" hidden="1">{#N/A,#N/A,FALSE,"CAPREIT"}</definedName>
    <definedName name="wrn.CAPREIT._4_5" localSheetId="3" hidden="1">{#N/A,#N/A,FALSE,"CAPREIT"}</definedName>
    <definedName name="wrn.CAPREIT._4_5" hidden="1">{#N/A,#N/A,FALSE,"CAPREIT"}</definedName>
    <definedName name="wrn.CAPREIT._5" localSheetId="4" hidden="1">{#N/A,#N/A,FALSE,"CAPREIT"}</definedName>
    <definedName name="wrn.CAPREIT._5" localSheetId="5" hidden="1">{#N/A,#N/A,FALSE,"CAPREIT"}</definedName>
    <definedName name="wrn.CAPREIT._5" localSheetId="3" hidden="1">{#N/A,#N/A,FALSE,"CAPREIT"}</definedName>
    <definedName name="wrn.CAPREIT._5" hidden="1">{#N/A,#N/A,FALSE,"CAPREIT"}</definedName>
    <definedName name="wrn.CAPREIT._5_1" localSheetId="4" hidden="1">{#N/A,#N/A,FALSE,"CAPREIT"}</definedName>
    <definedName name="wrn.CAPREIT._5_1" localSheetId="5" hidden="1">{#N/A,#N/A,FALSE,"CAPREIT"}</definedName>
    <definedName name="wrn.CAPREIT._5_1" localSheetId="3" hidden="1">{#N/A,#N/A,FALSE,"CAPREIT"}</definedName>
    <definedName name="wrn.CAPREIT._5_1" hidden="1">{#N/A,#N/A,FALSE,"CAPREIT"}</definedName>
    <definedName name="wrn.CAPREIT._5_1_1" localSheetId="4" hidden="1">{#N/A,#N/A,FALSE,"CAPREIT"}</definedName>
    <definedName name="wrn.CAPREIT._5_1_1" localSheetId="5" hidden="1">{#N/A,#N/A,FALSE,"CAPREIT"}</definedName>
    <definedName name="wrn.CAPREIT._5_1_1" localSheetId="3" hidden="1">{#N/A,#N/A,FALSE,"CAPREIT"}</definedName>
    <definedName name="wrn.CAPREIT._5_1_1" hidden="1">{#N/A,#N/A,FALSE,"CAPREIT"}</definedName>
    <definedName name="wrn.CAPREIT._5_1_1_1" localSheetId="4" hidden="1">{#N/A,#N/A,FALSE,"CAPREIT"}</definedName>
    <definedName name="wrn.CAPREIT._5_1_1_1" localSheetId="5" hidden="1">{#N/A,#N/A,FALSE,"CAPREIT"}</definedName>
    <definedName name="wrn.CAPREIT._5_1_1_1" localSheetId="3" hidden="1">{#N/A,#N/A,FALSE,"CAPREIT"}</definedName>
    <definedName name="wrn.CAPREIT._5_1_1_1" hidden="1">{#N/A,#N/A,FALSE,"CAPREIT"}</definedName>
    <definedName name="wrn.CAPREIT._5_1_1_1_1" localSheetId="4" hidden="1">{#N/A,#N/A,FALSE,"CAPREIT"}</definedName>
    <definedName name="wrn.CAPREIT._5_1_1_1_1" localSheetId="5" hidden="1">{#N/A,#N/A,FALSE,"CAPREIT"}</definedName>
    <definedName name="wrn.CAPREIT._5_1_1_1_1" localSheetId="3" hidden="1">{#N/A,#N/A,FALSE,"CAPREIT"}</definedName>
    <definedName name="wrn.CAPREIT._5_1_1_1_1" hidden="1">{#N/A,#N/A,FALSE,"CAPREIT"}</definedName>
    <definedName name="wrn.CAPREIT._5_1_1_2" localSheetId="4" hidden="1">{#N/A,#N/A,FALSE,"CAPREIT"}</definedName>
    <definedName name="wrn.CAPREIT._5_1_1_2" localSheetId="5" hidden="1">{#N/A,#N/A,FALSE,"CAPREIT"}</definedName>
    <definedName name="wrn.CAPREIT._5_1_1_2" localSheetId="3" hidden="1">{#N/A,#N/A,FALSE,"CAPREIT"}</definedName>
    <definedName name="wrn.CAPREIT._5_1_1_2" hidden="1">{#N/A,#N/A,FALSE,"CAPREIT"}</definedName>
    <definedName name="wrn.CAPREIT._5_1_1_3" localSheetId="4" hidden="1">{#N/A,#N/A,FALSE,"CAPREIT"}</definedName>
    <definedName name="wrn.CAPREIT._5_1_1_3" localSheetId="5" hidden="1">{#N/A,#N/A,FALSE,"CAPREIT"}</definedName>
    <definedName name="wrn.CAPREIT._5_1_1_3" localSheetId="3" hidden="1">{#N/A,#N/A,FALSE,"CAPREIT"}</definedName>
    <definedName name="wrn.CAPREIT._5_1_1_3" hidden="1">{#N/A,#N/A,FALSE,"CAPREIT"}</definedName>
    <definedName name="wrn.CAPREIT._5_1_2" localSheetId="4" hidden="1">{#N/A,#N/A,FALSE,"CAPREIT"}</definedName>
    <definedName name="wrn.CAPREIT._5_1_2" localSheetId="5" hidden="1">{#N/A,#N/A,FALSE,"CAPREIT"}</definedName>
    <definedName name="wrn.CAPREIT._5_1_2" localSheetId="3" hidden="1">{#N/A,#N/A,FALSE,"CAPREIT"}</definedName>
    <definedName name="wrn.CAPREIT._5_1_2" hidden="1">{#N/A,#N/A,FALSE,"CAPREIT"}</definedName>
    <definedName name="wrn.CAPREIT._5_1_2_1" localSheetId="4" hidden="1">{#N/A,#N/A,FALSE,"CAPREIT"}</definedName>
    <definedName name="wrn.CAPREIT._5_1_2_1" localSheetId="5" hidden="1">{#N/A,#N/A,FALSE,"CAPREIT"}</definedName>
    <definedName name="wrn.CAPREIT._5_1_2_1" localSheetId="3" hidden="1">{#N/A,#N/A,FALSE,"CAPREIT"}</definedName>
    <definedName name="wrn.CAPREIT._5_1_2_1" hidden="1">{#N/A,#N/A,FALSE,"CAPREIT"}</definedName>
    <definedName name="wrn.CAPREIT._5_1_3" localSheetId="4" hidden="1">{#N/A,#N/A,FALSE,"CAPREIT"}</definedName>
    <definedName name="wrn.CAPREIT._5_1_3" localSheetId="5" hidden="1">{#N/A,#N/A,FALSE,"CAPREIT"}</definedName>
    <definedName name="wrn.CAPREIT._5_1_3" localSheetId="3" hidden="1">{#N/A,#N/A,FALSE,"CAPREIT"}</definedName>
    <definedName name="wrn.CAPREIT._5_1_3" hidden="1">{#N/A,#N/A,FALSE,"CAPREIT"}</definedName>
    <definedName name="wrn.CAPREIT._5_1_4" localSheetId="4" hidden="1">{#N/A,#N/A,FALSE,"CAPREIT"}</definedName>
    <definedName name="wrn.CAPREIT._5_1_4" localSheetId="5" hidden="1">{#N/A,#N/A,FALSE,"CAPREIT"}</definedName>
    <definedName name="wrn.CAPREIT._5_1_4" localSheetId="3" hidden="1">{#N/A,#N/A,FALSE,"CAPREIT"}</definedName>
    <definedName name="wrn.CAPREIT._5_1_4" hidden="1">{#N/A,#N/A,FALSE,"CAPREIT"}</definedName>
    <definedName name="wrn.CAPREIT._5_2" localSheetId="4" hidden="1">{#N/A,#N/A,FALSE,"CAPREIT"}</definedName>
    <definedName name="wrn.CAPREIT._5_2" localSheetId="5" hidden="1">{#N/A,#N/A,FALSE,"CAPREIT"}</definedName>
    <definedName name="wrn.CAPREIT._5_2" localSheetId="3" hidden="1">{#N/A,#N/A,FALSE,"CAPREIT"}</definedName>
    <definedName name="wrn.CAPREIT._5_2" hidden="1">{#N/A,#N/A,FALSE,"CAPREIT"}</definedName>
    <definedName name="wrn.CAPREIT._5_2_1" localSheetId="4" hidden="1">{#N/A,#N/A,FALSE,"CAPREIT"}</definedName>
    <definedName name="wrn.CAPREIT._5_2_1" localSheetId="5" hidden="1">{#N/A,#N/A,FALSE,"CAPREIT"}</definedName>
    <definedName name="wrn.CAPREIT._5_2_1" localSheetId="3" hidden="1">{#N/A,#N/A,FALSE,"CAPREIT"}</definedName>
    <definedName name="wrn.CAPREIT._5_2_1" hidden="1">{#N/A,#N/A,FALSE,"CAPREIT"}</definedName>
    <definedName name="wrn.CAPREIT._5_2_1_1" localSheetId="4" hidden="1">{#N/A,#N/A,FALSE,"CAPREIT"}</definedName>
    <definedName name="wrn.CAPREIT._5_2_1_1" localSheetId="5" hidden="1">{#N/A,#N/A,FALSE,"CAPREIT"}</definedName>
    <definedName name="wrn.CAPREIT._5_2_1_1" localSheetId="3" hidden="1">{#N/A,#N/A,FALSE,"CAPREIT"}</definedName>
    <definedName name="wrn.CAPREIT._5_2_1_1" hidden="1">{#N/A,#N/A,FALSE,"CAPREIT"}</definedName>
    <definedName name="wrn.CAPREIT._5_2_2" localSheetId="4" hidden="1">{#N/A,#N/A,FALSE,"CAPREIT"}</definedName>
    <definedName name="wrn.CAPREIT._5_2_2" localSheetId="5" hidden="1">{#N/A,#N/A,FALSE,"CAPREIT"}</definedName>
    <definedName name="wrn.CAPREIT._5_2_2" localSheetId="3" hidden="1">{#N/A,#N/A,FALSE,"CAPREIT"}</definedName>
    <definedName name="wrn.CAPREIT._5_2_2" hidden="1">{#N/A,#N/A,FALSE,"CAPREIT"}</definedName>
    <definedName name="wrn.CAPREIT._5_2_3" localSheetId="4" hidden="1">{#N/A,#N/A,FALSE,"CAPREIT"}</definedName>
    <definedName name="wrn.CAPREIT._5_2_3" localSheetId="5" hidden="1">{#N/A,#N/A,FALSE,"CAPREIT"}</definedName>
    <definedName name="wrn.CAPREIT._5_2_3" localSheetId="3" hidden="1">{#N/A,#N/A,FALSE,"CAPREIT"}</definedName>
    <definedName name="wrn.CAPREIT._5_2_3" hidden="1">{#N/A,#N/A,FALSE,"CAPREIT"}</definedName>
    <definedName name="wrn.CAPREIT._5_3" localSheetId="4" hidden="1">{#N/A,#N/A,FALSE,"CAPREIT"}</definedName>
    <definedName name="wrn.CAPREIT._5_3" localSheetId="5" hidden="1">{#N/A,#N/A,FALSE,"CAPREIT"}</definedName>
    <definedName name="wrn.CAPREIT._5_3" localSheetId="3" hidden="1">{#N/A,#N/A,FALSE,"CAPREIT"}</definedName>
    <definedName name="wrn.CAPREIT._5_3" hidden="1">{#N/A,#N/A,FALSE,"CAPREIT"}</definedName>
    <definedName name="wrn.CAPREIT._5_4" localSheetId="4" hidden="1">{#N/A,#N/A,FALSE,"CAPREIT"}</definedName>
    <definedName name="wrn.CAPREIT._5_4" localSheetId="5" hidden="1">{#N/A,#N/A,FALSE,"CAPREIT"}</definedName>
    <definedName name="wrn.CAPREIT._5_4" localSheetId="3" hidden="1">{#N/A,#N/A,FALSE,"CAPREIT"}</definedName>
    <definedName name="wrn.CAPREIT._5_4" hidden="1">{#N/A,#N/A,FALSE,"CAPREIT"}</definedName>
    <definedName name="wrn.CAPREIT.IRR" localSheetId="4" hidden="1">{#N/A,#N/A,FALSE,"CAPREIT"}</definedName>
    <definedName name="wrn.CAPREIT.IRR" localSheetId="5" hidden="1">{#N/A,#N/A,FALSE,"CAPREIT"}</definedName>
    <definedName name="wrn.CAPREIT.IRR" localSheetId="3" hidden="1">{#N/A,#N/A,FALSE,"CAPREIT"}</definedName>
    <definedName name="wrn.CAPREIT.IRR" hidden="1">{#N/A,#N/A,FALSE,"CAPREIT"}</definedName>
    <definedName name="wrn.CAPREIT2" localSheetId="4" hidden="1">{#N/A,#N/A,FALSE,"CAPREIT"}</definedName>
    <definedName name="wrn.CAPREIT2" localSheetId="5" hidden="1">{#N/A,#N/A,FALSE,"CAPREIT"}</definedName>
    <definedName name="wrn.CAPREIT2" localSheetId="3" hidden="1">{#N/A,#N/A,FALSE,"CAPREIT"}</definedName>
    <definedName name="wrn.CAPREIT2" hidden="1">{#N/A,#N/A,FALSE,"CAPREIT"}</definedName>
    <definedName name="wrn.CAPREIT2_1" localSheetId="4" hidden="1">{#N/A,#N/A,FALSE,"CAPREIT"}</definedName>
    <definedName name="wrn.CAPREIT2_1" localSheetId="5" hidden="1">{#N/A,#N/A,FALSE,"CAPREIT"}</definedName>
    <definedName name="wrn.CAPREIT2_1" localSheetId="3" hidden="1">{#N/A,#N/A,FALSE,"CAPREIT"}</definedName>
    <definedName name="wrn.CAPREIT2_1" hidden="1">{#N/A,#N/A,FALSE,"CAPREIT"}</definedName>
    <definedName name="wrn.CAPREIT2_1_1" localSheetId="4" hidden="1">{#N/A,#N/A,FALSE,"CAPREIT"}</definedName>
    <definedName name="wrn.CAPREIT2_1_1" localSheetId="5" hidden="1">{#N/A,#N/A,FALSE,"CAPREIT"}</definedName>
    <definedName name="wrn.CAPREIT2_1_1" localSheetId="3" hidden="1">{#N/A,#N/A,FALSE,"CAPREIT"}</definedName>
    <definedName name="wrn.CAPREIT2_1_1" hidden="1">{#N/A,#N/A,FALSE,"CAPREIT"}</definedName>
    <definedName name="wrn.CAPREIT2_1_1_1" localSheetId="4" hidden="1">{#N/A,#N/A,FALSE,"CAPREIT"}</definedName>
    <definedName name="wrn.CAPREIT2_1_1_1" localSheetId="5" hidden="1">{#N/A,#N/A,FALSE,"CAPREIT"}</definedName>
    <definedName name="wrn.CAPREIT2_1_1_1" localSheetId="3" hidden="1">{#N/A,#N/A,FALSE,"CAPREIT"}</definedName>
    <definedName name="wrn.CAPREIT2_1_1_1" hidden="1">{#N/A,#N/A,FALSE,"CAPREIT"}</definedName>
    <definedName name="wrn.CAPREIT2_1_1_1_1" localSheetId="4" hidden="1">{#N/A,#N/A,FALSE,"CAPREIT"}</definedName>
    <definedName name="wrn.CAPREIT2_1_1_1_1" localSheetId="5" hidden="1">{#N/A,#N/A,FALSE,"CAPREIT"}</definedName>
    <definedName name="wrn.CAPREIT2_1_1_1_1" localSheetId="3" hidden="1">{#N/A,#N/A,FALSE,"CAPREIT"}</definedName>
    <definedName name="wrn.CAPREIT2_1_1_1_1" hidden="1">{#N/A,#N/A,FALSE,"CAPREIT"}</definedName>
    <definedName name="wrn.CAPREIT2_1_1_1_1_1" localSheetId="4" hidden="1">{#N/A,#N/A,FALSE,"CAPREIT"}</definedName>
    <definedName name="wrn.CAPREIT2_1_1_1_1_1" localSheetId="5" hidden="1">{#N/A,#N/A,FALSE,"CAPREIT"}</definedName>
    <definedName name="wrn.CAPREIT2_1_1_1_1_1" localSheetId="3" hidden="1">{#N/A,#N/A,FALSE,"CAPREIT"}</definedName>
    <definedName name="wrn.CAPREIT2_1_1_1_1_1" hidden="1">{#N/A,#N/A,FALSE,"CAPREIT"}</definedName>
    <definedName name="wrn.CAPREIT2_1_1_1_1_1_1" localSheetId="4" hidden="1">{#N/A,#N/A,FALSE,"CAPREIT"}</definedName>
    <definedName name="wrn.CAPREIT2_1_1_1_1_1_1" localSheetId="5" hidden="1">{#N/A,#N/A,FALSE,"CAPREIT"}</definedName>
    <definedName name="wrn.CAPREIT2_1_1_1_1_1_1" localSheetId="3" hidden="1">{#N/A,#N/A,FALSE,"CAPREIT"}</definedName>
    <definedName name="wrn.CAPREIT2_1_1_1_1_1_1" hidden="1">{#N/A,#N/A,FALSE,"CAPREIT"}</definedName>
    <definedName name="wrn.CAPREIT2_1_1_1_1_2" localSheetId="4" hidden="1">{#N/A,#N/A,FALSE,"CAPREIT"}</definedName>
    <definedName name="wrn.CAPREIT2_1_1_1_1_2" localSheetId="5" hidden="1">{#N/A,#N/A,FALSE,"CAPREIT"}</definedName>
    <definedName name="wrn.CAPREIT2_1_1_1_1_2" localSheetId="3" hidden="1">{#N/A,#N/A,FALSE,"CAPREIT"}</definedName>
    <definedName name="wrn.CAPREIT2_1_1_1_1_2" hidden="1">{#N/A,#N/A,FALSE,"CAPREIT"}</definedName>
    <definedName name="wrn.CAPREIT2_1_1_1_1_3" localSheetId="4" hidden="1">{#N/A,#N/A,FALSE,"CAPREIT"}</definedName>
    <definedName name="wrn.CAPREIT2_1_1_1_1_3" localSheetId="5" hidden="1">{#N/A,#N/A,FALSE,"CAPREIT"}</definedName>
    <definedName name="wrn.CAPREIT2_1_1_1_1_3" localSheetId="3" hidden="1">{#N/A,#N/A,FALSE,"CAPREIT"}</definedName>
    <definedName name="wrn.CAPREIT2_1_1_1_1_3" hidden="1">{#N/A,#N/A,FALSE,"CAPREIT"}</definedName>
    <definedName name="wrn.CAPREIT2_1_1_1_2" localSheetId="4" hidden="1">{#N/A,#N/A,FALSE,"CAPREIT"}</definedName>
    <definedName name="wrn.CAPREIT2_1_1_1_2" localSheetId="5" hidden="1">{#N/A,#N/A,FALSE,"CAPREIT"}</definedName>
    <definedName name="wrn.CAPREIT2_1_1_1_2" localSheetId="3" hidden="1">{#N/A,#N/A,FALSE,"CAPREIT"}</definedName>
    <definedName name="wrn.CAPREIT2_1_1_1_2" hidden="1">{#N/A,#N/A,FALSE,"CAPREIT"}</definedName>
    <definedName name="wrn.CAPREIT2_1_1_1_2_1" localSheetId="4" hidden="1">{#N/A,#N/A,FALSE,"CAPREIT"}</definedName>
    <definedName name="wrn.CAPREIT2_1_1_1_2_1" localSheetId="5" hidden="1">{#N/A,#N/A,FALSE,"CAPREIT"}</definedName>
    <definedName name="wrn.CAPREIT2_1_1_1_2_1" localSheetId="3" hidden="1">{#N/A,#N/A,FALSE,"CAPREIT"}</definedName>
    <definedName name="wrn.CAPREIT2_1_1_1_2_1" hidden="1">{#N/A,#N/A,FALSE,"CAPREIT"}</definedName>
    <definedName name="wrn.CAPREIT2_1_1_1_3" localSheetId="4" hidden="1">{#N/A,#N/A,FALSE,"CAPREIT"}</definedName>
    <definedName name="wrn.CAPREIT2_1_1_1_3" localSheetId="5" hidden="1">{#N/A,#N/A,FALSE,"CAPREIT"}</definedName>
    <definedName name="wrn.CAPREIT2_1_1_1_3" localSheetId="3" hidden="1">{#N/A,#N/A,FALSE,"CAPREIT"}</definedName>
    <definedName name="wrn.CAPREIT2_1_1_1_3" hidden="1">{#N/A,#N/A,FALSE,"CAPREIT"}</definedName>
    <definedName name="wrn.CAPREIT2_1_1_1_4" localSheetId="4" hidden="1">{#N/A,#N/A,FALSE,"CAPREIT"}</definedName>
    <definedName name="wrn.CAPREIT2_1_1_1_4" localSheetId="5" hidden="1">{#N/A,#N/A,FALSE,"CAPREIT"}</definedName>
    <definedName name="wrn.CAPREIT2_1_1_1_4" localSheetId="3" hidden="1">{#N/A,#N/A,FALSE,"CAPREIT"}</definedName>
    <definedName name="wrn.CAPREIT2_1_1_1_4" hidden="1">{#N/A,#N/A,FALSE,"CAPREIT"}</definedName>
    <definedName name="wrn.CAPREIT2_1_1_2" localSheetId="4" hidden="1">{#N/A,#N/A,FALSE,"CAPREIT"}</definedName>
    <definedName name="wrn.CAPREIT2_1_1_2" localSheetId="5" hidden="1">{#N/A,#N/A,FALSE,"CAPREIT"}</definedName>
    <definedName name="wrn.CAPREIT2_1_1_2" localSheetId="3" hidden="1">{#N/A,#N/A,FALSE,"CAPREIT"}</definedName>
    <definedName name="wrn.CAPREIT2_1_1_2" hidden="1">{#N/A,#N/A,FALSE,"CAPREIT"}</definedName>
    <definedName name="wrn.CAPREIT2_1_1_2_1" localSheetId="4" hidden="1">{#N/A,#N/A,FALSE,"CAPREIT"}</definedName>
    <definedName name="wrn.CAPREIT2_1_1_2_1" localSheetId="5" hidden="1">{#N/A,#N/A,FALSE,"CAPREIT"}</definedName>
    <definedName name="wrn.CAPREIT2_1_1_2_1" localSheetId="3" hidden="1">{#N/A,#N/A,FALSE,"CAPREIT"}</definedName>
    <definedName name="wrn.CAPREIT2_1_1_2_1" hidden="1">{#N/A,#N/A,FALSE,"CAPREIT"}</definedName>
    <definedName name="wrn.CAPREIT2_1_1_2_1_1" localSheetId="4" hidden="1">{#N/A,#N/A,FALSE,"CAPREIT"}</definedName>
    <definedName name="wrn.CAPREIT2_1_1_2_1_1" localSheetId="5" hidden="1">{#N/A,#N/A,FALSE,"CAPREIT"}</definedName>
    <definedName name="wrn.CAPREIT2_1_1_2_1_1" localSheetId="3" hidden="1">{#N/A,#N/A,FALSE,"CAPREIT"}</definedName>
    <definedName name="wrn.CAPREIT2_1_1_2_1_1" hidden="1">{#N/A,#N/A,FALSE,"CAPREIT"}</definedName>
    <definedName name="wrn.CAPREIT2_1_1_2_2" localSheetId="4" hidden="1">{#N/A,#N/A,FALSE,"CAPREIT"}</definedName>
    <definedName name="wrn.CAPREIT2_1_1_2_2" localSheetId="5" hidden="1">{#N/A,#N/A,FALSE,"CAPREIT"}</definedName>
    <definedName name="wrn.CAPREIT2_1_1_2_2" localSheetId="3" hidden="1">{#N/A,#N/A,FALSE,"CAPREIT"}</definedName>
    <definedName name="wrn.CAPREIT2_1_1_2_2" hidden="1">{#N/A,#N/A,FALSE,"CAPREIT"}</definedName>
    <definedName name="wrn.CAPREIT2_1_1_2_3" localSheetId="4" hidden="1">{#N/A,#N/A,FALSE,"CAPREIT"}</definedName>
    <definedName name="wrn.CAPREIT2_1_1_2_3" localSheetId="5" hidden="1">{#N/A,#N/A,FALSE,"CAPREIT"}</definedName>
    <definedName name="wrn.CAPREIT2_1_1_2_3" localSheetId="3" hidden="1">{#N/A,#N/A,FALSE,"CAPREIT"}</definedName>
    <definedName name="wrn.CAPREIT2_1_1_2_3" hidden="1">{#N/A,#N/A,FALSE,"CAPREIT"}</definedName>
    <definedName name="wrn.CAPREIT2_1_1_3" localSheetId="4" hidden="1">{#N/A,#N/A,FALSE,"CAPREIT"}</definedName>
    <definedName name="wrn.CAPREIT2_1_1_3" localSheetId="5" hidden="1">{#N/A,#N/A,FALSE,"CAPREIT"}</definedName>
    <definedName name="wrn.CAPREIT2_1_1_3" localSheetId="3" hidden="1">{#N/A,#N/A,FALSE,"CAPREIT"}</definedName>
    <definedName name="wrn.CAPREIT2_1_1_3" hidden="1">{#N/A,#N/A,FALSE,"CAPREIT"}</definedName>
    <definedName name="wrn.CAPREIT2_1_1_4" localSheetId="4" hidden="1">{#N/A,#N/A,FALSE,"CAPREIT"}</definedName>
    <definedName name="wrn.CAPREIT2_1_1_4" localSheetId="5" hidden="1">{#N/A,#N/A,FALSE,"CAPREIT"}</definedName>
    <definedName name="wrn.CAPREIT2_1_1_4" localSheetId="3" hidden="1">{#N/A,#N/A,FALSE,"CAPREIT"}</definedName>
    <definedName name="wrn.CAPREIT2_1_1_4" hidden="1">{#N/A,#N/A,FALSE,"CAPREIT"}</definedName>
    <definedName name="wrn.CAPREIT2_1_2" localSheetId="4" hidden="1">{#N/A,#N/A,FALSE,"CAPREIT"}</definedName>
    <definedName name="wrn.CAPREIT2_1_2" localSheetId="5" hidden="1">{#N/A,#N/A,FALSE,"CAPREIT"}</definedName>
    <definedName name="wrn.CAPREIT2_1_2" localSheetId="3" hidden="1">{#N/A,#N/A,FALSE,"CAPREIT"}</definedName>
    <definedName name="wrn.CAPREIT2_1_2" hidden="1">{#N/A,#N/A,FALSE,"CAPREIT"}</definedName>
    <definedName name="wrn.CAPREIT2_1_2_1" localSheetId="4" hidden="1">{#N/A,#N/A,FALSE,"CAPREIT"}</definedName>
    <definedName name="wrn.CAPREIT2_1_2_1" localSheetId="5" hidden="1">{#N/A,#N/A,FALSE,"CAPREIT"}</definedName>
    <definedName name="wrn.CAPREIT2_1_2_1" localSheetId="3" hidden="1">{#N/A,#N/A,FALSE,"CAPREIT"}</definedName>
    <definedName name="wrn.CAPREIT2_1_2_1" hidden="1">{#N/A,#N/A,FALSE,"CAPREIT"}</definedName>
    <definedName name="wrn.CAPREIT2_1_2_1_1" localSheetId="4" hidden="1">{#N/A,#N/A,FALSE,"CAPREIT"}</definedName>
    <definedName name="wrn.CAPREIT2_1_2_1_1" localSheetId="5" hidden="1">{#N/A,#N/A,FALSE,"CAPREIT"}</definedName>
    <definedName name="wrn.CAPREIT2_1_2_1_1" localSheetId="3" hidden="1">{#N/A,#N/A,FALSE,"CAPREIT"}</definedName>
    <definedName name="wrn.CAPREIT2_1_2_1_1" hidden="1">{#N/A,#N/A,FALSE,"CAPREIT"}</definedName>
    <definedName name="wrn.CAPREIT2_1_2_1_1_1" localSheetId="4" hidden="1">{#N/A,#N/A,FALSE,"CAPREIT"}</definedName>
    <definedName name="wrn.CAPREIT2_1_2_1_1_1" localSheetId="5" hidden="1">{#N/A,#N/A,FALSE,"CAPREIT"}</definedName>
    <definedName name="wrn.CAPREIT2_1_2_1_1_1" localSheetId="3" hidden="1">{#N/A,#N/A,FALSE,"CAPREIT"}</definedName>
    <definedName name="wrn.CAPREIT2_1_2_1_1_1" hidden="1">{#N/A,#N/A,FALSE,"CAPREIT"}</definedName>
    <definedName name="wrn.CAPREIT2_1_2_1_2" localSheetId="4" hidden="1">{#N/A,#N/A,FALSE,"CAPREIT"}</definedName>
    <definedName name="wrn.CAPREIT2_1_2_1_2" localSheetId="5" hidden="1">{#N/A,#N/A,FALSE,"CAPREIT"}</definedName>
    <definedName name="wrn.CAPREIT2_1_2_1_2" localSheetId="3" hidden="1">{#N/A,#N/A,FALSE,"CAPREIT"}</definedName>
    <definedName name="wrn.CAPREIT2_1_2_1_2" hidden="1">{#N/A,#N/A,FALSE,"CAPREIT"}</definedName>
    <definedName name="wrn.CAPREIT2_1_2_1_3" localSheetId="4" hidden="1">{#N/A,#N/A,FALSE,"CAPREIT"}</definedName>
    <definedName name="wrn.CAPREIT2_1_2_1_3" localSheetId="5" hidden="1">{#N/A,#N/A,FALSE,"CAPREIT"}</definedName>
    <definedName name="wrn.CAPREIT2_1_2_1_3" localSheetId="3" hidden="1">{#N/A,#N/A,FALSE,"CAPREIT"}</definedName>
    <definedName name="wrn.CAPREIT2_1_2_1_3" hidden="1">{#N/A,#N/A,FALSE,"CAPREIT"}</definedName>
    <definedName name="wrn.CAPREIT2_1_2_2" localSheetId="4" hidden="1">{#N/A,#N/A,FALSE,"CAPREIT"}</definedName>
    <definedName name="wrn.CAPREIT2_1_2_2" localSheetId="5" hidden="1">{#N/A,#N/A,FALSE,"CAPREIT"}</definedName>
    <definedName name="wrn.CAPREIT2_1_2_2" localSheetId="3" hidden="1">{#N/A,#N/A,FALSE,"CAPREIT"}</definedName>
    <definedName name="wrn.CAPREIT2_1_2_2" hidden="1">{#N/A,#N/A,FALSE,"CAPREIT"}</definedName>
    <definedName name="wrn.CAPREIT2_1_2_2_1" localSheetId="4" hidden="1">{#N/A,#N/A,FALSE,"CAPREIT"}</definedName>
    <definedName name="wrn.CAPREIT2_1_2_2_1" localSheetId="5" hidden="1">{#N/A,#N/A,FALSE,"CAPREIT"}</definedName>
    <definedName name="wrn.CAPREIT2_1_2_2_1" localSheetId="3" hidden="1">{#N/A,#N/A,FALSE,"CAPREIT"}</definedName>
    <definedName name="wrn.CAPREIT2_1_2_2_1" hidden="1">{#N/A,#N/A,FALSE,"CAPREIT"}</definedName>
    <definedName name="wrn.CAPREIT2_1_2_3" localSheetId="4" hidden="1">{#N/A,#N/A,FALSE,"CAPREIT"}</definedName>
    <definedName name="wrn.CAPREIT2_1_2_3" localSheetId="5" hidden="1">{#N/A,#N/A,FALSE,"CAPREIT"}</definedName>
    <definedName name="wrn.CAPREIT2_1_2_3" localSheetId="3" hidden="1">{#N/A,#N/A,FALSE,"CAPREIT"}</definedName>
    <definedName name="wrn.CAPREIT2_1_2_3" hidden="1">{#N/A,#N/A,FALSE,"CAPREIT"}</definedName>
    <definedName name="wrn.CAPREIT2_1_2_4" localSheetId="4" hidden="1">{#N/A,#N/A,FALSE,"CAPREIT"}</definedName>
    <definedName name="wrn.CAPREIT2_1_2_4" localSheetId="5" hidden="1">{#N/A,#N/A,FALSE,"CAPREIT"}</definedName>
    <definedName name="wrn.CAPREIT2_1_2_4" localSheetId="3" hidden="1">{#N/A,#N/A,FALSE,"CAPREIT"}</definedName>
    <definedName name="wrn.CAPREIT2_1_2_4" hidden="1">{#N/A,#N/A,FALSE,"CAPREIT"}</definedName>
    <definedName name="wrn.CAPREIT2_1_3" localSheetId="4" hidden="1">{#N/A,#N/A,FALSE,"CAPREIT"}</definedName>
    <definedName name="wrn.CAPREIT2_1_3" localSheetId="5" hidden="1">{#N/A,#N/A,FALSE,"CAPREIT"}</definedName>
    <definedName name="wrn.CAPREIT2_1_3" localSheetId="3" hidden="1">{#N/A,#N/A,FALSE,"CAPREIT"}</definedName>
    <definedName name="wrn.CAPREIT2_1_3" hidden="1">{#N/A,#N/A,FALSE,"CAPREIT"}</definedName>
    <definedName name="wrn.CAPREIT2_1_3_1" localSheetId="4" hidden="1">{#N/A,#N/A,FALSE,"CAPREIT"}</definedName>
    <definedName name="wrn.CAPREIT2_1_3_1" localSheetId="5" hidden="1">{#N/A,#N/A,FALSE,"CAPREIT"}</definedName>
    <definedName name="wrn.CAPREIT2_1_3_1" localSheetId="3" hidden="1">{#N/A,#N/A,FALSE,"CAPREIT"}</definedName>
    <definedName name="wrn.CAPREIT2_1_3_1" hidden="1">{#N/A,#N/A,FALSE,"CAPREIT"}</definedName>
    <definedName name="wrn.CAPREIT2_1_3_1_1" localSheetId="4" hidden="1">{#N/A,#N/A,FALSE,"CAPREIT"}</definedName>
    <definedName name="wrn.CAPREIT2_1_3_1_1" localSheetId="5" hidden="1">{#N/A,#N/A,FALSE,"CAPREIT"}</definedName>
    <definedName name="wrn.CAPREIT2_1_3_1_1" localSheetId="3" hidden="1">{#N/A,#N/A,FALSE,"CAPREIT"}</definedName>
    <definedName name="wrn.CAPREIT2_1_3_1_1" hidden="1">{#N/A,#N/A,FALSE,"CAPREIT"}</definedName>
    <definedName name="wrn.CAPREIT2_1_3_2" localSheetId="4" hidden="1">{#N/A,#N/A,FALSE,"CAPREIT"}</definedName>
    <definedName name="wrn.CAPREIT2_1_3_2" localSheetId="5" hidden="1">{#N/A,#N/A,FALSE,"CAPREIT"}</definedName>
    <definedName name="wrn.CAPREIT2_1_3_2" localSheetId="3" hidden="1">{#N/A,#N/A,FALSE,"CAPREIT"}</definedName>
    <definedName name="wrn.CAPREIT2_1_3_2" hidden="1">{#N/A,#N/A,FALSE,"CAPREIT"}</definedName>
    <definedName name="wrn.CAPREIT2_1_3_3" localSheetId="4" hidden="1">{#N/A,#N/A,FALSE,"CAPREIT"}</definedName>
    <definedName name="wrn.CAPREIT2_1_3_3" localSheetId="5" hidden="1">{#N/A,#N/A,FALSE,"CAPREIT"}</definedName>
    <definedName name="wrn.CAPREIT2_1_3_3" localSheetId="3" hidden="1">{#N/A,#N/A,FALSE,"CAPREIT"}</definedName>
    <definedName name="wrn.CAPREIT2_1_3_3" hidden="1">{#N/A,#N/A,FALSE,"CAPREIT"}</definedName>
    <definedName name="wrn.CAPREIT2_1_4" localSheetId="4" hidden="1">{#N/A,#N/A,FALSE,"CAPREIT"}</definedName>
    <definedName name="wrn.CAPREIT2_1_4" localSheetId="5" hidden="1">{#N/A,#N/A,FALSE,"CAPREIT"}</definedName>
    <definedName name="wrn.CAPREIT2_1_4" localSheetId="3" hidden="1">{#N/A,#N/A,FALSE,"CAPREIT"}</definedName>
    <definedName name="wrn.CAPREIT2_1_4" hidden="1">{#N/A,#N/A,FALSE,"CAPREIT"}</definedName>
    <definedName name="wrn.CAPREIT2_1_4_1" localSheetId="4" hidden="1">{#N/A,#N/A,FALSE,"CAPREIT"}</definedName>
    <definedName name="wrn.CAPREIT2_1_4_1" localSheetId="5" hidden="1">{#N/A,#N/A,FALSE,"CAPREIT"}</definedName>
    <definedName name="wrn.CAPREIT2_1_4_1" localSheetId="3" hidden="1">{#N/A,#N/A,FALSE,"CAPREIT"}</definedName>
    <definedName name="wrn.CAPREIT2_1_4_1" hidden="1">{#N/A,#N/A,FALSE,"CAPREIT"}</definedName>
    <definedName name="wrn.CAPREIT2_1_4_1_1" localSheetId="4" hidden="1">{#N/A,#N/A,FALSE,"CAPREIT"}</definedName>
    <definedName name="wrn.CAPREIT2_1_4_1_1" localSheetId="5" hidden="1">{#N/A,#N/A,FALSE,"CAPREIT"}</definedName>
    <definedName name="wrn.CAPREIT2_1_4_1_1" localSheetId="3" hidden="1">{#N/A,#N/A,FALSE,"CAPREIT"}</definedName>
    <definedName name="wrn.CAPREIT2_1_4_1_1" hidden="1">{#N/A,#N/A,FALSE,"CAPREIT"}</definedName>
    <definedName name="wrn.CAPREIT2_1_5" localSheetId="4" hidden="1">{#N/A,#N/A,FALSE,"CAPREIT"}</definedName>
    <definedName name="wrn.CAPREIT2_1_5" localSheetId="5" hidden="1">{#N/A,#N/A,FALSE,"CAPREIT"}</definedName>
    <definedName name="wrn.CAPREIT2_1_5" localSheetId="3" hidden="1">{#N/A,#N/A,FALSE,"CAPREIT"}</definedName>
    <definedName name="wrn.CAPREIT2_1_5" hidden="1">{#N/A,#N/A,FALSE,"CAPREIT"}</definedName>
    <definedName name="wrn.CAPREIT2_1_5_1" localSheetId="4" hidden="1">{#N/A,#N/A,FALSE,"CAPREIT"}</definedName>
    <definedName name="wrn.CAPREIT2_1_5_1" localSheetId="5" hidden="1">{#N/A,#N/A,FALSE,"CAPREIT"}</definedName>
    <definedName name="wrn.CAPREIT2_1_5_1" localSheetId="3" hidden="1">{#N/A,#N/A,FALSE,"CAPREIT"}</definedName>
    <definedName name="wrn.CAPREIT2_1_5_1" hidden="1">{#N/A,#N/A,FALSE,"CAPREIT"}</definedName>
    <definedName name="wrn.CAPREIT2_2" localSheetId="4" hidden="1">{#N/A,#N/A,FALSE,"CAPREIT"}</definedName>
    <definedName name="wrn.CAPREIT2_2" localSheetId="5" hidden="1">{#N/A,#N/A,FALSE,"CAPREIT"}</definedName>
    <definedName name="wrn.CAPREIT2_2" localSheetId="3" hidden="1">{#N/A,#N/A,FALSE,"CAPREIT"}</definedName>
    <definedName name="wrn.CAPREIT2_2" hidden="1">{#N/A,#N/A,FALSE,"CAPREIT"}</definedName>
    <definedName name="wrn.CAPREIT2_2_1" localSheetId="4" hidden="1">{#N/A,#N/A,FALSE,"CAPREIT"}</definedName>
    <definedName name="wrn.CAPREIT2_2_1" localSheetId="5" hidden="1">{#N/A,#N/A,FALSE,"CAPREIT"}</definedName>
    <definedName name="wrn.CAPREIT2_2_1" localSheetId="3" hidden="1">{#N/A,#N/A,FALSE,"CAPREIT"}</definedName>
    <definedName name="wrn.CAPREIT2_2_1" hidden="1">{#N/A,#N/A,FALSE,"CAPREIT"}</definedName>
    <definedName name="wrn.CAPREIT2_2_1_1" localSheetId="4" hidden="1">{#N/A,#N/A,FALSE,"CAPREIT"}</definedName>
    <definedName name="wrn.CAPREIT2_2_1_1" localSheetId="5" hidden="1">{#N/A,#N/A,FALSE,"CAPREIT"}</definedName>
    <definedName name="wrn.CAPREIT2_2_1_1" localSheetId="3" hidden="1">{#N/A,#N/A,FALSE,"CAPREIT"}</definedName>
    <definedName name="wrn.CAPREIT2_2_1_1" hidden="1">{#N/A,#N/A,FALSE,"CAPREIT"}</definedName>
    <definedName name="wrn.CAPREIT2_2_1_1_1" localSheetId="4" hidden="1">{#N/A,#N/A,FALSE,"CAPREIT"}</definedName>
    <definedName name="wrn.CAPREIT2_2_1_1_1" localSheetId="5" hidden="1">{#N/A,#N/A,FALSE,"CAPREIT"}</definedName>
    <definedName name="wrn.CAPREIT2_2_1_1_1" localSheetId="3" hidden="1">{#N/A,#N/A,FALSE,"CAPREIT"}</definedName>
    <definedName name="wrn.CAPREIT2_2_1_1_1" hidden="1">{#N/A,#N/A,FALSE,"CAPREIT"}</definedName>
    <definedName name="wrn.CAPREIT2_2_1_1_1_1" localSheetId="4" hidden="1">{#N/A,#N/A,FALSE,"CAPREIT"}</definedName>
    <definedName name="wrn.CAPREIT2_2_1_1_1_1" localSheetId="5" hidden="1">{#N/A,#N/A,FALSE,"CAPREIT"}</definedName>
    <definedName name="wrn.CAPREIT2_2_1_1_1_1" localSheetId="3" hidden="1">{#N/A,#N/A,FALSE,"CAPREIT"}</definedName>
    <definedName name="wrn.CAPREIT2_2_1_1_1_1" hidden="1">{#N/A,#N/A,FALSE,"CAPREIT"}</definedName>
    <definedName name="wrn.CAPREIT2_2_1_1_1_1_1" localSheetId="4" hidden="1">{#N/A,#N/A,FALSE,"CAPREIT"}</definedName>
    <definedName name="wrn.CAPREIT2_2_1_1_1_1_1" localSheetId="5" hidden="1">{#N/A,#N/A,FALSE,"CAPREIT"}</definedName>
    <definedName name="wrn.CAPREIT2_2_1_1_1_1_1" localSheetId="3" hidden="1">{#N/A,#N/A,FALSE,"CAPREIT"}</definedName>
    <definedName name="wrn.CAPREIT2_2_1_1_1_1_1" hidden="1">{#N/A,#N/A,FALSE,"CAPREIT"}</definedName>
    <definedName name="wrn.CAPREIT2_2_1_1_1_2" localSheetId="4" hidden="1">{#N/A,#N/A,FALSE,"CAPREIT"}</definedName>
    <definedName name="wrn.CAPREIT2_2_1_1_1_2" localSheetId="5" hidden="1">{#N/A,#N/A,FALSE,"CAPREIT"}</definedName>
    <definedName name="wrn.CAPREIT2_2_1_1_1_2" localSheetId="3" hidden="1">{#N/A,#N/A,FALSE,"CAPREIT"}</definedName>
    <definedName name="wrn.CAPREIT2_2_1_1_1_2" hidden="1">{#N/A,#N/A,FALSE,"CAPREIT"}</definedName>
    <definedName name="wrn.CAPREIT2_2_1_1_1_3" localSheetId="4" hidden="1">{#N/A,#N/A,FALSE,"CAPREIT"}</definedName>
    <definedName name="wrn.CAPREIT2_2_1_1_1_3" localSheetId="5" hidden="1">{#N/A,#N/A,FALSE,"CAPREIT"}</definedName>
    <definedName name="wrn.CAPREIT2_2_1_1_1_3" localSheetId="3" hidden="1">{#N/A,#N/A,FALSE,"CAPREIT"}</definedName>
    <definedName name="wrn.CAPREIT2_2_1_1_1_3" hidden="1">{#N/A,#N/A,FALSE,"CAPREIT"}</definedName>
    <definedName name="wrn.CAPREIT2_2_1_1_2" localSheetId="4" hidden="1">{#N/A,#N/A,FALSE,"CAPREIT"}</definedName>
    <definedName name="wrn.CAPREIT2_2_1_1_2" localSheetId="5" hidden="1">{#N/A,#N/A,FALSE,"CAPREIT"}</definedName>
    <definedName name="wrn.CAPREIT2_2_1_1_2" localSheetId="3" hidden="1">{#N/A,#N/A,FALSE,"CAPREIT"}</definedName>
    <definedName name="wrn.CAPREIT2_2_1_1_2" hidden="1">{#N/A,#N/A,FALSE,"CAPREIT"}</definedName>
    <definedName name="wrn.CAPREIT2_2_1_1_2_1" localSheetId="4" hidden="1">{#N/A,#N/A,FALSE,"CAPREIT"}</definedName>
    <definedName name="wrn.CAPREIT2_2_1_1_2_1" localSheetId="5" hidden="1">{#N/A,#N/A,FALSE,"CAPREIT"}</definedName>
    <definedName name="wrn.CAPREIT2_2_1_1_2_1" localSheetId="3" hidden="1">{#N/A,#N/A,FALSE,"CAPREIT"}</definedName>
    <definedName name="wrn.CAPREIT2_2_1_1_2_1" hidden="1">{#N/A,#N/A,FALSE,"CAPREIT"}</definedName>
    <definedName name="wrn.CAPREIT2_2_1_1_3" localSheetId="4" hidden="1">{#N/A,#N/A,FALSE,"CAPREIT"}</definedName>
    <definedName name="wrn.CAPREIT2_2_1_1_3" localSheetId="5" hidden="1">{#N/A,#N/A,FALSE,"CAPREIT"}</definedName>
    <definedName name="wrn.CAPREIT2_2_1_1_3" localSheetId="3" hidden="1">{#N/A,#N/A,FALSE,"CAPREIT"}</definedName>
    <definedName name="wrn.CAPREIT2_2_1_1_3" hidden="1">{#N/A,#N/A,FALSE,"CAPREIT"}</definedName>
    <definedName name="wrn.CAPREIT2_2_1_1_4" localSheetId="4" hidden="1">{#N/A,#N/A,FALSE,"CAPREIT"}</definedName>
    <definedName name="wrn.CAPREIT2_2_1_1_4" localSheetId="5" hidden="1">{#N/A,#N/A,FALSE,"CAPREIT"}</definedName>
    <definedName name="wrn.CAPREIT2_2_1_1_4" localSheetId="3" hidden="1">{#N/A,#N/A,FALSE,"CAPREIT"}</definedName>
    <definedName name="wrn.CAPREIT2_2_1_1_4" hidden="1">{#N/A,#N/A,FALSE,"CAPREIT"}</definedName>
    <definedName name="wrn.CAPREIT2_2_1_2" localSheetId="4" hidden="1">{#N/A,#N/A,FALSE,"CAPREIT"}</definedName>
    <definedName name="wrn.CAPREIT2_2_1_2" localSheetId="5" hidden="1">{#N/A,#N/A,FALSE,"CAPREIT"}</definedName>
    <definedName name="wrn.CAPREIT2_2_1_2" localSheetId="3" hidden="1">{#N/A,#N/A,FALSE,"CAPREIT"}</definedName>
    <definedName name="wrn.CAPREIT2_2_1_2" hidden="1">{#N/A,#N/A,FALSE,"CAPREIT"}</definedName>
    <definedName name="wrn.CAPREIT2_2_1_2_1" localSheetId="4" hidden="1">{#N/A,#N/A,FALSE,"CAPREIT"}</definedName>
    <definedName name="wrn.CAPREIT2_2_1_2_1" localSheetId="5" hidden="1">{#N/A,#N/A,FALSE,"CAPREIT"}</definedName>
    <definedName name="wrn.CAPREIT2_2_1_2_1" localSheetId="3" hidden="1">{#N/A,#N/A,FALSE,"CAPREIT"}</definedName>
    <definedName name="wrn.CAPREIT2_2_1_2_1" hidden="1">{#N/A,#N/A,FALSE,"CAPREIT"}</definedName>
    <definedName name="wrn.CAPREIT2_2_1_2_1_1" localSheetId="4" hidden="1">{#N/A,#N/A,FALSE,"CAPREIT"}</definedName>
    <definedName name="wrn.CAPREIT2_2_1_2_1_1" localSheetId="5" hidden="1">{#N/A,#N/A,FALSE,"CAPREIT"}</definedName>
    <definedName name="wrn.CAPREIT2_2_1_2_1_1" localSheetId="3" hidden="1">{#N/A,#N/A,FALSE,"CAPREIT"}</definedName>
    <definedName name="wrn.CAPREIT2_2_1_2_1_1" hidden="1">{#N/A,#N/A,FALSE,"CAPREIT"}</definedName>
    <definedName name="wrn.CAPREIT2_2_1_2_2" localSheetId="4" hidden="1">{#N/A,#N/A,FALSE,"CAPREIT"}</definedName>
    <definedName name="wrn.CAPREIT2_2_1_2_2" localSheetId="5" hidden="1">{#N/A,#N/A,FALSE,"CAPREIT"}</definedName>
    <definedName name="wrn.CAPREIT2_2_1_2_2" localSheetId="3" hidden="1">{#N/A,#N/A,FALSE,"CAPREIT"}</definedName>
    <definedName name="wrn.CAPREIT2_2_1_2_2" hidden="1">{#N/A,#N/A,FALSE,"CAPREIT"}</definedName>
    <definedName name="wrn.CAPREIT2_2_1_2_3" localSheetId="4" hidden="1">{#N/A,#N/A,FALSE,"CAPREIT"}</definedName>
    <definedName name="wrn.CAPREIT2_2_1_2_3" localSheetId="5" hidden="1">{#N/A,#N/A,FALSE,"CAPREIT"}</definedName>
    <definedName name="wrn.CAPREIT2_2_1_2_3" localSheetId="3" hidden="1">{#N/A,#N/A,FALSE,"CAPREIT"}</definedName>
    <definedName name="wrn.CAPREIT2_2_1_2_3" hidden="1">{#N/A,#N/A,FALSE,"CAPREIT"}</definedName>
    <definedName name="wrn.CAPREIT2_2_1_3" localSheetId="4" hidden="1">{#N/A,#N/A,FALSE,"CAPREIT"}</definedName>
    <definedName name="wrn.CAPREIT2_2_1_3" localSheetId="5" hidden="1">{#N/A,#N/A,FALSE,"CAPREIT"}</definedName>
    <definedName name="wrn.CAPREIT2_2_1_3" localSheetId="3" hidden="1">{#N/A,#N/A,FALSE,"CAPREIT"}</definedName>
    <definedName name="wrn.CAPREIT2_2_1_3" hidden="1">{#N/A,#N/A,FALSE,"CAPREIT"}</definedName>
    <definedName name="wrn.CAPREIT2_2_1_4" localSheetId="4" hidden="1">{#N/A,#N/A,FALSE,"CAPREIT"}</definedName>
    <definedName name="wrn.CAPREIT2_2_1_4" localSheetId="5" hidden="1">{#N/A,#N/A,FALSE,"CAPREIT"}</definedName>
    <definedName name="wrn.CAPREIT2_2_1_4" localSheetId="3" hidden="1">{#N/A,#N/A,FALSE,"CAPREIT"}</definedName>
    <definedName name="wrn.CAPREIT2_2_1_4" hidden="1">{#N/A,#N/A,FALSE,"CAPREIT"}</definedName>
    <definedName name="wrn.CAPREIT2_2_2" localSheetId="4" hidden="1">{#N/A,#N/A,FALSE,"CAPREIT"}</definedName>
    <definedName name="wrn.CAPREIT2_2_2" localSheetId="5" hidden="1">{#N/A,#N/A,FALSE,"CAPREIT"}</definedName>
    <definedName name="wrn.CAPREIT2_2_2" localSheetId="3" hidden="1">{#N/A,#N/A,FALSE,"CAPREIT"}</definedName>
    <definedName name="wrn.CAPREIT2_2_2" hidden="1">{#N/A,#N/A,FALSE,"CAPREIT"}</definedName>
    <definedName name="wrn.CAPREIT2_2_2_1" localSheetId="4" hidden="1">{#N/A,#N/A,FALSE,"CAPREIT"}</definedName>
    <definedName name="wrn.CAPREIT2_2_2_1" localSheetId="5" hidden="1">{#N/A,#N/A,FALSE,"CAPREIT"}</definedName>
    <definedName name="wrn.CAPREIT2_2_2_1" localSheetId="3" hidden="1">{#N/A,#N/A,FALSE,"CAPREIT"}</definedName>
    <definedName name="wrn.CAPREIT2_2_2_1" hidden="1">{#N/A,#N/A,FALSE,"CAPREIT"}</definedName>
    <definedName name="wrn.CAPREIT2_2_2_1_1" localSheetId="4" hidden="1">{#N/A,#N/A,FALSE,"CAPREIT"}</definedName>
    <definedName name="wrn.CAPREIT2_2_2_1_1" localSheetId="5" hidden="1">{#N/A,#N/A,FALSE,"CAPREIT"}</definedName>
    <definedName name="wrn.CAPREIT2_2_2_1_1" localSheetId="3" hidden="1">{#N/A,#N/A,FALSE,"CAPREIT"}</definedName>
    <definedName name="wrn.CAPREIT2_2_2_1_1" hidden="1">{#N/A,#N/A,FALSE,"CAPREIT"}</definedName>
    <definedName name="wrn.CAPREIT2_2_2_1_1_1" localSheetId="4" hidden="1">{#N/A,#N/A,FALSE,"CAPREIT"}</definedName>
    <definedName name="wrn.CAPREIT2_2_2_1_1_1" localSheetId="5" hidden="1">{#N/A,#N/A,FALSE,"CAPREIT"}</definedName>
    <definedName name="wrn.CAPREIT2_2_2_1_1_1" localSheetId="3" hidden="1">{#N/A,#N/A,FALSE,"CAPREIT"}</definedName>
    <definedName name="wrn.CAPREIT2_2_2_1_1_1" hidden="1">{#N/A,#N/A,FALSE,"CAPREIT"}</definedName>
    <definedName name="wrn.CAPREIT2_2_2_1_2" localSheetId="4" hidden="1">{#N/A,#N/A,FALSE,"CAPREIT"}</definedName>
    <definedName name="wrn.CAPREIT2_2_2_1_2" localSheetId="5" hidden="1">{#N/A,#N/A,FALSE,"CAPREIT"}</definedName>
    <definedName name="wrn.CAPREIT2_2_2_1_2" localSheetId="3" hidden="1">{#N/A,#N/A,FALSE,"CAPREIT"}</definedName>
    <definedName name="wrn.CAPREIT2_2_2_1_2" hidden="1">{#N/A,#N/A,FALSE,"CAPREIT"}</definedName>
    <definedName name="wrn.CAPREIT2_2_2_1_3" localSheetId="4" hidden="1">{#N/A,#N/A,FALSE,"CAPREIT"}</definedName>
    <definedName name="wrn.CAPREIT2_2_2_1_3" localSheetId="5" hidden="1">{#N/A,#N/A,FALSE,"CAPREIT"}</definedName>
    <definedName name="wrn.CAPREIT2_2_2_1_3" localSheetId="3" hidden="1">{#N/A,#N/A,FALSE,"CAPREIT"}</definedName>
    <definedName name="wrn.CAPREIT2_2_2_1_3" hidden="1">{#N/A,#N/A,FALSE,"CAPREIT"}</definedName>
    <definedName name="wrn.CAPREIT2_2_2_2" localSheetId="4" hidden="1">{#N/A,#N/A,FALSE,"CAPREIT"}</definedName>
    <definedName name="wrn.CAPREIT2_2_2_2" localSheetId="5" hidden="1">{#N/A,#N/A,FALSE,"CAPREIT"}</definedName>
    <definedName name="wrn.CAPREIT2_2_2_2" localSheetId="3" hidden="1">{#N/A,#N/A,FALSE,"CAPREIT"}</definedName>
    <definedName name="wrn.CAPREIT2_2_2_2" hidden="1">{#N/A,#N/A,FALSE,"CAPREIT"}</definedName>
    <definedName name="wrn.CAPREIT2_2_2_2_1" localSheetId="4" hidden="1">{#N/A,#N/A,FALSE,"CAPREIT"}</definedName>
    <definedName name="wrn.CAPREIT2_2_2_2_1" localSheetId="5" hidden="1">{#N/A,#N/A,FALSE,"CAPREIT"}</definedName>
    <definedName name="wrn.CAPREIT2_2_2_2_1" localSheetId="3" hidden="1">{#N/A,#N/A,FALSE,"CAPREIT"}</definedName>
    <definedName name="wrn.CAPREIT2_2_2_2_1" hidden="1">{#N/A,#N/A,FALSE,"CAPREIT"}</definedName>
    <definedName name="wrn.CAPREIT2_2_2_3" localSheetId="4" hidden="1">{#N/A,#N/A,FALSE,"CAPREIT"}</definedName>
    <definedName name="wrn.CAPREIT2_2_2_3" localSheetId="5" hidden="1">{#N/A,#N/A,FALSE,"CAPREIT"}</definedName>
    <definedName name="wrn.CAPREIT2_2_2_3" localSheetId="3" hidden="1">{#N/A,#N/A,FALSE,"CAPREIT"}</definedName>
    <definedName name="wrn.CAPREIT2_2_2_3" hidden="1">{#N/A,#N/A,FALSE,"CAPREIT"}</definedName>
    <definedName name="wrn.CAPREIT2_2_2_4" localSheetId="4" hidden="1">{#N/A,#N/A,FALSE,"CAPREIT"}</definedName>
    <definedName name="wrn.CAPREIT2_2_2_4" localSheetId="5" hidden="1">{#N/A,#N/A,FALSE,"CAPREIT"}</definedName>
    <definedName name="wrn.CAPREIT2_2_2_4" localSheetId="3" hidden="1">{#N/A,#N/A,FALSE,"CAPREIT"}</definedName>
    <definedName name="wrn.CAPREIT2_2_2_4" hidden="1">{#N/A,#N/A,FALSE,"CAPREIT"}</definedName>
    <definedName name="wrn.CAPREIT2_2_3" localSheetId="4" hidden="1">{#N/A,#N/A,FALSE,"CAPREIT"}</definedName>
    <definedName name="wrn.CAPREIT2_2_3" localSheetId="5" hidden="1">{#N/A,#N/A,FALSE,"CAPREIT"}</definedName>
    <definedName name="wrn.CAPREIT2_2_3" localSheetId="3" hidden="1">{#N/A,#N/A,FALSE,"CAPREIT"}</definedName>
    <definedName name="wrn.CAPREIT2_2_3" hidden="1">{#N/A,#N/A,FALSE,"CAPREIT"}</definedName>
    <definedName name="wrn.CAPREIT2_2_3_1" localSheetId="4" hidden="1">{#N/A,#N/A,FALSE,"CAPREIT"}</definedName>
    <definedName name="wrn.CAPREIT2_2_3_1" localSheetId="5" hidden="1">{#N/A,#N/A,FALSE,"CAPREIT"}</definedName>
    <definedName name="wrn.CAPREIT2_2_3_1" localSheetId="3" hidden="1">{#N/A,#N/A,FALSE,"CAPREIT"}</definedName>
    <definedName name="wrn.CAPREIT2_2_3_1" hidden="1">{#N/A,#N/A,FALSE,"CAPREIT"}</definedName>
    <definedName name="wrn.CAPREIT2_2_3_1_1" localSheetId="4" hidden="1">{#N/A,#N/A,FALSE,"CAPREIT"}</definedName>
    <definedName name="wrn.CAPREIT2_2_3_1_1" localSheetId="5" hidden="1">{#N/A,#N/A,FALSE,"CAPREIT"}</definedName>
    <definedName name="wrn.CAPREIT2_2_3_1_1" localSheetId="3" hidden="1">{#N/A,#N/A,FALSE,"CAPREIT"}</definedName>
    <definedName name="wrn.CAPREIT2_2_3_1_1" hidden="1">{#N/A,#N/A,FALSE,"CAPREIT"}</definedName>
    <definedName name="wrn.CAPREIT2_2_3_2" localSheetId="4" hidden="1">{#N/A,#N/A,FALSE,"CAPREIT"}</definedName>
    <definedName name="wrn.CAPREIT2_2_3_2" localSheetId="5" hidden="1">{#N/A,#N/A,FALSE,"CAPREIT"}</definedName>
    <definedName name="wrn.CAPREIT2_2_3_2" localSheetId="3" hidden="1">{#N/A,#N/A,FALSE,"CAPREIT"}</definedName>
    <definedName name="wrn.CAPREIT2_2_3_2" hidden="1">{#N/A,#N/A,FALSE,"CAPREIT"}</definedName>
    <definedName name="wrn.CAPREIT2_2_3_3" localSheetId="4" hidden="1">{#N/A,#N/A,FALSE,"CAPREIT"}</definedName>
    <definedName name="wrn.CAPREIT2_2_3_3" localSheetId="5" hidden="1">{#N/A,#N/A,FALSE,"CAPREIT"}</definedName>
    <definedName name="wrn.CAPREIT2_2_3_3" localSheetId="3" hidden="1">{#N/A,#N/A,FALSE,"CAPREIT"}</definedName>
    <definedName name="wrn.CAPREIT2_2_3_3" hidden="1">{#N/A,#N/A,FALSE,"CAPREIT"}</definedName>
    <definedName name="wrn.CAPREIT2_2_4" localSheetId="4" hidden="1">{#N/A,#N/A,FALSE,"CAPREIT"}</definedName>
    <definedName name="wrn.CAPREIT2_2_4" localSheetId="5" hidden="1">{#N/A,#N/A,FALSE,"CAPREIT"}</definedName>
    <definedName name="wrn.CAPREIT2_2_4" localSheetId="3" hidden="1">{#N/A,#N/A,FALSE,"CAPREIT"}</definedName>
    <definedName name="wrn.CAPREIT2_2_4" hidden="1">{#N/A,#N/A,FALSE,"CAPREIT"}</definedName>
    <definedName name="wrn.CAPREIT2_2_4_1" localSheetId="4" hidden="1">{#N/A,#N/A,FALSE,"CAPREIT"}</definedName>
    <definedName name="wrn.CAPREIT2_2_4_1" localSheetId="5" hidden="1">{#N/A,#N/A,FALSE,"CAPREIT"}</definedName>
    <definedName name="wrn.CAPREIT2_2_4_1" localSheetId="3" hidden="1">{#N/A,#N/A,FALSE,"CAPREIT"}</definedName>
    <definedName name="wrn.CAPREIT2_2_4_1" hidden="1">{#N/A,#N/A,FALSE,"CAPREIT"}</definedName>
    <definedName name="wrn.CAPREIT2_2_4_1_1" localSheetId="4" hidden="1">{#N/A,#N/A,FALSE,"CAPREIT"}</definedName>
    <definedName name="wrn.CAPREIT2_2_4_1_1" localSheetId="5" hidden="1">{#N/A,#N/A,FALSE,"CAPREIT"}</definedName>
    <definedName name="wrn.CAPREIT2_2_4_1_1" localSheetId="3" hidden="1">{#N/A,#N/A,FALSE,"CAPREIT"}</definedName>
    <definedName name="wrn.CAPREIT2_2_4_1_1" hidden="1">{#N/A,#N/A,FALSE,"CAPREIT"}</definedName>
    <definedName name="wrn.CAPREIT2_2_5" localSheetId="4" hidden="1">{#N/A,#N/A,FALSE,"CAPREIT"}</definedName>
    <definedName name="wrn.CAPREIT2_2_5" localSheetId="5" hidden="1">{#N/A,#N/A,FALSE,"CAPREIT"}</definedName>
    <definedName name="wrn.CAPREIT2_2_5" localSheetId="3" hidden="1">{#N/A,#N/A,FALSE,"CAPREIT"}</definedName>
    <definedName name="wrn.CAPREIT2_2_5" hidden="1">{#N/A,#N/A,FALSE,"CAPREIT"}</definedName>
    <definedName name="wrn.CAPREIT2_2_5_1" localSheetId="4" hidden="1">{#N/A,#N/A,FALSE,"CAPREIT"}</definedName>
    <definedName name="wrn.CAPREIT2_2_5_1" localSheetId="5" hidden="1">{#N/A,#N/A,FALSE,"CAPREIT"}</definedName>
    <definedName name="wrn.CAPREIT2_2_5_1" localSheetId="3" hidden="1">{#N/A,#N/A,FALSE,"CAPREIT"}</definedName>
    <definedName name="wrn.CAPREIT2_2_5_1" hidden="1">{#N/A,#N/A,FALSE,"CAPREIT"}</definedName>
    <definedName name="wrn.CAPREIT2_3" localSheetId="4" hidden="1">{#N/A,#N/A,FALSE,"CAPREIT"}</definedName>
    <definedName name="wrn.CAPREIT2_3" localSheetId="5" hidden="1">{#N/A,#N/A,FALSE,"CAPREIT"}</definedName>
    <definedName name="wrn.CAPREIT2_3" localSheetId="3" hidden="1">{#N/A,#N/A,FALSE,"CAPREIT"}</definedName>
    <definedName name="wrn.CAPREIT2_3" hidden="1">{#N/A,#N/A,FALSE,"CAPREIT"}</definedName>
    <definedName name="wrn.CAPREIT2_3_1" localSheetId="4" hidden="1">{#N/A,#N/A,FALSE,"CAPREIT"}</definedName>
    <definedName name="wrn.CAPREIT2_3_1" localSheetId="5" hidden="1">{#N/A,#N/A,FALSE,"CAPREIT"}</definedName>
    <definedName name="wrn.CAPREIT2_3_1" localSheetId="3" hidden="1">{#N/A,#N/A,FALSE,"CAPREIT"}</definedName>
    <definedName name="wrn.CAPREIT2_3_1" hidden="1">{#N/A,#N/A,FALSE,"CAPREIT"}</definedName>
    <definedName name="wrn.CAPREIT2_3_1_1" localSheetId="4" hidden="1">{#N/A,#N/A,FALSE,"CAPREIT"}</definedName>
    <definedName name="wrn.CAPREIT2_3_1_1" localSheetId="5" hidden="1">{#N/A,#N/A,FALSE,"CAPREIT"}</definedName>
    <definedName name="wrn.CAPREIT2_3_1_1" localSheetId="3" hidden="1">{#N/A,#N/A,FALSE,"CAPREIT"}</definedName>
    <definedName name="wrn.CAPREIT2_3_1_1" hidden="1">{#N/A,#N/A,FALSE,"CAPREIT"}</definedName>
    <definedName name="wrn.CAPREIT2_3_1_1_1" localSheetId="4" hidden="1">{#N/A,#N/A,FALSE,"CAPREIT"}</definedName>
    <definedName name="wrn.CAPREIT2_3_1_1_1" localSheetId="5" hidden="1">{#N/A,#N/A,FALSE,"CAPREIT"}</definedName>
    <definedName name="wrn.CAPREIT2_3_1_1_1" localSheetId="3" hidden="1">{#N/A,#N/A,FALSE,"CAPREIT"}</definedName>
    <definedName name="wrn.CAPREIT2_3_1_1_1" hidden="1">{#N/A,#N/A,FALSE,"CAPREIT"}</definedName>
    <definedName name="wrn.CAPREIT2_3_1_1_1_1" localSheetId="4" hidden="1">{#N/A,#N/A,FALSE,"CAPREIT"}</definedName>
    <definedName name="wrn.CAPREIT2_3_1_1_1_1" localSheetId="5" hidden="1">{#N/A,#N/A,FALSE,"CAPREIT"}</definedName>
    <definedName name="wrn.CAPREIT2_3_1_1_1_1" localSheetId="3" hidden="1">{#N/A,#N/A,FALSE,"CAPREIT"}</definedName>
    <definedName name="wrn.CAPREIT2_3_1_1_1_1" hidden="1">{#N/A,#N/A,FALSE,"CAPREIT"}</definedName>
    <definedName name="wrn.CAPREIT2_3_1_1_1_1_1" localSheetId="4" hidden="1">{#N/A,#N/A,FALSE,"CAPREIT"}</definedName>
    <definedName name="wrn.CAPREIT2_3_1_1_1_1_1" localSheetId="5" hidden="1">{#N/A,#N/A,FALSE,"CAPREIT"}</definedName>
    <definedName name="wrn.CAPREIT2_3_1_1_1_1_1" localSheetId="3" hidden="1">{#N/A,#N/A,FALSE,"CAPREIT"}</definedName>
    <definedName name="wrn.CAPREIT2_3_1_1_1_1_1" hidden="1">{#N/A,#N/A,FALSE,"CAPREIT"}</definedName>
    <definedName name="wrn.CAPREIT2_3_1_1_1_2" localSheetId="4" hidden="1">{#N/A,#N/A,FALSE,"CAPREIT"}</definedName>
    <definedName name="wrn.CAPREIT2_3_1_1_1_2" localSheetId="5" hidden="1">{#N/A,#N/A,FALSE,"CAPREIT"}</definedName>
    <definedName name="wrn.CAPREIT2_3_1_1_1_2" localSheetId="3" hidden="1">{#N/A,#N/A,FALSE,"CAPREIT"}</definedName>
    <definedName name="wrn.CAPREIT2_3_1_1_1_2" hidden="1">{#N/A,#N/A,FALSE,"CAPREIT"}</definedName>
    <definedName name="wrn.CAPREIT2_3_1_1_1_3" localSheetId="4" hidden="1">{#N/A,#N/A,FALSE,"CAPREIT"}</definedName>
    <definedName name="wrn.CAPREIT2_3_1_1_1_3" localSheetId="5" hidden="1">{#N/A,#N/A,FALSE,"CAPREIT"}</definedName>
    <definedName name="wrn.CAPREIT2_3_1_1_1_3" localSheetId="3" hidden="1">{#N/A,#N/A,FALSE,"CAPREIT"}</definedName>
    <definedName name="wrn.CAPREIT2_3_1_1_1_3" hidden="1">{#N/A,#N/A,FALSE,"CAPREIT"}</definedName>
    <definedName name="wrn.CAPREIT2_3_1_1_2" localSheetId="4" hidden="1">{#N/A,#N/A,FALSE,"CAPREIT"}</definedName>
    <definedName name="wrn.CAPREIT2_3_1_1_2" localSheetId="5" hidden="1">{#N/A,#N/A,FALSE,"CAPREIT"}</definedName>
    <definedName name="wrn.CAPREIT2_3_1_1_2" localSheetId="3" hidden="1">{#N/A,#N/A,FALSE,"CAPREIT"}</definedName>
    <definedName name="wrn.CAPREIT2_3_1_1_2" hidden="1">{#N/A,#N/A,FALSE,"CAPREIT"}</definedName>
    <definedName name="wrn.CAPREIT2_3_1_1_2_1" localSheetId="4" hidden="1">{#N/A,#N/A,FALSE,"CAPREIT"}</definedName>
    <definedName name="wrn.CAPREIT2_3_1_1_2_1" localSheetId="5" hidden="1">{#N/A,#N/A,FALSE,"CAPREIT"}</definedName>
    <definedName name="wrn.CAPREIT2_3_1_1_2_1" localSheetId="3" hidden="1">{#N/A,#N/A,FALSE,"CAPREIT"}</definedName>
    <definedName name="wrn.CAPREIT2_3_1_1_2_1" hidden="1">{#N/A,#N/A,FALSE,"CAPREIT"}</definedName>
    <definedName name="wrn.CAPREIT2_3_1_1_3" localSheetId="4" hidden="1">{#N/A,#N/A,FALSE,"CAPREIT"}</definedName>
    <definedName name="wrn.CAPREIT2_3_1_1_3" localSheetId="5" hidden="1">{#N/A,#N/A,FALSE,"CAPREIT"}</definedName>
    <definedName name="wrn.CAPREIT2_3_1_1_3" localSheetId="3" hidden="1">{#N/A,#N/A,FALSE,"CAPREIT"}</definedName>
    <definedName name="wrn.CAPREIT2_3_1_1_3" hidden="1">{#N/A,#N/A,FALSE,"CAPREIT"}</definedName>
    <definedName name="wrn.CAPREIT2_3_1_1_4" localSheetId="4" hidden="1">{#N/A,#N/A,FALSE,"CAPREIT"}</definedName>
    <definedName name="wrn.CAPREIT2_3_1_1_4" localSheetId="5" hidden="1">{#N/A,#N/A,FALSE,"CAPREIT"}</definedName>
    <definedName name="wrn.CAPREIT2_3_1_1_4" localSheetId="3" hidden="1">{#N/A,#N/A,FALSE,"CAPREIT"}</definedName>
    <definedName name="wrn.CAPREIT2_3_1_1_4" hidden="1">{#N/A,#N/A,FALSE,"CAPREIT"}</definedName>
    <definedName name="wrn.CAPREIT2_3_1_2" localSheetId="4" hidden="1">{#N/A,#N/A,FALSE,"CAPREIT"}</definedName>
    <definedName name="wrn.CAPREIT2_3_1_2" localSheetId="5" hidden="1">{#N/A,#N/A,FALSE,"CAPREIT"}</definedName>
    <definedName name="wrn.CAPREIT2_3_1_2" localSheetId="3" hidden="1">{#N/A,#N/A,FALSE,"CAPREIT"}</definedName>
    <definedName name="wrn.CAPREIT2_3_1_2" hidden="1">{#N/A,#N/A,FALSE,"CAPREIT"}</definedName>
    <definedName name="wrn.CAPREIT2_3_1_2_1" localSheetId="4" hidden="1">{#N/A,#N/A,FALSE,"CAPREIT"}</definedName>
    <definedName name="wrn.CAPREIT2_3_1_2_1" localSheetId="5" hidden="1">{#N/A,#N/A,FALSE,"CAPREIT"}</definedName>
    <definedName name="wrn.CAPREIT2_3_1_2_1" localSheetId="3" hidden="1">{#N/A,#N/A,FALSE,"CAPREIT"}</definedName>
    <definedName name="wrn.CAPREIT2_3_1_2_1" hidden="1">{#N/A,#N/A,FALSE,"CAPREIT"}</definedName>
    <definedName name="wrn.CAPREIT2_3_1_2_1_1" localSheetId="4" hidden="1">{#N/A,#N/A,FALSE,"CAPREIT"}</definedName>
    <definedName name="wrn.CAPREIT2_3_1_2_1_1" localSheetId="5" hidden="1">{#N/A,#N/A,FALSE,"CAPREIT"}</definedName>
    <definedName name="wrn.CAPREIT2_3_1_2_1_1" localSheetId="3" hidden="1">{#N/A,#N/A,FALSE,"CAPREIT"}</definedName>
    <definedName name="wrn.CAPREIT2_3_1_2_1_1" hidden="1">{#N/A,#N/A,FALSE,"CAPREIT"}</definedName>
    <definedName name="wrn.CAPREIT2_3_1_2_2" localSheetId="4" hidden="1">{#N/A,#N/A,FALSE,"CAPREIT"}</definedName>
    <definedName name="wrn.CAPREIT2_3_1_2_2" localSheetId="5" hidden="1">{#N/A,#N/A,FALSE,"CAPREIT"}</definedName>
    <definedName name="wrn.CAPREIT2_3_1_2_2" localSheetId="3" hidden="1">{#N/A,#N/A,FALSE,"CAPREIT"}</definedName>
    <definedName name="wrn.CAPREIT2_3_1_2_2" hidden="1">{#N/A,#N/A,FALSE,"CAPREIT"}</definedName>
    <definedName name="wrn.CAPREIT2_3_1_2_3" localSheetId="4" hidden="1">{#N/A,#N/A,FALSE,"CAPREIT"}</definedName>
    <definedName name="wrn.CAPREIT2_3_1_2_3" localSheetId="5" hidden="1">{#N/A,#N/A,FALSE,"CAPREIT"}</definedName>
    <definedName name="wrn.CAPREIT2_3_1_2_3" localSheetId="3" hidden="1">{#N/A,#N/A,FALSE,"CAPREIT"}</definedName>
    <definedName name="wrn.CAPREIT2_3_1_2_3" hidden="1">{#N/A,#N/A,FALSE,"CAPREIT"}</definedName>
    <definedName name="wrn.CAPREIT2_3_1_3" localSheetId="4" hidden="1">{#N/A,#N/A,FALSE,"CAPREIT"}</definedName>
    <definedName name="wrn.CAPREIT2_3_1_3" localSheetId="5" hidden="1">{#N/A,#N/A,FALSE,"CAPREIT"}</definedName>
    <definedName name="wrn.CAPREIT2_3_1_3" localSheetId="3" hidden="1">{#N/A,#N/A,FALSE,"CAPREIT"}</definedName>
    <definedName name="wrn.CAPREIT2_3_1_3" hidden="1">{#N/A,#N/A,FALSE,"CAPREIT"}</definedName>
    <definedName name="wrn.CAPREIT2_3_1_4" localSheetId="4" hidden="1">{#N/A,#N/A,FALSE,"CAPREIT"}</definedName>
    <definedName name="wrn.CAPREIT2_3_1_4" localSheetId="5" hidden="1">{#N/A,#N/A,FALSE,"CAPREIT"}</definedName>
    <definedName name="wrn.CAPREIT2_3_1_4" localSheetId="3" hidden="1">{#N/A,#N/A,FALSE,"CAPREIT"}</definedName>
    <definedName name="wrn.CAPREIT2_3_1_4" hidden="1">{#N/A,#N/A,FALSE,"CAPREIT"}</definedName>
    <definedName name="wrn.CAPREIT2_3_2" localSheetId="4" hidden="1">{#N/A,#N/A,FALSE,"CAPREIT"}</definedName>
    <definedName name="wrn.CAPREIT2_3_2" localSheetId="5" hidden="1">{#N/A,#N/A,FALSE,"CAPREIT"}</definedName>
    <definedName name="wrn.CAPREIT2_3_2" localSheetId="3" hidden="1">{#N/A,#N/A,FALSE,"CAPREIT"}</definedName>
    <definedName name="wrn.CAPREIT2_3_2" hidden="1">{#N/A,#N/A,FALSE,"CAPREIT"}</definedName>
    <definedName name="wrn.CAPREIT2_3_2_1" localSheetId="4" hidden="1">{#N/A,#N/A,FALSE,"CAPREIT"}</definedName>
    <definedName name="wrn.CAPREIT2_3_2_1" localSheetId="5" hidden="1">{#N/A,#N/A,FALSE,"CAPREIT"}</definedName>
    <definedName name="wrn.CAPREIT2_3_2_1" localSheetId="3" hidden="1">{#N/A,#N/A,FALSE,"CAPREIT"}</definedName>
    <definedName name="wrn.CAPREIT2_3_2_1" hidden="1">{#N/A,#N/A,FALSE,"CAPREIT"}</definedName>
    <definedName name="wrn.CAPREIT2_3_2_1_1" localSheetId="4" hidden="1">{#N/A,#N/A,FALSE,"CAPREIT"}</definedName>
    <definedName name="wrn.CAPREIT2_3_2_1_1" localSheetId="5" hidden="1">{#N/A,#N/A,FALSE,"CAPREIT"}</definedName>
    <definedName name="wrn.CAPREIT2_3_2_1_1" localSheetId="3" hidden="1">{#N/A,#N/A,FALSE,"CAPREIT"}</definedName>
    <definedName name="wrn.CAPREIT2_3_2_1_1" hidden="1">{#N/A,#N/A,FALSE,"CAPREIT"}</definedName>
    <definedName name="wrn.CAPREIT2_3_2_1_1_1" localSheetId="4" hidden="1">{#N/A,#N/A,FALSE,"CAPREIT"}</definedName>
    <definedName name="wrn.CAPREIT2_3_2_1_1_1" localSheetId="5" hidden="1">{#N/A,#N/A,FALSE,"CAPREIT"}</definedName>
    <definedName name="wrn.CAPREIT2_3_2_1_1_1" localSheetId="3" hidden="1">{#N/A,#N/A,FALSE,"CAPREIT"}</definedName>
    <definedName name="wrn.CAPREIT2_3_2_1_1_1" hidden="1">{#N/A,#N/A,FALSE,"CAPREIT"}</definedName>
    <definedName name="wrn.CAPREIT2_3_2_1_2" localSheetId="4" hidden="1">{#N/A,#N/A,FALSE,"CAPREIT"}</definedName>
    <definedName name="wrn.CAPREIT2_3_2_1_2" localSheetId="5" hidden="1">{#N/A,#N/A,FALSE,"CAPREIT"}</definedName>
    <definedName name="wrn.CAPREIT2_3_2_1_2" localSheetId="3" hidden="1">{#N/A,#N/A,FALSE,"CAPREIT"}</definedName>
    <definedName name="wrn.CAPREIT2_3_2_1_2" hidden="1">{#N/A,#N/A,FALSE,"CAPREIT"}</definedName>
    <definedName name="wrn.CAPREIT2_3_2_1_3" localSheetId="4" hidden="1">{#N/A,#N/A,FALSE,"CAPREIT"}</definedName>
    <definedName name="wrn.CAPREIT2_3_2_1_3" localSheetId="5" hidden="1">{#N/A,#N/A,FALSE,"CAPREIT"}</definedName>
    <definedName name="wrn.CAPREIT2_3_2_1_3" localSheetId="3" hidden="1">{#N/A,#N/A,FALSE,"CAPREIT"}</definedName>
    <definedName name="wrn.CAPREIT2_3_2_1_3" hidden="1">{#N/A,#N/A,FALSE,"CAPREIT"}</definedName>
    <definedName name="wrn.CAPREIT2_3_2_2" localSheetId="4" hidden="1">{#N/A,#N/A,FALSE,"CAPREIT"}</definedName>
    <definedName name="wrn.CAPREIT2_3_2_2" localSheetId="5" hidden="1">{#N/A,#N/A,FALSE,"CAPREIT"}</definedName>
    <definedName name="wrn.CAPREIT2_3_2_2" localSheetId="3" hidden="1">{#N/A,#N/A,FALSE,"CAPREIT"}</definedName>
    <definedName name="wrn.CAPREIT2_3_2_2" hidden="1">{#N/A,#N/A,FALSE,"CAPREIT"}</definedName>
    <definedName name="wrn.CAPREIT2_3_2_2_1" localSheetId="4" hidden="1">{#N/A,#N/A,FALSE,"CAPREIT"}</definedName>
    <definedName name="wrn.CAPREIT2_3_2_2_1" localSheetId="5" hidden="1">{#N/A,#N/A,FALSE,"CAPREIT"}</definedName>
    <definedName name="wrn.CAPREIT2_3_2_2_1" localSheetId="3" hidden="1">{#N/A,#N/A,FALSE,"CAPREIT"}</definedName>
    <definedName name="wrn.CAPREIT2_3_2_2_1" hidden="1">{#N/A,#N/A,FALSE,"CAPREIT"}</definedName>
    <definedName name="wrn.CAPREIT2_3_2_3" localSheetId="4" hidden="1">{#N/A,#N/A,FALSE,"CAPREIT"}</definedName>
    <definedName name="wrn.CAPREIT2_3_2_3" localSheetId="5" hidden="1">{#N/A,#N/A,FALSE,"CAPREIT"}</definedName>
    <definedName name="wrn.CAPREIT2_3_2_3" localSheetId="3" hidden="1">{#N/A,#N/A,FALSE,"CAPREIT"}</definedName>
    <definedName name="wrn.CAPREIT2_3_2_3" hidden="1">{#N/A,#N/A,FALSE,"CAPREIT"}</definedName>
    <definedName name="wrn.CAPREIT2_3_2_4" localSheetId="4" hidden="1">{#N/A,#N/A,FALSE,"CAPREIT"}</definedName>
    <definedName name="wrn.CAPREIT2_3_2_4" localSheetId="5" hidden="1">{#N/A,#N/A,FALSE,"CAPREIT"}</definedName>
    <definedName name="wrn.CAPREIT2_3_2_4" localSheetId="3" hidden="1">{#N/A,#N/A,FALSE,"CAPREIT"}</definedName>
    <definedName name="wrn.CAPREIT2_3_2_4" hidden="1">{#N/A,#N/A,FALSE,"CAPREIT"}</definedName>
    <definedName name="wrn.CAPREIT2_3_3" localSheetId="4" hidden="1">{#N/A,#N/A,FALSE,"CAPREIT"}</definedName>
    <definedName name="wrn.CAPREIT2_3_3" localSheetId="5" hidden="1">{#N/A,#N/A,FALSE,"CAPREIT"}</definedName>
    <definedName name="wrn.CAPREIT2_3_3" localSheetId="3" hidden="1">{#N/A,#N/A,FALSE,"CAPREIT"}</definedName>
    <definedName name="wrn.CAPREIT2_3_3" hidden="1">{#N/A,#N/A,FALSE,"CAPREIT"}</definedName>
    <definedName name="wrn.CAPREIT2_3_3_1" localSheetId="4" hidden="1">{#N/A,#N/A,FALSE,"CAPREIT"}</definedName>
    <definedName name="wrn.CAPREIT2_3_3_1" localSheetId="5" hidden="1">{#N/A,#N/A,FALSE,"CAPREIT"}</definedName>
    <definedName name="wrn.CAPREIT2_3_3_1" localSheetId="3" hidden="1">{#N/A,#N/A,FALSE,"CAPREIT"}</definedName>
    <definedName name="wrn.CAPREIT2_3_3_1" hidden="1">{#N/A,#N/A,FALSE,"CAPREIT"}</definedName>
    <definedName name="wrn.CAPREIT2_3_3_1_1" localSheetId="4" hidden="1">{#N/A,#N/A,FALSE,"CAPREIT"}</definedName>
    <definedName name="wrn.CAPREIT2_3_3_1_1" localSheetId="5" hidden="1">{#N/A,#N/A,FALSE,"CAPREIT"}</definedName>
    <definedName name="wrn.CAPREIT2_3_3_1_1" localSheetId="3" hidden="1">{#N/A,#N/A,FALSE,"CAPREIT"}</definedName>
    <definedName name="wrn.CAPREIT2_3_3_1_1" hidden="1">{#N/A,#N/A,FALSE,"CAPREIT"}</definedName>
    <definedName name="wrn.CAPREIT2_3_3_2" localSheetId="4" hidden="1">{#N/A,#N/A,FALSE,"CAPREIT"}</definedName>
    <definedName name="wrn.CAPREIT2_3_3_2" localSheetId="5" hidden="1">{#N/A,#N/A,FALSE,"CAPREIT"}</definedName>
    <definedName name="wrn.CAPREIT2_3_3_2" localSheetId="3" hidden="1">{#N/A,#N/A,FALSE,"CAPREIT"}</definedName>
    <definedName name="wrn.CAPREIT2_3_3_2" hidden="1">{#N/A,#N/A,FALSE,"CAPREIT"}</definedName>
    <definedName name="wrn.CAPREIT2_3_3_3" localSheetId="4" hidden="1">{#N/A,#N/A,FALSE,"CAPREIT"}</definedName>
    <definedName name="wrn.CAPREIT2_3_3_3" localSheetId="5" hidden="1">{#N/A,#N/A,FALSE,"CAPREIT"}</definedName>
    <definedName name="wrn.CAPREIT2_3_3_3" localSheetId="3" hidden="1">{#N/A,#N/A,FALSE,"CAPREIT"}</definedName>
    <definedName name="wrn.CAPREIT2_3_3_3" hidden="1">{#N/A,#N/A,FALSE,"CAPREIT"}</definedName>
    <definedName name="wrn.CAPREIT2_3_4" localSheetId="4" hidden="1">{#N/A,#N/A,FALSE,"CAPREIT"}</definedName>
    <definedName name="wrn.CAPREIT2_3_4" localSheetId="5" hidden="1">{#N/A,#N/A,FALSE,"CAPREIT"}</definedName>
    <definedName name="wrn.CAPREIT2_3_4" localSheetId="3" hidden="1">{#N/A,#N/A,FALSE,"CAPREIT"}</definedName>
    <definedName name="wrn.CAPREIT2_3_4" hidden="1">{#N/A,#N/A,FALSE,"CAPREIT"}</definedName>
    <definedName name="wrn.CAPREIT2_3_4_1" localSheetId="4" hidden="1">{#N/A,#N/A,FALSE,"CAPREIT"}</definedName>
    <definedName name="wrn.CAPREIT2_3_4_1" localSheetId="5" hidden="1">{#N/A,#N/A,FALSE,"CAPREIT"}</definedName>
    <definedName name="wrn.CAPREIT2_3_4_1" localSheetId="3" hidden="1">{#N/A,#N/A,FALSE,"CAPREIT"}</definedName>
    <definedName name="wrn.CAPREIT2_3_4_1" hidden="1">{#N/A,#N/A,FALSE,"CAPREIT"}</definedName>
    <definedName name="wrn.CAPREIT2_3_5" localSheetId="4" hidden="1">{#N/A,#N/A,FALSE,"CAPREIT"}</definedName>
    <definedName name="wrn.CAPREIT2_3_5" localSheetId="5" hidden="1">{#N/A,#N/A,FALSE,"CAPREIT"}</definedName>
    <definedName name="wrn.CAPREIT2_3_5" localSheetId="3" hidden="1">{#N/A,#N/A,FALSE,"CAPREIT"}</definedName>
    <definedName name="wrn.CAPREIT2_3_5" hidden="1">{#N/A,#N/A,FALSE,"CAPREIT"}</definedName>
    <definedName name="wrn.CAPREIT2_4" localSheetId="4" hidden="1">{#N/A,#N/A,FALSE,"CAPREIT"}</definedName>
    <definedName name="wrn.CAPREIT2_4" localSheetId="5" hidden="1">{#N/A,#N/A,FALSE,"CAPREIT"}</definedName>
    <definedName name="wrn.CAPREIT2_4" localSheetId="3" hidden="1">{#N/A,#N/A,FALSE,"CAPREIT"}</definedName>
    <definedName name="wrn.CAPREIT2_4" hidden="1">{#N/A,#N/A,FALSE,"CAPREIT"}</definedName>
    <definedName name="wrn.CAPREIT2_4_1" localSheetId="4" hidden="1">{#N/A,#N/A,FALSE,"CAPREIT"}</definedName>
    <definedName name="wrn.CAPREIT2_4_1" localSheetId="5" hidden="1">{#N/A,#N/A,FALSE,"CAPREIT"}</definedName>
    <definedName name="wrn.CAPREIT2_4_1" localSheetId="3" hidden="1">{#N/A,#N/A,FALSE,"CAPREIT"}</definedName>
    <definedName name="wrn.CAPREIT2_4_1" hidden="1">{#N/A,#N/A,FALSE,"CAPREIT"}</definedName>
    <definedName name="wrn.CAPREIT2_4_1_1" localSheetId="4" hidden="1">{#N/A,#N/A,FALSE,"CAPREIT"}</definedName>
    <definedName name="wrn.CAPREIT2_4_1_1" localSheetId="5" hidden="1">{#N/A,#N/A,FALSE,"CAPREIT"}</definedName>
    <definedName name="wrn.CAPREIT2_4_1_1" localSheetId="3" hidden="1">{#N/A,#N/A,FALSE,"CAPREIT"}</definedName>
    <definedName name="wrn.CAPREIT2_4_1_1" hidden="1">{#N/A,#N/A,FALSE,"CAPREIT"}</definedName>
    <definedName name="wrn.CAPREIT2_4_1_1_1" localSheetId="4" hidden="1">{#N/A,#N/A,FALSE,"CAPREIT"}</definedName>
    <definedName name="wrn.CAPREIT2_4_1_1_1" localSheetId="5" hidden="1">{#N/A,#N/A,FALSE,"CAPREIT"}</definedName>
    <definedName name="wrn.CAPREIT2_4_1_1_1" localSheetId="3" hidden="1">{#N/A,#N/A,FALSE,"CAPREIT"}</definedName>
    <definedName name="wrn.CAPREIT2_4_1_1_1" hidden="1">{#N/A,#N/A,FALSE,"CAPREIT"}</definedName>
    <definedName name="wrn.CAPREIT2_4_1_1_1_1" localSheetId="4" hidden="1">{#N/A,#N/A,FALSE,"CAPREIT"}</definedName>
    <definedName name="wrn.CAPREIT2_4_1_1_1_1" localSheetId="5" hidden="1">{#N/A,#N/A,FALSE,"CAPREIT"}</definedName>
    <definedName name="wrn.CAPREIT2_4_1_1_1_1" localSheetId="3" hidden="1">{#N/A,#N/A,FALSE,"CAPREIT"}</definedName>
    <definedName name="wrn.CAPREIT2_4_1_1_1_1" hidden="1">{#N/A,#N/A,FALSE,"CAPREIT"}</definedName>
    <definedName name="wrn.CAPREIT2_4_1_1_2" localSheetId="4" hidden="1">{#N/A,#N/A,FALSE,"CAPREIT"}</definedName>
    <definedName name="wrn.CAPREIT2_4_1_1_2" localSheetId="5" hidden="1">{#N/A,#N/A,FALSE,"CAPREIT"}</definedName>
    <definedName name="wrn.CAPREIT2_4_1_1_2" localSheetId="3" hidden="1">{#N/A,#N/A,FALSE,"CAPREIT"}</definedName>
    <definedName name="wrn.CAPREIT2_4_1_1_2" hidden="1">{#N/A,#N/A,FALSE,"CAPREIT"}</definedName>
    <definedName name="wrn.CAPREIT2_4_1_1_3" localSheetId="4" hidden="1">{#N/A,#N/A,FALSE,"CAPREIT"}</definedName>
    <definedName name="wrn.CAPREIT2_4_1_1_3" localSheetId="5" hidden="1">{#N/A,#N/A,FALSE,"CAPREIT"}</definedName>
    <definedName name="wrn.CAPREIT2_4_1_1_3" localSheetId="3" hidden="1">{#N/A,#N/A,FALSE,"CAPREIT"}</definedName>
    <definedName name="wrn.CAPREIT2_4_1_1_3" hidden="1">{#N/A,#N/A,FALSE,"CAPREIT"}</definedName>
    <definedName name="wrn.CAPREIT2_4_1_2" localSheetId="4" hidden="1">{#N/A,#N/A,FALSE,"CAPREIT"}</definedName>
    <definedName name="wrn.CAPREIT2_4_1_2" localSheetId="5" hidden="1">{#N/A,#N/A,FALSE,"CAPREIT"}</definedName>
    <definedName name="wrn.CAPREIT2_4_1_2" localSheetId="3" hidden="1">{#N/A,#N/A,FALSE,"CAPREIT"}</definedName>
    <definedName name="wrn.CAPREIT2_4_1_2" hidden="1">{#N/A,#N/A,FALSE,"CAPREIT"}</definedName>
    <definedName name="wrn.CAPREIT2_4_1_2_1" localSheetId="4" hidden="1">{#N/A,#N/A,FALSE,"CAPREIT"}</definedName>
    <definedName name="wrn.CAPREIT2_4_1_2_1" localSheetId="5" hidden="1">{#N/A,#N/A,FALSE,"CAPREIT"}</definedName>
    <definedName name="wrn.CAPREIT2_4_1_2_1" localSheetId="3" hidden="1">{#N/A,#N/A,FALSE,"CAPREIT"}</definedName>
    <definedName name="wrn.CAPREIT2_4_1_2_1" hidden="1">{#N/A,#N/A,FALSE,"CAPREIT"}</definedName>
    <definedName name="wrn.CAPREIT2_4_1_3" localSheetId="4" hidden="1">{#N/A,#N/A,FALSE,"CAPREIT"}</definedName>
    <definedName name="wrn.CAPREIT2_4_1_3" localSheetId="5" hidden="1">{#N/A,#N/A,FALSE,"CAPREIT"}</definedName>
    <definedName name="wrn.CAPREIT2_4_1_3" localSheetId="3" hidden="1">{#N/A,#N/A,FALSE,"CAPREIT"}</definedName>
    <definedName name="wrn.CAPREIT2_4_1_3" hidden="1">{#N/A,#N/A,FALSE,"CAPREIT"}</definedName>
    <definedName name="wrn.CAPREIT2_4_1_4" localSheetId="4" hidden="1">{#N/A,#N/A,FALSE,"CAPREIT"}</definedName>
    <definedName name="wrn.CAPREIT2_4_1_4" localSheetId="5" hidden="1">{#N/A,#N/A,FALSE,"CAPREIT"}</definedName>
    <definedName name="wrn.CAPREIT2_4_1_4" localSheetId="3" hidden="1">{#N/A,#N/A,FALSE,"CAPREIT"}</definedName>
    <definedName name="wrn.CAPREIT2_4_1_4" hidden="1">{#N/A,#N/A,FALSE,"CAPREIT"}</definedName>
    <definedName name="wrn.CAPREIT2_4_2" localSheetId="4" hidden="1">{#N/A,#N/A,FALSE,"CAPREIT"}</definedName>
    <definedName name="wrn.CAPREIT2_4_2" localSheetId="5" hidden="1">{#N/A,#N/A,FALSE,"CAPREIT"}</definedName>
    <definedName name="wrn.CAPREIT2_4_2" localSheetId="3" hidden="1">{#N/A,#N/A,FALSE,"CAPREIT"}</definedName>
    <definedName name="wrn.CAPREIT2_4_2" hidden="1">{#N/A,#N/A,FALSE,"CAPREIT"}</definedName>
    <definedName name="wrn.CAPREIT2_4_2_1" localSheetId="4" hidden="1">{#N/A,#N/A,FALSE,"CAPREIT"}</definedName>
    <definedName name="wrn.CAPREIT2_4_2_1" localSheetId="5" hidden="1">{#N/A,#N/A,FALSE,"CAPREIT"}</definedName>
    <definedName name="wrn.CAPREIT2_4_2_1" localSheetId="3" hidden="1">{#N/A,#N/A,FALSE,"CAPREIT"}</definedName>
    <definedName name="wrn.CAPREIT2_4_2_1" hidden="1">{#N/A,#N/A,FALSE,"CAPREIT"}</definedName>
    <definedName name="wrn.CAPREIT2_4_2_1_1" localSheetId="4" hidden="1">{#N/A,#N/A,FALSE,"CAPREIT"}</definedName>
    <definedName name="wrn.CAPREIT2_4_2_1_1" localSheetId="5" hidden="1">{#N/A,#N/A,FALSE,"CAPREIT"}</definedName>
    <definedName name="wrn.CAPREIT2_4_2_1_1" localSheetId="3" hidden="1">{#N/A,#N/A,FALSE,"CAPREIT"}</definedName>
    <definedName name="wrn.CAPREIT2_4_2_1_1" hidden="1">{#N/A,#N/A,FALSE,"CAPREIT"}</definedName>
    <definedName name="wrn.CAPREIT2_4_2_2" localSheetId="4" hidden="1">{#N/A,#N/A,FALSE,"CAPREIT"}</definedName>
    <definedName name="wrn.CAPREIT2_4_2_2" localSheetId="5" hidden="1">{#N/A,#N/A,FALSE,"CAPREIT"}</definedName>
    <definedName name="wrn.CAPREIT2_4_2_2" localSheetId="3" hidden="1">{#N/A,#N/A,FALSE,"CAPREIT"}</definedName>
    <definedName name="wrn.CAPREIT2_4_2_2" hidden="1">{#N/A,#N/A,FALSE,"CAPREIT"}</definedName>
    <definedName name="wrn.CAPREIT2_4_2_3" localSheetId="4" hidden="1">{#N/A,#N/A,FALSE,"CAPREIT"}</definedName>
    <definedName name="wrn.CAPREIT2_4_2_3" localSheetId="5" hidden="1">{#N/A,#N/A,FALSE,"CAPREIT"}</definedName>
    <definedName name="wrn.CAPREIT2_4_2_3" localSheetId="3" hidden="1">{#N/A,#N/A,FALSE,"CAPREIT"}</definedName>
    <definedName name="wrn.CAPREIT2_4_2_3" hidden="1">{#N/A,#N/A,FALSE,"CAPREIT"}</definedName>
    <definedName name="wrn.CAPREIT2_4_3" localSheetId="4" hidden="1">{#N/A,#N/A,FALSE,"CAPREIT"}</definedName>
    <definedName name="wrn.CAPREIT2_4_3" localSheetId="5" hidden="1">{#N/A,#N/A,FALSE,"CAPREIT"}</definedName>
    <definedName name="wrn.CAPREIT2_4_3" localSheetId="3" hidden="1">{#N/A,#N/A,FALSE,"CAPREIT"}</definedName>
    <definedName name="wrn.CAPREIT2_4_3" hidden="1">{#N/A,#N/A,FALSE,"CAPREIT"}</definedName>
    <definedName name="wrn.CAPREIT2_4_3_1" localSheetId="4" hidden="1">{#N/A,#N/A,FALSE,"CAPREIT"}</definedName>
    <definedName name="wrn.CAPREIT2_4_3_1" localSheetId="5" hidden="1">{#N/A,#N/A,FALSE,"CAPREIT"}</definedName>
    <definedName name="wrn.CAPREIT2_4_3_1" localSheetId="3" hidden="1">{#N/A,#N/A,FALSE,"CAPREIT"}</definedName>
    <definedName name="wrn.CAPREIT2_4_3_1" hidden="1">{#N/A,#N/A,FALSE,"CAPREIT"}</definedName>
    <definedName name="wrn.CAPREIT2_4_4" localSheetId="4" hidden="1">{#N/A,#N/A,FALSE,"CAPREIT"}</definedName>
    <definedName name="wrn.CAPREIT2_4_4" localSheetId="5" hidden="1">{#N/A,#N/A,FALSE,"CAPREIT"}</definedName>
    <definedName name="wrn.CAPREIT2_4_4" localSheetId="3" hidden="1">{#N/A,#N/A,FALSE,"CAPREIT"}</definedName>
    <definedName name="wrn.CAPREIT2_4_4" hidden="1">{#N/A,#N/A,FALSE,"CAPREIT"}</definedName>
    <definedName name="wrn.CAPREIT2_4_5" localSheetId="4" hidden="1">{#N/A,#N/A,FALSE,"CAPREIT"}</definedName>
    <definedName name="wrn.CAPREIT2_4_5" localSheetId="5" hidden="1">{#N/A,#N/A,FALSE,"CAPREIT"}</definedName>
    <definedName name="wrn.CAPREIT2_4_5" localSheetId="3" hidden="1">{#N/A,#N/A,FALSE,"CAPREIT"}</definedName>
    <definedName name="wrn.CAPREIT2_4_5" hidden="1">{#N/A,#N/A,FALSE,"CAPREIT"}</definedName>
    <definedName name="wrn.CAPREIT2_5" localSheetId="4" hidden="1">{#N/A,#N/A,FALSE,"CAPREIT"}</definedName>
    <definedName name="wrn.CAPREIT2_5" localSheetId="5" hidden="1">{#N/A,#N/A,FALSE,"CAPREIT"}</definedName>
    <definedName name="wrn.CAPREIT2_5" localSheetId="3" hidden="1">{#N/A,#N/A,FALSE,"CAPREIT"}</definedName>
    <definedName name="wrn.CAPREIT2_5" hidden="1">{#N/A,#N/A,FALSE,"CAPREIT"}</definedName>
    <definedName name="wrn.CAPREIT2_5_1" localSheetId="4" hidden="1">{#N/A,#N/A,FALSE,"CAPREIT"}</definedName>
    <definedName name="wrn.CAPREIT2_5_1" localSheetId="5" hidden="1">{#N/A,#N/A,FALSE,"CAPREIT"}</definedName>
    <definedName name="wrn.CAPREIT2_5_1" localSheetId="3" hidden="1">{#N/A,#N/A,FALSE,"CAPREIT"}</definedName>
    <definedName name="wrn.CAPREIT2_5_1" hidden="1">{#N/A,#N/A,FALSE,"CAPREIT"}</definedName>
    <definedName name="wrn.CAPREIT2_5_1_1" localSheetId="4" hidden="1">{#N/A,#N/A,FALSE,"CAPREIT"}</definedName>
    <definedName name="wrn.CAPREIT2_5_1_1" localSheetId="5" hidden="1">{#N/A,#N/A,FALSE,"CAPREIT"}</definedName>
    <definedName name="wrn.CAPREIT2_5_1_1" localSheetId="3" hidden="1">{#N/A,#N/A,FALSE,"CAPREIT"}</definedName>
    <definedName name="wrn.CAPREIT2_5_1_1" hidden="1">{#N/A,#N/A,FALSE,"CAPREIT"}</definedName>
    <definedName name="wrn.CAPREIT2_5_1_1_1" localSheetId="4" hidden="1">{#N/A,#N/A,FALSE,"CAPREIT"}</definedName>
    <definedName name="wrn.CAPREIT2_5_1_1_1" localSheetId="5" hidden="1">{#N/A,#N/A,FALSE,"CAPREIT"}</definedName>
    <definedName name="wrn.CAPREIT2_5_1_1_1" localSheetId="3" hidden="1">{#N/A,#N/A,FALSE,"CAPREIT"}</definedName>
    <definedName name="wrn.CAPREIT2_5_1_1_1" hidden="1">{#N/A,#N/A,FALSE,"CAPREIT"}</definedName>
    <definedName name="wrn.CAPREIT2_5_1_1_1_1" localSheetId="4" hidden="1">{#N/A,#N/A,FALSE,"CAPREIT"}</definedName>
    <definedName name="wrn.CAPREIT2_5_1_1_1_1" localSheetId="5" hidden="1">{#N/A,#N/A,FALSE,"CAPREIT"}</definedName>
    <definedName name="wrn.CAPREIT2_5_1_1_1_1" localSheetId="3" hidden="1">{#N/A,#N/A,FALSE,"CAPREIT"}</definedName>
    <definedName name="wrn.CAPREIT2_5_1_1_1_1" hidden="1">{#N/A,#N/A,FALSE,"CAPREIT"}</definedName>
    <definedName name="wrn.CAPREIT2_5_1_1_2" localSheetId="4" hidden="1">{#N/A,#N/A,FALSE,"CAPREIT"}</definedName>
    <definedName name="wrn.CAPREIT2_5_1_1_2" localSheetId="5" hidden="1">{#N/A,#N/A,FALSE,"CAPREIT"}</definedName>
    <definedName name="wrn.CAPREIT2_5_1_1_2" localSheetId="3" hidden="1">{#N/A,#N/A,FALSE,"CAPREIT"}</definedName>
    <definedName name="wrn.CAPREIT2_5_1_1_2" hidden="1">{#N/A,#N/A,FALSE,"CAPREIT"}</definedName>
    <definedName name="wrn.CAPREIT2_5_1_1_3" localSheetId="4" hidden="1">{#N/A,#N/A,FALSE,"CAPREIT"}</definedName>
    <definedName name="wrn.CAPREIT2_5_1_1_3" localSheetId="5" hidden="1">{#N/A,#N/A,FALSE,"CAPREIT"}</definedName>
    <definedName name="wrn.CAPREIT2_5_1_1_3" localSheetId="3" hidden="1">{#N/A,#N/A,FALSE,"CAPREIT"}</definedName>
    <definedName name="wrn.CAPREIT2_5_1_1_3" hidden="1">{#N/A,#N/A,FALSE,"CAPREIT"}</definedName>
    <definedName name="wrn.CAPREIT2_5_1_2" localSheetId="4" hidden="1">{#N/A,#N/A,FALSE,"CAPREIT"}</definedName>
    <definedName name="wrn.CAPREIT2_5_1_2" localSheetId="5" hidden="1">{#N/A,#N/A,FALSE,"CAPREIT"}</definedName>
    <definedName name="wrn.CAPREIT2_5_1_2" localSheetId="3" hidden="1">{#N/A,#N/A,FALSE,"CAPREIT"}</definedName>
    <definedName name="wrn.CAPREIT2_5_1_2" hidden="1">{#N/A,#N/A,FALSE,"CAPREIT"}</definedName>
    <definedName name="wrn.CAPREIT2_5_1_2_1" localSheetId="4" hidden="1">{#N/A,#N/A,FALSE,"CAPREIT"}</definedName>
    <definedName name="wrn.CAPREIT2_5_1_2_1" localSheetId="5" hidden="1">{#N/A,#N/A,FALSE,"CAPREIT"}</definedName>
    <definedName name="wrn.CAPREIT2_5_1_2_1" localSheetId="3" hidden="1">{#N/A,#N/A,FALSE,"CAPREIT"}</definedName>
    <definedName name="wrn.CAPREIT2_5_1_2_1" hidden="1">{#N/A,#N/A,FALSE,"CAPREIT"}</definedName>
    <definedName name="wrn.CAPREIT2_5_1_3" localSheetId="4" hidden="1">{#N/A,#N/A,FALSE,"CAPREIT"}</definedName>
    <definedName name="wrn.CAPREIT2_5_1_3" localSheetId="5" hidden="1">{#N/A,#N/A,FALSE,"CAPREIT"}</definedName>
    <definedName name="wrn.CAPREIT2_5_1_3" localSheetId="3" hidden="1">{#N/A,#N/A,FALSE,"CAPREIT"}</definedName>
    <definedName name="wrn.CAPREIT2_5_1_3" hidden="1">{#N/A,#N/A,FALSE,"CAPREIT"}</definedName>
    <definedName name="wrn.CAPREIT2_5_1_4" localSheetId="4" hidden="1">{#N/A,#N/A,FALSE,"CAPREIT"}</definedName>
    <definedName name="wrn.CAPREIT2_5_1_4" localSheetId="5" hidden="1">{#N/A,#N/A,FALSE,"CAPREIT"}</definedName>
    <definedName name="wrn.CAPREIT2_5_1_4" localSheetId="3" hidden="1">{#N/A,#N/A,FALSE,"CAPREIT"}</definedName>
    <definedName name="wrn.CAPREIT2_5_1_4" hidden="1">{#N/A,#N/A,FALSE,"CAPREIT"}</definedName>
    <definedName name="wrn.CAPREIT2_5_2" localSheetId="4" hidden="1">{#N/A,#N/A,FALSE,"CAPREIT"}</definedName>
    <definedName name="wrn.CAPREIT2_5_2" localSheetId="5" hidden="1">{#N/A,#N/A,FALSE,"CAPREIT"}</definedName>
    <definedName name="wrn.CAPREIT2_5_2" localSheetId="3" hidden="1">{#N/A,#N/A,FALSE,"CAPREIT"}</definedName>
    <definedName name="wrn.CAPREIT2_5_2" hidden="1">{#N/A,#N/A,FALSE,"CAPREIT"}</definedName>
    <definedName name="wrn.CAPREIT2_5_2_1" localSheetId="4" hidden="1">{#N/A,#N/A,FALSE,"CAPREIT"}</definedName>
    <definedName name="wrn.CAPREIT2_5_2_1" localSheetId="5" hidden="1">{#N/A,#N/A,FALSE,"CAPREIT"}</definedName>
    <definedName name="wrn.CAPREIT2_5_2_1" localSheetId="3" hidden="1">{#N/A,#N/A,FALSE,"CAPREIT"}</definedName>
    <definedName name="wrn.CAPREIT2_5_2_1" hidden="1">{#N/A,#N/A,FALSE,"CAPREIT"}</definedName>
    <definedName name="wrn.CAPREIT2_5_2_1_1" localSheetId="4" hidden="1">{#N/A,#N/A,FALSE,"CAPREIT"}</definedName>
    <definedName name="wrn.CAPREIT2_5_2_1_1" localSheetId="5" hidden="1">{#N/A,#N/A,FALSE,"CAPREIT"}</definedName>
    <definedName name="wrn.CAPREIT2_5_2_1_1" localSheetId="3" hidden="1">{#N/A,#N/A,FALSE,"CAPREIT"}</definedName>
    <definedName name="wrn.CAPREIT2_5_2_1_1" hidden="1">{#N/A,#N/A,FALSE,"CAPREIT"}</definedName>
    <definedName name="wrn.CAPREIT2_5_2_2" localSheetId="4" hidden="1">{#N/A,#N/A,FALSE,"CAPREIT"}</definedName>
    <definedName name="wrn.CAPREIT2_5_2_2" localSheetId="5" hidden="1">{#N/A,#N/A,FALSE,"CAPREIT"}</definedName>
    <definedName name="wrn.CAPREIT2_5_2_2" localSheetId="3" hidden="1">{#N/A,#N/A,FALSE,"CAPREIT"}</definedName>
    <definedName name="wrn.CAPREIT2_5_2_2" hidden="1">{#N/A,#N/A,FALSE,"CAPREIT"}</definedName>
    <definedName name="wrn.CAPREIT2_5_2_3" localSheetId="4" hidden="1">{#N/A,#N/A,FALSE,"CAPREIT"}</definedName>
    <definedName name="wrn.CAPREIT2_5_2_3" localSheetId="5" hidden="1">{#N/A,#N/A,FALSE,"CAPREIT"}</definedName>
    <definedName name="wrn.CAPREIT2_5_2_3" localSheetId="3" hidden="1">{#N/A,#N/A,FALSE,"CAPREIT"}</definedName>
    <definedName name="wrn.CAPREIT2_5_2_3" hidden="1">{#N/A,#N/A,FALSE,"CAPREIT"}</definedName>
    <definedName name="wrn.CAPREIT2_5_3" localSheetId="4" hidden="1">{#N/A,#N/A,FALSE,"CAPREIT"}</definedName>
    <definedName name="wrn.CAPREIT2_5_3" localSheetId="5" hidden="1">{#N/A,#N/A,FALSE,"CAPREIT"}</definedName>
    <definedName name="wrn.CAPREIT2_5_3" localSheetId="3" hidden="1">{#N/A,#N/A,FALSE,"CAPREIT"}</definedName>
    <definedName name="wrn.CAPREIT2_5_3" hidden="1">{#N/A,#N/A,FALSE,"CAPREIT"}</definedName>
    <definedName name="wrn.CAPREIT2_5_4" localSheetId="4" hidden="1">{#N/A,#N/A,FALSE,"CAPREIT"}</definedName>
    <definedName name="wrn.CAPREIT2_5_4" localSheetId="5" hidden="1">{#N/A,#N/A,FALSE,"CAPREIT"}</definedName>
    <definedName name="wrn.CAPREIT2_5_4" localSheetId="3" hidden="1">{#N/A,#N/A,FALSE,"CAPREIT"}</definedName>
    <definedName name="wrn.CAPREIT2_5_4" hidden="1">{#N/A,#N/A,FALSE,"CAPREIT"}</definedName>
    <definedName name="wrn.CAPREIT2IRR" localSheetId="4" hidden="1">{#N/A,#N/A,FALSE,"CAPREIT"}</definedName>
    <definedName name="wrn.CAPREIT2IRR" localSheetId="5" hidden="1">{#N/A,#N/A,FALSE,"CAPREIT"}</definedName>
    <definedName name="wrn.CAPREIT2IRR" localSheetId="3" hidden="1">{#N/A,#N/A,FALSE,"CAPREIT"}</definedName>
    <definedName name="wrn.CAPREIT2IRR" hidden="1">{#N/A,#N/A,FALSE,"CAPREIT"}</definedName>
    <definedName name="wrn.Capx." localSheetId="4" hidden="1">{"Capx/exp",#N/A,FALSE,"CapX"}</definedName>
    <definedName name="wrn.Capx." localSheetId="5" hidden="1">{"Capx/exp",#N/A,FALSE,"CapX"}</definedName>
    <definedName name="wrn.Capx." localSheetId="3" hidden="1">{"Capx/exp",#N/A,FALSE,"CapX"}</definedName>
    <definedName name="wrn.Capx." hidden="1">{"Capx/exp",#N/A,FALSE,"CapX"}</definedName>
    <definedName name="wrn.Carrefour._.Worse._.Case." localSheetId="4" hidden="1">{#N/A,#N/A,TRUE,"DIVIDER PAGE";#N/A,#N/A,TRUE,"Exist + Reg A IS";#N/A,#N/A,TRUE,"Summary IS exc. B";#N/A,#N/A,TRUE,"New Stores";#N/A,#N/A,TRUE,"Existing DCF";#N/A,#N/A,TRUE,"Region A DCF";#N/A,#N/A,TRUE,"Existing + Reg. A DCF"}</definedName>
    <definedName name="wrn.Carrefour._.Worse._.Case." localSheetId="5" hidden="1">{#N/A,#N/A,TRUE,"DIVIDER PAGE";#N/A,#N/A,TRUE,"Exist + Reg A IS";#N/A,#N/A,TRUE,"Summary IS exc. B";#N/A,#N/A,TRUE,"New Stores";#N/A,#N/A,TRUE,"Existing DCF";#N/A,#N/A,TRUE,"Region A DCF";#N/A,#N/A,TRUE,"Existing + Reg. A DCF"}</definedName>
    <definedName name="wrn.Carrefour._.Worse._.Case." localSheetId="3" hidden="1">{#N/A,#N/A,TRUE,"DIVIDER PAGE";#N/A,#N/A,TRUE,"Exist + Reg A IS";#N/A,#N/A,TRUE,"Summary IS exc. B";#N/A,#N/A,TRUE,"New Stores";#N/A,#N/A,TRUE,"Existing DCF";#N/A,#N/A,TRUE,"Region A DCF";#N/A,#N/A,TRUE,"Existing + Reg. A DCF"}</definedName>
    <definedName name="wrn.Carrefour._.Worse._.Case." hidden="1">{#N/A,#N/A,TRUE,"DIVIDER PAGE";#N/A,#N/A,TRUE,"Exist + Reg A IS";#N/A,#N/A,TRUE,"Summary IS exc. B";#N/A,#N/A,TRUE,"New Stores";#N/A,#N/A,TRUE,"Existing DCF";#N/A,#N/A,TRUE,"Region A DCF";#N/A,#N/A,TRUE,"Existing + Reg. A DCF"}</definedName>
    <definedName name="wrn.Carrefour._.Worse._.Case._Split" localSheetId="4" hidden="1">{#N/A,#N/A,TRUE,"DIVIDER PAGE";#N/A,#N/A,TRUE,"Exist + Reg A IS";#N/A,#N/A,TRUE,"Summary IS exc. B";#N/A,#N/A,TRUE,"New Stores";#N/A,#N/A,TRUE,"Existing DCF";#N/A,#N/A,TRUE,"Region A DCF";#N/A,#N/A,TRUE,"Existing + Reg. A DCF"}</definedName>
    <definedName name="wrn.Carrefour._.Worse._.Case._Split" localSheetId="5" hidden="1">{#N/A,#N/A,TRUE,"DIVIDER PAGE";#N/A,#N/A,TRUE,"Exist + Reg A IS";#N/A,#N/A,TRUE,"Summary IS exc. B";#N/A,#N/A,TRUE,"New Stores";#N/A,#N/A,TRUE,"Existing DCF";#N/A,#N/A,TRUE,"Region A DCF";#N/A,#N/A,TRUE,"Existing + Reg. A DCF"}</definedName>
    <definedName name="wrn.Carrefour._.Worse._.Case._Split" localSheetId="3" hidden="1">{#N/A,#N/A,TRUE,"DIVIDER PAGE";#N/A,#N/A,TRUE,"Exist + Reg A IS";#N/A,#N/A,TRUE,"Summary IS exc. B";#N/A,#N/A,TRUE,"New Stores";#N/A,#N/A,TRUE,"Existing DCF";#N/A,#N/A,TRUE,"Region A DCF";#N/A,#N/A,TRUE,"Existing + Reg. A DCF"}</definedName>
    <definedName name="wrn.Carrefour._.Worse._.Case._Split" hidden="1">{#N/A,#N/A,TRUE,"DIVIDER PAGE";#N/A,#N/A,TRUE,"Exist + Reg A IS";#N/A,#N/A,TRUE,"Summary IS exc. B";#N/A,#N/A,TRUE,"New Stores";#N/A,#N/A,TRUE,"Existing DCF";#N/A,#N/A,TRUE,"Region A DCF";#N/A,#N/A,TRUE,"Existing + Reg. A DCF"}</definedName>
    <definedName name="wrn.cash" localSheetId="4" hidden="1">{#N/A,#N/A,FALSE,"Matrix";#N/A,#N/A,FALSE,"Cash Flow";#N/A,#N/A,FALSE,"10 Year Cost Analysis"}</definedName>
    <definedName name="wrn.cash" localSheetId="5" hidden="1">{#N/A,#N/A,FALSE,"Matrix";#N/A,#N/A,FALSE,"Cash Flow";#N/A,#N/A,FALSE,"10 Year Cost Analysis"}</definedName>
    <definedName name="wrn.cash" localSheetId="3" hidden="1">{#N/A,#N/A,FALSE,"Matrix";#N/A,#N/A,FALSE,"Cash Flow";#N/A,#N/A,FALSE,"10 Year Cost Analysis"}</definedName>
    <definedName name="wrn.cash" hidden="1">{#N/A,#N/A,FALSE,"Matrix";#N/A,#N/A,FALSE,"Cash Flow";#N/A,#N/A,FALSE,"10 Year Cost Analysis"}</definedName>
    <definedName name="wrn.cash." localSheetId="4" hidden="1">{"assumption cash",#N/A,TRUE,"Merger";"has gets cash",#N/A,TRUE,"Merger";"accretion dilution",#N/A,TRUE,"Merger";"comparison credit stats",#N/A,TRUE,"Merger";"pf credit stats",#N/A,TRUE,"Merger";"pf sheets",#N/A,TRUE,"Merger"}</definedName>
    <definedName name="wrn.cash." localSheetId="5" hidden="1">{"assumption cash",#N/A,TRUE,"Merger";"has gets cash",#N/A,TRUE,"Merger";"accretion dilution",#N/A,TRUE,"Merger";"comparison credit stats",#N/A,TRUE,"Merger";"pf credit stats",#N/A,TRUE,"Merger";"pf sheets",#N/A,TRUE,"Merger"}</definedName>
    <definedName name="wrn.cash." localSheetId="3" hidden="1">{"assumption cash",#N/A,TRUE,"Merger";"has gets cash",#N/A,TRUE,"Merger";"accretion dilution",#N/A,TRUE,"Merger";"comparison credit stats",#N/A,TRUE,"Merger";"pf credit stats",#N/A,TRUE,"Merger";"pf sheets",#N/A,TRUE,"Merger"}</definedName>
    <definedName name="wrn.cash." hidden="1">{"assumption cash",#N/A,TRUE,"Merger";"has gets cash",#N/A,TRUE,"Merger";"accretion dilution",#N/A,TRUE,"Merger";"comparison credit stats",#N/A,TRUE,"Merger";"pf credit stats",#N/A,TRUE,"Merger";"pf sheets",#N/A,TRUE,"Merger"}</definedName>
    <definedName name="wrn.Cash._.Acct._.Recons." localSheetId="4" hidden="1">{#N/A,#N/A,FALSE,"0012-10";#N/A,#N/A,FALSE,"0012-12";#N/A,#N/A,FALSE,"ta outst chks";#N/A,#N/A,FALSE,"0015-10";#N/A,#N/A,FALSE,"pr cks outst";#N/A,#N/A,FALSE,"0031-16";#N/A,#N/A,FALSE,"0031-18";#N/A,#N/A,FALSE,"0031-24";#N/A,#N/A,FALSE,"0031-90"}</definedName>
    <definedName name="wrn.Cash._.Acct._.Recons." localSheetId="5" hidden="1">{#N/A,#N/A,FALSE,"0012-10";#N/A,#N/A,FALSE,"0012-12";#N/A,#N/A,FALSE,"ta outst chks";#N/A,#N/A,FALSE,"0015-10";#N/A,#N/A,FALSE,"pr cks outst";#N/A,#N/A,FALSE,"0031-16";#N/A,#N/A,FALSE,"0031-18";#N/A,#N/A,FALSE,"0031-24";#N/A,#N/A,FALSE,"0031-90"}</definedName>
    <definedName name="wrn.Cash._.Acct._.Recons." localSheetId="3" hidden="1">{#N/A,#N/A,FALSE,"0012-10";#N/A,#N/A,FALSE,"0012-12";#N/A,#N/A,FALSE,"ta outst chks";#N/A,#N/A,FALSE,"0015-10";#N/A,#N/A,FALSE,"pr cks outst";#N/A,#N/A,FALSE,"0031-16";#N/A,#N/A,FALSE,"0031-18";#N/A,#N/A,FALSE,"0031-24";#N/A,#N/A,FALSE,"0031-90"}</definedName>
    <definedName name="wrn.Cash._.Acct._.Recons." hidden="1">{#N/A,#N/A,FALSE,"0012-10";#N/A,#N/A,FALSE,"0012-12";#N/A,#N/A,FALSE,"ta outst chks";#N/A,#N/A,FALSE,"0015-10";#N/A,#N/A,FALSE,"pr cks outst";#N/A,#N/A,FALSE,"0031-16";#N/A,#N/A,FALSE,"0031-18";#N/A,#N/A,FALSE,"0031-24";#N/A,#N/A,FALSE,"0031-90"}</definedName>
    <definedName name="wrn.Cash._.and._.Accrual." localSheetId="4" hidden="1">{"a_cash",#N/A,FALSE,"Summary";"a_accrual",#N/A,FALSE,"Summary"}</definedName>
    <definedName name="wrn.Cash._.and._.Accrual." localSheetId="5" hidden="1">{"a_cash",#N/A,FALSE,"Summary";"a_accrual",#N/A,FALSE,"Summary"}</definedName>
    <definedName name="wrn.Cash._.and._.Accrual." localSheetId="3" hidden="1">{"a_cash",#N/A,FALSE,"Summary";"a_accrual",#N/A,FALSE,"Summary"}</definedName>
    <definedName name="wrn.Cash._.and._.Accrual." hidden="1">{"a_cash",#N/A,FALSE,"Summary";"a_accrual",#N/A,FALSE,"Summary"}</definedName>
    <definedName name="wrn.Cash._.and._.Accrual.2" localSheetId="4" hidden="1">{"a_cash",#N/A,FALSE,"Summary";"a_accrual",#N/A,FALSE,"Summary"}</definedName>
    <definedName name="wrn.Cash._.and._.Accrual.2" localSheetId="5" hidden="1">{"a_cash",#N/A,FALSE,"Summary";"a_accrual",#N/A,FALSE,"Summary"}</definedName>
    <definedName name="wrn.Cash._.and._.Accrual.2" localSheetId="3" hidden="1">{"a_cash",#N/A,FALSE,"Summary";"a_accrual",#N/A,FALSE,"Summary"}</definedName>
    <definedName name="wrn.Cash._.and._.Accrual.2" hidden="1">{"a_cash",#N/A,FALSE,"Summary";"a_accrual",#N/A,FALSE,"Summary"}</definedName>
    <definedName name="wrn.Cash._.Flow." localSheetId="4" hidden="1">{#N/A,#N/A,TRUE,"CashFlowSummary";#N/A,#N/A,TRUE,"FinanceCashFlow";#N/A,#N/A,TRUE,"LandCashFlow";#N/A,#N/A,TRUE,"ConstCashFlow";#N/A,#N/A,TRUE,"A&amp;ECashFlow";#N/A,#N/A,TRUE,"IndirectCashFlow";#N/A,#N/A,TRUE,"MarketingCashFlow";#N/A,#N/A,TRUE,"LeaseUp";#N/A,#N/A,TRUE,"G&amp;ACashFlow"}</definedName>
    <definedName name="wrn.Cash._.Flow." localSheetId="5" hidden="1">{#N/A,#N/A,TRUE,"CashFlowSummary";#N/A,#N/A,TRUE,"FinanceCashFlow";#N/A,#N/A,TRUE,"LandCashFlow";#N/A,#N/A,TRUE,"ConstCashFlow";#N/A,#N/A,TRUE,"A&amp;ECashFlow";#N/A,#N/A,TRUE,"IndirectCashFlow";#N/A,#N/A,TRUE,"MarketingCashFlow";#N/A,#N/A,TRUE,"LeaseUp";#N/A,#N/A,TRUE,"G&amp;ACashFlow"}</definedName>
    <definedName name="wrn.Cash._.Flow." localSheetId="3" hidden="1">{#N/A,#N/A,TRUE,"CashFlowSummary";#N/A,#N/A,TRUE,"FinanceCashFlow";#N/A,#N/A,TRUE,"LandCashFlow";#N/A,#N/A,TRUE,"ConstCashFlow";#N/A,#N/A,TRUE,"A&amp;ECashFlow";#N/A,#N/A,TRUE,"IndirectCashFlow";#N/A,#N/A,TRUE,"MarketingCashFlow";#N/A,#N/A,TRUE,"LeaseUp";#N/A,#N/A,TRUE,"G&amp;ACashFlow"}</definedName>
    <definedName name="wrn.Cash._.Flow." hidden="1">{#N/A,#N/A,TRUE,"CashFlowSummary";#N/A,#N/A,TRUE,"FinanceCashFlow";#N/A,#N/A,TRUE,"LandCashFlow";#N/A,#N/A,TRUE,"ConstCashFlow";#N/A,#N/A,TRUE,"A&amp;ECashFlow";#N/A,#N/A,TRUE,"IndirectCashFlow";#N/A,#N/A,TRUE,"MarketingCashFlow";#N/A,#N/A,TRUE,"LeaseUp";#N/A,#N/A,TRUE,"G&amp;ACashFlow"}</definedName>
    <definedName name="wrn.Cash._.Flow._.Anal." localSheetId="4" hidden="1">{"CF",#N/A,FALSE,"Cash Flow";"RET",#N/A,FALSE,"Returns";"NPV",#N/A,FALSE,"Values";"ASMPT",#N/A,FALSE,"Assumptions"}</definedName>
    <definedName name="wrn.Cash._.Flow._.Anal." localSheetId="5" hidden="1">{"CF",#N/A,FALSE,"Cash Flow";"RET",#N/A,FALSE,"Returns";"NPV",#N/A,FALSE,"Values";"ASMPT",#N/A,FALSE,"Assumptions"}</definedName>
    <definedName name="wrn.Cash._.Flow._.Anal." localSheetId="3" hidden="1">{"CF",#N/A,FALSE,"Cash Flow";"RET",#N/A,FALSE,"Returns";"NPV",#N/A,FALSE,"Values";"ASMPT",#N/A,FALSE,"Assumptions"}</definedName>
    <definedName name="wrn.Cash._.Flow._.Anal." hidden="1">{"CF",#N/A,FALSE,"Cash Flow";"RET",#N/A,FALSE,"Returns";"NPV",#N/A,FALSE,"Values";"ASMPT",#N/A,FALSE,"Assumptions"}</definedName>
    <definedName name="wrn.Cash._.Flow._.Anal._1" localSheetId="4" hidden="1">{"CF",#N/A,FALSE,"Cash Flow";"RET",#N/A,FALSE,"Returns";"NPV",#N/A,FALSE,"Values";"ASMPT",#N/A,FALSE,"Assumptions"}</definedName>
    <definedName name="wrn.Cash._.Flow._.Anal._1" localSheetId="5" hidden="1">{"CF",#N/A,FALSE,"Cash Flow";"RET",#N/A,FALSE,"Returns";"NPV",#N/A,FALSE,"Values";"ASMPT",#N/A,FALSE,"Assumptions"}</definedName>
    <definedName name="wrn.Cash._.Flow._.Anal._1" localSheetId="3" hidden="1">{"CF",#N/A,FALSE,"Cash Flow";"RET",#N/A,FALSE,"Returns";"NPV",#N/A,FALSE,"Values";"ASMPT",#N/A,FALSE,"Assumptions"}</definedName>
    <definedName name="wrn.Cash._.Flow._.Anal._1" hidden="1">{"CF",#N/A,FALSE,"Cash Flow";"RET",#N/A,FALSE,"Returns";"NPV",#N/A,FALSE,"Values";"ASMPT",#N/A,FALSE,"Assumptions"}</definedName>
    <definedName name="wrn.Cash._.Flow._.Anal1." localSheetId="4" hidden="1">{"CF",#N/A,FALSE,"Cash Flow";"RET",#N/A,FALSE,"Returns";"NPV",#N/A,FALSE,"Values";"ASMPT",#N/A,FALSE,"Assumptions"}</definedName>
    <definedName name="wrn.Cash._.Flow._.Anal1." localSheetId="5" hidden="1">{"CF",#N/A,FALSE,"Cash Flow";"RET",#N/A,FALSE,"Returns";"NPV",#N/A,FALSE,"Values";"ASMPT",#N/A,FALSE,"Assumptions"}</definedName>
    <definedName name="wrn.Cash._.Flow._.Anal1." localSheetId="3" hidden="1">{"CF",#N/A,FALSE,"Cash Flow";"RET",#N/A,FALSE,"Returns";"NPV",#N/A,FALSE,"Values";"ASMPT",#N/A,FALSE,"Assumptions"}</definedName>
    <definedName name="wrn.Cash._.Flow._.Anal1." hidden="1">{"CF",#N/A,FALSE,"Cash Flow";"RET",#N/A,FALSE,"Returns";"NPV",#N/A,FALSE,"Values";"ASMPT",#N/A,FALSE,"Assumptions"}</definedName>
    <definedName name="wrn.Cash._.Flow._.Analysis." localSheetId="4" hidden="1">{"CF",#N/A,FALSE,"Cash Flow";"RET",#N/A,FALSE,"Returns";"NPV",#N/A,FALSE,"Values";"ASMPT",#N/A,FALSE,"Assumptions"}</definedName>
    <definedName name="wrn.Cash._.Flow._.Analysis." localSheetId="5" hidden="1">{"CF",#N/A,FALSE,"Cash Flow";"RET",#N/A,FALSE,"Returns";"NPV",#N/A,FALSE,"Values";"ASMPT",#N/A,FALSE,"Assumptions"}</definedName>
    <definedName name="wrn.Cash._.Flow._.Analysis." localSheetId="3" hidden="1">{"CF",#N/A,FALSE,"Cash Flow";"RET",#N/A,FALSE,"Returns";"NPV",#N/A,FALSE,"Values";"ASMPT",#N/A,FALSE,"Assumptions"}</definedName>
    <definedName name="wrn.Cash._.Flow._.Analysis." hidden="1">{"CF",#N/A,FALSE,"Cash Flow";"RET",#N/A,FALSE,"Returns";"NPV",#N/A,FALSE,"Values";"ASMPT",#N/A,FALSE,"Assumptions"}</definedName>
    <definedName name="wrn.Cash._.Flow._.Analysis._1" localSheetId="4" hidden="1">{"CF",#N/A,FALSE,"Cash Flow";"RET",#N/A,FALSE,"Returns";"NPV",#N/A,FALSE,"Values";"ASMPT",#N/A,FALSE,"Assumptions"}</definedName>
    <definedName name="wrn.Cash._.Flow._.Analysis._1" localSheetId="5" hidden="1">{"CF",#N/A,FALSE,"Cash Flow";"RET",#N/A,FALSE,"Returns";"NPV",#N/A,FALSE,"Values";"ASMPT",#N/A,FALSE,"Assumptions"}</definedName>
    <definedName name="wrn.Cash._.Flow._.Analysis._1" localSheetId="3" hidden="1">{"CF",#N/A,FALSE,"Cash Flow";"RET",#N/A,FALSE,"Returns";"NPV",#N/A,FALSE,"Values";"ASMPT",#N/A,FALSE,"Assumptions"}</definedName>
    <definedName name="wrn.Cash._.Flow._.Analysis._1" hidden="1">{"CF",#N/A,FALSE,"Cash Flow";"RET",#N/A,FALSE,"Returns";"NPV",#N/A,FALSE,"Values";"ASMPT",#N/A,FALSE,"Assumptions"}</definedName>
    <definedName name="wrn.Cash._.Flow._.Analysis.15" localSheetId="4" hidden="1">{"CF",#N/A,FALSE,"Cash Flow";"RET",#N/A,FALSE,"Returns";"NPV",#N/A,FALSE,"Values";"ASMPT",#N/A,FALSE,"Assumptions"}</definedName>
    <definedName name="wrn.Cash._.Flow._.Analysis.15" localSheetId="5" hidden="1">{"CF",#N/A,FALSE,"Cash Flow";"RET",#N/A,FALSE,"Returns";"NPV",#N/A,FALSE,"Values";"ASMPT",#N/A,FALSE,"Assumptions"}</definedName>
    <definedName name="wrn.Cash._.Flow._.Analysis.15" localSheetId="3" hidden="1">{"CF",#N/A,FALSE,"Cash Flow";"RET",#N/A,FALSE,"Returns";"NPV",#N/A,FALSE,"Values";"ASMPT",#N/A,FALSE,"Assumptions"}</definedName>
    <definedName name="wrn.Cash._.Flow._.Analysis.15" hidden="1">{"CF",#N/A,FALSE,"Cash Flow";"RET",#N/A,FALSE,"Returns";"NPV",#N/A,FALSE,"Values";"ASMPT",#N/A,FALSE,"Assumptions"}</definedName>
    <definedName name="wrn.Cash._.Flow._.Analysis.2" localSheetId="4" hidden="1">{"CF",#N/A,FALSE,"Cash Flow";"RET",#N/A,FALSE,"Returns";"NPV",#N/A,FALSE,"Values";"ASMPT",#N/A,FALSE,"Assumptions"}</definedName>
    <definedName name="wrn.Cash._.Flow._.Analysis.2" localSheetId="5" hidden="1">{"CF",#N/A,FALSE,"Cash Flow";"RET",#N/A,FALSE,"Returns";"NPV",#N/A,FALSE,"Values";"ASMPT",#N/A,FALSE,"Assumptions"}</definedName>
    <definedName name="wrn.Cash._.Flow._.Analysis.2" localSheetId="3" hidden="1">{"CF",#N/A,FALSE,"Cash Flow";"RET",#N/A,FALSE,"Returns";"NPV",#N/A,FALSE,"Values";"ASMPT",#N/A,FALSE,"Assumptions"}</definedName>
    <definedName name="wrn.Cash._.Flow._.Analysis.2" hidden="1">{"CF",#N/A,FALSE,"Cash Flow";"RET",#N/A,FALSE,"Returns";"NPV",#N/A,FALSE,"Values";"ASMPT",#N/A,FALSE,"Assumptions"}</definedName>
    <definedName name="wrn.Cash._.Flow._.Analysis1." localSheetId="4" hidden="1">{"CF",#N/A,FALSE,"Cash Flow";"RET",#N/A,FALSE,"Returns";"NPV",#N/A,FALSE,"Values";"ASMPT",#N/A,FALSE,"Assumptions"}</definedName>
    <definedName name="wrn.Cash._.Flow._.Analysis1." localSheetId="5" hidden="1">{"CF",#N/A,FALSE,"Cash Flow";"RET",#N/A,FALSE,"Returns";"NPV",#N/A,FALSE,"Values";"ASMPT",#N/A,FALSE,"Assumptions"}</definedName>
    <definedName name="wrn.Cash._.Flow._.Analysis1." localSheetId="3" hidden="1">{"CF",#N/A,FALSE,"Cash Flow";"RET",#N/A,FALSE,"Returns";"NPV",#N/A,FALSE,"Values";"ASMPT",#N/A,FALSE,"Assumptions"}</definedName>
    <definedName name="wrn.Cash._.Flow._.Analysis1." hidden="1">{"CF",#N/A,FALSE,"Cash Flow";"RET",#N/A,FALSE,"Returns";"NPV",#N/A,FALSE,"Values";"ASMPT",#N/A,FALSE,"Assumptions"}</definedName>
    <definedName name="wrn.Cash._.Flow._.Analysis4." localSheetId="4" hidden="1">{"CF",#N/A,FALSE,"Cash Flow";"RET",#N/A,FALSE,"Returns";"NPV",#N/A,FALSE,"Values";"ASMPT",#N/A,FALSE,"Assumptions"}</definedName>
    <definedName name="wrn.Cash._.Flow._.Analysis4." localSheetId="5" hidden="1">{"CF",#N/A,FALSE,"Cash Flow";"RET",#N/A,FALSE,"Returns";"NPV",#N/A,FALSE,"Values";"ASMPT",#N/A,FALSE,"Assumptions"}</definedName>
    <definedName name="wrn.Cash._.Flow._.Analysis4." localSheetId="3" hidden="1">{"CF",#N/A,FALSE,"Cash Flow";"RET",#N/A,FALSE,"Returns";"NPV",#N/A,FALSE,"Values";"ASMPT",#N/A,FALSE,"Assumptions"}</definedName>
    <definedName name="wrn.Cash._.Flow._.Analysis4." hidden="1">{"CF",#N/A,FALSE,"Cash Flow";"RET",#N/A,FALSE,"Returns";"NPV",#N/A,FALSE,"Values";"ASMPT",#N/A,FALSE,"Assumptions"}</definedName>
    <definedName name="wrn.Cash._.Flow._.and._.Matrix." localSheetId="4" hidden="1">{#N/A,#N/A,FALSE,"Matrix";#N/A,#N/A,FALSE,"Cash Flow";#N/A,#N/A,FALSE,"10 Year Cost Analysis"}</definedName>
    <definedName name="wrn.Cash._.Flow._.and._.Matrix." localSheetId="5" hidden="1">{#N/A,#N/A,FALSE,"Matrix";#N/A,#N/A,FALSE,"Cash Flow";#N/A,#N/A,FALSE,"10 Year Cost Analysis"}</definedName>
    <definedName name="wrn.Cash._.Flow._.and._.Matrix." localSheetId="3" hidden="1">{#N/A,#N/A,FALSE,"Matrix";#N/A,#N/A,FALSE,"Cash Flow";#N/A,#N/A,FALSE,"10 Year Cost Analysis"}</definedName>
    <definedName name="wrn.Cash._.Flow._.and._.Matrix." hidden="1">{#N/A,#N/A,FALSE,"Matrix";#N/A,#N/A,FALSE,"Cash Flow";#N/A,#N/A,FALSE,"10 Year Cost Analysis"}</definedName>
    <definedName name="wrn.Cash._.Flow._.and._.Matrix._1" localSheetId="4" hidden="1">{#N/A,#N/A,FALSE,"Matrix";#N/A,#N/A,FALSE,"Cash Flow";#N/A,#N/A,FALSE,"10 Year Cost Analysis"}</definedName>
    <definedName name="wrn.Cash._.Flow._.and._.Matrix._1" localSheetId="5" hidden="1">{#N/A,#N/A,FALSE,"Matrix";#N/A,#N/A,FALSE,"Cash Flow";#N/A,#N/A,FALSE,"10 Year Cost Analysis"}</definedName>
    <definedName name="wrn.Cash._.Flow._.and._.Matrix._1" localSheetId="3" hidden="1">{#N/A,#N/A,FALSE,"Matrix";#N/A,#N/A,FALSE,"Cash Flow";#N/A,#N/A,FALSE,"10 Year Cost Analysis"}</definedName>
    <definedName name="wrn.Cash._.Flow._.and._.Matrix._1" hidden="1">{#N/A,#N/A,FALSE,"Matrix";#N/A,#N/A,FALSE,"Cash Flow";#N/A,#N/A,FALSE,"10 Year Cost Analysis"}</definedName>
    <definedName name="wrn.Cash._.Flow._.Summary." localSheetId="4" hidden="1">{"Cash Flow Summary",#N/A,FALSE,"CashFlowSummary";"Finance Cash Flow Summary",#N/A,FALSE,"FinanceCashFlow";"Equity Cash Flow Summary",#N/A,FALSE,"EquityReturns"}</definedName>
    <definedName name="wrn.Cash._.Flow._.Summary." localSheetId="5" hidden="1">{"Cash Flow Summary",#N/A,FALSE,"CashFlowSummary";"Finance Cash Flow Summary",#N/A,FALSE,"FinanceCashFlow";"Equity Cash Flow Summary",#N/A,FALSE,"EquityReturns"}</definedName>
    <definedName name="wrn.Cash._.Flow._.Summary." localSheetId="3" hidden="1">{"Cash Flow Summary",#N/A,FALSE,"CashFlowSummary";"Finance Cash Flow Summary",#N/A,FALSE,"FinanceCashFlow";"Equity Cash Flow Summary",#N/A,FALSE,"EquityReturns"}</definedName>
    <definedName name="wrn.Cash._.Flow._.Summary." hidden="1">{"Cash Flow Summary",#N/A,FALSE,"CashFlowSummary";"Finance Cash Flow Summary",#N/A,FALSE,"FinanceCashFlow";"Equity Cash Flow Summary",#N/A,FALSE,"EquityReturns"}</definedName>
    <definedName name="wrn.Cash._.Flow._.Tables." localSheetId="4"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 localSheetId="5"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 localSheetId="3"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_1" localSheetId="4"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_1" localSheetId="5"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_1" localSheetId="3"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_1"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_2" localSheetId="4"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_2" localSheetId="5"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_2" localSheetId="3"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Tables._2" hidden="1">{"Main_Summary",#N/A,FALSE,"Budget Sum";"Assump",#N/A,FALSE,"Assumptions";"before_fin",#N/A,FALSE,"Detail BSum";"after_fin",#N/A,FALSE,"Detail BSum";"cashflow",#N/A,FALSE,"Cash Flow";"sales_res",#N/A,FALSE,"Cash Flow";"sales_sum",#N/A,FALSE,"Cash Flow";"net_sales",#N/A,FALSE,"Cash Flow";"cost_timing",#N/A,FALSE,"Cash Flow";"funding",#N/A,FALSE,"Cash Flow";"max_taxes",#N/A,FALSE,"Cash Flow";"tax_schedule",#N/A,FALSE,"Cash Flow";"cf_summ",#N/A,FALSE,"Cash Flow";"fin_detail",#N/A,FALSE,"Cash Flow";"land_res",#N/A,FALSE,"Land Use";"Aff_units",#N/A,FALSE,"Affordable";"Afford_mix",#N/A,FALSE,"Affordable";"Afford_values",#N/A,FALSE,"Affordable";"cost_phasing",#N/A,FALSE,"Assumptions";"Add_items",#N/A,FALSE,"Assumptions";"est_bond",#N/A,FALSE,"Bonds";"max_tax_summ",#N/A,FALSE,"MaxTax"}</definedName>
    <definedName name="wrn.Cash._.Flow._Anal3." localSheetId="4" hidden="1">{"CF",#N/A,FALSE,"Cash Flow";"RET",#N/A,FALSE,"Returns";"NPV",#N/A,FALSE,"Values";"ASMPT",#N/A,FALSE,"Assumptions"}</definedName>
    <definedName name="wrn.Cash._.Flow._Anal3." localSheetId="5" hidden="1">{"CF",#N/A,FALSE,"Cash Flow";"RET",#N/A,FALSE,"Returns";"NPV",#N/A,FALSE,"Values";"ASMPT",#N/A,FALSE,"Assumptions"}</definedName>
    <definedName name="wrn.Cash._.Flow._Anal3." localSheetId="3" hidden="1">{"CF",#N/A,FALSE,"Cash Flow";"RET",#N/A,FALSE,"Returns";"NPV",#N/A,FALSE,"Values";"ASMPT",#N/A,FALSE,"Assumptions"}</definedName>
    <definedName name="wrn.Cash._.Flow._Anal3." hidden="1">{"CF",#N/A,FALSE,"Cash Flow";"RET",#N/A,FALSE,"Returns";"NPV",#N/A,FALSE,"Values";"ASMPT",#N/A,FALSE,"Assumptions"}</definedName>
    <definedName name="wrn.Cash._.Flow._Analysis.IRR" localSheetId="4" hidden="1">{"CF",#N/A,FALSE,"Cash Flow";"RET",#N/A,FALSE,"Returns";"NPV",#N/A,FALSE,"Values";"ASMPT",#N/A,FALSE,"Assumptions"}</definedName>
    <definedName name="wrn.Cash._.Flow._Analysis.IRR" localSheetId="5" hidden="1">{"CF",#N/A,FALSE,"Cash Flow";"RET",#N/A,FALSE,"Returns";"NPV",#N/A,FALSE,"Values";"ASMPT",#N/A,FALSE,"Assumptions"}</definedName>
    <definedName name="wrn.Cash._.Flow._Analysis.IRR" localSheetId="3" hidden="1">{"CF",#N/A,FALSE,"Cash Flow";"RET",#N/A,FALSE,"Returns";"NPV",#N/A,FALSE,"Values";"ASMPT",#N/A,FALSE,"Assumptions"}</definedName>
    <definedName name="wrn.Cash._.Flow._Analysis.IRR" hidden="1">{"CF",#N/A,FALSE,"Cash Flow";"RET",#N/A,FALSE,"Returns";"NPV",#N/A,FALSE,"Values";"ASMPT",#N/A,FALSE,"Assumptions"}</definedName>
    <definedName name="wrn.CASH._.FLOWS._.ONLY." localSheetId="4" hidden="1">{#N/A,#N/A,FALSE,"Assumptions";#N/A,#N/A,FALSE,"Consol CF";#N/A,#N/A,FALSE,"Hacienda CF";#N/A,#N/A,FALSE,"Chabot CF";#N/A,#N/A,FALSE,"Diablo CF"}</definedName>
    <definedName name="wrn.CASH._.FLOWS._.ONLY." localSheetId="5" hidden="1">{#N/A,#N/A,FALSE,"Assumptions";#N/A,#N/A,FALSE,"Consol CF";#N/A,#N/A,FALSE,"Hacienda CF";#N/A,#N/A,FALSE,"Chabot CF";#N/A,#N/A,FALSE,"Diablo CF"}</definedName>
    <definedName name="wrn.CASH._.FLOWS._.ONLY." localSheetId="3" hidden="1">{#N/A,#N/A,FALSE,"Assumptions";#N/A,#N/A,FALSE,"Consol CF";#N/A,#N/A,FALSE,"Hacienda CF";#N/A,#N/A,FALSE,"Chabot CF";#N/A,#N/A,FALSE,"Diablo CF"}</definedName>
    <definedName name="wrn.CASH._.FLOWS._.ONLY." hidden="1">{#N/A,#N/A,FALSE,"Assumptions";#N/A,#N/A,FALSE,"Consol CF";#N/A,#N/A,FALSE,"Hacienda CF";#N/A,#N/A,FALSE,"Chabot CF";#N/A,#N/A,FALSE,"Diablo CF"}</definedName>
    <definedName name="wrn.CASH._.FLOWS._.ONLY._1" localSheetId="4" hidden="1">{#N/A,#N/A,FALSE,"Assumptions";#N/A,#N/A,FALSE,"Consol CF";#N/A,#N/A,FALSE,"Hacienda CF";#N/A,#N/A,FALSE,"Chabot CF";#N/A,#N/A,FALSE,"Diablo CF"}</definedName>
    <definedName name="wrn.CASH._.FLOWS._.ONLY._1" localSheetId="5" hidden="1">{#N/A,#N/A,FALSE,"Assumptions";#N/A,#N/A,FALSE,"Consol CF";#N/A,#N/A,FALSE,"Hacienda CF";#N/A,#N/A,FALSE,"Chabot CF";#N/A,#N/A,FALSE,"Diablo CF"}</definedName>
    <definedName name="wrn.CASH._.FLOWS._.ONLY._1" localSheetId="3" hidden="1">{#N/A,#N/A,FALSE,"Assumptions";#N/A,#N/A,FALSE,"Consol CF";#N/A,#N/A,FALSE,"Hacienda CF";#N/A,#N/A,FALSE,"Chabot CF";#N/A,#N/A,FALSE,"Diablo CF"}</definedName>
    <definedName name="wrn.CASH._.FLOWS._.ONLY._1" hidden="1">{#N/A,#N/A,FALSE,"Assumptions";#N/A,#N/A,FALSE,"Consol CF";#N/A,#N/A,FALSE,"Hacienda CF";#N/A,#N/A,FALSE,"Chabot CF";#N/A,#N/A,FALSE,"Diablo CF"}</definedName>
    <definedName name="wrn.cash.both" localSheetId="4" hidden="1">{"CF",#N/A,FALSE,"Cash Flow";"RET",#N/A,FALSE,"Returns";"NPV",#N/A,FALSE,"Values";"ASMPT",#N/A,FALSE,"Assumptions"}</definedName>
    <definedName name="wrn.cash.both" localSheetId="5" hidden="1">{"CF",#N/A,FALSE,"Cash Flow";"RET",#N/A,FALSE,"Returns";"NPV",#N/A,FALSE,"Values";"ASMPT",#N/A,FALSE,"Assumptions"}</definedName>
    <definedName name="wrn.cash.both" localSheetId="3" hidden="1">{"CF",#N/A,FALSE,"Cash Flow";"RET",#N/A,FALSE,"Returns";"NPV",#N/A,FALSE,"Values";"ASMPT",#N/A,FALSE,"Assumptions"}</definedName>
    <definedName name="wrn.cash.both" hidden="1">{"CF",#N/A,FALSE,"Cash Flow";"RET",#N/A,FALSE,"Returns";"NPV",#N/A,FALSE,"Values";"ASMPT",#N/A,FALSE,"Assumptions"}</definedName>
    <definedName name="wrn.cash.retail" localSheetId="4" hidden="1">{"CF",#N/A,FALSE,"Cash Flow";"RET",#N/A,FALSE,"Returns";"NPV",#N/A,FALSE,"Values";"ASMPT",#N/A,FALSE,"Assumptions"}</definedName>
    <definedName name="wrn.cash.retail" localSheetId="5" hidden="1">{"CF",#N/A,FALSE,"Cash Flow";"RET",#N/A,FALSE,"Returns";"NPV",#N/A,FALSE,"Values";"ASMPT",#N/A,FALSE,"Assumptions"}</definedName>
    <definedName name="wrn.cash.retail" localSheetId="3" hidden="1">{"CF",#N/A,FALSE,"Cash Flow";"RET",#N/A,FALSE,"Returns";"NPV",#N/A,FALSE,"Values";"ASMPT",#N/A,FALSE,"Assumptions"}</definedName>
    <definedName name="wrn.cash.retail" hidden="1">{"CF",#N/A,FALSE,"Cash Flow";"RET",#N/A,FALSE,"Returns";"NPV",#N/A,FALSE,"Values";"ASMPT",#N/A,FALSE,"Assumptions"}</definedName>
    <definedName name="wrn.Cash_Flow." localSheetId="4" hidden="1">{#N/A,#N/A,FALSE,"Cash Flow"}</definedName>
    <definedName name="wrn.Cash_Flow." localSheetId="5" hidden="1">{#N/A,#N/A,FALSE,"Cash Flow"}</definedName>
    <definedName name="wrn.Cash_Flow." localSheetId="3" hidden="1">{#N/A,#N/A,FALSE,"Cash Flow"}</definedName>
    <definedName name="wrn.Cash_Flow." hidden="1">{#N/A,#N/A,FALSE,"Cash Flow"}</definedName>
    <definedName name="wrn.casha" localSheetId="4" hidden="1">{"assumption cash",#N/A,TRUE,"Merger";"has gets cash",#N/A,TRUE,"Merger";"accretion dilution",#N/A,TRUE,"Merger";"comparison credit stats",#N/A,TRUE,"Merger";"pf credit stats",#N/A,TRUE,"Merger";"pf sheets",#N/A,TRUE,"Merger"}</definedName>
    <definedName name="wrn.casha" localSheetId="5" hidden="1">{"assumption cash",#N/A,TRUE,"Merger";"has gets cash",#N/A,TRUE,"Merger";"accretion dilution",#N/A,TRUE,"Merger";"comparison credit stats",#N/A,TRUE,"Merger";"pf credit stats",#N/A,TRUE,"Merger";"pf sheets",#N/A,TRUE,"Merger"}</definedName>
    <definedName name="wrn.casha" localSheetId="3" hidden="1">{"assumption cash",#N/A,TRUE,"Merger";"has gets cash",#N/A,TRUE,"Merger";"accretion dilution",#N/A,TRUE,"Merger";"comparison credit stats",#N/A,TRUE,"Merger";"pf credit stats",#N/A,TRUE,"Merger";"pf sheets",#N/A,TRUE,"Merger"}</definedName>
    <definedName name="wrn.casha" hidden="1">{"assumption cash",#N/A,TRUE,"Merger";"has gets cash",#N/A,TRUE,"Merger";"accretion dilution",#N/A,TRUE,"Merger";"comparison credit stats",#N/A,TRUE,"Merger";"pf credit stats",#N/A,TRUE,"Merger";"pf sheets",#N/A,TRUE,"Merger"}</definedName>
    <definedName name="wrn.Cashflow." localSheetId="4" hidden="1">{"CF Cons",#N/A,FALSE,"CASHFLOW"}</definedName>
    <definedName name="wrn.Cashflow." localSheetId="5" hidden="1">{"CF Cons",#N/A,FALSE,"CASHFLOW"}</definedName>
    <definedName name="wrn.Cashflow." localSheetId="3" hidden="1">{"CF Cons",#N/A,FALSE,"CASHFLOW"}</definedName>
    <definedName name="wrn.Cashflow." hidden="1">{"CF Cons",#N/A,FALSE,"CASHFLOW"}</definedName>
    <definedName name="wrn.CashFlow._.Budget." localSheetId="4" hidden="1">{#N/A,#N/A,FALSE,"FRC";#N/A,#N/A,FALSE,"ExecS";#N/A,#N/A,FALSE,"Summary CF";#N/A,#N/A,FALSE,"Detail CF";#N/A,#N/A,FALSE,"CF Assum";#N/A,#N/A,FALSE,"M Summary CF";#N/A,#N/A,FALSE,"M Detail CF";#N/A,#N/A,FALSE,"OSR";#N/A,#N/A,FALSE,"TSR";#N/A,#N/A,FALSE,"T Revenue";#N/A,#N/A,FALSE,"RE Taxes";#N/A,#N/A,FALSE,"S &amp; W";#N/A,#N/A,FALSE,"Cap X";#N/A,#N/A,FALSE,"P Bldg Improv";#N/A,#N/A,FALSE,"5 Yr Cap X"}</definedName>
    <definedName name="wrn.CashFlow._.Budget." localSheetId="5" hidden="1">{#N/A,#N/A,FALSE,"FRC";#N/A,#N/A,FALSE,"ExecS";#N/A,#N/A,FALSE,"Summary CF";#N/A,#N/A,FALSE,"Detail CF";#N/A,#N/A,FALSE,"CF Assum";#N/A,#N/A,FALSE,"M Summary CF";#N/A,#N/A,FALSE,"M Detail CF";#N/A,#N/A,FALSE,"OSR";#N/A,#N/A,FALSE,"TSR";#N/A,#N/A,FALSE,"T Revenue";#N/A,#N/A,FALSE,"RE Taxes";#N/A,#N/A,FALSE,"S &amp; W";#N/A,#N/A,FALSE,"Cap X";#N/A,#N/A,FALSE,"P Bldg Improv";#N/A,#N/A,FALSE,"5 Yr Cap X"}</definedName>
    <definedName name="wrn.CashFlow._.Budget." localSheetId="3" hidden="1">{#N/A,#N/A,FALSE,"FRC";#N/A,#N/A,FALSE,"ExecS";#N/A,#N/A,FALSE,"Summary CF";#N/A,#N/A,FALSE,"Detail CF";#N/A,#N/A,FALSE,"CF Assum";#N/A,#N/A,FALSE,"M Summary CF";#N/A,#N/A,FALSE,"M Detail CF";#N/A,#N/A,FALSE,"OSR";#N/A,#N/A,FALSE,"TSR";#N/A,#N/A,FALSE,"T Revenue";#N/A,#N/A,FALSE,"RE Taxes";#N/A,#N/A,FALSE,"S &amp; W";#N/A,#N/A,FALSE,"Cap X";#N/A,#N/A,FALSE,"P Bldg Improv";#N/A,#N/A,FALSE,"5 Yr Cap X"}</definedName>
    <definedName name="wrn.CashFlow._.Budget." hidden="1">{#N/A,#N/A,FALSE,"FRC";#N/A,#N/A,FALSE,"ExecS";#N/A,#N/A,FALSE,"Summary CF";#N/A,#N/A,FALSE,"Detail CF";#N/A,#N/A,FALSE,"CF Assum";#N/A,#N/A,FALSE,"M Summary CF";#N/A,#N/A,FALSE,"M Detail CF";#N/A,#N/A,FALSE,"OSR";#N/A,#N/A,FALSE,"TSR";#N/A,#N/A,FALSE,"T Revenue";#N/A,#N/A,FALSE,"RE Taxes";#N/A,#N/A,FALSE,"S &amp; W";#N/A,#N/A,FALSE,"Cap X";#N/A,#N/A,FALSE,"P Bldg Improv";#N/A,#N/A,FALSE,"5 Yr Cap X"}</definedName>
    <definedName name="wrn.CCC." localSheetId="4" hidden="1">{#N/A,#N/A,FALSE,"A";#N/A,#N/A,FALSE,"B"}</definedName>
    <definedName name="wrn.CCC." localSheetId="5" hidden="1">{#N/A,#N/A,FALSE,"A";#N/A,#N/A,FALSE,"B"}</definedName>
    <definedName name="wrn.CCC." localSheetId="3" hidden="1">{#N/A,#N/A,FALSE,"A";#N/A,#N/A,FALSE,"B"}</definedName>
    <definedName name="wrn.CCC." hidden="1">{#N/A,#N/A,FALSE,"A";#N/A,#N/A,FALSE,"B"}</definedName>
    <definedName name="wrn.CCC._.OPEX." localSheetId="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 localSheetId="5"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_1" localSheetId="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_1" localSheetId="5"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_1"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_1"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1" localSheetId="4" hidden="1">{#N/A,#N/A,FALSE,"A";#N/A,#N/A,FALSE,"B"}</definedName>
    <definedName name="wrn.CCC._1" localSheetId="5" hidden="1">{#N/A,#N/A,FALSE,"A";#N/A,#N/A,FALSE,"B"}</definedName>
    <definedName name="wrn.CCC._1" localSheetId="3" hidden="1">{#N/A,#N/A,FALSE,"A";#N/A,#N/A,FALSE,"B"}</definedName>
    <definedName name="wrn.CCC._1" hidden="1">{#N/A,#N/A,FALSE,"A";#N/A,#N/A,FALSE,"B"}</definedName>
    <definedName name="wrn.CD." localSheetId="4" hidden="1">{"CD1",#N/A,TRUE,"C-D (R)";"CD2",#N/A,TRUE,"C-D (R)"}</definedName>
    <definedName name="wrn.CD." localSheetId="5" hidden="1">{"CD1",#N/A,TRUE,"C-D (R)";"CD2",#N/A,TRUE,"C-D (R)"}</definedName>
    <definedName name="wrn.CD." localSheetId="3" hidden="1">{"CD1",#N/A,TRUE,"C-D (R)";"CD2",#N/A,TRUE,"C-D (R)"}</definedName>
    <definedName name="wrn.CD." hidden="1">{"CD1",#N/A,TRUE,"C-D (R)";"CD2",#N/A,TRUE,"C-D (R)"}</definedName>
    <definedName name="wrn.CD.2" localSheetId="4" hidden="1">{"CD1",#N/A,TRUE,"C-D (R)";"CD2",#N/A,TRUE,"C-D (R)"}</definedName>
    <definedName name="wrn.CD.2" localSheetId="5" hidden="1">{"CD1",#N/A,TRUE,"C-D (R)";"CD2",#N/A,TRUE,"C-D (R)"}</definedName>
    <definedName name="wrn.CD.2" localSheetId="3" hidden="1">{"CD1",#N/A,TRUE,"C-D (R)";"CD2",#N/A,TRUE,"C-D (R)"}</definedName>
    <definedName name="wrn.CD.2" hidden="1">{"CD1",#N/A,TRUE,"C-D (R)";"CD2",#N/A,TRUE,"C-D (R)"}</definedName>
    <definedName name="wrn.CDA." localSheetId="4"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wrn.CDA." localSheetId="5"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wrn.CDA." localSheetId="3"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wrn.CDA."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wrn.CF." localSheetId="4" hidden="1">{"Capital",#N/A,FALSE,"CF-CONSOLIDATED";"CF",#N/A,FALSE,"CF-CONSOLIDATED";"IRR",#N/A,FALSE,"CF-CONSOLIDATED"}</definedName>
    <definedName name="wrn.CF." localSheetId="5" hidden="1">{"Capital",#N/A,FALSE,"CF-CONSOLIDATED";"CF",#N/A,FALSE,"CF-CONSOLIDATED";"IRR",#N/A,FALSE,"CF-CONSOLIDATED"}</definedName>
    <definedName name="wrn.CF." localSheetId="3" hidden="1">{"Capital",#N/A,FALSE,"CF-CONSOLIDATED";"CF",#N/A,FALSE,"CF-CONSOLIDATED";"IRR",#N/A,FALSE,"CF-CONSOLIDATED"}</definedName>
    <definedName name="wrn.CF." hidden="1">{"Capital",#N/A,FALSE,"CF-CONSOLIDATED";"CF",#N/A,FALSE,"CF-CONSOLIDATED";"IRR",#N/A,FALSE,"CF-CONSOLIDATED"}</definedName>
    <definedName name="wrn.CF._.Print." localSheetId="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5"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GR." localSheetId="4"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5"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3"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H." localSheetId="4" hidden="1">{"CH1",#N/A,TRUE,"C-H (R) +";"CH2",#N/A,TRUE,"C-H (R) +"}</definedName>
    <definedName name="wrn.CH." localSheetId="5" hidden="1">{"CH1",#N/A,TRUE,"C-H (R) +";"CH2",#N/A,TRUE,"C-H (R) +"}</definedName>
    <definedName name="wrn.CH." localSheetId="3" hidden="1">{"CH1",#N/A,TRUE,"C-H (R) +";"CH2",#N/A,TRUE,"C-H (R) +"}</definedName>
    <definedName name="wrn.CH." hidden="1">{"CH1",#N/A,TRUE,"C-H (R) +";"CH2",#N/A,TRUE,"C-H (R) +"}</definedName>
    <definedName name="wrn.CHART." localSheetId="4" hidden="1">{"CHART",#N/A,FALSE,"Arch Communications"}</definedName>
    <definedName name="wrn.CHART." localSheetId="5" hidden="1">{"CHART",#N/A,FALSE,"Arch Communications"}</definedName>
    <definedName name="wrn.CHART." localSheetId="3" hidden="1">{"CHART",#N/A,FALSE,"Arch Communications"}</definedName>
    <definedName name="wrn.CHART." hidden="1">{"CHART",#N/A,FALSE,"Arch Communications"}</definedName>
    <definedName name="wrn.Chart._.Printouts." localSheetId="4"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localSheetId="5"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localSheetId="3"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2._.detail." localSheetId="4" hidden="1">{#N/A,#N/A,FALSE,"Chart 2 by Prop Type"}</definedName>
    <definedName name="wrn.CHART2._.detail." localSheetId="5" hidden="1">{#N/A,#N/A,FALSE,"Chart 2 by Prop Type"}</definedName>
    <definedName name="wrn.CHART2._.detail." localSheetId="3" hidden="1">{#N/A,#N/A,FALSE,"Chart 2 by Prop Type"}</definedName>
    <definedName name="wrn.CHART2._.detail." hidden="1">{#N/A,#N/A,FALSE,"Chart 2 by Prop Type"}</definedName>
    <definedName name="wrn.check." localSheetId="4"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5"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4"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5"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s." localSheetId="4" hidden="1">{"Checks",#N/A,FALSE,"Checks"}</definedName>
    <definedName name="wrn.checks." localSheetId="5" hidden="1">{"Checks",#N/A,FALSE,"Checks"}</definedName>
    <definedName name="wrn.checks." localSheetId="3" hidden="1">{"Checks",#N/A,FALSE,"Checks"}</definedName>
    <definedName name="wrn.checks." hidden="1">{"Checks",#N/A,FALSE,"Checks"}</definedName>
    <definedName name="wrn.chesapeake." localSheetId="4" hidden="1">{#N/A,#N/A,FALSE,"FEES";#N/A,#N/A,FALSE,"INTEREST CALC (1998-series A)";#N/A,#N/A,FALSE,"invoice";#N/A,#N/A,FALSE,"activity";#N/A,#N/A,FALSE,"INTEREST CALC (1998-series  B)";#N/A,#N/A,FALSE,"INTEREST CALC (1999-series A)";#N/A,#N/A,FALSE,"INTEREST CALC (2000-series A)";#N/A,#N/A,FALSE,"Bond Redemptions"}</definedName>
    <definedName name="wrn.chesapeake." localSheetId="5" hidden="1">{#N/A,#N/A,FALSE,"FEES";#N/A,#N/A,FALSE,"INTEREST CALC (1998-series A)";#N/A,#N/A,FALSE,"invoice";#N/A,#N/A,FALSE,"activity";#N/A,#N/A,FALSE,"INTEREST CALC (1998-series  B)";#N/A,#N/A,FALSE,"INTEREST CALC (1999-series A)";#N/A,#N/A,FALSE,"INTEREST CALC (2000-series A)";#N/A,#N/A,FALSE,"Bond Redemptions"}</definedName>
    <definedName name="wrn.chesapeake." localSheetId="3" hidden="1">{#N/A,#N/A,FALSE,"FEES";#N/A,#N/A,FALSE,"INTEREST CALC (1998-series A)";#N/A,#N/A,FALSE,"invoice";#N/A,#N/A,FALSE,"activity";#N/A,#N/A,FALSE,"INTEREST CALC (1998-series  B)";#N/A,#N/A,FALSE,"INTEREST CALC (1999-series A)";#N/A,#N/A,FALSE,"INTEREST CALC (2000-series A)";#N/A,#N/A,FALSE,"Bond Redemptions"}</definedName>
    <definedName name="wrn.chesapeake." hidden="1">{#N/A,#N/A,FALSE,"FEES";#N/A,#N/A,FALSE,"INTEREST CALC (1998-series A)";#N/A,#N/A,FALSE,"invoice";#N/A,#N/A,FALSE,"activity";#N/A,#N/A,FALSE,"INTEREST CALC (1998-series  B)";#N/A,#N/A,FALSE,"INTEREST CALC (1999-series A)";#N/A,#N/A,FALSE,"INTEREST CALC (2000-series A)";#N/A,#N/A,FALSE,"Bond Redemptions"}</definedName>
    <definedName name="wrn.Clarobook." localSheetId="4" hidden="1">{#N/A,#N/A,TRUE,"índice";#N/A,#N/A,TRUE,"bp";#N/A,#N/A,TRUE,"dre";#N/A,#N/A,TRUE,"mpl";#N/A,#N/A,TRUE,"doar";#N/A,#N/A,TRUE,"fc";#N/A,#N/A,TRUE,"cta_rec";#N/A,#N/A,TRUE,"Estoque";#N/A,#N/A,TRUE,"Estoque_Det";#N/A,#N/A,TRUE,"Despesas Antecipadas";#N/A,#N/A,TRUE,"IReCS";#N/A,#N/A,TRUE,"BaseNegativa";#N/A,#N/A,TRUE,"CS";#N/A,#N/A,TRUE,"AjCS";#N/A,#N/A,TRUE,"Prej.Fiscal";#N/A,#N/A,TRUE,"IR";#N/A,#N/A,TRUE,"AjIR";#N/A,#N/A,TRUE,"Permanente";"Permanente_gráfico",#N/A,TRUE,"Permanente";#N/A,#N/A,TRUE,"Capitalização";"Financiamentos Mensal",#N/A,TRUE,"Financiamentos";"Financiamentos Movimentação",#N/A,TRUE,"Financiamentos";#N/A,#N/A,TRUE,"Soc.Ligadas";#N/A,#N/A,TRUE,"Capital";#N/A,#N/A,TRUE,"indicadores";#N/A,#N/A,TRUE,"Receita";#N/A,#N/A,TRUE,"CPV";#N/A,#N/A,TRUE,"Financeiras"}</definedName>
    <definedName name="wrn.Clarobook." localSheetId="5" hidden="1">{#N/A,#N/A,TRUE,"índice";#N/A,#N/A,TRUE,"bp";#N/A,#N/A,TRUE,"dre";#N/A,#N/A,TRUE,"mpl";#N/A,#N/A,TRUE,"doar";#N/A,#N/A,TRUE,"fc";#N/A,#N/A,TRUE,"cta_rec";#N/A,#N/A,TRUE,"Estoque";#N/A,#N/A,TRUE,"Estoque_Det";#N/A,#N/A,TRUE,"Despesas Antecipadas";#N/A,#N/A,TRUE,"IReCS";#N/A,#N/A,TRUE,"BaseNegativa";#N/A,#N/A,TRUE,"CS";#N/A,#N/A,TRUE,"AjCS";#N/A,#N/A,TRUE,"Prej.Fiscal";#N/A,#N/A,TRUE,"IR";#N/A,#N/A,TRUE,"AjIR";#N/A,#N/A,TRUE,"Permanente";"Permanente_gráfico",#N/A,TRUE,"Permanente";#N/A,#N/A,TRUE,"Capitalização";"Financiamentos Mensal",#N/A,TRUE,"Financiamentos";"Financiamentos Movimentação",#N/A,TRUE,"Financiamentos";#N/A,#N/A,TRUE,"Soc.Ligadas";#N/A,#N/A,TRUE,"Capital";#N/A,#N/A,TRUE,"indicadores";#N/A,#N/A,TRUE,"Receita";#N/A,#N/A,TRUE,"CPV";#N/A,#N/A,TRUE,"Financeiras"}</definedName>
    <definedName name="wrn.Clarobook." localSheetId="3" hidden="1">{#N/A,#N/A,TRUE,"índice";#N/A,#N/A,TRUE,"bp";#N/A,#N/A,TRUE,"dre";#N/A,#N/A,TRUE,"mpl";#N/A,#N/A,TRUE,"doar";#N/A,#N/A,TRUE,"fc";#N/A,#N/A,TRUE,"cta_rec";#N/A,#N/A,TRUE,"Estoque";#N/A,#N/A,TRUE,"Estoque_Det";#N/A,#N/A,TRUE,"Despesas Antecipadas";#N/A,#N/A,TRUE,"IReCS";#N/A,#N/A,TRUE,"BaseNegativa";#N/A,#N/A,TRUE,"CS";#N/A,#N/A,TRUE,"AjCS";#N/A,#N/A,TRUE,"Prej.Fiscal";#N/A,#N/A,TRUE,"IR";#N/A,#N/A,TRUE,"AjIR";#N/A,#N/A,TRUE,"Permanente";"Permanente_gráfico",#N/A,TRUE,"Permanente";#N/A,#N/A,TRUE,"Capitalização";"Financiamentos Mensal",#N/A,TRUE,"Financiamentos";"Financiamentos Movimentação",#N/A,TRUE,"Financiamentos";#N/A,#N/A,TRUE,"Soc.Ligadas";#N/A,#N/A,TRUE,"Capital";#N/A,#N/A,TRUE,"indicadores";#N/A,#N/A,TRUE,"Receita";#N/A,#N/A,TRUE,"CPV";#N/A,#N/A,TRUE,"Financeiras"}</definedName>
    <definedName name="wrn.Clarobook." hidden="1">{#N/A,#N/A,TRUE,"índice";#N/A,#N/A,TRUE,"bp";#N/A,#N/A,TRUE,"dre";#N/A,#N/A,TRUE,"mpl";#N/A,#N/A,TRUE,"doar";#N/A,#N/A,TRUE,"fc";#N/A,#N/A,TRUE,"cta_rec";#N/A,#N/A,TRUE,"Estoque";#N/A,#N/A,TRUE,"Estoque_Det";#N/A,#N/A,TRUE,"Despesas Antecipadas";#N/A,#N/A,TRUE,"IReCS";#N/A,#N/A,TRUE,"BaseNegativa";#N/A,#N/A,TRUE,"CS";#N/A,#N/A,TRUE,"AjCS";#N/A,#N/A,TRUE,"Prej.Fiscal";#N/A,#N/A,TRUE,"IR";#N/A,#N/A,TRUE,"AjIR";#N/A,#N/A,TRUE,"Permanente";"Permanente_gráfico",#N/A,TRUE,"Permanente";#N/A,#N/A,TRUE,"Capitalização";"Financiamentos Mensal",#N/A,TRUE,"Financiamentos";"Financiamentos Movimentação",#N/A,TRUE,"Financiamentos";#N/A,#N/A,TRUE,"Soc.Ligadas";#N/A,#N/A,TRUE,"Capital";#N/A,#N/A,TRUE,"indicadores";#N/A,#N/A,TRUE,"Receita";#N/A,#N/A,TRUE,"CPV";#N/A,#N/A,TRUE,"Financeiras"}</definedName>
    <definedName name="wrn.Cleveland." localSheetId="4" hidden="1">{#N/A,#N/A,FALSE,"Exec. Summary";#N/A,#N/A,FALSE,"Budget";#N/A,#N/A,FALSE,"Assumptions";#N/A,#N/A,FALSE,"Cash Flow";#N/A,#N/A,FALSE,"Apt. Lease-up";#N/A,#N/A,FALSE,"Carry"}</definedName>
    <definedName name="wrn.Cleveland." localSheetId="5" hidden="1">{#N/A,#N/A,FALSE,"Exec. Summary";#N/A,#N/A,FALSE,"Budget";#N/A,#N/A,FALSE,"Assumptions";#N/A,#N/A,FALSE,"Cash Flow";#N/A,#N/A,FALSE,"Apt. Lease-up";#N/A,#N/A,FALSE,"Carry"}</definedName>
    <definedName name="wrn.Cleveland." localSheetId="3" hidden="1">{#N/A,#N/A,FALSE,"Exec. Summary";#N/A,#N/A,FALSE,"Budget";#N/A,#N/A,FALSE,"Assumptions";#N/A,#N/A,FALSE,"Cash Flow";#N/A,#N/A,FALSE,"Apt. Lease-up";#N/A,#N/A,FALSE,"Carry"}</definedName>
    <definedName name="wrn.Cleveland." hidden="1">{#N/A,#N/A,FALSE,"Exec. Summary";#N/A,#N/A,FALSE,"Budget";#N/A,#N/A,FALSE,"Assumptions";#N/A,#N/A,FALSE,"Cash Flow";#N/A,#N/A,FALSE,"Apt. Lease-up";#N/A,#N/A,FALSE,"Carry"}</definedName>
    <definedName name="wrn.client." localSheetId="4" hidden="1">{"multiple",#N/A,FALSE,"client";"margins",#N/A,FALSE,"client";"data",#N/A,FALSE,"client"}</definedName>
    <definedName name="wrn.client." localSheetId="5" hidden="1">{"multiple",#N/A,FALSE,"client";"margins",#N/A,FALSE,"client";"data",#N/A,FALSE,"client"}</definedName>
    <definedName name="wrn.client." localSheetId="3" hidden="1">{"multiple",#N/A,FALSE,"client";"margins",#N/A,FALSE,"client";"data",#N/A,FALSE,"client"}</definedName>
    <definedName name="wrn.client." hidden="1">{"multiple",#N/A,FALSE,"client";"margins",#N/A,FALSE,"client";"data",#N/A,FALSE,"client"}</definedName>
    <definedName name="wrn.Client_Report." localSheetId="4" hidden="1">{#N/A,#N/A,FALSE,"1Summary";#N/A,#N/A,FALSE,"2Assumptions";"CashFlowTen",#N/A,FALSE,"3Cash Flow";"StrippingMatrix",#N/A,FALSE,"3Cash Flow";#N/A,#N/A,FALSE,"4Year 1 Reconciliation";"Residual",#N/A,FALSE,"5Residual";"MatrixI",#N/A,FALSE,"5Residual";#N/A,#N/A,FALSE,"5Residual Matrix";#N/A,#N/A,FALSE,"7Pricing Matrix";#N/A,#N/A,FALSE,"8Pricing Matrix II";#N/A,#N/A,FALSE,"9Vacancy Matrix";#N/A,#N/A,FALSE,"10Expiration Schedule";#N/A,#N/A,FALSE,"ALease-up Schedule"}</definedName>
    <definedName name="wrn.Client_Report." localSheetId="5" hidden="1">{#N/A,#N/A,FALSE,"1Summary";#N/A,#N/A,FALSE,"2Assumptions";"CashFlowTen",#N/A,FALSE,"3Cash Flow";"StrippingMatrix",#N/A,FALSE,"3Cash Flow";#N/A,#N/A,FALSE,"4Year 1 Reconciliation";"Residual",#N/A,FALSE,"5Residual";"MatrixI",#N/A,FALSE,"5Residual";#N/A,#N/A,FALSE,"5Residual Matrix";#N/A,#N/A,FALSE,"7Pricing Matrix";#N/A,#N/A,FALSE,"8Pricing Matrix II";#N/A,#N/A,FALSE,"9Vacancy Matrix";#N/A,#N/A,FALSE,"10Expiration Schedule";#N/A,#N/A,FALSE,"ALease-up Schedule"}</definedName>
    <definedName name="wrn.Client_Report." localSheetId="3" hidden="1">{#N/A,#N/A,FALSE,"1Summary";#N/A,#N/A,FALSE,"2Assumptions";"CashFlowTen",#N/A,FALSE,"3Cash Flow";"StrippingMatrix",#N/A,FALSE,"3Cash Flow";#N/A,#N/A,FALSE,"4Year 1 Reconciliation";"Residual",#N/A,FALSE,"5Residual";"MatrixI",#N/A,FALSE,"5Residual";#N/A,#N/A,FALSE,"5Residual Matrix";#N/A,#N/A,FALSE,"7Pricing Matrix";#N/A,#N/A,FALSE,"8Pricing Matrix II";#N/A,#N/A,FALSE,"9Vacancy Matrix";#N/A,#N/A,FALSE,"10Expiration Schedule";#N/A,#N/A,FALSE,"ALease-up Schedule"}</definedName>
    <definedName name="wrn.Client_Report." hidden="1">{#N/A,#N/A,FALSE,"1Summary";#N/A,#N/A,FALSE,"2Assumptions";"CashFlowTen",#N/A,FALSE,"3Cash Flow";"StrippingMatrix",#N/A,FALSE,"3Cash Flow";#N/A,#N/A,FALSE,"4Year 1 Reconciliation";"Residual",#N/A,FALSE,"5Residual";"MatrixI",#N/A,FALSE,"5Residual";#N/A,#N/A,FALSE,"5Residual Matrix";#N/A,#N/A,FALSE,"7Pricing Matrix";#N/A,#N/A,FALSE,"8Pricing Matrix II";#N/A,#N/A,FALSE,"9Vacancy Matrix";#N/A,#N/A,FALSE,"10Expiration Schedule";#N/A,#N/A,FALSE,"ALease-up Schedule"}</definedName>
    <definedName name="wrn.Client3." localSheetId="4" hidden="1">{"data",#N/A,FALSE,"client (3)";"margins",#N/A,FALSE,"client (3)";"multiple",#N/A,FALSE,"client (3)"}</definedName>
    <definedName name="wrn.Client3." localSheetId="5" hidden="1">{"data",#N/A,FALSE,"client (3)";"margins",#N/A,FALSE,"client (3)";"multiple",#N/A,FALSE,"client (3)"}</definedName>
    <definedName name="wrn.Client3." localSheetId="3" hidden="1">{"data",#N/A,FALSE,"client (3)";"margins",#N/A,FALSE,"client (3)";"multiple",#N/A,FALSE,"client (3)"}</definedName>
    <definedName name="wrn.Client3." hidden="1">{"data",#N/A,FALSE,"client (3)";"margins",#N/A,FALSE,"client (3)";"multiple",#N/A,FALSE,"client (3)"}</definedName>
    <definedName name="wrn.client4." localSheetId="4" hidden="1">{"multiple",#N/A,FALSE,"client (4)";"margins",#N/A,FALSE,"client (4)";"data",#N/A,FALSE,"client (4)"}</definedName>
    <definedName name="wrn.client4." localSheetId="5" hidden="1">{"multiple",#N/A,FALSE,"client (4)";"margins",#N/A,FALSE,"client (4)";"data",#N/A,FALSE,"client (4)"}</definedName>
    <definedName name="wrn.client4." localSheetId="3" hidden="1">{"multiple",#N/A,FALSE,"client (4)";"margins",#N/A,FALSE,"client (4)";"data",#N/A,FALSE,"client (4)"}</definedName>
    <definedName name="wrn.client4." hidden="1">{"multiple",#N/A,FALSE,"client (4)";"margins",#N/A,FALSE,"client (4)";"data",#N/A,FALSE,"client (4)"}</definedName>
    <definedName name="wrn.clientcopy." localSheetId="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OSE." localSheetId="4" hidden="1">{#N/A,#N/A,FALSE,"0110-0100";#N/A,#N/A,FALSE,"0110-0101"}</definedName>
    <definedName name="wrn.CLOSE." localSheetId="5" hidden="1">{#N/A,#N/A,FALSE,"0110-0100";#N/A,#N/A,FALSE,"0110-0101"}</definedName>
    <definedName name="wrn.CLOSE." localSheetId="3" hidden="1">{#N/A,#N/A,FALSE,"0110-0100";#N/A,#N/A,FALSE,"0110-0101"}</definedName>
    <definedName name="wrn.CLOSE." hidden="1">{#N/A,#N/A,FALSE,"0110-0100";#N/A,#N/A,FALSE,"0110-0101"}</definedName>
    <definedName name="wrn.cLosing." localSheetId="4" hidden="1">{#N/A,#N/A,FALSE,"cLosing"}</definedName>
    <definedName name="wrn.cLosing." localSheetId="5" hidden="1">{#N/A,#N/A,FALSE,"cLosing"}</definedName>
    <definedName name="wrn.cLosing." localSheetId="3" hidden="1">{#N/A,#N/A,FALSE,"cLosing"}</definedName>
    <definedName name="wrn.cLosing." hidden="1">{#N/A,#N/A,FALSE,"cLosing"}</definedName>
    <definedName name="wrn.Closing._.BW." localSheetId="4" hidden="1">{#N/A,#N/A,FALSE,"Closing Bentley Wynde";#N/A,#N/A,FALSE,"Closing Bantley Wynde (1)"}</definedName>
    <definedName name="wrn.Closing._.BW." localSheetId="5" hidden="1">{#N/A,#N/A,FALSE,"Closing Bentley Wynde";#N/A,#N/A,FALSE,"Closing Bantley Wynde (1)"}</definedName>
    <definedName name="wrn.Closing._.BW." localSheetId="3" hidden="1">{#N/A,#N/A,FALSE,"Closing Bentley Wynde";#N/A,#N/A,FALSE,"Closing Bantley Wynde (1)"}</definedName>
    <definedName name="wrn.Closing._.BW." hidden="1">{#N/A,#N/A,FALSE,"Closing Bentley Wynde";#N/A,#N/A,FALSE,"Closing Bantley Wynde (1)"}</definedName>
    <definedName name="wrn.closing._.statement." localSheetId="4" hidden="1">{"page1",#N/A,FALSE,"CTT_CLO";"page2",#N/A,FALSE,"CTT_CLO"}</definedName>
    <definedName name="wrn.closing._.statement." localSheetId="5" hidden="1">{"page1",#N/A,FALSE,"CTT_CLO";"page2",#N/A,FALSE,"CTT_CLO"}</definedName>
    <definedName name="wrn.closing._.statement." localSheetId="3" hidden="1">{"page1",#N/A,FALSE,"CTT_CLO";"page2",#N/A,FALSE,"CTT_CLO"}</definedName>
    <definedName name="wrn.closing._.statement." hidden="1">{"page1",#N/A,FALSE,"CTT_CLO";"page2",#N/A,FALSE,"CTT_CLO"}</definedName>
    <definedName name="wrn.cmo_fs." localSheetId="4" hidden="1">{"avgbs",#N/A,FALSE,"cmo_fs";"is",#N/A,FALSE,"cmo_fs";"opexps",#N/A,FALSE,"cmo_fs"}</definedName>
    <definedName name="wrn.cmo_fs." localSheetId="5" hidden="1">{"avgbs",#N/A,FALSE,"cmo_fs";"is",#N/A,FALSE,"cmo_fs";"opexps",#N/A,FALSE,"cmo_fs"}</definedName>
    <definedName name="wrn.cmo_fs." localSheetId="3" hidden="1">{"avgbs",#N/A,FALSE,"cmo_fs";"is",#N/A,FALSE,"cmo_fs";"opexps",#N/A,FALSE,"cmo_fs"}</definedName>
    <definedName name="wrn.cmo_fs." hidden="1">{"avgbs",#N/A,FALSE,"cmo_fs";"is",#N/A,FALSE,"cmo_fs";"opexps",#N/A,FALSE,"cmo_fs"}</definedName>
    <definedName name="wrn.COM." localSheetId="4" hidden="1">{"COM",#N/A,FALSE,"800 10th"}</definedName>
    <definedName name="wrn.COM." localSheetId="5" hidden="1">{"COM",#N/A,FALSE,"800 10th"}</definedName>
    <definedName name="wrn.COM." localSheetId="3" hidden="1">{"COM",#N/A,FALSE,"800 10th"}</definedName>
    <definedName name="wrn.COM." hidden="1">{"COM",#N/A,FALSE,"800 10th"}</definedName>
    <definedName name="wrn.COM._1" localSheetId="4" hidden="1">{"COM",#N/A,FALSE,"800 10th"}</definedName>
    <definedName name="wrn.COM._1" localSheetId="5" hidden="1">{"COM",#N/A,FALSE,"800 10th"}</definedName>
    <definedName name="wrn.COM._1" localSheetId="3" hidden="1">{"COM",#N/A,FALSE,"800 10th"}</definedName>
    <definedName name="wrn.COM._1" hidden="1">{"COM",#N/A,FALSE,"800 10th"}</definedName>
    <definedName name="wrn.COM2" localSheetId="4" hidden="1">{"COM",#N/A,FALSE,"800 10th"}</definedName>
    <definedName name="wrn.COM2" localSheetId="5" hidden="1">{"COM",#N/A,FALSE,"800 10th"}</definedName>
    <definedName name="wrn.COM2" localSheetId="3" hidden="1">{"COM",#N/A,FALSE,"800 10th"}</definedName>
    <definedName name="wrn.COM2" hidden="1">{"COM",#N/A,FALSE,"800 10th"}</definedName>
    <definedName name="wrn.COM2_1" localSheetId="4" hidden="1">{"COM",#N/A,FALSE,"800 10th"}</definedName>
    <definedName name="wrn.COM2_1" localSheetId="5" hidden="1">{"COM",#N/A,FALSE,"800 10th"}</definedName>
    <definedName name="wrn.COM2_1" localSheetId="3" hidden="1">{"COM",#N/A,FALSE,"800 10th"}</definedName>
    <definedName name="wrn.COM2_1" hidden="1">{"COM",#N/A,FALSE,"800 10th"}</definedName>
    <definedName name="wrn.COMBINED." localSheetId="4" hidden="1">{#N/A,#N/A,FALSE,"Page 2";#N/A,#N/A,FALSE,"Page 1A";#N/A,#N/A,FALSE,"Page 1B";#N/A,#N/A,FALSE,"ExecSum";#N/A,#N/A,FALSE,"Variance";#N/A,#N/A,FALSE,"Budget";#N/A,#N/A,FALSE,"Summary1";#N/A,#N/A,FALSE,"Lease Summary";#N/A,#N/A,FALSE,"CashFlow";#N/A,#N/A,FALSE,"Year1 Cash Flow";#N/A,#N/A,FALSE,"Page 3";#N/A,#N/A,FALSE,"Page 4";#N/A,#N/A,FALSE,"Carry";#N/A,#N/A,FALSE,"Promote";#N/A,#N/A,FALSE,"Promote bef Refi"}</definedName>
    <definedName name="wrn.COMBINED." localSheetId="5" hidden="1">{#N/A,#N/A,FALSE,"Page 2";#N/A,#N/A,FALSE,"Page 1A";#N/A,#N/A,FALSE,"Page 1B";#N/A,#N/A,FALSE,"ExecSum";#N/A,#N/A,FALSE,"Variance";#N/A,#N/A,FALSE,"Budget";#N/A,#N/A,FALSE,"Summary1";#N/A,#N/A,FALSE,"Lease Summary";#N/A,#N/A,FALSE,"CashFlow";#N/A,#N/A,FALSE,"Year1 Cash Flow";#N/A,#N/A,FALSE,"Page 3";#N/A,#N/A,FALSE,"Page 4";#N/A,#N/A,FALSE,"Carry";#N/A,#N/A,FALSE,"Promote";#N/A,#N/A,FALSE,"Promote bef Refi"}</definedName>
    <definedName name="wrn.COMBINED." localSheetId="3" hidden="1">{#N/A,#N/A,FALSE,"Page 2";#N/A,#N/A,FALSE,"Page 1A";#N/A,#N/A,FALSE,"Page 1B";#N/A,#N/A,FALSE,"ExecSum";#N/A,#N/A,FALSE,"Variance";#N/A,#N/A,FALSE,"Budget";#N/A,#N/A,FALSE,"Summary1";#N/A,#N/A,FALSE,"Lease Summary";#N/A,#N/A,FALSE,"CashFlow";#N/A,#N/A,FALSE,"Year1 Cash Flow";#N/A,#N/A,FALSE,"Page 3";#N/A,#N/A,FALSE,"Page 4";#N/A,#N/A,FALSE,"Carry";#N/A,#N/A,FALSE,"Promote";#N/A,#N/A,FALSE,"Promote bef Refi"}</definedName>
    <definedName name="wrn.COMBINED." hidden="1">{#N/A,#N/A,FALSE,"Page 2";#N/A,#N/A,FALSE,"Page 1A";#N/A,#N/A,FALSE,"Page 1B";#N/A,#N/A,FALSE,"ExecSum";#N/A,#N/A,FALSE,"Variance";#N/A,#N/A,FALSE,"Budget";#N/A,#N/A,FALSE,"Summary1";#N/A,#N/A,FALSE,"Lease Summary";#N/A,#N/A,FALSE,"CashFlow";#N/A,#N/A,FALSE,"Year1 Cash Flow";#N/A,#N/A,FALSE,"Page 3";#N/A,#N/A,FALSE,"Page 4";#N/A,#N/A,FALSE,"Carry";#N/A,#N/A,FALSE,"Promote";#N/A,#N/A,FALSE,"Promote bef Refi"}</definedName>
    <definedName name="wrn.COMLAWTC." localSheetId="4" hidden="1">{"Commish",#N/A,FALSE,"LAWTC"}</definedName>
    <definedName name="wrn.COMLAWTC." localSheetId="5" hidden="1">{"Commish",#N/A,FALSE,"LAWTC"}</definedName>
    <definedName name="wrn.COMLAWTC." localSheetId="3" hidden="1">{"Commish",#N/A,FALSE,"LAWTC"}</definedName>
    <definedName name="wrn.COMLAWTC." hidden="1">{"Commish",#N/A,FALSE,"LAWTC"}</definedName>
    <definedName name="wrn.COMLAWTC._1" localSheetId="4" hidden="1">{"Commish",#N/A,FALSE,"LAWTC"}</definedName>
    <definedName name="wrn.COMLAWTC._1" localSheetId="5" hidden="1">{"Commish",#N/A,FALSE,"LAWTC"}</definedName>
    <definedName name="wrn.COMLAWTC._1" localSheetId="3" hidden="1">{"Commish",#N/A,FALSE,"LAWTC"}</definedName>
    <definedName name="wrn.COMLAWTC._1" hidden="1">{"Commish",#N/A,FALSE,"LAWTC"}</definedName>
    <definedName name="wrn.COMLAWTC2" localSheetId="4" hidden="1">{"Commish",#N/A,FALSE,"LAWTC"}</definedName>
    <definedName name="wrn.COMLAWTC2" localSheetId="5" hidden="1">{"Commish",#N/A,FALSE,"LAWTC"}</definedName>
    <definedName name="wrn.COMLAWTC2" localSheetId="3" hidden="1">{"Commish",#N/A,FALSE,"LAWTC"}</definedName>
    <definedName name="wrn.COMLAWTC2" hidden="1">{"Commish",#N/A,FALSE,"LAWTC"}</definedName>
    <definedName name="wrn.COMLAWTC2_1" localSheetId="4" hidden="1">{"Commish",#N/A,FALSE,"LAWTC"}</definedName>
    <definedName name="wrn.COMLAWTC2_1" localSheetId="5" hidden="1">{"Commish",#N/A,FALSE,"LAWTC"}</definedName>
    <definedName name="wrn.COMLAWTC2_1" localSheetId="3" hidden="1">{"Commish",#N/A,FALSE,"LAWTC"}</definedName>
    <definedName name="wrn.COMLAWTC2_1" hidden="1">{"Commish",#N/A,FALSE,"LAWTC"}</definedName>
    <definedName name="wrn.Committee._.Package." localSheetId="4" hidden="1">{#N/A,#N/A,FALSE,"Signature Page";#N/A,#N/A,FALSE,"Summary I";#N/A,#N/A,FALSE,"Summary II";#N/A,#N/A,FALSE,"Borr";#N/A,#N/A,FALSE,"KeyI";#N/A,#N/A,FALSE,"REOI";#N/A,#N/A,FALSE,"Income";#N/A,#N/A,FALSE,"Expenses";#N/A,#N/A,FALSE,"Summary III";#N/A,#N/A,FALSE,"Spreadsheet";#N/A,#N/A,FALSE,"Exit Strategy";#N/A,#N/A,FALSE,"CashColl";#N/A,#N/A,FALSE,"Sources &amp; Uses"}</definedName>
    <definedName name="wrn.Committee._.Package." localSheetId="5" hidden="1">{#N/A,#N/A,FALSE,"Signature Page";#N/A,#N/A,FALSE,"Summary I";#N/A,#N/A,FALSE,"Summary II";#N/A,#N/A,FALSE,"Borr";#N/A,#N/A,FALSE,"KeyI";#N/A,#N/A,FALSE,"REOI";#N/A,#N/A,FALSE,"Income";#N/A,#N/A,FALSE,"Expenses";#N/A,#N/A,FALSE,"Summary III";#N/A,#N/A,FALSE,"Spreadsheet";#N/A,#N/A,FALSE,"Exit Strategy";#N/A,#N/A,FALSE,"CashColl";#N/A,#N/A,FALSE,"Sources &amp; Uses"}</definedName>
    <definedName name="wrn.Committee._.Package." localSheetId="3" hidden="1">{#N/A,#N/A,FALSE,"Signature Page";#N/A,#N/A,FALSE,"Summary I";#N/A,#N/A,FALSE,"Summary II";#N/A,#N/A,FALSE,"Borr";#N/A,#N/A,FALSE,"KeyI";#N/A,#N/A,FALSE,"REOI";#N/A,#N/A,FALSE,"Income";#N/A,#N/A,FALSE,"Expenses";#N/A,#N/A,FALSE,"Summary III";#N/A,#N/A,FALSE,"Spreadsheet";#N/A,#N/A,FALSE,"Exit Strategy";#N/A,#N/A,FALSE,"CashColl";#N/A,#N/A,FALSE,"Sources &amp; Uses"}</definedName>
    <definedName name="wrn.Committee._.Package." hidden="1">{#N/A,#N/A,FALSE,"Signature Page";#N/A,#N/A,FALSE,"Summary I";#N/A,#N/A,FALSE,"Summary II";#N/A,#N/A,FALSE,"Borr";#N/A,#N/A,FALSE,"KeyI";#N/A,#N/A,FALSE,"REOI";#N/A,#N/A,FALSE,"Income";#N/A,#N/A,FALSE,"Expenses";#N/A,#N/A,FALSE,"Summary III";#N/A,#N/A,FALSE,"Spreadsheet";#N/A,#N/A,FALSE,"Exit Strategy";#N/A,#N/A,FALSE,"CashColl";#N/A,#N/A,FALSE,"Sources &amp; Uses"}</definedName>
    <definedName name="wrn.Comp._.Aluguel._.Mes." localSheetId="4" hidden="1">{#N/A,#N/A,FALSE,"Comp Aluguel Mes"}</definedName>
    <definedName name="wrn.Comp._.Aluguel._.Mes." localSheetId="5" hidden="1">{#N/A,#N/A,FALSE,"Comp Aluguel Mes"}</definedName>
    <definedName name="wrn.Comp._.Aluguel._.Mes." localSheetId="3" hidden="1">{#N/A,#N/A,FALSE,"Comp Aluguel Mes"}</definedName>
    <definedName name="wrn.Comp._.Aluguel._.Mes." hidden="1">{#N/A,#N/A,FALSE,"Comp Aluguel Mes"}</definedName>
    <definedName name="wrn.Comp._.Venda._.Mes." localSheetId="4" hidden="1">{#N/A,#N/A,FALSE,"Comp Venda Mes"}</definedName>
    <definedName name="wrn.Comp._.Venda._.Mes." localSheetId="5" hidden="1">{#N/A,#N/A,FALSE,"Comp Venda Mes"}</definedName>
    <definedName name="wrn.Comp._.Venda._.Mes." localSheetId="3" hidden="1">{#N/A,#N/A,FALSE,"Comp Venda Mes"}</definedName>
    <definedName name="wrn.Comp._.Venda._.Mes." hidden="1">{#N/A,#N/A,FALSE,"Comp Venda Mes"}</definedName>
    <definedName name="wrn.Company._.Analysis." localSheetId="4" hidden="1">{#N/A,#N/A,TRUE,"Summary LTM";#N/A,#N/A,TRUE,"95-97";#N/A,#N/A,TRUE,"97 US &amp; Peso Sum";#N/A,#N/A,TRUE,"1997 Peso Comparison";#N/A,#N/A,TRUE,"97 IS per store";#N/A,#N/A,TRUE,"96 IS per store";#N/A,#N/A,TRUE,"95 IS per store"}</definedName>
    <definedName name="wrn.Company._.Analysis." localSheetId="5" hidden="1">{#N/A,#N/A,TRUE,"Summary LTM";#N/A,#N/A,TRUE,"95-97";#N/A,#N/A,TRUE,"97 US &amp; Peso Sum";#N/A,#N/A,TRUE,"1997 Peso Comparison";#N/A,#N/A,TRUE,"97 IS per store";#N/A,#N/A,TRUE,"96 IS per store";#N/A,#N/A,TRUE,"95 IS per store"}</definedName>
    <definedName name="wrn.Company._.Analysis." localSheetId="3" hidden="1">{#N/A,#N/A,TRUE,"Summary LTM";#N/A,#N/A,TRUE,"95-97";#N/A,#N/A,TRUE,"97 US &amp; Peso Sum";#N/A,#N/A,TRUE,"1997 Peso Comparison";#N/A,#N/A,TRUE,"97 IS per store";#N/A,#N/A,TRUE,"96 IS per store";#N/A,#N/A,TRUE,"95 IS per store"}</definedName>
    <definedName name="wrn.Company._.Analysis." hidden="1">{#N/A,#N/A,TRUE,"Summary LTM";#N/A,#N/A,TRUE,"95-97";#N/A,#N/A,TRUE,"97 US &amp; Peso Sum";#N/A,#N/A,TRUE,"1997 Peso Comparison";#N/A,#N/A,TRUE,"97 IS per store";#N/A,#N/A,TRUE,"96 IS per store";#N/A,#N/A,TRUE,"95 IS per store"}</definedName>
    <definedName name="wrn.Company._Analysis._Split" localSheetId="4" hidden="1">{#N/A,#N/A,TRUE,"Summary LTM";#N/A,#N/A,TRUE,"95-97";#N/A,#N/A,TRUE,"97 US &amp; Peso Sum";#N/A,#N/A,TRUE,"1997 Peso Comparison";#N/A,#N/A,TRUE,"97 IS per store";#N/A,#N/A,TRUE,"96 IS per store";#N/A,#N/A,TRUE,"95 IS per store"}</definedName>
    <definedName name="wrn.Company._Analysis._Split" localSheetId="5" hidden="1">{#N/A,#N/A,TRUE,"Summary LTM";#N/A,#N/A,TRUE,"95-97";#N/A,#N/A,TRUE,"97 US &amp; Peso Sum";#N/A,#N/A,TRUE,"1997 Peso Comparison";#N/A,#N/A,TRUE,"97 IS per store";#N/A,#N/A,TRUE,"96 IS per store";#N/A,#N/A,TRUE,"95 IS per store"}</definedName>
    <definedName name="wrn.Company._Analysis._Split" localSheetId="3" hidden="1">{#N/A,#N/A,TRUE,"Summary LTM";#N/A,#N/A,TRUE,"95-97";#N/A,#N/A,TRUE,"97 US &amp; Peso Sum";#N/A,#N/A,TRUE,"1997 Peso Comparison";#N/A,#N/A,TRUE,"97 IS per store";#N/A,#N/A,TRUE,"96 IS per store";#N/A,#N/A,TRUE,"95 IS per store"}</definedName>
    <definedName name="wrn.Company._Analysis._Split" hidden="1">{#N/A,#N/A,TRUE,"Summary LTM";#N/A,#N/A,TRUE,"95-97";#N/A,#N/A,TRUE,"97 US &amp; Peso Sum";#N/A,#N/A,TRUE,"1997 Peso Comparison";#N/A,#N/A,TRUE,"97 IS per store";#N/A,#N/A,TRUE,"96 IS per store";#N/A,#N/A,TRUE,"95 IS per store"}</definedName>
    <definedName name="wrn.Compare._.Hawaiki." localSheetId="4" hidden="1">{"Divsum Compare Hawaiki",#N/A,FALSE,"Divsum"}</definedName>
    <definedName name="wrn.Compare._.Hawaiki." localSheetId="5" hidden="1">{"Divsum Compare Hawaiki",#N/A,FALSE,"Divsum"}</definedName>
    <definedName name="wrn.Compare._.Hawaiki." localSheetId="3" hidden="1">{"Divsum Compare Hawaiki",#N/A,FALSE,"Divsum"}</definedName>
    <definedName name="wrn.Compare._.Hawaiki." hidden="1">{"Divsum Compare Hawaiki",#N/A,FALSE,"Divsum"}</definedName>
    <definedName name="wrn.Compco._.Only." localSheetId="4" hidden="1">{"vi1",#N/A,FALSE,"6_30_96";"vi2",#N/A,FALSE,"6_30_96";"vi3",#N/A,FALSE,"6_30_96"}</definedName>
    <definedName name="wrn.Compco._.Only." localSheetId="5" hidden="1">{"vi1",#N/A,FALSE,"6_30_96";"vi2",#N/A,FALSE,"6_30_96";"vi3",#N/A,FALSE,"6_30_96"}</definedName>
    <definedName name="wrn.Compco._.Only." localSheetId="3" hidden="1">{"vi1",#N/A,FALSE,"6_30_96";"vi2",#N/A,FALSE,"6_30_96";"vi3",#N/A,FALSE,"6_30_96"}</definedName>
    <definedName name="wrn.Compco._.Only." hidden="1">{"vi1",#N/A,FALSE,"6_30_96";"vi2",#N/A,FALSE,"6_30_96";"vi3",#N/A,FALSE,"6_30_96"}</definedName>
    <definedName name="wrn.Competition." localSheetId="4" hidden="1">{#N/A,#N/A,FALSE,"CompSummary";#N/A,#N/A,FALSE,"Comp1";#N/A,#N/A,FALSE,"Comp2";#N/A,#N/A,FALSE,"Comp3";#N/A,#N/A,FALSE,"Comp4";#N/A,#N/A,FALSE,"Comp5";#N/A,#N/A,FALSE,"Our Prop";#N/A,#N/A,FALSE,"Projection Sheet"}</definedName>
    <definedName name="wrn.Competition." localSheetId="5" hidden="1">{#N/A,#N/A,FALSE,"CompSummary";#N/A,#N/A,FALSE,"Comp1";#N/A,#N/A,FALSE,"Comp2";#N/A,#N/A,FALSE,"Comp3";#N/A,#N/A,FALSE,"Comp4";#N/A,#N/A,FALSE,"Comp5";#N/A,#N/A,FALSE,"Our Prop";#N/A,#N/A,FALSE,"Projection Sheet"}</definedName>
    <definedName name="wrn.Competition." localSheetId="3" hidden="1">{#N/A,#N/A,FALSE,"CompSummary";#N/A,#N/A,FALSE,"Comp1";#N/A,#N/A,FALSE,"Comp2";#N/A,#N/A,FALSE,"Comp3";#N/A,#N/A,FALSE,"Comp4";#N/A,#N/A,FALSE,"Comp5";#N/A,#N/A,FALSE,"Our Prop";#N/A,#N/A,FALSE,"Projection Sheet"}</definedName>
    <definedName name="wrn.Competition." hidden="1">{#N/A,#N/A,FALSE,"CompSummary";#N/A,#N/A,FALSE,"Comp1";#N/A,#N/A,FALSE,"Comp2";#N/A,#N/A,FALSE,"Comp3";#N/A,#N/A,FALSE,"Comp4";#N/A,#N/A,FALSE,"Comp5";#N/A,#N/A,FALSE,"Our Prop";#N/A,#N/A,FALSE,"Projection Sheet"}</definedName>
    <definedName name="wrn.Competitive._.Set._.Information." localSheetId="4" hidden="1">{"Competitive Set Info",#N/A,FALSE,"Competitive Set";"YTD Information",#N/A,FALSE,"Competitive Set YTD"}</definedName>
    <definedName name="wrn.Competitive._.Set._.Information." localSheetId="5" hidden="1">{"Competitive Set Info",#N/A,FALSE,"Competitive Set";"YTD Information",#N/A,FALSE,"Competitive Set YTD"}</definedName>
    <definedName name="wrn.Competitive._.Set._.Information." localSheetId="3" hidden="1">{"Competitive Set Info",#N/A,FALSE,"Competitive Set";"YTD Information",#N/A,FALSE,"Competitive Set YTD"}</definedName>
    <definedName name="wrn.Competitive._.Set._.Information." hidden="1">{"Competitive Set Info",#N/A,FALSE,"Competitive Set";"YTD Information",#N/A,FALSE,"Competitive Set YTD"}</definedName>
    <definedName name="wrn.COMPLETE." localSheetId="4" hidden="1">{#N/A,#N/A,FALSE,"COVER";#N/A,#N/A,FALSE,"PROFORMA";#N/A,#N/A,FALSE,"Construction CF";#N/A,#N/A,FALSE,"CASHFLOW";#N/A,#N/A,FALSE,"Sale &amp; IRR Analysis";#N/A,#N/A,FALSE,"Amortization Table";#N/A,#N/A,FALSE,"Amortization FEMA";#N/A,#N/A,FALSE,"INCOME"}</definedName>
    <definedName name="wrn.COMPLETE." localSheetId="5" hidden="1">{#N/A,#N/A,FALSE,"COVER";#N/A,#N/A,FALSE,"PROFORMA";#N/A,#N/A,FALSE,"Construction CF";#N/A,#N/A,FALSE,"CASHFLOW";#N/A,#N/A,FALSE,"Sale &amp; IRR Analysis";#N/A,#N/A,FALSE,"Amortization Table";#N/A,#N/A,FALSE,"Amortization FEMA";#N/A,#N/A,FALSE,"INCOME"}</definedName>
    <definedName name="wrn.COMPLETE." localSheetId="3" hidden="1">{#N/A,#N/A,FALSE,"COVER";#N/A,#N/A,FALSE,"PROFORMA";#N/A,#N/A,FALSE,"Construction CF";#N/A,#N/A,FALSE,"CASHFLOW";#N/A,#N/A,FALSE,"Sale &amp; IRR Analysis";#N/A,#N/A,FALSE,"Amortization Table";#N/A,#N/A,FALSE,"Amortization FEMA";#N/A,#N/A,FALSE,"INCOME"}</definedName>
    <definedName name="wrn.COMPLETE." hidden="1">{#N/A,#N/A,FALSE,"COVER";#N/A,#N/A,FALSE,"PROFORMA";#N/A,#N/A,FALSE,"Construction CF";#N/A,#N/A,FALSE,"CASHFLOW";#N/A,#N/A,FALSE,"Sale &amp; IRR Analysis";#N/A,#N/A,FALSE,"Amortization Table";#N/A,#N/A,FALSE,"Amortization FEMA";#N/A,#N/A,FALSE,"INCOME"}</definedName>
    <definedName name="wrn.Complete._.Budget." localSheetId="4"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 localSheetId="5"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 localSheetId="3"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_1" localSheetId="4"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_1" localSheetId="5"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_1" localSheetId="3"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_1"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1" localSheetId="4" hidden="1">{#N/A,#N/A,TRUE,"Budget";#N/A,#N/A,TRUE,"Revenue &amp; COGS"}</definedName>
    <definedName name="wrn.Complete._.Budget.1" localSheetId="5" hidden="1">{#N/A,#N/A,TRUE,"Budget";#N/A,#N/A,TRUE,"Revenue &amp; COGS"}</definedName>
    <definedName name="wrn.Complete._.Budget.1" localSheetId="3" hidden="1">{#N/A,#N/A,TRUE,"Budget";#N/A,#N/A,TRUE,"Revenue &amp; COGS"}</definedName>
    <definedName name="wrn.Complete._.Budget.1" hidden="1">{#N/A,#N/A,TRUE,"Budget";#N/A,#N/A,TRUE,"Revenue &amp; COGS"}</definedName>
    <definedName name="wrn.Complete._.Cash._.Flow." localSheetId="4" hidden="1">{"CF Assumptions",#N/A,FALSE,"Asu";#N/A,#N/A,FALSE,"Summary";#N/A,#N/A,FALSE,"CF (2)";#N/A,#N/A,FALSE,"C&amp;D";"SM1",#N/A,FALSE,"SM";"SM2",#N/A,FALSE,"SM";#N/A,#N/A,FALSE,"B&amp;T";"Mgmt1",#N/A,FALSE,"MGMT";"Mgmt2",#N/A,FALSE,"MGMT";"Rent1",#N/A,FALSE,"RENT";"Rent2",#N/A,FALSE,"RENT";#N/A,#N/A,FALSE,"HOSP";#N/A,#N/A,FALSE,"FIN";#N/A,#N/A,FALSE,"Notes"}</definedName>
    <definedName name="wrn.Complete._.Cash._.Flow." localSheetId="5" hidden="1">{"CF Assumptions",#N/A,FALSE,"Asu";#N/A,#N/A,FALSE,"Summary";#N/A,#N/A,FALSE,"CF (2)";#N/A,#N/A,FALSE,"C&amp;D";"SM1",#N/A,FALSE,"SM";"SM2",#N/A,FALSE,"SM";#N/A,#N/A,FALSE,"B&amp;T";"Mgmt1",#N/A,FALSE,"MGMT";"Mgmt2",#N/A,FALSE,"MGMT";"Rent1",#N/A,FALSE,"RENT";"Rent2",#N/A,FALSE,"RENT";#N/A,#N/A,FALSE,"HOSP";#N/A,#N/A,FALSE,"FIN";#N/A,#N/A,FALSE,"Notes"}</definedName>
    <definedName name="wrn.Complete._.Cash._.Flow." localSheetId="3" hidden="1">{"CF Assumptions",#N/A,FALSE,"Asu";#N/A,#N/A,FALSE,"Summary";#N/A,#N/A,FALSE,"CF (2)";#N/A,#N/A,FALSE,"C&amp;D";"SM1",#N/A,FALSE,"SM";"SM2",#N/A,FALSE,"SM";#N/A,#N/A,FALSE,"B&amp;T";"Mgmt1",#N/A,FALSE,"MGMT";"Mgmt2",#N/A,FALSE,"MGMT";"Rent1",#N/A,FALSE,"RENT";"Rent2",#N/A,FALSE,"RENT";#N/A,#N/A,FALSE,"HOSP";#N/A,#N/A,FALSE,"FIN";#N/A,#N/A,FALSE,"Notes"}</definedName>
    <definedName name="wrn.Complete._.Cash._.Flow." hidden="1">{"CF Assumptions",#N/A,FALSE,"Asu";#N/A,#N/A,FALSE,"Summary";#N/A,#N/A,FALSE,"CF (2)";#N/A,#N/A,FALSE,"C&amp;D";"SM1",#N/A,FALSE,"SM";"SM2",#N/A,FALSE,"SM";#N/A,#N/A,FALSE,"B&amp;T";"Mgmt1",#N/A,FALSE,"MGMT";"Mgmt2",#N/A,FALSE,"MGMT";"Rent1",#N/A,FALSE,"RENT";"Rent2",#N/A,FALSE,"RENT";#N/A,#N/A,FALSE,"HOSP";#N/A,#N/A,FALSE,"FIN";#N/A,#N/A,FALSE,"Notes"}</definedName>
    <definedName name="wrn.Complete._.Cash._.Flow._.Summary." localSheetId="4" hidden="1">{"Cash Flow Summary",#N/A,TRUE,"CashFlowSummary";"Finance Cash Flow Summary",#N/A,TRUE,"FinanceCashFlow";"Equity Cash Flow Summary",#N/A,TRUE,"EquityReturns";"LeaseUp Cash Flow Summary",#N/A,TRUE,"LeaseUp";"Land Cash Flow Summary",#N/A,TRUE,"LandCashFlow";"Construction Cash Flow Summary",#N/A,TRUE,"ConstCashFlow";"A&amp;E Cash Flow Summary",#N/A,TRUE,"A&amp;ECashFlow";"Indirect Cash Flow Summary",#N/A,TRUE,"IndirectCashFlow";"G&amp;A Cash Flow Summary",#N/A,TRUE,"G&amp;ACashFlow";"Marketing Cash Flow Summary",#N/A,TRUE,"MarketingCashFlow"}</definedName>
    <definedName name="wrn.Complete._.Cash._.Flow._.Summary." localSheetId="5" hidden="1">{"Cash Flow Summary",#N/A,TRUE,"CashFlowSummary";"Finance Cash Flow Summary",#N/A,TRUE,"FinanceCashFlow";"Equity Cash Flow Summary",#N/A,TRUE,"EquityReturns";"LeaseUp Cash Flow Summary",#N/A,TRUE,"LeaseUp";"Land Cash Flow Summary",#N/A,TRUE,"LandCashFlow";"Construction Cash Flow Summary",#N/A,TRUE,"ConstCashFlow";"A&amp;E Cash Flow Summary",#N/A,TRUE,"A&amp;ECashFlow";"Indirect Cash Flow Summary",#N/A,TRUE,"IndirectCashFlow";"G&amp;A Cash Flow Summary",#N/A,TRUE,"G&amp;ACashFlow";"Marketing Cash Flow Summary",#N/A,TRUE,"MarketingCashFlow"}</definedName>
    <definedName name="wrn.Complete._.Cash._.Flow._.Summary." localSheetId="3" hidden="1">{"Cash Flow Summary",#N/A,TRUE,"CashFlowSummary";"Finance Cash Flow Summary",#N/A,TRUE,"FinanceCashFlow";"Equity Cash Flow Summary",#N/A,TRUE,"EquityReturns";"LeaseUp Cash Flow Summary",#N/A,TRUE,"LeaseUp";"Land Cash Flow Summary",#N/A,TRUE,"LandCashFlow";"Construction Cash Flow Summary",#N/A,TRUE,"ConstCashFlow";"A&amp;E Cash Flow Summary",#N/A,TRUE,"A&amp;ECashFlow";"Indirect Cash Flow Summary",#N/A,TRUE,"IndirectCashFlow";"G&amp;A Cash Flow Summary",#N/A,TRUE,"G&amp;ACashFlow";"Marketing Cash Flow Summary",#N/A,TRUE,"MarketingCashFlow"}</definedName>
    <definedName name="wrn.Complete._.Cash._.Flow._.Summary." hidden="1">{"Cash Flow Summary",#N/A,TRUE,"CashFlowSummary";"Finance Cash Flow Summary",#N/A,TRUE,"FinanceCashFlow";"Equity Cash Flow Summary",#N/A,TRUE,"EquityReturns";"LeaseUp Cash Flow Summary",#N/A,TRUE,"LeaseUp";"Land Cash Flow Summary",#N/A,TRUE,"LandCashFlow";"Construction Cash Flow Summary",#N/A,TRUE,"ConstCashFlow";"A&amp;E Cash Flow Summary",#N/A,TRUE,"A&amp;ECashFlow";"Indirect Cash Flow Summary",#N/A,TRUE,"IndirectCashFlow";"G&amp;A Cash Flow Summary",#N/A,TRUE,"G&amp;ACashFlow";"Marketing Cash Flow Summary",#N/A,TRUE,"MarketingCashFlow"}</definedName>
    <definedName name="wrn.Complete._.Model." localSheetId="4" hidden="1">{#N/A,#N/A,FALSE,"Assumptions";#N/A,#N/A,FALSE,"AcqShares";#N/A,#N/A,FALSE,"TgtShares";#N/A,#N/A,FALSE,"Acq IS";#N/A,#N/A,FALSE,"Tgt IS";#N/A,#N/A,FALSE,"PFIS";#N/A,#N/A,FALSE,"MergerAnalysis";#N/A,#N/A,FALSE,"Contribution";#N/A,#N/A,FALSE,"SumStat"}</definedName>
    <definedName name="wrn.Complete._.Model." localSheetId="5" hidden="1">{#N/A,#N/A,FALSE,"Assumptions";#N/A,#N/A,FALSE,"AcqShares";#N/A,#N/A,FALSE,"TgtShares";#N/A,#N/A,FALSE,"Acq IS";#N/A,#N/A,FALSE,"Tgt IS";#N/A,#N/A,FALSE,"PFIS";#N/A,#N/A,FALSE,"MergerAnalysis";#N/A,#N/A,FALSE,"Contribution";#N/A,#N/A,FALSE,"SumStat"}</definedName>
    <definedName name="wrn.Complete._.Model." localSheetId="3" hidden="1">{#N/A,#N/A,FALSE,"Assumptions";#N/A,#N/A,FALSE,"AcqShares";#N/A,#N/A,FALSE,"TgtShares";#N/A,#N/A,FALSE,"Acq IS";#N/A,#N/A,FALSE,"Tgt IS";#N/A,#N/A,FALSE,"PFIS";#N/A,#N/A,FALSE,"MergerAnalysis";#N/A,#N/A,FALSE,"Contribution";#N/A,#N/A,FALSE,"SumStat"}</definedName>
    <definedName name="wrn.Complete._.Model." hidden="1">{#N/A,#N/A,FALSE,"Assumptions";#N/A,#N/A,FALSE,"AcqShares";#N/A,#N/A,FALSE,"TgtShares";#N/A,#N/A,FALSE,"Acq IS";#N/A,#N/A,FALSE,"Tgt IS";#N/A,#N/A,FALSE,"PFIS";#N/A,#N/A,FALSE,"MergerAnalysis";#N/A,#N/A,FALSE,"Contribution";#N/A,#N/A,FALSE,"SumStat"}</definedName>
    <definedName name="wrn.Complete._.Package." localSheetId="4" hidden="1">{"Summary Including DHC",#N/A,TRUE,"SUMMARY";"Financial Assumptions",#N/A,TRUE,"Financial Assumptions";"Sources &amp; Uses",#N/A,TRUE,"Financial Assumptions";"History &amp; Projection",#N/A,TRUE,"History - Proforma"}</definedName>
    <definedName name="wrn.Complete._.Package." localSheetId="5" hidden="1">{"Summary Including DHC",#N/A,TRUE,"SUMMARY";"Financial Assumptions",#N/A,TRUE,"Financial Assumptions";"Sources &amp; Uses",#N/A,TRUE,"Financial Assumptions";"History &amp; Projection",#N/A,TRUE,"History - Proforma"}</definedName>
    <definedName name="wrn.Complete._.Package." localSheetId="3" hidden="1">{"Summary Including DHC",#N/A,TRUE,"SUMMARY";"Financial Assumptions",#N/A,TRUE,"Financial Assumptions";"Sources &amp; Uses",#N/A,TRUE,"Financial Assumptions";"History &amp; Projection",#N/A,TRUE,"History - Proforma"}</definedName>
    <definedName name="wrn.Complete._.Package." hidden="1">{"Summary Including DHC",#N/A,TRUE,"SUMMARY";"Financial Assumptions",#N/A,TRUE,"Financial Assumptions";"Sources &amp; Uses",#N/A,TRUE,"Financial Assumptions";"History &amp; Projection",#N/A,TRUE,"History - Proforma"}</definedName>
    <definedName name="wrn.Complete._.report." localSheetId="4" hidden="1">{"Plant Parameters",#N/A,FALSE,"Total Project Economics";"summary1",#N/A,FALSE,"Total Project Economics";"Tariffs_Unit Prices_Costs",#N/A,FALSE,"Total Project Economics";"Financials",#N/A,FALSE,"Total Project Economics"}</definedName>
    <definedName name="wrn.Complete._.report." localSheetId="5" hidden="1">{"Plant Parameters",#N/A,FALSE,"Total Project Economics";"summary1",#N/A,FALSE,"Total Project Economics";"Tariffs_Unit Prices_Costs",#N/A,FALSE,"Total Project Economics";"Financials",#N/A,FALSE,"Total Project Economics"}</definedName>
    <definedName name="wrn.Complete._.report." localSheetId="3" hidden="1">{"Plant Parameters",#N/A,FALSE,"Total Project Economics";"summary1",#N/A,FALSE,"Total Project Economics";"Tariffs_Unit Prices_Costs",#N/A,FALSE,"Total Project Economics";"Financials",#N/A,FALSE,"Total Project Economics"}</definedName>
    <definedName name="wrn.Complete._.report." hidden="1">{"Plant Parameters",#N/A,FALSE,"Total Project Economics";"summary1",#N/A,FALSE,"Total Project Economics";"Tariffs_Unit Prices_Costs",#N/A,FALSE,"Total Project Economics";"Financials",#N/A,FALSE,"Total Project Economics"}</definedName>
    <definedName name="wrn.Complete._.Review." localSheetId="4" hidden="1">{#N/A,#N/A,FALSE,"Occ and Rate";#N/A,#N/A,FALSE,"PF Input";#N/A,#N/A,FALSE,"Capital Input";#N/A,#N/A,FALSE,"Proforma Five Yr";#N/A,#N/A,FALSE,"Calculations";#N/A,#N/A,FALSE,"Transaction Summary-DTW"}</definedName>
    <definedName name="wrn.Complete._.Review." localSheetId="5" hidden="1">{#N/A,#N/A,FALSE,"Occ and Rate";#N/A,#N/A,FALSE,"PF Input";#N/A,#N/A,FALSE,"Capital Input";#N/A,#N/A,FALSE,"Proforma Five Yr";#N/A,#N/A,FALSE,"Calculations";#N/A,#N/A,FALSE,"Transaction Summary-DTW"}</definedName>
    <definedName name="wrn.Complete._.Review." localSheetId="3" hidden="1">{#N/A,#N/A,FALSE,"Occ and Rate";#N/A,#N/A,FALSE,"PF Input";#N/A,#N/A,FALSE,"Capital Input";#N/A,#N/A,FALSE,"Proforma Five Yr";#N/A,#N/A,FALSE,"Calculations";#N/A,#N/A,FALSE,"Transaction Summary-DTW"}</definedName>
    <definedName name="wrn.Complete._.Review." hidden="1">{#N/A,#N/A,FALSE,"Occ and Rate";#N/A,#N/A,FALSE,"PF Input";#N/A,#N/A,FALSE,"Capital Input";#N/A,#N/A,FALSE,"Proforma Five Yr";#N/A,#N/A,FALSE,"Calculations";#N/A,#N/A,FALSE,"Transaction Summary-DTW"}</definedName>
    <definedName name="wrn.Complete._.Review._1" localSheetId="4" hidden="1">{#N/A,#N/A,FALSE,"Occ and Rate";#N/A,#N/A,FALSE,"PF Input";#N/A,#N/A,FALSE,"Capital Input";#N/A,#N/A,FALSE,"Proforma Five Yr";#N/A,#N/A,FALSE,"Calculations";#N/A,#N/A,FALSE,"Transaction Summary-DTW"}</definedName>
    <definedName name="wrn.Complete._.Review._1" localSheetId="5" hidden="1">{#N/A,#N/A,FALSE,"Occ and Rate";#N/A,#N/A,FALSE,"PF Input";#N/A,#N/A,FALSE,"Capital Input";#N/A,#N/A,FALSE,"Proforma Five Yr";#N/A,#N/A,FALSE,"Calculations";#N/A,#N/A,FALSE,"Transaction Summary-DTW"}</definedName>
    <definedName name="wrn.Complete._.Review._1" localSheetId="3" hidden="1">{#N/A,#N/A,FALSE,"Occ and Rate";#N/A,#N/A,FALSE,"PF Input";#N/A,#N/A,FALSE,"Capital Input";#N/A,#N/A,FALSE,"Proforma Five Yr";#N/A,#N/A,FALSE,"Calculations";#N/A,#N/A,FALSE,"Transaction Summary-DTW"}</definedName>
    <definedName name="wrn.Complete._.Review._1" hidden="1">{#N/A,#N/A,FALSE,"Occ and Rate";#N/A,#N/A,FALSE,"PF Input";#N/A,#N/A,FALSE,"Capital Input";#N/A,#N/A,FALSE,"Proforma Five Yr";#N/A,#N/A,FALSE,"Calculations";#N/A,#N/A,FALSE,"Transaction Summary-DTW"}</definedName>
    <definedName name="wrn.COMPLETE._1" localSheetId="4" hidden="1">{#N/A,#N/A,FALSE,"COVER";#N/A,#N/A,FALSE,"PROFORMA";#N/A,#N/A,FALSE,"Construction CF";#N/A,#N/A,FALSE,"CASHFLOW";#N/A,#N/A,FALSE,"Sale &amp; IRR Analysis";#N/A,#N/A,FALSE,"Amortization Table";#N/A,#N/A,FALSE,"Amortization FEMA";#N/A,#N/A,FALSE,"INCOME"}</definedName>
    <definedName name="wrn.COMPLETE._1" localSheetId="5" hidden="1">{#N/A,#N/A,FALSE,"COVER";#N/A,#N/A,FALSE,"PROFORMA";#N/A,#N/A,FALSE,"Construction CF";#N/A,#N/A,FALSE,"CASHFLOW";#N/A,#N/A,FALSE,"Sale &amp; IRR Analysis";#N/A,#N/A,FALSE,"Amortization Table";#N/A,#N/A,FALSE,"Amortization FEMA";#N/A,#N/A,FALSE,"INCOME"}</definedName>
    <definedName name="wrn.COMPLETE._1" localSheetId="3" hidden="1">{#N/A,#N/A,FALSE,"COVER";#N/A,#N/A,FALSE,"PROFORMA";#N/A,#N/A,FALSE,"Construction CF";#N/A,#N/A,FALSE,"CASHFLOW";#N/A,#N/A,FALSE,"Sale &amp; IRR Analysis";#N/A,#N/A,FALSE,"Amortization Table";#N/A,#N/A,FALSE,"Amortization FEMA";#N/A,#N/A,FALSE,"INCOME"}</definedName>
    <definedName name="wrn.COMPLETE._1" hidden="1">{#N/A,#N/A,FALSE,"COVER";#N/A,#N/A,FALSE,"PROFORMA";#N/A,#N/A,FALSE,"Construction CF";#N/A,#N/A,FALSE,"CASHFLOW";#N/A,#N/A,FALSE,"Sale &amp; IRR Analysis";#N/A,#N/A,FALSE,"Amortization Table";#N/A,#N/A,FALSE,"Amortization FEMA";#N/A,#N/A,FALSE,"INCOME"}</definedName>
    <definedName name="wrn.COMPLETE._2" localSheetId="4" hidden="1">{#N/A,#N/A,FALSE,"COVER";#N/A,#N/A,FALSE,"PROFORMA";#N/A,#N/A,FALSE,"Construction CF";#N/A,#N/A,FALSE,"CASHFLOW";#N/A,#N/A,FALSE,"Sale &amp; IRR Analysis";#N/A,#N/A,FALSE,"Amortization Table";#N/A,#N/A,FALSE,"Amortization FEMA";#N/A,#N/A,FALSE,"INCOME"}</definedName>
    <definedName name="wrn.COMPLETE._2" localSheetId="5" hidden="1">{#N/A,#N/A,FALSE,"COVER";#N/A,#N/A,FALSE,"PROFORMA";#N/A,#N/A,FALSE,"Construction CF";#N/A,#N/A,FALSE,"CASHFLOW";#N/A,#N/A,FALSE,"Sale &amp; IRR Analysis";#N/A,#N/A,FALSE,"Amortization Table";#N/A,#N/A,FALSE,"Amortization FEMA";#N/A,#N/A,FALSE,"INCOME"}</definedName>
    <definedName name="wrn.COMPLETE._2" localSheetId="3" hidden="1">{#N/A,#N/A,FALSE,"COVER";#N/A,#N/A,FALSE,"PROFORMA";#N/A,#N/A,FALSE,"Construction CF";#N/A,#N/A,FALSE,"CASHFLOW";#N/A,#N/A,FALSE,"Sale &amp; IRR Analysis";#N/A,#N/A,FALSE,"Amortization Table";#N/A,#N/A,FALSE,"Amortization FEMA";#N/A,#N/A,FALSE,"INCOME"}</definedName>
    <definedName name="wrn.COMPLETE._2" hidden="1">{#N/A,#N/A,FALSE,"COVER";#N/A,#N/A,FALSE,"PROFORMA";#N/A,#N/A,FALSE,"Construction CF";#N/A,#N/A,FALSE,"CASHFLOW";#N/A,#N/A,FALSE,"Sale &amp; IRR Analysis";#N/A,#N/A,FALSE,"Amortization Table";#N/A,#N/A,FALSE,"Amortization FEMA";#N/A,#N/A,FALSE,"INCOME"}</definedName>
    <definedName name="wrn.COMPLETE._3" localSheetId="4" hidden="1">{#N/A,#N/A,FALSE,"COVER";#N/A,#N/A,FALSE,"PROFORMA";#N/A,#N/A,FALSE,"Construction CF";#N/A,#N/A,FALSE,"CASHFLOW";#N/A,#N/A,FALSE,"Sale &amp; IRR Analysis";#N/A,#N/A,FALSE,"Amortization Table";#N/A,#N/A,FALSE,"Amortization FEMA";#N/A,#N/A,FALSE,"INCOME"}</definedName>
    <definedName name="wrn.COMPLETE._3" localSheetId="5" hidden="1">{#N/A,#N/A,FALSE,"COVER";#N/A,#N/A,FALSE,"PROFORMA";#N/A,#N/A,FALSE,"Construction CF";#N/A,#N/A,FALSE,"CASHFLOW";#N/A,#N/A,FALSE,"Sale &amp; IRR Analysis";#N/A,#N/A,FALSE,"Amortization Table";#N/A,#N/A,FALSE,"Amortization FEMA";#N/A,#N/A,FALSE,"INCOME"}</definedName>
    <definedName name="wrn.COMPLETE._3" localSheetId="3" hidden="1">{#N/A,#N/A,FALSE,"COVER";#N/A,#N/A,FALSE,"PROFORMA";#N/A,#N/A,FALSE,"Construction CF";#N/A,#N/A,FALSE,"CASHFLOW";#N/A,#N/A,FALSE,"Sale &amp; IRR Analysis";#N/A,#N/A,FALSE,"Amortization Table";#N/A,#N/A,FALSE,"Amortization FEMA";#N/A,#N/A,FALSE,"INCOME"}</definedName>
    <definedName name="wrn.COMPLETE._3" hidden="1">{#N/A,#N/A,FALSE,"COVER";#N/A,#N/A,FALSE,"PROFORMA";#N/A,#N/A,FALSE,"Construction CF";#N/A,#N/A,FALSE,"CASHFLOW";#N/A,#N/A,FALSE,"Sale &amp; IRR Analysis";#N/A,#N/A,FALSE,"Amortization Table";#N/A,#N/A,FALSE,"Amortization FEMA";#N/A,#N/A,FALSE,"INCOME"}</definedName>
    <definedName name="wrn.COMPLETE._4" localSheetId="4" hidden="1">{#N/A,#N/A,FALSE,"COVER";#N/A,#N/A,FALSE,"PROFORMA";#N/A,#N/A,FALSE,"Construction CF";#N/A,#N/A,FALSE,"CASHFLOW";#N/A,#N/A,FALSE,"Sale &amp; IRR Analysis";#N/A,#N/A,FALSE,"Amortization Table";#N/A,#N/A,FALSE,"Amortization FEMA";#N/A,#N/A,FALSE,"INCOME"}</definedName>
    <definedName name="wrn.COMPLETE._4" localSheetId="5" hidden="1">{#N/A,#N/A,FALSE,"COVER";#N/A,#N/A,FALSE,"PROFORMA";#N/A,#N/A,FALSE,"Construction CF";#N/A,#N/A,FALSE,"CASHFLOW";#N/A,#N/A,FALSE,"Sale &amp; IRR Analysis";#N/A,#N/A,FALSE,"Amortization Table";#N/A,#N/A,FALSE,"Amortization FEMA";#N/A,#N/A,FALSE,"INCOME"}</definedName>
    <definedName name="wrn.COMPLETE._4" localSheetId="3" hidden="1">{#N/A,#N/A,FALSE,"COVER";#N/A,#N/A,FALSE,"PROFORMA";#N/A,#N/A,FALSE,"Construction CF";#N/A,#N/A,FALSE,"CASHFLOW";#N/A,#N/A,FALSE,"Sale &amp; IRR Analysis";#N/A,#N/A,FALSE,"Amortization Table";#N/A,#N/A,FALSE,"Amortization FEMA";#N/A,#N/A,FALSE,"INCOME"}</definedName>
    <definedName name="wrn.COMPLETE._4" hidden="1">{#N/A,#N/A,FALSE,"COVER";#N/A,#N/A,FALSE,"PROFORMA";#N/A,#N/A,FALSE,"Construction CF";#N/A,#N/A,FALSE,"CASHFLOW";#N/A,#N/A,FALSE,"Sale &amp; IRR Analysis";#N/A,#N/A,FALSE,"Amortization Table";#N/A,#N/A,FALSE,"Amortization FEMA";#N/A,#N/A,FALSE,"INCOME"}</definedName>
    <definedName name="wrn.COMPLETE._5" localSheetId="4" hidden="1">{#N/A,#N/A,FALSE,"COVER";#N/A,#N/A,FALSE,"PROFORMA";#N/A,#N/A,FALSE,"Construction CF";#N/A,#N/A,FALSE,"CASHFLOW";#N/A,#N/A,FALSE,"Sale &amp; IRR Analysis";#N/A,#N/A,FALSE,"Amortization Table";#N/A,#N/A,FALSE,"Amortization FEMA";#N/A,#N/A,FALSE,"INCOME"}</definedName>
    <definedName name="wrn.COMPLETE._5" localSheetId="5" hidden="1">{#N/A,#N/A,FALSE,"COVER";#N/A,#N/A,FALSE,"PROFORMA";#N/A,#N/A,FALSE,"Construction CF";#N/A,#N/A,FALSE,"CASHFLOW";#N/A,#N/A,FALSE,"Sale &amp; IRR Analysis";#N/A,#N/A,FALSE,"Amortization Table";#N/A,#N/A,FALSE,"Amortization FEMA";#N/A,#N/A,FALSE,"INCOME"}</definedName>
    <definedName name="wrn.COMPLETE._5" localSheetId="3" hidden="1">{#N/A,#N/A,FALSE,"COVER";#N/A,#N/A,FALSE,"PROFORMA";#N/A,#N/A,FALSE,"Construction CF";#N/A,#N/A,FALSE,"CASHFLOW";#N/A,#N/A,FALSE,"Sale &amp; IRR Analysis";#N/A,#N/A,FALSE,"Amortization Table";#N/A,#N/A,FALSE,"Amortization FEMA";#N/A,#N/A,FALSE,"INCOME"}</definedName>
    <definedName name="wrn.COMPLETE._5" hidden="1">{#N/A,#N/A,FALSE,"COVER";#N/A,#N/A,FALSE,"PROFORMA";#N/A,#N/A,FALSE,"Construction CF";#N/A,#N/A,FALSE,"CASHFLOW";#N/A,#N/A,FALSE,"Sale &amp; IRR Analysis";#N/A,#N/A,FALSE,"Amortization Table";#N/A,#N/A,FALSE,"Amortization FEMA";#N/A,#N/A,FALSE,"INCOME"}</definedName>
    <definedName name="wrn.Complete.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localSheetId="4" hidden="1">{"Cover",#N/A,FALSE,"Cover";"Summary",#N/A,FALSE,"Summarpage";"_x0006__x0006__x001A__x001A__x0006__x0006__x0010__x0010__x001B__x001B__x001A__x001A__x0007__x0007__x001A__x001A__x0008__x0008__x001A__x001A_	",#N/A,FALSE,"_x0007__x0007__x001A__x001A__x0008__x0008__x001A__x001A_		_x001A__x001A_
_x001A__x001A__x000B__x000B__x001A__x001A__x000C__x000C__x001A__x001A__x000D__x000D_";"
_x001A__x001A__x000B__x000B__x001A__x001A__x000C__x000C__x001A__x001A__x000D__x000D__x001A__x001A__x000E__x000E__x001A__x001A__x000F__x000F__x001A__x001A__x0010__x0010_",#N/A,FALSE,"_x001A__x001A__x000D__x000D__x001A__x001A__x000E__x000E__x001A__x001A__x000F__x000F_";"_x000F__x000F__x001A__x001A__x0010__x0010__x001A__x001A__x0011__x0011__x001A__x001A__x0012__x0012__x001A__x001A__x0013__x0013__x001A__x001A__x0014__x0014__x001A__x001A__x0015__x0015_",#N/A,FALSE,"_x001A__x001A__x0012__x0012__x001A__x001A__x0013__x0013__x001A__x001A__x0014__x0014__x001A__x001A__x0015__x0015__x001A_";"_x0014__x0014__x001A__x001A__x0015__x0015__x001A__x001A__x0016__x0016__x001A__x001A__x0017__x0017__x001A__x001A__x0018__x0018__x001A__x001A__x0019__x0019__x001A__x001A__x0006__x0006_",#N/A,FALSE,"_x001A__x001A__x0018__x0018__x001A__x001A__x0019__x0019__x001A__x001A__x0006__x0006__x0015__x0015__x0006__x0006__x001A__x001A__x0006__x0006__x0010__x0010__x001B_";"_x001A__x001A__x0006__x0006__x0015__x0015__x0006__x0006__x001A__x001A__x0006__x0006__x0010__x0010__x001B__x001B__x001A__x001A__x0007__x0007__x001A__x001A__x0008__x0008__x001A_",#N/A,FALSE,"_x0006__x0006__x0010__x0010__x001B__x001B__x001A__x001A__x0007__x0007__x001A__x001A__x0008__x0008__x001A__x001A_		_x001A__x001A_
_x001A__x001A__x000B__x000B_";"_x001A__x001A__x0008__x0008__x001A__x001A_	",#N/A,FALSE,"_x000C__x000C__x001A__x001A__x000D__x000D__x001A__x001A__x000E__x000E__x001A__x001A__x000F__x000F__x001A__x001A__x0010__x0010__x001A__x001A__x0011__x0011__x001A__x001A__x0012__x0012_";"_x001A__x001A__x000E__x000E__x001A__x001A__x000F__x000F__x001A__x001A__x0010__x0010__x001A_",#N/A,FALSE,"_x001A__x001A__x0012__x0012__x001A__x001A__x0013__x0013__x001A__x001A__x0014__x0014__x001A__x001A__x0015__x0015__x001A_";"_x0013__x0013__x001A__x001A__x0014__x0014__x001A__x001A__x0015__x0015__x001A__x001A__x0016__x0016__x001A__x001A__x0017__x0017__x001A__x001A__x0018__x0018__x001A__x001A__x0019__x0019_",#N/A,FALSE,"_x0017__x0017__x001A__x001A__x0018__x0018__x001A__x001A__x0019__x0019__x001A__x001A__x0006__x0006_Wood Earning";"Wood E",#N/A,FALSE,"Wood Products";"Pulp Production",#N/A,FALSE,"Pulp";"Pulp Earnings",#N/A,FALSE,"Pulp"}</definedName>
    <definedName name="wrn.Complete.3_1" localSheetId="5" hidden="1">{"Cover",#N/A,FALSE,"Cover";"Summary",#N/A,FALSE,"Summarpage";"_x0006__x0006__x001A__x001A__x0006__x0006__x0010__x0010__x001B__x001B__x001A__x001A__x0007__x0007__x001A__x001A__x0008__x0008__x001A__x001A_	",#N/A,FALSE,"_x0007__x0007__x001A__x001A__x0008__x0008__x001A__x001A_		_x001A__x001A_
_x001A__x001A__x000B__x000B__x001A__x001A__x000C__x000C__x001A__x001A__x000D__x000D_";"
_x001A__x001A__x000B__x000B__x001A__x001A__x000C__x000C__x001A__x001A__x000D__x000D__x001A__x001A__x000E__x000E__x001A__x001A__x000F__x000F__x001A__x001A__x0010__x0010_",#N/A,FALSE,"_x001A__x001A__x000D__x000D__x001A__x001A__x000E__x000E__x001A__x001A__x000F__x000F_";"_x000F__x000F__x001A__x001A__x0010__x0010__x001A__x001A__x0011__x0011__x001A__x001A__x0012__x0012__x001A__x001A__x0013__x0013__x001A__x001A__x0014__x0014__x001A__x001A__x0015__x0015_",#N/A,FALSE,"_x001A__x001A__x0012__x0012__x001A__x001A__x0013__x0013__x001A__x001A__x0014__x0014__x001A__x001A__x0015__x0015__x001A_";"_x0014__x0014__x001A__x001A__x0015__x0015__x001A__x001A__x0016__x0016__x001A__x001A__x0017__x0017__x001A__x001A__x0018__x0018__x001A__x001A__x0019__x0019__x001A__x001A__x0006__x0006_",#N/A,FALSE,"_x001A__x001A__x0018__x0018__x001A__x001A__x0019__x0019__x001A__x001A__x0006__x0006__x0015__x0015__x0006__x0006__x001A__x001A__x0006__x0006__x0010__x0010__x001B_";"_x001A__x001A__x0006__x0006__x0015__x0015__x0006__x0006__x001A__x001A__x0006__x0006__x0010__x0010__x001B__x001B__x001A__x001A__x0007__x0007__x001A__x001A__x0008__x0008__x001A_",#N/A,FALSE,"_x0006__x0006__x0010__x0010__x001B__x001B__x001A__x001A__x0007__x0007__x001A__x001A__x0008__x0008__x001A__x001A_		_x001A__x001A_
_x001A__x001A__x000B__x000B_";"_x001A__x001A__x0008__x0008__x001A__x001A_	",#N/A,FALSE,"_x000C__x000C__x001A__x001A__x000D__x000D__x001A__x001A__x000E__x000E__x001A__x001A__x000F__x000F__x001A__x001A__x0010__x0010__x001A__x001A__x0011__x0011__x001A__x001A__x0012__x0012_";"_x001A__x001A__x000E__x000E__x001A__x001A__x000F__x000F__x001A__x001A__x0010__x0010__x001A_",#N/A,FALSE,"_x001A__x001A__x0012__x0012__x001A__x001A__x0013__x0013__x001A__x001A__x0014__x0014__x001A__x001A__x0015__x0015__x001A_";"_x0013__x0013__x001A__x001A__x0014__x0014__x001A__x001A__x0015__x0015__x001A__x001A__x0016__x0016__x001A__x001A__x0017__x0017__x001A__x001A__x0018__x0018__x001A__x001A__x0019__x0019_",#N/A,FALSE,"_x0017__x0017__x001A__x001A__x0018__x0018__x001A__x001A__x0019__x0019__x001A__x001A__x0006__x0006_Wood Earning";"Wood E",#N/A,FALSE,"Wood Products";"Pulp Production",#N/A,FALSE,"Pulp";"Pulp Earnings",#N/A,FALSE,"Pulp"}</definedName>
    <definedName name="wrn.Complete.3_1" localSheetId="3" hidden="1">{"Cover",#N/A,FALSE,"Cover";"Summary",#N/A,FALSE,"Summarpage";"_x0006__x0006__x001A__x001A__x0006__x0006__x0010__x0010__x001B__x001B__x001A__x001A__x0007__x0007__x001A__x001A__x0008__x0008__x001A__x001A_	",#N/A,FALSE,"_x0007__x0007__x001A__x001A__x0008__x0008__x001A__x001A_		_x001A__x001A_
_x001A__x001A__x000B__x000B__x001A__x001A__x000C__x000C__x001A__x001A__x000D__x000D_";"
_x001A__x001A__x000B__x000B__x001A__x001A__x000C__x000C__x001A__x001A__x000D__x000D__x001A__x001A__x000E__x000E__x001A__x001A__x000F__x000F__x001A__x001A__x0010__x0010_",#N/A,FALSE,"_x001A__x001A__x000D__x000D__x001A__x001A__x000E__x000E__x001A__x001A__x000F__x000F_";"_x000F__x000F__x001A__x001A__x0010__x0010__x001A__x001A__x0011__x0011__x001A__x001A__x0012__x0012__x001A__x001A__x0013__x0013__x001A__x001A__x0014__x0014__x001A__x001A__x0015__x0015_",#N/A,FALSE,"_x001A__x001A__x0012__x0012__x001A__x001A__x0013__x0013__x001A__x001A__x0014__x0014__x001A__x001A__x0015__x0015__x001A_";"_x0014__x0014__x001A__x001A__x0015__x0015__x001A__x001A__x0016__x0016__x001A__x001A__x0017__x0017__x001A__x001A__x0018__x0018__x001A__x001A__x0019__x0019__x001A__x001A__x0006__x0006_",#N/A,FALSE,"_x001A__x001A__x0018__x0018__x001A__x001A__x0019__x0019__x001A__x001A__x0006__x0006__x0015__x0015__x0006__x0006__x001A__x001A__x0006__x0006__x0010__x0010__x001B_";"_x001A__x001A__x0006__x0006__x0015__x0015__x0006__x0006__x001A__x001A__x0006__x0006__x0010__x0010__x001B__x001B__x001A__x001A__x0007__x0007__x001A__x001A__x0008__x0008__x001A_",#N/A,FALSE,"_x0006__x0006__x0010__x0010__x001B__x001B__x001A__x001A__x0007__x0007__x001A__x001A__x0008__x0008__x001A__x001A_		_x001A__x001A_
_x001A__x001A__x000B__x000B_";"_x001A__x001A__x0008__x0008__x001A__x001A_	",#N/A,FALSE,"_x000C__x000C__x001A__x001A__x000D__x000D__x001A__x001A__x000E__x000E__x001A__x001A__x000F__x000F__x001A__x001A__x0010__x0010__x001A__x001A__x0011__x0011__x001A__x001A__x0012__x0012_";"_x001A__x001A__x000E__x000E__x001A__x001A__x000F__x000F__x001A__x001A__x0010__x0010__x001A_",#N/A,FALSE,"_x001A__x001A__x0012__x0012__x001A__x001A__x0013__x0013__x001A__x001A__x0014__x0014__x001A__x001A__x0015__x0015__x001A_";"_x0013__x0013__x001A__x001A__x0014__x0014__x001A__x001A__x0015__x0015__x001A__x001A__x0016__x0016__x001A__x001A__x0017__x0017__x001A__x001A__x0018__x0018__x001A__x001A__x0019__x0019_",#N/A,FALSE,"_x0017__x0017__x001A__x001A__x0018__x0018__x001A__x001A__x0019__x0019__x001A__x001A__x0006__x0006_Wood Earning";"Wood E",#N/A,FALSE,"Wood Products";"Pulp Production",#N/A,FALSE,"Pulp";"Pulp Earnings",#N/A,FALSE,"Pulp"}</definedName>
    <definedName name="wrn.Complete.3_1" hidden="1">{"Cover",#N/A,FALSE,"Cover";"Summary",#N/A,FALSE,"Summarpage";"_x0006__x0006__x001A__x001A__x0006__x0006__x0010__x0010__x001B__x001B__x001A__x001A__x0007__x0007__x001A__x001A__x0008__x0008__x001A__x001A_	",#N/A,FALSE,"_x0007__x0007__x001A__x001A__x0008__x0008__x001A__x001A_		_x001A__x001A_
_x001A__x001A__x000B__x000B__x001A__x001A__x000C__x000C__x001A__x001A__x000D__x000D_";"
_x001A__x001A__x000B__x000B__x001A__x001A__x000C__x000C__x001A__x001A__x000D__x000D__x001A__x001A__x000E__x000E__x001A__x001A__x000F__x000F__x001A__x001A__x0010__x0010_",#N/A,FALSE,"_x001A__x001A__x000D__x000D__x001A__x001A__x000E__x000E__x001A__x001A__x000F__x000F_";"_x000F__x000F__x001A__x001A__x0010__x0010__x001A__x001A__x0011__x0011__x001A__x001A__x0012__x0012__x001A__x001A__x0013__x0013__x001A__x001A__x0014__x0014__x001A__x001A__x0015__x0015_",#N/A,FALSE,"_x001A__x001A__x0012__x0012__x001A__x001A__x0013__x0013__x001A__x001A__x0014__x0014__x001A__x001A__x0015__x0015__x001A_";"_x0014__x0014__x001A__x001A__x0015__x0015__x001A__x001A__x0016__x0016__x001A__x001A__x0017__x0017__x001A__x001A__x0018__x0018__x001A__x001A__x0019__x0019__x001A__x001A__x0006__x0006_",#N/A,FALSE,"_x001A__x001A__x0018__x0018__x001A__x001A__x0019__x0019__x001A__x001A__x0006__x0006__x0015__x0015__x0006__x0006__x001A__x001A__x0006__x0006__x0010__x0010__x001B_";"_x001A__x001A__x0006__x0006__x0015__x0015__x0006__x0006__x001A__x001A__x0006__x0006__x0010__x0010__x001B__x001B__x001A__x001A__x0007__x0007__x001A__x001A__x0008__x0008__x001A_",#N/A,FALSE,"_x0006__x0006__x0010__x0010__x001B__x001B__x001A__x001A__x0007__x0007__x001A__x001A__x0008__x0008__x001A__x001A_		_x001A__x001A_
_x001A__x001A__x000B__x000B_";"_x001A__x001A__x0008__x0008__x001A__x001A_	",#N/A,FALSE,"_x000C__x000C__x001A__x001A__x000D__x000D__x001A__x001A__x000E__x000E__x001A__x001A__x000F__x000F__x001A__x001A__x0010__x0010__x001A__x001A__x0011__x0011__x001A__x001A__x0012__x0012_";"_x001A__x001A__x000E__x000E__x001A__x001A__x000F__x000F__x001A__x001A__x0010__x0010__x001A_",#N/A,FALSE,"_x001A__x001A__x0012__x0012__x001A__x001A__x0013__x0013__x001A__x001A__x0014__x0014__x001A__x001A__x0015__x0015__x001A_";"_x0013__x0013__x001A__x001A__x0014__x0014__x001A__x001A__x0015__x0015__x001A__x001A__x0016__x0016__x001A__x001A__x0017__x0017__x001A__x001A__x0018__x0018__x001A__x001A__x0019__x0019_",#N/A,FALSE,"_x0017__x0017__x001A__x001A__x0018__x0018__x001A__x001A__x0019__x0019__x001A__x001A__x0006__x0006_Wood Earning";"Wood E",#N/A,FALSE,"Wood Products";"Pulp Production",#N/A,FALSE,"Pulp";"Pulp Earnings",#N/A,FALSE,"Pulp"}</definedName>
    <definedName name="wrn.comps." localSheetId="4" hidden="1">{"comps",#N/A,FALSE,"comps";"notes",#N/A,FALSE,"comps"}</definedName>
    <definedName name="wrn.comps." localSheetId="5" hidden="1">{"comps",#N/A,FALSE,"comps";"notes",#N/A,FALSE,"comps"}</definedName>
    <definedName name="wrn.comps." localSheetId="3" hidden="1">{"comps",#N/A,FALSE,"comps";"notes",#N/A,FALSE,"comps"}</definedName>
    <definedName name="wrn.comps." hidden="1">{"comps",#N/A,FALSE,"comps";"notes",#N/A,FALSE,"comps"}</definedName>
    <definedName name="wrn.Comps1_Printing." localSheetId="4" hidden="1">{"comps1_1",#N/A,FALSE,"Comps1";"comps1_2",#N/A,FALSE,"Comps1";"comps1_3",#N/A,FALSE,"Comps1";"comps1_4",#N/A,FALSE,"Comps1";"comps1_5",#N/A,FALSE,"Comps1"}</definedName>
    <definedName name="wrn.Comps1_Printing." localSheetId="5" hidden="1">{"comps1_1",#N/A,FALSE,"Comps1";"comps1_2",#N/A,FALSE,"Comps1";"comps1_3",#N/A,FALSE,"Comps1";"comps1_4",#N/A,FALSE,"Comps1";"comps1_5",#N/A,FALSE,"Comps1"}</definedName>
    <definedName name="wrn.Comps1_Printing." localSheetId="3" hidden="1">{"comps1_1",#N/A,FALSE,"Comps1";"comps1_2",#N/A,FALSE,"Comps1";"comps1_3",#N/A,FALSE,"Comps1";"comps1_4",#N/A,FALSE,"Comps1";"comps1_5",#N/A,FALSE,"Comps1"}</definedName>
    <definedName name="wrn.Comps1_Printing." hidden="1">{"comps1_1",#N/A,FALSE,"Comps1";"comps1_2",#N/A,FALSE,"Comps1";"comps1_3",#N/A,FALSE,"Comps1";"comps1_4",#N/A,FALSE,"Comps1";"comps1_5",#N/A,FALSE,"Comps1"}</definedName>
    <definedName name="wrn.Comps2_Printing." localSheetId="4" hidden="1">{"comps2_1",#N/A,FALSE,"Comps2";"comps2_2",#N/A,FALSE,"Comps2";"comps2_3",#N/A,FALSE,"Comps2";"comps2_4",#N/A,FALSE,"Comps2";"comps2_5",#N/A,FALSE,"Comps2"}</definedName>
    <definedName name="wrn.Comps2_Printing." localSheetId="5" hidden="1">{"comps2_1",#N/A,FALSE,"Comps2";"comps2_2",#N/A,FALSE,"Comps2";"comps2_3",#N/A,FALSE,"Comps2";"comps2_4",#N/A,FALSE,"Comps2";"comps2_5",#N/A,FALSE,"Comps2"}</definedName>
    <definedName name="wrn.Comps2_Printing." localSheetId="3" hidden="1">{"comps2_1",#N/A,FALSE,"Comps2";"comps2_2",#N/A,FALSE,"Comps2";"comps2_3",#N/A,FALSE,"Comps2";"comps2_4",#N/A,FALSE,"Comps2";"comps2_5",#N/A,FALSE,"Comps2"}</definedName>
    <definedName name="wrn.Comps2_Printing." hidden="1">{"comps2_1",#N/A,FALSE,"Comps2";"comps2_2",#N/A,FALSE,"Comps2";"comps2_3",#N/A,FALSE,"Comps2";"comps2_4",#N/A,FALSE,"Comps2";"comps2_5",#N/A,FALSE,"Comps2"}</definedName>
    <definedName name="wrn.CompsPrint." localSheetId="4" hidden="1">{#N/A,#N/A,TRUE,"MktStats";#N/A,#N/A,TRUE,"BStats";#N/A,#N/A,TRUE,"BalSheet";#N/A,#N/A,TRUE,"BalSheet2"}</definedName>
    <definedName name="wrn.CompsPrint." localSheetId="5" hidden="1">{#N/A,#N/A,TRUE,"MktStats";#N/A,#N/A,TRUE,"BStats";#N/A,#N/A,TRUE,"BalSheet";#N/A,#N/A,TRUE,"BalSheet2"}</definedName>
    <definedName name="wrn.CompsPrint." localSheetId="3" hidden="1">{#N/A,#N/A,TRUE,"MktStats";#N/A,#N/A,TRUE,"BStats";#N/A,#N/A,TRUE,"BalSheet";#N/A,#N/A,TRUE,"BalSheet2"}</definedName>
    <definedName name="wrn.CompsPrint." hidden="1">{#N/A,#N/A,TRUE,"MktStats";#N/A,#N/A,TRUE,"BStats";#N/A,#N/A,TRUE,"BalSheet";#N/A,#N/A,TRUE,"BalSheet2"}</definedName>
    <definedName name="wrn.condensed." localSheetId="4" hidden="1">{#N/A,#N/A,FALSE,"Unconsolidated Debt"}</definedName>
    <definedName name="wrn.condensed." localSheetId="5" hidden="1">{#N/A,#N/A,FALSE,"Unconsolidated Debt"}</definedName>
    <definedName name="wrn.condensed." localSheetId="3" hidden="1">{#N/A,#N/A,FALSE,"Unconsolidated Debt"}</definedName>
    <definedName name="wrn.condensed." hidden="1">{#N/A,#N/A,FALSE,"Unconsolidated Debt"}</definedName>
    <definedName name="wrn.condensed.0" localSheetId="4" hidden="1">{#N/A,#N/A,FALSE,"Unconsolidated Debt"}</definedName>
    <definedName name="wrn.condensed.0" localSheetId="5" hidden="1">{#N/A,#N/A,FALSE,"Unconsolidated Debt"}</definedName>
    <definedName name="wrn.condensed.0" localSheetId="3" hidden="1">{#N/A,#N/A,FALSE,"Unconsolidated Debt"}</definedName>
    <definedName name="wrn.condensed.0" hidden="1">{#N/A,#N/A,FALSE,"Unconsolidated Debt"}</definedName>
    <definedName name="wrn.condensed.2" localSheetId="4" hidden="1">{#N/A,#N/A,FALSE,"Unconsolidated Debt"}</definedName>
    <definedName name="wrn.condensed.2" localSheetId="5" hidden="1">{#N/A,#N/A,FALSE,"Unconsolidated Debt"}</definedName>
    <definedName name="wrn.condensed.2" localSheetId="3" hidden="1">{#N/A,#N/A,FALSE,"Unconsolidated Debt"}</definedName>
    <definedName name="wrn.condensed.2" hidden="1">{#N/A,#N/A,FALSE,"Unconsolidated Debt"}</definedName>
    <definedName name="wrn.Conference._.Center._.Financials." localSheetId="4" hidden="1">{#N/A,#N/A,FALSE,"Pro Forma";#N/A,#N/A,FALSE,"Project Summary";#N/A,#N/A,FALSE,"Detail Estimate";#N/A,#N/A,FALSE,"Cashflow Schedule"}</definedName>
    <definedName name="wrn.Conference._.Center._.Financials." localSheetId="5" hidden="1">{#N/A,#N/A,FALSE,"Pro Forma";#N/A,#N/A,FALSE,"Project Summary";#N/A,#N/A,FALSE,"Detail Estimate";#N/A,#N/A,FALSE,"Cashflow Schedule"}</definedName>
    <definedName name="wrn.Conference._.Center._.Financials." localSheetId="3" hidden="1">{#N/A,#N/A,FALSE,"Pro Forma";#N/A,#N/A,FALSE,"Project Summary";#N/A,#N/A,FALSE,"Detail Estimate";#N/A,#N/A,FALSE,"Cashflow Schedule"}</definedName>
    <definedName name="wrn.Conference._.Center._.Financials." hidden="1">{#N/A,#N/A,FALSE,"Pro Forma";#N/A,#N/A,FALSE,"Project Summary";#N/A,#N/A,FALSE,"Detail Estimate";#N/A,#N/A,FALSE,"Cashflow Schedule"}</definedName>
    <definedName name="wrn.Conference._.Center._.Financials._1" localSheetId="4" hidden="1">{#N/A,#N/A,FALSE,"Pro Forma";#N/A,#N/A,FALSE,"Project Summary";#N/A,#N/A,FALSE,"Detail Estimate";#N/A,#N/A,FALSE,"Cashflow Schedule"}</definedName>
    <definedName name="wrn.Conference._.Center._.Financials._1" localSheetId="5" hidden="1">{#N/A,#N/A,FALSE,"Pro Forma";#N/A,#N/A,FALSE,"Project Summary";#N/A,#N/A,FALSE,"Detail Estimate";#N/A,#N/A,FALSE,"Cashflow Schedule"}</definedName>
    <definedName name="wrn.Conference._.Center._.Financials._1" localSheetId="3" hidden="1">{#N/A,#N/A,FALSE,"Pro Forma";#N/A,#N/A,FALSE,"Project Summary";#N/A,#N/A,FALSE,"Detail Estimate";#N/A,#N/A,FALSE,"Cashflow Schedule"}</definedName>
    <definedName name="wrn.Conference._.Center._.Financials._1" hidden="1">{#N/A,#N/A,FALSE,"Pro Forma";#N/A,#N/A,FALSE,"Project Summary";#N/A,#N/A,FALSE,"Detail Estimate";#N/A,#N/A,FALSE,"Cashflow Schedule"}</definedName>
    <definedName name="wrn.consolidated." localSheetId="4" hidden="1">{"income",#N/A,FALSE,"CONSOLIDATED";"value",#N/A,FALSE,"CONSOLIDATED"}</definedName>
    <definedName name="wrn.consolidated." localSheetId="5" hidden="1">{"income",#N/A,FALSE,"CONSOLIDATED";"value",#N/A,FALSE,"CONSOLIDATED"}</definedName>
    <definedName name="wrn.consolidated." localSheetId="3" hidden="1">{"income",#N/A,FALSE,"CONSOLIDATED";"value",#N/A,FALSE,"CONSOLIDATED"}</definedName>
    <definedName name="wrn.consolidated." hidden="1">{"income",#N/A,FALSE,"CONSOLIDATED";"value",#N/A,FALSE,"CONSOLIDATED"}</definedName>
    <definedName name="wrn.Const_Monthly." localSheetId="4" hidden="1">{"Const_Monthly",#N/A,FALSE,"Construction"}</definedName>
    <definedName name="wrn.Const_Monthly." localSheetId="5" hidden="1">{"Const_Monthly",#N/A,FALSE,"Construction"}</definedName>
    <definedName name="wrn.Const_Monthly." localSheetId="3" hidden="1">{"Const_Monthly",#N/A,FALSE,"Construction"}</definedName>
    <definedName name="wrn.Const_Monthly." hidden="1">{"Const_Monthly",#N/A,FALSE,"Construction"}</definedName>
    <definedName name="wrn.Construction._.Costs." localSheetId="4" hidden="1">{"Construction Costs",#N/A,FALSE,"Total Costs"}</definedName>
    <definedName name="wrn.Construction._.Costs." localSheetId="5" hidden="1">{"Construction Costs",#N/A,FALSE,"Total Costs"}</definedName>
    <definedName name="wrn.Construction._.Costs." localSheetId="3" hidden="1">{"Construction Costs",#N/A,FALSE,"Total Costs"}</definedName>
    <definedName name="wrn.Construction._.Costs." hidden="1">{"Construction Costs",#N/A,FALSE,"Total Costs"}</definedName>
    <definedName name="wrn.Construction._.Costs._1" localSheetId="4" hidden="1">{"Construction Costs",#N/A,FALSE,"Total Costs"}</definedName>
    <definedName name="wrn.Construction._.Costs._1" localSheetId="5" hidden="1">{"Construction Costs",#N/A,FALSE,"Total Costs"}</definedName>
    <definedName name="wrn.Construction._.Costs._1" localSheetId="3" hidden="1">{"Construction Costs",#N/A,FALSE,"Total Costs"}</definedName>
    <definedName name="wrn.Construction._.Costs._1" hidden="1">{"Construction Costs",#N/A,FALSE,"Total Costs"}</definedName>
    <definedName name="wrn.Construction_Summary." localSheetId="4" hidden="1">{#N/A,#N/A,FALSE,"Construction"}</definedName>
    <definedName name="wrn.Construction_Summary." localSheetId="5" hidden="1">{#N/A,#N/A,FALSE,"Construction"}</definedName>
    <definedName name="wrn.Construction_Summary." localSheetId="3" hidden="1">{#N/A,#N/A,FALSE,"Construction"}</definedName>
    <definedName name="wrn.Construction_Summary." hidden="1">{#N/A,#N/A,FALSE,"Construction"}</definedName>
    <definedName name="wrn.contribution." localSheetId="4" hidden="1">{#N/A,#N/A,FALSE,"Contribution Analysis"}</definedName>
    <definedName name="wrn.contribution." localSheetId="5" hidden="1">{#N/A,#N/A,FALSE,"Contribution Analysis"}</definedName>
    <definedName name="wrn.contribution." localSheetId="3" hidden="1">{#N/A,#N/A,FALSE,"Contribution Analysis"}</definedName>
    <definedName name="wrn.contribution." hidden="1">{#N/A,#N/A,FALSE,"Contribution Analysis"}</definedName>
    <definedName name="wrn.contribution.1" localSheetId="4" hidden="1">{#N/A,#N/A,FALSE,"Contribution Analysis"}</definedName>
    <definedName name="wrn.contribution.1" localSheetId="5" hidden="1">{#N/A,#N/A,FALSE,"Contribution Analysis"}</definedName>
    <definedName name="wrn.contribution.1" localSheetId="3" hidden="1">{#N/A,#N/A,FALSE,"Contribution Analysis"}</definedName>
    <definedName name="wrn.contribution.1" hidden="1">{#N/A,#N/A,FALSE,"Contribution Analysis"}</definedName>
    <definedName name="wrn.contribution2" localSheetId="4" hidden="1">{#N/A,#N/A,FALSE,"Contribution Analysis"}</definedName>
    <definedName name="wrn.contribution2" localSheetId="5" hidden="1">{#N/A,#N/A,FALSE,"Contribution Analysis"}</definedName>
    <definedName name="wrn.contribution2" localSheetId="3" hidden="1">{#N/A,#N/A,FALSE,"Contribution Analysis"}</definedName>
    <definedName name="wrn.contribution2" hidden="1">{#N/A,#N/A,FALSE,"Contribution Analysis"}</definedName>
    <definedName name="wrn.Control._.Sheet." localSheetId="4" hidden="1">{#N/A,#N/A,FALSE,"CONTROL"}</definedName>
    <definedName name="wrn.Control._.Sheet." localSheetId="5" hidden="1">{#N/A,#N/A,FALSE,"CONTROL"}</definedName>
    <definedName name="wrn.Control._.Sheet." localSheetId="3" hidden="1">{#N/A,#N/A,FALSE,"CONTROL"}</definedName>
    <definedName name="wrn.Control._.Sheet." hidden="1">{#N/A,#N/A,FALSE,"CONTROL"}</definedName>
    <definedName name="wrn.Control._.Sheet._1" localSheetId="4" hidden="1">{#N/A,#N/A,FALSE,"CONTROL"}</definedName>
    <definedName name="wrn.Control._.Sheet._1" localSheetId="5" hidden="1">{#N/A,#N/A,FALSE,"CONTROL"}</definedName>
    <definedName name="wrn.Control._.Sheet._1" localSheetId="3" hidden="1">{#N/A,#N/A,FALSE,"CONTROL"}</definedName>
    <definedName name="wrn.Control._.Sheet._1" hidden="1">{#N/A,#N/A,FALSE,"CONTROL"}</definedName>
    <definedName name="wrn.Control_A." localSheetId="4" hidden="1">{#N/A,#N/A,FALSE,"Notes";#N/A,#N/A,FALSE,"CFD Summary";#N/A,#N/A,FALSE,"Loan Value";#N/A,#N/A,FALSE,"CashFlowSummary";#N/A,#N/A,FALSE,"InvestorSummary";#N/A,#N/A,FALSE,"RevenueAssumptions";#N/A,#N/A,FALSE,"MasterCostAssmp";#N/A,#N/A,FALSE,"InTractCstAssmp";#N/A,#N/A,FALSE,"LotTakedowns"}</definedName>
    <definedName name="wrn.Control_A." localSheetId="5" hidden="1">{#N/A,#N/A,FALSE,"Notes";#N/A,#N/A,FALSE,"CFD Summary";#N/A,#N/A,FALSE,"Loan Value";#N/A,#N/A,FALSE,"CashFlowSummary";#N/A,#N/A,FALSE,"InvestorSummary";#N/A,#N/A,FALSE,"RevenueAssumptions";#N/A,#N/A,FALSE,"MasterCostAssmp";#N/A,#N/A,FALSE,"InTractCstAssmp";#N/A,#N/A,FALSE,"LotTakedowns"}</definedName>
    <definedName name="wrn.Control_A." localSheetId="3" hidden="1">{#N/A,#N/A,FALSE,"Notes";#N/A,#N/A,FALSE,"CFD Summary";#N/A,#N/A,FALSE,"Loan Value";#N/A,#N/A,FALSE,"CashFlowSummary";#N/A,#N/A,FALSE,"InvestorSummary";#N/A,#N/A,FALSE,"RevenueAssumptions";#N/A,#N/A,FALSE,"MasterCostAssmp";#N/A,#N/A,FALSE,"InTractCstAssmp";#N/A,#N/A,FALSE,"LotTakedowns"}</definedName>
    <definedName name="wrn.Control_A." hidden="1">{#N/A,#N/A,FALSE,"Notes";#N/A,#N/A,FALSE,"CFD Summary";#N/A,#N/A,FALSE,"Loan Value";#N/A,#N/A,FALSE,"CashFlowSummary";#N/A,#N/A,FALSE,"InvestorSummary";#N/A,#N/A,FALSE,"RevenueAssumptions";#N/A,#N/A,FALSE,"MasterCostAssmp";#N/A,#N/A,FALSE,"InTractCstAssmp";#N/A,#N/A,FALSE,"LotTakedowns"}</definedName>
    <definedName name="wrn.Control_M." localSheetId="4"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ntrol_M." localSheetId="5"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ntrol_M." localSheetId="3"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ntrol_M."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oper." localSheetId="4" hidden="1">{#N/A,#N/A,TRUE,"Pro Forma";#N/A,#N/A,TRUE,"PF_Bal";#N/A,#N/A,TRUE,"PF_INC";#N/A,#N/A,TRUE,"CBE";#N/A,#N/A,TRUE,"SWK"}</definedName>
    <definedName name="wrn.cooper." localSheetId="5" hidden="1">{#N/A,#N/A,TRUE,"Pro Forma";#N/A,#N/A,TRUE,"PF_Bal";#N/A,#N/A,TRUE,"PF_INC";#N/A,#N/A,TRUE,"CBE";#N/A,#N/A,TRUE,"SWK"}</definedName>
    <definedName name="wrn.cooper." localSheetId="3" hidden="1">{#N/A,#N/A,TRUE,"Pro Forma";#N/A,#N/A,TRUE,"PF_Bal";#N/A,#N/A,TRUE,"PF_INC";#N/A,#N/A,TRUE,"CBE";#N/A,#N/A,TRUE,"SWK"}</definedName>
    <definedName name="wrn.cooper." hidden="1">{#N/A,#N/A,TRUE,"Pro Forma";#N/A,#N/A,TRUE,"PF_Bal";#N/A,#N/A,TRUE,"PF_INC";#N/A,#N/A,TRUE,"CBE";#N/A,#N/A,TRUE,"SWK"}</definedName>
    <definedName name="wrn.Core." localSheetId="4" hidden="1">{#N/A,#N/A,FALSE,"Summary";#N/A,#N/A,FALSE,"Summary (2)";#N/A,#N/A,FALSE,"100 Wall (ll)";#N/A,#N/A,FALSE,"100 Wall (pj)";#N/A,#N/A,FALSE,"88 Pine (ll)";#N/A,#N/A,FALSE,"88 Pine (pj)";#N/A,#N/A,FALSE,"1 WTC (ll)";#N/A,#N/A,FALSE,"1 WTC (pj)"}</definedName>
    <definedName name="wrn.Core." localSheetId="5" hidden="1">{#N/A,#N/A,FALSE,"Summary";#N/A,#N/A,FALSE,"Summary (2)";#N/A,#N/A,FALSE,"100 Wall (ll)";#N/A,#N/A,FALSE,"100 Wall (pj)";#N/A,#N/A,FALSE,"88 Pine (ll)";#N/A,#N/A,FALSE,"88 Pine (pj)";#N/A,#N/A,FALSE,"1 WTC (ll)";#N/A,#N/A,FALSE,"1 WTC (pj)"}</definedName>
    <definedName name="wrn.Core." localSheetId="3" hidden="1">{#N/A,#N/A,FALSE,"Summary";#N/A,#N/A,FALSE,"Summary (2)";#N/A,#N/A,FALSE,"100 Wall (ll)";#N/A,#N/A,FALSE,"100 Wall (pj)";#N/A,#N/A,FALSE,"88 Pine (ll)";#N/A,#N/A,FALSE,"88 Pine (pj)";#N/A,#N/A,FALSE,"1 WTC (ll)";#N/A,#N/A,FALSE,"1 WTC (pj)"}</definedName>
    <definedName name="wrn.Core." hidden="1">{#N/A,#N/A,FALSE,"Summary";#N/A,#N/A,FALSE,"Summary (2)";#N/A,#N/A,FALSE,"100 Wall (ll)";#N/A,#N/A,FALSE,"100 Wall (pj)";#N/A,#N/A,FALSE,"88 Pine (ll)";#N/A,#N/A,FALSE,"88 Pine (pj)";#N/A,#N/A,FALSE,"1 WTC (ll)";#N/A,#N/A,FALSE,"1 WTC (pj)"}</definedName>
    <definedName name="wrn.Core._1" localSheetId="4" hidden="1">{#N/A,#N/A,FALSE,"Summary";#N/A,#N/A,FALSE,"Summary (2)";#N/A,#N/A,FALSE,"100 Wall (ll)";#N/A,#N/A,FALSE,"100 Wall (pj)";#N/A,#N/A,FALSE,"88 Pine (ll)";#N/A,#N/A,FALSE,"88 Pine (pj)";#N/A,#N/A,FALSE,"1 WTC (ll)";#N/A,#N/A,FALSE,"1 WTC (pj)"}</definedName>
    <definedName name="wrn.Core._1" localSheetId="5" hidden="1">{#N/A,#N/A,FALSE,"Summary";#N/A,#N/A,FALSE,"Summary (2)";#N/A,#N/A,FALSE,"100 Wall (ll)";#N/A,#N/A,FALSE,"100 Wall (pj)";#N/A,#N/A,FALSE,"88 Pine (ll)";#N/A,#N/A,FALSE,"88 Pine (pj)";#N/A,#N/A,FALSE,"1 WTC (ll)";#N/A,#N/A,FALSE,"1 WTC (pj)"}</definedName>
    <definedName name="wrn.Core._1" localSheetId="3" hidden="1">{#N/A,#N/A,FALSE,"Summary";#N/A,#N/A,FALSE,"Summary (2)";#N/A,#N/A,FALSE,"100 Wall (ll)";#N/A,#N/A,FALSE,"100 Wall (pj)";#N/A,#N/A,FALSE,"88 Pine (ll)";#N/A,#N/A,FALSE,"88 Pine (pj)";#N/A,#N/A,FALSE,"1 WTC (ll)";#N/A,#N/A,FALSE,"1 WTC (pj)"}</definedName>
    <definedName name="wrn.Core._1" hidden="1">{#N/A,#N/A,FALSE,"Summary";#N/A,#N/A,FALSE,"Summary (2)";#N/A,#N/A,FALSE,"100 Wall (ll)";#N/A,#N/A,FALSE,"100 Wall (pj)";#N/A,#N/A,FALSE,"88 Pine (ll)";#N/A,#N/A,FALSE,"88 Pine (pj)";#N/A,#N/A,FALSE,"1 WTC (ll)";#N/A,#N/A,FALSE,"1 WTC (pj)"}</definedName>
    <definedName name="wrn.CORNELL._.ANALYSIS." localSheetId="4" hidden="1">{#N/A,#N/A,FALSE,"CORNELL SCENARIO COMPARISON";#N/A,#N/A,FALSE,"SUMMARY";#N/A,#N/A,FALSE,"Returns";#N/A,#N/A,FALSE,"Cash Flow";#N/A,#N/A,FALSE,"Pro-Forma";#N/A,#N/A,FALSE,"Rent Roll"}</definedName>
    <definedName name="wrn.CORNELL._.ANALYSIS." localSheetId="5" hidden="1">{#N/A,#N/A,FALSE,"CORNELL SCENARIO COMPARISON";#N/A,#N/A,FALSE,"SUMMARY";#N/A,#N/A,FALSE,"Returns";#N/A,#N/A,FALSE,"Cash Flow";#N/A,#N/A,FALSE,"Pro-Forma";#N/A,#N/A,FALSE,"Rent Roll"}</definedName>
    <definedName name="wrn.CORNELL._.ANALYSIS." localSheetId="3" hidden="1">{#N/A,#N/A,FALSE,"CORNELL SCENARIO COMPARISON";#N/A,#N/A,FALSE,"SUMMARY";#N/A,#N/A,FALSE,"Returns";#N/A,#N/A,FALSE,"Cash Flow";#N/A,#N/A,FALSE,"Pro-Forma";#N/A,#N/A,FALSE,"Rent Roll"}</definedName>
    <definedName name="wrn.CORNELL._.ANALYSIS." hidden="1">{#N/A,#N/A,FALSE,"CORNELL SCENARIO COMPARISON";#N/A,#N/A,FALSE,"SUMMARY";#N/A,#N/A,FALSE,"Returns";#N/A,#N/A,FALSE,"Cash Flow";#N/A,#N/A,FALSE,"Pro-Forma";#N/A,#N/A,FALSE,"Rent Roll"}</definedName>
    <definedName name="wrn.Cost." localSheetId="4" hidden="1">{"Cost",#N/A,FALSE,"Cost"}</definedName>
    <definedName name="wrn.Cost." localSheetId="5" hidden="1">{"Cost",#N/A,FALSE,"Cost"}</definedName>
    <definedName name="wrn.Cost." localSheetId="3" hidden="1">{"Cost",#N/A,FALSE,"Cost"}</definedName>
    <definedName name="wrn.Cost." hidden="1">{"Cost",#N/A,FALSE,"Cost"}</definedName>
    <definedName name="wrn.Cost._.Report." localSheetId="4" hidden="1">{#N/A,#N/A,TRUE,"CostSumm";#N/A,#N/A,TRUE,"Land";#N/A,#N/A,TRUE,"Construction";#N/A,#N/A,TRUE,"A&amp;E";#N/A,#N/A,TRUE,"Indirect";#N/A,#N/A,TRUE,"Marketing";#N/A,#N/A,TRUE,"Finance";#N/A,#N/A,TRUE,"Gen and Admin"}</definedName>
    <definedName name="wrn.Cost._.Report." localSheetId="5" hidden="1">{#N/A,#N/A,TRUE,"CostSumm";#N/A,#N/A,TRUE,"Land";#N/A,#N/A,TRUE,"Construction";#N/A,#N/A,TRUE,"A&amp;E";#N/A,#N/A,TRUE,"Indirect";#N/A,#N/A,TRUE,"Marketing";#N/A,#N/A,TRUE,"Finance";#N/A,#N/A,TRUE,"Gen and Admin"}</definedName>
    <definedName name="wrn.Cost._.Report." localSheetId="3" hidden="1">{#N/A,#N/A,TRUE,"CostSumm";#N/A,#N/A,TRUE,"Land";#N/A,#N/A,TRUE,"Construction";#N/A,#N/A,TRUE,"A&amp;E";#N/A,#N/A,TRUE,"Indirect";#N/A,#N/A,TRUE,"Marketing";#N/A,#N/A,TRUE,"Finance";#N/A,#N/A,TRUE,"Gen and Admin"}</definedName>
    <definedName name="wrn.Cost._.Report." hidden="1">{#N/A,#N/A,TRUE,"CostSumm";#N/A,#N/A,TRUE,"Land";#N/A,#N/A,TRUE,"Construction";#N/A,#N/A,TRUE,"A&amp;E";#N/A,#N/A,TRUE,"Indirect";#N/A,#N/A,TRUE,"Marketing";#N/A,#N/A,TRUE,"Finance";#N/A,#N/A,TRUE,"Gen and Admin"}</definedName>
    <definedName name="wrn.Cost._.Schedules." localSheetId="4" hidden="1">{#N/A,#N/A,TRUE,"CNST SCHD";#N/A,#N/A,TRUE,"TI SCHD";#N/A,#N/A,TRUE,"COM SCHD";#N/A,#N/A,TRUE,"LU INT-FFO SCHD"}</definedName>
    <definedName name="wrn.Cost._.Schedules." localSheetId="5" hidden="1">{#N/A,#N/A,TRUE,"CNST SCHD";#N/A,#N/A,TRUE,"TI SCHD";#N/A,#N/A,TRUE,"COM SCHD";#N/A,#N/A,TRUE,"LU INT-FFO SCHD"}</definedName>
    <definedName name="wrn.Cost._.Schedules." localSheetId="3" hidden="1">{#N/A,#N/A,TRUE,"CNST SCHD";#N/A,#N/A,TRUE,"TI SCHD";#N/A,#N/A,TRUE,"COM SCHD";#N/A,#N/A,TRUE,"LU INT-FFO SCHD"}</definedName>
    <definedName name="wrn.Cost._.Schedules." hidden="1">{#N/A,#N/A,TRUE,"CNST SCHD";#N/A,#N/A,TRUE,"TI SCHD";#N/A,#N/A,TRUE,"COM SCHD";#N/A,#N/A,TRUE,"LU INT-FFO SCHD"}</definedName>
    <definedName name="wrn.COSTANDINCOME." localSheetId="4" hidden="1">{#N/A,#N/A,FALSE,"COST";#N/A,#N/A,FALSE,"INCOME"}</definedName>
    <definedName name="wrn.COSTANDINCOME." localSheetId="5" hidden="1">{#N/A,#N/A,FALSE,"COST";#N/A,#N/A,FALSE,"INCOME"}</definedName>
    <definedName name="wrn.COSTANDINCOME." localSheetId="3" hidden="1">{#N/A,#N/A,FALSE,"COST";#N/A,#N/A,FALSE,"INCOME"}</definedName>
    <definedName name="wrn.COSTANDINCOME." hidden="1">{#N/A,#N/A,FALSE,"COST";#N/A,#N/A,FALSE,"INCOME"}</definedName>
    <definedName name="wrn.COSTIMP." localSheetId="4" hidden="1">{"sch56",#N/A,FALSE,"savings";"sch64",#N/A,FALSE,"savings"}</definedName>
    <definedName name="wrn.COSTIMP." localSheetId="5" hidden="1">{"sch56",#N/A,FALSE,"savings";"sch64",#N/A,FALSE,"savings"}</definedName>
    <definedName name="wrn.COSTIMP." localSheetId="3" hidden="1">{"sch56",#N/A,FALSE,"savings";"sch64",#N/A,FALSE,"savings"}</definedName>
    <definedName name="wrn.COSTIMP." hidden="1">{"sch56",#N/A,FALSE,"savings";"sch64",#N/A,FALSE,"savings"}</definedName>
    <definedName name="wrn.cotop." localSheetId="4" hidden="1">{"ReportTop",#N/A,FALSE,"report top"}</definedName>
    <definedName name="wrn.cotop." localSheetId="5" hidden="1">{"ReportTop",#N/A,FALSE,"report top"}</definedName>
    <definedName name="wrn.cotop." localSheetId="3" hidden="1">{"ReportTop",#N/A,FALSE,"report top"}</definedName>
    <definedName name="wrn.cotop." hidden="1">{"ReportTop",#N/A,FALSE,"report top"}</definedName>
    <definedName name="wrn.cotop._1" localSheetId="4" hidden="1">{"ReportTop",#N/A,FALSE,"report top"}</definedName>
    <definedName name="wrn.cotop._1" localSheetId="5" hidden="1">{"ReportTop",#N/A,FALSE,"report top"}</definedName>
    <definedName name="wrn.cotop._1" localSheetId="3" hidden="1">{"ReportTop",#N/A,FALSE,"report top"}</definedName>
    <definedName name="wrn.cotop._1" hidden="1">{"ReportTop",#N/A,FALSE,"report top"}</definedName>
    <definedName name="wrn.Cottage._.Summary." localSheetId="4" hidden="1">{"cot1",#N/A,FALSE,"Cottages";"cot2",#N/A,FALSE,"Cottages";"cot3",#N/A,FALSE,"Cottages"}</definedName>
    <definedName name="wrn.Cottage._.Summary." localSheetId="5" hidden="1">{"cot1",#N/A,FALSE,"Cottages";"cot2",#N/A,FALSE,"Cottages";"cot3",#N/A,FALSE,"Cottages"}</definedName>
    <definedName name="wrn.Cottage._.Summary." localSheetId="3" hidden="1">{"cot1",#N/A,FALSE,"Cottages";"cot2",#N/A,FALSE,"Cottages";"cot3",#N/A,FALSE,"Cottages"}</definedName>
    <definedName name="wrn.Cottage._.Summary." hidden="1">{"cot1",#N/A,FALSE,"Cottages";"cot2",#N/A,FALSE,"Cottages";"cot3",#N/A,FALSE,"Cottages"}</definedName>
    <definedName name="wrn.Cottage._.Summary._1" localSheetId="4" hidden="1">{"cot1",#N/A,FALSE,"Cottages";"cot2",#N/A,FALSE,"Cottages";"cot3",#N/A,FALSE,"Cottages"}</definedName>
    <definedName name="wrn.Cottage._.Summary._1" localSheetId="5" hidden="1">{"cot1",#N/A,FALSE,"Cottages";"cot2",#N/A,FALSE,"Cottages";"cot3",#N/A,FALSE,"Cottages"}</definedName>
    <definedName name="wrn.Cottage._.Summary._1" localSheetId="3" hidden="1">{"cot1",#N/A,FALSE,"Cottages";"cot2",#N/A,FALSE,"Cottages";"cot3",#N/A,FALSE,"Cottages"}</definedName>
    <definedName name="wrn.Cottage._.Summary._1" hidden="1">{"cot1",#N/A,FALSE,"Cottages";"cot2",#N/A,FALSE,"Cottages";"cot3",#N/A,FALSE,"Cottages"}</definedName>
    <definedName name="wrn.Country._.consolidation." localSheetId="4"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untry._.consolidation." localSheetId="5"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untry._.consolidation." localSheetId="3"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untry._.consolidation."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ver." localSheetId="4" hidden="1">{"coverall",#N/A,FALSE,"Definitions";"cover1",#N/A,FALSE,"Definitions";"cover2",#N/A,FALSE,"Definitions";"cover3",#N/A,FALSE,"Definitions";"cover4",#N/A,FALSE,"Definitions";"cover5",#N/A,FALSE,"Definitions";"blank",#N/A,FALSE,"Definitions"}</definedName>
    <definedName name="wrn.Cover." localSheetId="5" hidden="1">{"coverall",#N/A,FALSE,"Definitions";"cover1",#N/A,FALSE,"Definitions";"cover2",#N/A,FALSE,"Definitions";"cover3",#N/A,FALSE,"Definitions";"cover4",#N/A,FALSE,"Definitions";"cover5",#N/A,FALSE,"Definitions";"blank",#N/A,FALSE,"Definitions"}</definedName>
    <definedName name="wrn.Cover." localSheetId="3"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edit._.Summary." localSheetId="4" hidden="1">{#N/A,#N/A,FALSE,"CREDIT"}</definedName>
    <definedName name="wrn.Credit._.Summary." localSheetId="5" hidden="1">{#N/A,#N/A,FALSE,"CREDIT"}</definedName>
    <definedName name="wrn.Credit._.Summary." localSheetId="3" hidden="1">{#N/A,#N/A,FALSE,"CREDIT"}</definedName>
    <definedName name="wrn.Credit._.Summary." hidden="1">{#N/A,#N/A,FALSE,"CREDIT"}</definedName>
    <definedName name="wrn.Credit._.Summary._1" localSheetId="4" hidden="1">{#N/A,#N/A,FALSE,"CREDIT"}</definedName>
    <definedName name="wrn.Credit._.Summary._1" localSheetId="5" hidden="1">{#N/A,#N/A,FALSE,"CREDIT"}</definedName>
    <definedName name="wrn.Credit._.Summary._1" localSheetId="3" hidden="1">{#N/A,#N/A,FALSE,"CREDIT"}</definedName>
    <definedName name="wrn.Credit._.Summary._1" hidden="1">{#N/A,#N/A,FALSE,"CREDIT"}</definedName>
    <definedName name="wrn.crossroads." localSheetId="4" hidden="1">{#N/A,#N/A,FALSE,"RENT ROLL";#N/A,#N/A,FALSE,"CAM";#N/A,#N/A,FALSE,"TAXES";#N/A,#N/A,FALSE,"INSURANCE";#N/A,#N/A,FALSE,"HVAC";#N/A,#N/A,FALSE,"MARKETING"}</definedName>
    <definedName name="wrn.crossroads." localSheetId="5" hidden="1">{#N/A,#N/A,FALSE,"RENT ROLL";#N/A,#N/A,FALSE,"CAM";#N/A,#N/A,FALSE,"TAXES";#N/A,#N/A,FALSE,"INSURANCE";#N/A,#N/A,FALSE,"HVAC";#N/A,#N/A,FALSE,"MARKETING"}</definedName>
    <definedName name="wrn.crossroads." localSheetId="3" hidden="1">{#N/A,#N/A,FALSE,"RENT ROLL";#N/A,#N/A,FALSE,"CAM";#N/A,#N/A,FALSE,"TAXES";#N/A,#N/A,FALSE,"INSURANCE";#N/A,#N/A,FALSE,"HVAC";#N/A,#N/A,FALSE,"MARKETING"}</definedName>
    <definedName name="wrn.crossroads." hidden="1">{#N/A,#N/A,FALSE,"RENT ROLL";#N/A,#N/A,FALSE,"CAM";#N/A,#N/A,FALSE,"TAXES";#N/A,#N/A,FALSE,"INSURANCE";#N/A,#N/A,FALSE,"HVAC";#N/A,#N/A,FALSE,"MARKETING"}</definedName>
    <definedName name="wrn.CS1." localSheetId="4" hidden="1">{#N/A,#N/A,FALSE,"Closing";#N/A,#N/A,FALSE,"Sources";#N/A,#N/A,FALSE,"Taxes (A)";#N/A,#N/A,FALSE,"Prepaid (B)";#N/A,#N/A,FALSE,"Service (C)";#N/A,#N/A,FALSE,"RR (D)"}</definedName>
    <definedName name="wrn.CS1." localSheetId="5" hidden="1">{#N/A,#N/A,FALSE,"Closing";#N/A,#N/A,FALSE,"Sources";#N/A,#N/A,FALSE,"Taxes (A)";#N/A,#N/A,FALSE,"Prepaid (B)";#N/A,#N/A,FALSE,"Service (C)";#N/A,#N/A,FALSE,"RR (D)"}</definedName>
    <definedName name="wrn.CS1." localSheetId="3" hidden="1">{#N/A,#N/A,FALSE,"Closing";#N/A,#N/A,FALSE,"Sources";#N/A,#N/A,FALSE,"Taxes (A)";#N/A,#N/A,FALSE,"Prepaid (B)";#N/A,#N/A,FALSE,"Service (C)";#N/A,#N/A,FALSE,"RR (D)"}</definedName>
    <definedName name="wrn.CS1." hidden="1">{#N/A,#N/A,FALSE,"Closing";#N/A,#N/A,FALSE,"Sources";#N/A,#N/A,FALSE,"Taxes (A)";#N/A,#N/A,FALSE,"Prepaid (B)";#N/A,#N/A,FALSE,"Service (C)";#N/A,#N/A,FALSE,"RR (D)"}</definedName>
    <definedName name="wrn.csc." localSheetId="4" hidden="1">{"orixcsc",#N/A,FALSE,"ORIX CSC";"orixcsc2",#N/A,FALSE,"ORIX CSC"}</definedName>
    <definedName name="wrn.csc." localSheetId="5" hidden="1">{"orixcsc",#N/A,FALSE,"ORIX CSC";"orixcsc2",#N/A,FALSE,"ORIX CSC"}</definedName>
    <definedName name="wrn.csc." localSheetId="3" hidden="1">{"orixcsc",#N/A,FALSE,"ORIX CSC";"orixcsc2",#N/A,FALSE,"ORIX CSC"}</definedName>
    <definedName name="wrn.csc." hidden="1">{"orixcsc",#N/A,FALSE,"ORIX CSC";"orixcsc2",#N/A,FALSE,"ORIX CSC"}</definedName>
    <definedName name="wrn.CSC._.All." localSheetId="4" hidden="1">{"Asia and Europe",#N/A,FALSE,"Selected Output 1";"United States",#N/A,FALSE,"Selected Output 1"}</definedName>
    <definedName name="wrn.CSC._.All." localSheetId="5" hidden="1">{"Asia and Europe",#N/A,FALSE,"Selected Output 1";"United States",#N/A,FALSE,"Selected Output 1"}</definedName>
    <definedName name="wrn.CSC._.All." localSheetId="3" hidden="1">{"Asia and Europe",#N/A,FALSE,"Selected Output 1";"United States",#N/A,FALSE,"Selected Output 1"}</definedName>
    <definedName name="wrn.CSC._.All." hidden="1">{"Asia and Europe",#N/A,FALSE,"Selected Output 1";"United States",#N/A,FALSE,"Selected Output 1"}</definedName>
    <definedName name="wrn.csc.1" localSheetId="4" hidden="1">{"orixcsc",#N/A,FALSE,"ORIX CSC";"orixcsc2",#N/A,FALSE,"ORIX CSC"}</definedName>
    <definedName name="wrn.csc.1" localSheetId="5" hidden="1">{"orixcsc",#N/A,FALSE,"ORIX CSC";"orixcsc2",#N/A,FALSE,"ORIX CSC"}</definedName>
    <definedName name="wrn.csc.1" localSheetId="3" hidden="1">{"orixcsc",#N/A,FALSE,"ORIX CSC";"orixcsc2",#N/A,FALSE,"ORIX CSC"}</definedName>
    <definedName name="wrn.csc.1" hidden="1">{"orixcsc",#N/A,FALSE,"ORIX CSC";"orixcsc2",#N/A,FALSE,"ORIX CSC"}</definedName>
    <definedName name="wrn.csc.1_2" localSheetId="4" hidden="1">{"orixcsc",#N/A,FALSE,"ORIX CSC";"orixcsc2",#N/A,FALSE,"ORIX CSC"}</definedName>
    <definedName name="wrn.csc.1_2" localSheetId="5" hidden="1">{"orixcsc",#N/A,FALSE,"ORIX CSC";"orixcsc2",#N/A,FALSE,"ORIX CSC"}</definedName>
    <definedName name="wrn.csc.1_2" localSheetId="3" hidden="1">{"orixcsc",#N/A,FALSE,"ORIX CSC";"orixcsc2",#N/A,FALSE,"ORIX CSC"}</definedName>
    <definedName name="wrn.csc.1_2" hidden="1">{"orixcsc",#N/A,FALSE,"ORIX CSC";"orixcsc2",#N/A,FALSE,"ORIX CSC"}</definedName>
    <definedName name="wrn.csc.3" localSheetId="4" hidden="1">{#N/A,#N/A,FALSE,"ORIX CSC"}</definedName>
    <definedName name="wrn.csc.3" localSheetId="5" hidden="1">{#N/A,#N/A,FALSE,"ORIX CSC"}</definedName>
    <definedName name="wrn.csc.3" localSheetId="3" hidden="1">{#N/A,#N/A,FALSE,"ORIX CSC"}</definedName>
    <definedName name="wrn.csc.3" hidden="1">{#N/A,#N/A,FALSE,"ORIX CSC"}</definedName>
    <definedName name="wrn.csc.3_2" localSheetId="4" hidden="1">{#N/A,#N/A,FALSE,"ORIX CSC"}</definedName>
    <definedName name="wrn.csc.3_2" localSheetId="5" hidden="1">{#N/A,#N/A,FALSE,"ORIX CSC"}</definedName>
    <definedName name="wrn.csc.3_2" localSheetId="3" hidden="1">{#N/A,#N/A,FALSE,"ORIX CSC"}</definedName>
    <definedName name="wrn.csc.3_2" hidden="1">{#N/A,#N/A,FALSE,"ORIX CSC"}</definedName>
    <definedName name="wrn.csc2" localSheetId="4" hidden="1">{"orixcsc",#N/A,FALSE,"ORIX CSC";"orixcsc2",#N/A,FALSE,"ORIX CSC"}</definedName>
    <definedName name="wrn.csc2" localSheetId="5" hidden="1">{"orixcsc",#N/A,FALSE,"ORIX CSC";"orixcsc2",#N/A,FALSE,"ORIX CSC"}</definedName>
    <definedName name="wrn.csc2" localSheetId="3" hidden="1">{"orixcsc",#N/A,FALSE,"ORIX CSC";"orixcsc2",#N/A,FALSE,"ORIX CSC"}</definedName>
    <definedName name="wrn.csc2" hidden="1">{"orixcsc",#N/A,FALSE,"ORIX CSC";"orixcsc2",#N/A,FALSE,"ORIX CSC"}</definedName>
    <definedName name="wrn.csc2." localSheetId="4" hidden="1">{#N/A,#N/A,FALSE,"ORIX CSC"}</definedName>
    <definedName name="wrn.csc2." localSheetId="5" hidden="1">{#N/A,#N/A,FALSE,"ORIX CSC"}</definedName>
    <definedName name="wrn.csc2." localSheetId="3" hidden="1">{#N/A,#N/A,FALSE,"ORIX CSC"}</definedName>
    <definedName name="wrn.csc2." hidden="1">{#N/A,#N/A,FALSE,"ORIX CSC"}</definedName>
    <definedName name="wrn.csc2.2" localSheetId="4" hidden="1">{#N/A,#N/A,FALSE,"ORIX CSC"}</definedName>
    <definedName name="wrn.csc2.2" localSheetId="5" hidden="1">{#N/A,#N/A,FALSE,"ORIX CSC"}</definedName>
    <definedName name="wrn.csc2.2" localSheetId="3" hidden="1">{#N/A,#N/A,FALSE,"ORIX CSC"}</definedName>
    <definedName name="wrn.csc2.2" hidden="1">{#N/A,#N/A,FALSE,"ORIX CSC"}</definedName>
    <definedName name="wrn.csc3" localSheetId="4" hidden="1">{#N/A,#N/A,FALSE,"ORIX CSC"}</definedName>
    <definedName name="wrn.csc3" localSheetId="5" hidden="1">{#N/A,#N/A,FALSE,"ORIX CSC"}</definedName>
    <definedName name="wrn.csc3" localSheetId="3" hidden="1">{#N/A,#N/A,FALSE,"ORIX CSC"}</definedName>
    <definedName name="wrn.csc3" hidden="1">{#N/A,#N/A,FALSE,"ORIX CSC"}</definedName>
    <definedName name="wrn.cssa." localSheetId="4" hidden="1">{#N/A,#N/A,FALSE,"WATCHDSC";#N/A,#N/A,FALSE,"2LOSSMOD";#N/A,#N/A,FALSE,"2LOSS";#N/A,#N/A,FALSE,"DSC";#N/A,#N/A,FALSE,"OPERAT";#N/A,#N/A,FALSE,"ADJUST";#N/A,#N/A,FALSE,"LEASE EXPIRE"}</definedName>
    <definedName name="wrn.cssa." localSheetId="5" hidden="1">{#N/A,#N/A,FALSE,"WATCHDSC";#N/A,#N/A,FALSE,"2LOSSMOD";#N/A,#N/A,FALSE,"2LOSS";#N/A,#N/A,FALSE,"DSC";#N/A,#N/A,FALSE,"OPERAT";#N/A,#N/A,FALSE,"ADJUST";#N/A,#N/A,FALSE,"LEASE EXPIRE"}</definedName>
    <definedName name="wrn.cssa." localSheetId="3" hidden="1">{#N/A,#N/A,FALSE,"WATCHDSC";#N/A,#N/A,FALSE,"2LOSSMOD";#N/A,#N/A,FALSE,"2LOSS";#N/A,#N/A,FALSE,"DSC";#N/A,#N/A,FALSE,"OPERAT";#N/A,#N/A,FALSE,"ADJUST";#N/A,#N/A,FALSE,"LEASE EXPIRE"}</definedName>
    <definedName name="wrn.cssa." hidden="1">{#N/A,#N/A,FALSE,"WATCHDSC";#N/A,#N/A,FALSE,"2LOSSMOD";#N/A,#N/A,FALSE,"2LOSS";#N/A,#N/A,FALSE,"DSC";#N/A,#N/A,FALSE,"OPERAT";#N/A,#N/A,FALSE,"ADJUST";#N/A,#N/A,FALSE,"LEASE EXPIRE"}</definedName>
    <definedName name="wrn.cssa._1" localSheetId="4" hidden="1">{#N/A,#N/A,FALSE,"WATCHDSC";#N/A,#N/A,FALSE,"2LOSSMOD";#N/A,#N/A,FALSE,"2LOSS";#N/A,#N/A,FALSE,"DSC";#N/A,#N/A,FALSE,"OPERAT";#N/A,#N/A,FALSE,"ADJUST";#N/A,#N/A,FALSE,"LEASE EXPIRE"}</definedName>
    <definedName name="wrn.cssa._1" localSheetId="5" hidden="1">{#N/A,#N/A,FALSE,"WATCHDSC";#N/A,#N/A,FALSE,"2LOSSMOD";#N/A,#N/A,FALSE,"2LOSS";#N/A,#N/A,FALSE,"DSC";#N/A,#N/A,FALSE,"OPERAT";#N/A,#N/A,FALSE,"ADJUST";#N/A,#N/A,FALSE,"LEASE EXPIRE"}</definedName>
    <definedName name="wrn.cssa._1" localSheetId="3" hidden="1">{#N/A,#N/A,FALSE,"WATCHDSC";#N/A,#N/A,FALSE,"2LOSSMOD";#N/A,#N/A,FALSE,"2LOSS";#N/A,#N/A,FALSE,"DSC";#N/A,#N/A,FALSE,"OPERAT";#N/A,#N/A,FALSE,"ADJUST";#N/A,#N/A,FALSE,"LEASE EXPIRE"}</definedName>
    <definedName name="wrn.cssa._1" hidden="1">{#N/A,#N/A,FALSE,"WATCHDSC";#N/A,#N/A,FALSE,"2LOSSMOD";#N/A,#N/A,FALSE,"2LOSS";#N/A,#N/A,FALSE,"DSC";#N/A,#N/A,FALSE,"OPERAT";#N/A,#N/A,FALSE,"ADJUST";#N/A,#N/A,FALSE,"LEASE EXPIRE"}</definedName>
    <definedName name="wrn.Ctrl._.A._.Annually." localSheetId="4"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Annually." localSheetId="5"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Annually." localSheetId="3"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Annually."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localSheetId="4"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A._.Quarterly." localSheetId="5"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A._.Quarterly." localSheetId="3"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A._.Quarterly."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localSheetId="4"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 localSheetId="5"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 localSheetId="3"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_.Annually." localSheetId="4"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Annually." localSheetId="5"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Annually." localSheetId="3"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Annually."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localSheetId="4"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trl._.M._.Quarterly." localSheetId="5"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trl._.M._.Quarterly." localSheetId="3"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trl._.M._.Quarterly."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ustom._.View._.Example." localSheetId="4" hidden="1">{"Custom View Example",#N/A,FALSE,"Sheet1"}</definedName>
    <definedName name="wrn.Custom._.View._.Example." localSheetId="5" hidden="1">{"Custom View Example",#N/A,FALSE,"Sheet1"}</definedName>
    <definedName name="wrn.Custom._.View._.Example." localSheetId="3" hidden="1">{"Custom View Example",#N/A,FALSE,"Sheet1"}</definedName>
    <definedName name="wrn.Custom._.View._.Example." hidden="1">{"Custom View Example",#N/A,FALSE,"Sheet1"}</definedName>
    <definedName name="wrn.daily." localSheetId="4" hidden="1">{#N/A,#N/A,FALSE,"Major v. River";#N/A,#N/A,FALSE,"Large Operators";#N/A,#N/A,FALSE,"Smaller Operators";#N/A,#N/A,FALSE,"Equip. Supply";#N/A,#N/A,FALSE,"EBITDA"}</definedName>
    <definedName name="wrn.daily." localSheetId="5" hidden="1">{#N/A,#N/A,FALSE,"Major v. River";#N/A,#N/A,FALSE,"Large Operators";#N/A,#N/A,FALSE,"Smaller Operators";#N/A,#N/A,FALSE,"Equip. Supply";#N/A,#N/A,FALSE,"EBITDA"}</definedName>
    <definedName name="wrn.daily." localSheetId="3"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arwin." localSheetId="4" hidden="1">{#N/A,#N/A,FALSE,"Title";#N/A,#N/A,FALSE,"Assumptions";#N/A,#N/A,FALSE,"Bidder";#N/A,#N/A,FALSE,"Target";#N/A,#N/A,FALSE,"Curr";#N/A,#N/A,FALSE,"Prosp";#N/A,#N/A,FALSE,"Prosp+1";#N/A,#N/A,FALSE,"Summary";#N/A,#N/A,FALSE,"Debtsched";#N/A,#N/A,FALSE,"Sensitivities"}</definedName>
    <definedName name="wrn.Darwin." localSheetId="5" hidden="1">{#N/A,#N/A,FALSE,"Title";#N/A,#N/A,FALSE,"Assumptions";#N/A,#N/A,FALSE,"Bidder";#N/A,#N/A,FALSE,"Target";#N/A,#N/A,FALSE,"Curr";#N/A,#N/A,FALSE,"Prosp";#N/A,#N/A,FALSE,"Prosp+1";#N/A,#N/A,FALSE,"Summary";#N/A,#N/A,FALSE,"Debtsched";#N/A,#N/A,FALSE,"Sensitivities"}</definedName>
    <definedName name="wrn.Darwin." localSheetId="3" hidden="1">{#N/A,#N/A,FALSE,"Title";#N/A,#N/A,FALSE,"Assumptions";#N/A,#N/A,FALSE,"Bidder";#N/A,#N/A,FALSE,"Target";#N/A,#N/A,FALSE,"Curr";#N/A,#N/A,FALSE,"Prosp";#N/A,#N/A,FALSE,"Prosp+1";#N/A,#N/A,FALSE,"Summary";#N/A,#N/A,FALSE,"Debtsched";#N/A,#N/A,FALSE,"Sensitivities"}</definedName>
    <definedName name="wrn.Darwin." hidden="1">{#N/A,#N/A,FALSE,"Title";#N/A,#N/A,FALSE,"Assumptions";#N/A,#N/A,FALSE,"Bidder";#N/A,#N/A,FALSE,"Target";#N/A,#N/A,FALSE,"Curr";#N/A,#N/A,FALSE,"Prosp";#N/A,#N/A,FALSE,"Prosp+1";#N/A,#N/A,FALSE,"Summary";#N/A,#N/A,FALSE,"Debtsched";#N/A,#N/A,FALSE,"Sensitivities"}</definedName>
    <definedName name="wrn.data." localSheetId="4" hidden="1">{"data",#N/A,FALSE,"INPUT"}</definedName>
    <definedName name="wrn.data." localSheetId="5" hidden="1">{"data",#N/A,FALSE,"INPUT"}</definedName>
    <definedName name="wrn.data." localSheetId="3" hidden="1">{"data",#N/A,FALSE,"INPUT"}</definedName>
    <definedName name="wrn.data." hidden="1">{"data",#N/A,FALSE,"INPUT"}</definedName>
    <definedName name="wrn.data._1" localSheetId="4" hidden="1">{"data",#N/A,FALSE,"INPUT"}</definedName>
    <definedName name="wrn.data._1" localSheetId="5" hidden="1">{"data",#N/A,FALSE,"INPUT"}</definedName>
    <definedName name="wrn.data._1" localSheetId="3" hidden="1">{"data",#N/A,FALSE,"INPUT"}</definedName>
    <definedName name="wrn.data._1" hidden="1">{"data",#N/A,FALSE,"INPUT"}</definedName>
    <definedName name="wrn.data._2" localSheetId="4" hidden="1">{"data",#N/A,FALSE,"INPUT"}</definedName>
    <definedName name="wrn.data._2" localSheetId="5" hidden="1">{"data",#N/A,FALSE,"INPUT"}</definedName>
    <definedName name="wrn.data._2" localSheetId="3" hidden="1">{"data",#N/A,FALSE,"INPUT"}</definedName>
    <definedName name="wrn.data._2" hidden="1">{"data",#N/A,FALSE,"INPUT"}</definedName>
    <definedName name="wrn.data.2" localSheetId="4" hidden="1">{"data",#N/A,FALSE,"INPUT"}</definedName>
    <definedName name="wrn.data.2" localSheetId="5" hidden="1">{"data",#N/A,FALSE,"INPUT"}</definedName>
    <definedName name="wrn.data.2" localSheetId="3" hidden="1">{"data",#N/A,FALSE,"INPUT"}</definedName>
    <definedName name="wrn.data.2" hidden="1">{"data",#N/A,FALSE,"INPUT"}</definedName>
    <definedName name="wrn.data1" localSheetId="4" hidden="1">{"data",#N/A,FALSE,"INPUT"}</definedName>
    <definedName name="wrn.data1" localSheetId="5" hidden="1">{"data",#N/A,FALSE,"INPUT"}</definedName>
    <definedName name="wrn.data1" localSheetId="3" hidden="1">{"data",#N/A,FALSE,"INPUT"}</definedName>
    <definedName name="wrn.data1" hidden="1">{"data",#N/A,FALSE,"INPUT"}</definedName>
    <definedName name="wrn.data1_1" localSheetId="4" hidden="1">{"data",#N/A,FALSE,"INPUT"}</definedName>
    <definedName name="wrn.data1_1" localSheetId="5" hidden="1">{"data",#N/A,FALSE,"INPUT"}</definedName>
    <definedName name="wrn.data1_1" localSheetId="3" hidden="1">{"data",#N/A,FALSE,"INPUT"}</definedName>
    <definedName name="wrn.data1_1" hidden="1">{"data",#N/A,FALSE,"INPUT"}</definedName>
    <definedName name="wrn.data5" localSheetId="4" hidden="1">{"data",#N/A,FALSE,"INPUT"}</definedName>
    <definedName name="wrn.data5" localSheetId="5" hidden="1">{"data",#N/A,FALSE,"INPUT"}</definedName>
    <definedName name="wrn.data5" localSheetId="3" hidden="1">{"data",#N/A,FALSE,"INPUT"}</definedName>
    <definedName name="wrn.data5" hidden="1">{"data",#N/A,FALSE,"INPUT"}</definedName>
    <definedName name="wrn.data5_1" localSheetId="4" hidden="1">{"data",#N/A,FALSE,"INPUT"}</definedName>
    <definedName name="wrn.data5_1" localSheetId="5" hidden="1">{"data",#N/A,FALSE,"INPUT"}</definedName>
    <definedName name="wrn.data5_1" localSheetId="3" hidden="1">{"data",#N/A,FALSE,"INPUT"}</definedName>
    <definedName name="wrn.data5_1" hidden="1">{"data",#N/A,FALSE,"INPUT"}</definedName>
    <definedName name="wrn.DATABASE." localSheetId="4" hidden="1">{"DBINPUT1",#N/A,FALSE,"Database";"DBINPUT2",#N/A,FALSE,"Database"}</definedName>
    <definedName name="wrn.DATABASE." localSheetId="5" hidden="1">{"DBINPUT1",#N/A,FALSE,"Database";"DBINPUT2",#N/A,FALSE,"Database"}</definedName>
    <definedName name="wrn.DATABASE." localSheetId="3" hidden="1">{"DBINPUT1",#N/A,FALSE,"Database";"DBINPUT2",#N/A,FALSE,"Database"}</definedName>
    <definedName name="wrn.DATABASE." hidden="1">{"DBINPUT1",#N/A,FALSE,"Database";"DBINPUT2",#N/A,FALSE,"Database"}</definedName>
    <definedName name="wrn.Days._.in._.AR." localSheetId="4" hidden="1">{"Normal",#N/A,TRUE,"Days";"Sold",#N/A,TRUE,"Days"}</definedName>
    <definedName name="wrn.Days._.in._.AR." localSheetId="5" hidden="1">{"Normal",#N/A,TRUE,"Days";"Sold",#N/A,TRUE,"Days"}</definedName>
    <definedName name="wrn.Days._.in._.AR." localSheetId="3" hidden="1">{"Normal",#N/A,TRUE,"Days";"Sold",#N/A,TRUE,"Days"}</definedName>
    <definedName name="wrn.Days._.in._.AR." hidden="1">{"Normal",#N/A,TRUE,"Days";"Sold",#N/A,TRUE,"Days"}</definedName>
    <definedName name="wrn.dcf." localSheetId="4" hidden="1">{"mgmt forecast",#N/A,FALSE,"Mgmt Forecast";"dcf table",#N/A,FALSE,"Mgmt Forecast";"sensitivity",#N/A,FALSE,"Mgmt Forecast";"table inputs",#N/A,FALSE,"Mgmt Forecast";"calculations",#N/A,FALSE,"Mgmt Forecast"}</definedName>
    <definedName name="wrn.dcf." localSheetId="5" hidden="1">{"mgmt forecast",#N/A,FALSE,"Mgmt Forecast";"dcf table",#N/A,FALSE,"Mgmt Forecast";"sensitivity",#N/A,FALSE,"Mgmt Forecast";"table inputs",#N/A,FALSE,"Mgmt Forecast";"calculations",#N/A,FALSE,"Mgmt Forecast"}</definedName>
    <definedName name="wrn.dcf." localSheetId="3"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Valuation." localSheetId="4" hidden="1">{"value box",#N/A,TRUE,"DPL Inc. Fin Statements";"unlevered free cash flows",#N/A,TRUE,"DPL Inc. Fin Statements"}</definedName>
    <definedName name="wrn.DCF._.Valuation." localSheetId="5" hidden="1">{"value box",#N/A,TRUE,"DPL Inc. Fin Statements";"unlevered free cash flows",#N/A,TRUE,"DPL Inc. Fin Statements"}</definedName>
    <definedName name="wrn.DCF._.Valuation." localSheetId="3" hidden="1">{"value box",#N/A,TRUE,"DPL Inc. Fin Statements";"unlevered free cash flows",#N/A,TRUE,"DPL Inc. Fin Statements"}</definedName>
    <definedName name="wrn.DCF._.Valuation." hidden="1">{"value box",#N/A,TRUE,"DPL Inc. Fin Statements";"unlevered free cash flows",#N/A,TRUE,"DPL Inc. Fin Statements"}</definedName>
    <definedName name="wrn.DCR._.Output." localSheetId="4" hidden="1">{"DCR Output",#N/A,FALSE,"Output"}</definedName>
    <definedName name="wrn.DCR._.Output." localSheetId="5" hidden="1">{"DCR Output",#N/A,FALSE,"Output"}</definedName>
    <definedName name="wrn.DCR._.Output." localSheetId="3" hidden="1">{"DCR Output",#N/A,FALSE,"Output"}</definedName>
    <definedName name="wrn.DCR._.Output." hidden="1">{"DCR Output",#N/A,FALSE,"Output"}</definedName>
    <definedName name="wrn.DCR._.Output._1" localSheetId="4" hidden="1">{"DCR Output",#N/A,FALSE,"Output"}</definedName>
    <definedName name="wrn.DCR._.Output._1" localSheetId="5" hidden="1">{"DCR Output",#N/A,FALSE,"Output"}</definedName>
    <definedName name="wrn.DCR._.Output._1" localSheetId="3" hidden="1">{"DCR Output",#N/A,FALSE,"Output"}</definedName>
    <definedName name="wrn.DCR._.Output._1" hidden="1">{"DCR Output",#N/A,FALSE,"Output"}</definedName>
    <definedName name="wrn.Debt._.and._.Equity." localSheetId="4" hidden="1">{#N/A,#N/A,TRUE,"Debt and Equity"}</definedName>
    <definedName name="wrn.Debt._.and._.Equity." localSheetId="5" hidden="1">{#N/A,#N/A,TRUE,"Debt and Equity"}</definedName>
    <definedName name="wrn.Debt._.and._.Equity." localSheetId="3" hidden="1">{#N/A,#N/A,TRUE,"Debt and Equity"}</definedName>
    <definedName name="wrn.Debt._.and._.Equity." hidden="1">{#N/A,#N/A,TRUE,"Debt and Equity"}</definedName>
    <definedName name="wrn.Debt._.Maturity." localSheetId="4" hidden="1">{#N/A,#N/A,FALSE,"ZLDebtMaturity";#N/A,#N/A,FALSE,"FCDebtMaturity";#N/A,#N/A,FALSE,"ZM3DebtMaturity";#N/A,#N/A,FALSE,"ZM2DebtMaturity";#N/A,#N/A,FALSE,"zm1DebtMaturity";#N/A,#N/A,FALSE,"ConsZM123DebtMaturity"}</definedName>
    <definedName name="wrn.Debt._.Maturity." localSheetId="5" hidden="1">{#N/A,#N/A,FALSE,"ZLDebtMaturity";#N/A,#N/A,FALSE,"FCDebtMaturity";#N/A,#N/A,FALSE,"ZM3DebtMaturity";#N/A,#N/A,FALSE,"ZM2DebtMaturity";#N/A,#N/A,FALSE,"zm1DebtMaturity";#N/A,#N/A,FALSE,"ConsZM123DebtMaturity"}</definedName>
    <definedName name="wrn.Debt._.Maturity." localSheetId="3" hidden="1">{#N/A,#N/A,FALSE,"ZLDebtMaturity";#N/A,#N/A,FALSE,"FCDebtMaturity";#N/A,#N/A,FALSE,"ZM3DebtMaturity";#N/A,#N/A,FALSE,"ZM2DebtMaturity";#N/A,#N/A,FALSE,"zm1DebtMaturity";#N/A,#N/A,FALSE,"ConsZM123DebtMaturity"}</definedName>
    <definedName name="wrn.Debt._.Maturity." hidden="1">{#N/A,#N/A,FALSE,"ZLDebtMaturity";#N/A,#N/A,FALSE,"FCDebtMaturity";#N/A,#N/A,FALSE,"ZM3DebtMaturity";#N/A,#N/A,FALSE,"ZM2DebtMaturity";#N/A,#N/A,FALSE,"zm1DebtMaturity";#N/A,#N/A,FALSE,"ConsZM123DebtMaturity"}</definedName>
    <definedName name="wrn.Debt._.Maturity.IRR" localSheetId="4" hidden="1">{#N/A,#N/A,FALSE,"ZLDebtMaturity";#N/A,#N/A,FALSE,"FCDebtMaturity";#N/A,#N/A,FALSE,"ZM3DebtMaturity";#N/A,#N/A,FALSE,"ZM2DebtMaturity";#N/A,#N/A,FALSE,"zm1DebtMaturity";#N/A,#N/A,FALSE,"ConsZM123DebtMaturity"}</definedName>
    <definedName name="wrn.Debt._.Maturity.IRR" localSheetId="5" hidden="1">{#N/A,#N/A,FALSE,"ZLDebtMaturity";#N/A,#N/A,FALSE,"FCDebtMaturity";#N/A,#N/A,FALSE,"ZM3DebtMaturity";#N/A,#N/A,FALSE,"ZM2DebtMaturity";#N/A,#N/A,FALSE,"zm1DebtMaturity";#N/A,#N/A,FALSE,"ConsZM123DebtMaturity"}</definedName>
    <definedName name="wrn.Debt._.Maturity.IRR" localSheetId="3" hidden="1">{#N/A,#N/A,FALSE,"ZLDebtMaturity";#N/A,#N/A,FALSE,"FCDebtMaturity";#N/A,#N/A,FALSE,"ZM3DebtMaturity";#N/A,#N/A,FALSE,"ZM2DebtMaturity";#N/A,#N/A,FALSE,"zm1DebtMaturity";#N/A,#N/A,FALSE,"ConsZM123DebtMaturity"}</definedName>
    <definedName name="wrn.Debt._.Maturity.IRR" hidden="1">{#N/A,#N/A,FALSE,"ZLDebtMaturity";#N/A,#N/A,FALSE,"FCDebtMaturity";#N/A,#N/A,FALSE,"ZM3DebtMaturity";#N/A,#N/A,FALSE,"ZM2DebtMaturity";#N/A,#N/A,FALSE,"zm1DebtMaturity";#N/A,#N/A,FALSE,"ConsZM123DebtMaturity"}</definedName>
    <definedName name="wrn.demand." localSheetId="4" hidden="1">{#N/A,#N/A,FALSE,"III-1 Sum.Dem";#N/A,#N/A,FALSE,"III-2 RER.Dem.Pop";#N/A,#N/A,FALSE,"III-3 RER.Cap.Pop";#N/A,#N/A,FALSE,"III-4 RER.Dem.TCSS";#N/A,#N/A,FALSE,"III-5 RER.Cap.TCSS";#N/A,#N/A,FALSE,"III-6 Pow.Center.Dem";#N/A,#N/A,FALSE,"III-7 Off.Demand";#N/A,#N/A,FALSE,"III-8 Htl.Dem"}</definedName>
    <definedName name="wrn.demand." localSheetId="5" hidden="1">{#N/A,#N/A,FALSE,"III-1 Sum.Dem";#N/A,#N/A,FALSE,"III-2 RER.Dem.Pop";#N/A,#N/A,FALSE,"III-3 RER.Cap.Pop";#N/A,#N/A,FALSE,"III-4 RER.Dem.TCSS";#N/A,#N/A,FALSE,"III-5 RER.Cap.TCSS";#N/A,#N/A,FALSE,"III-6 Pow.Center.Dem";#N/A,#N/A,FALSE,"III-7 Off.Demand";#N/A,#N/A,FALSE,"III-8 Htl.Dem"}</definedName>
    <definedName name="wrn.demand." localSheetId="3" hidden="1">{#N/A,#N/A,FALSE,"III-1 Sum.Dem";#N/A,#N/A,FALSE,"III-2 RER.Dem.Pop";#N/A,#N/A,FALSE,"III-3 RER.Cap.Pop";#N/A,#N/A,FALSE,"III-4 RER.Dem.TCSS";#N/A,#N/A,FALSE,"III-5 RER.Cap.TCSS";#N/A,#N/A,FALSE,"III-6 Pow.Center.Dem";#N/A,#N/A,FALSE,"III-7 Off.Demand";#N/A,#N/A,FALSE,"III-8 Htl.Dem"}</definedName>
    <definedName name="wrn.demand." hidden="1">{#N/A,#N/A,FALSE,"III-1 Sum.Dem";#N/A,#N/A,FALSE,"III-2 RER.Dem.Pop";#N/A,#N/A,FALSE,"III-3 RER.Cap.Pop";#N/A,#N/A,FALSE,"III-4 RER.Dem.TCSS";#N/A,#N/A,FALSE,"III-5 RER.Cap.TCSS";#N/A,#N/A,FALSE,"III-6 Pow.Center.Dem";#N/A,#N/A,FALSE,"III-7 Off.Demand";#N/A,#N/A,FALSE,"III-8 Htl.Dem"}</definedName>
    <definedName name="wrn.Demand._.Calcs." localSheetId="4" hidden="1">{#N/A,#N/A,FALSE,"Demand Calcs"}</definedName>
    <definedName name="wrn.Demand._.Calcs." localSheetId="5" hidden="1">{#N/A,#N/A,FALSE,"Demand Calcs"}</definedName>
    <definedName name="wrn.Demand._.Calcs." localSheetId="3" hidden="1">{#N/A,#N/A,FALSE,"Demand Calcs"}</definedName>
    <definedName name="wrn.Demand._.Calcs." hidden="1">{#N/A,#N/A,FALSE,"Demand Calcs"}</definedName>
    <definedName name="wrn.Demand._.Calcs._1" localSheetId="4" hidden="1">{#N/A,#N/A,FALSE,"Demand Calcs"}</definedName>
    <definedName name="wrn.Demand._.Calcs._1" localSheetId="5" hidden="1">{#N/A,#N/A,FALSE,"Demand Calcs"}</definedName>
    <definedName name="wrn.Demand._.Calcs._1" localSheetId="3" hidden="1">{#N/A,#N/A,FALSE,"Demand Calcs"}</definedName>
    <definedName name="wrn.Demand._.Calcs._1" hidden="1">{#N/A,#N/A,FALSE,"Demand Calcs"}</definedName>
    <definedName name="wrn.Demand._.Inputs." localSheetId="4" hidden="1">{#N/A,#N/A,FALSE,"Demand Inputs"}</definedName>
    <definedName name="wrn.Demand._.Inputs." localSheetId="5" hidden="1">{#N/A,#N/A,FALSE,"Demand Inputs"}</definedName>
    <definedName name="wrn.Demand._.Inputs." localSheetId="3" hidden="1">{#N/A,#N/A,FALSE,"Demand Inputs"}</definedName>
    <definedName name="wrn.Demand._.Inputs." hidden="1">{#N/A,#N/A,FALSE,"Demand Inputs"}</definedName>
    <definedName name="wrn.Demand._.Inputs._1" localSheetId="4" hidden="1">{#N/A,#N/A,FALSE,"Demand Inputs"}</definedName>
    <definedName name="wrn.Demand._.Inputs._1" localSheetId="5" hidden="1">{#N/A,#N/A,FALSE,"Demand Inputs"}</definedName>
    <definedName name="wrn.Demand._.Inputs._1" localSheetId="3" hidden="1">{#N/A,#N/A,FALSE,"Demand Inputs"}</definedName>
    <definedName name="wrn.Demand._.Inputs._1" hidden="1">{#N/A,#N/A,FALSE,"Demand Inputs"}</definedName>
    <definedName name="wrn.demographics." localSheetId="4" hidden="1">{#N/A,#N/A,FALSE,"pop.hh";#N/A,#N/A,FALSE,"age.dist";#N/A,#N/A,FALSE,"hh.income";#N/A,#N/A,FALSE,"hh.chars"}</definedName>
    <definedName name="wrn.demographics." localSheetId="5" hidden="1">{#N/A,#N/A,FALSE,"pop.hh";#N/A,#N/A,FALSE,"age.dist";#N/A,#N/A,FALSE,"hh.income";#N/A,#N/A,FALSE,"hh.chars"}</definedName>
    <definedName name="wrn.demographics." localSheetId="3" hidden="1">{#N/A,#N/A,FALSE,"pop.hh";#N/A,#N/A,FALSE,"age.dist";#N/A,#N/A,FALSE,"hh.income";#N/A,#N/A,FALSE,"hh.chars"}</definedName>
    <definedName name="wrn.demographics." hidden="1">{#N/A,#N/A,FALSE,"pop.hh";#N/A,#N/A,FALSE,"age.dist";#N/A,#N/A,FALSE,"hh.income";#N/A,#N/A,FALSE,"hh.chars"}</definedName>
    <definedName name="wrn.Demos." localSheetId="4" hidden="1">{#N/A,#N/A,FALSE,"II-2 POP.HH";#N/A,#N/A,FALSE,"II-3 AGE.DIST";#N/A,#N/A,FALSE,"II-4 HH.DIST";#N/A,#N/A,FALSE,"II-5 EMP.INDUS"}</definedName>
    <definedName name="wrn.Demos." localSheetId="5" hidden="1">{#N/A,#N/A,FALSE,"II-2 POP.HH";#N/A,#N/A,FALSE,"II-3 AGE.DIST";#N/A,#N/A,FALSE,"II-4 HH.DIST";#N/A,#N/A,FALSE,"II-5 EMP.INDUS"}</definedName>
    <definedName name="wrn.Demos." localSheetId="3" hidden="1">{#N/A,#N/A,FALSE,"II-2 POP.HH";#N/A,#N/A,FALSE,"II-3 AGE.DIST";#N/A,#N/A,FALSE,"II-4 HH.DIST";#N/A,#N/A,FALSE,"II-5 EMP.INDUS"}</definedName>
    <definedName name="wrn.Demos." hidden="1">{#N/A,#N/A,FALSE,"II-2 POP.HH";#N/A,#N/A,FALSE,"II-3 AGE.DIST";#N/A,#N/A,FALSE,"II-4 HH.DIST";#N/A,#N/A,FALSE,"II-5 EMP.INDUS"}</definedName>
    <definedName name="wrn.depmatrix." localSheetId="4" hidden="1">{"depmatrix",#N/A,FALSE,"DECATUR-DIMMIT"}</definedName>
    <definedName name="wrn.depmatrix." localSheetId="5" hidden="1">{"depmatrix",#N/A,FALSE,"DECATUR-DIMMIT"}</definedName>
    <definedName name="wrn.depmatrix." localSheetId="3" hidden="1">{"depmatrix",#N/A,FALSE,"DECATUR-DIMMIT"}</definedName>
    <definedName name="wrn.depmatrix." hidden="1">{"depmatrix",#N/A,FALSE,"DECATUR-DIMMIT"}</definedName>
    <definedName name="wrn.DEPTS." localSheetId="4"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PTS." localSheetId="5"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PTS." localSheetId="3"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PTS."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spesas._.Diferidas._.Indedutíveis._.de._.1998." localSheetId="4" hidden="1">{"Despesas Diferidas Indedutíveis de 1998",#N/A,FALSE,"Impressão"}</definedName>
    <definedName name="wrn.Despesas._.Diferidas._.Indedutíveis._.de._.1998." localSheetId="5" hidden="1">{"Despesas Diferidas Indedutíveis de 1998",#N/A,FALSE,"Impressão"}</definedName>
    <definedName name="wrn.Despesas._.Diferidas._.Indedutíveis._.de._.1998." localSheetId="3" hidden="1">{"Despesas Diferidas Indedutíveis de 1998",#N/A,FALSE,"Impressão"}</definedName>
    <definedName name="wrn.Despesas._.Diferidas._.Indedutíveis._.de._.1998." hidden="1">{"Despesas Diferidas Indedutíveis de 1998",#N/A,FALSE,"Impressão"}</definedName>
    <definedName name="wrn.detail." localSheetId="4" hidden="1">{"detail1",#N/A,FALSE,"Sheet1";"detail2",#N/A,FALSE,"Sheet1";"detail3",#N/A,FALSE,"Sheet1";"detail4",#N/A,FALSE,"Sheet1";"detail5",#N/A,FALSE,"Sheet1";"detail6",#N/A,FALSE,"Sheet1";"detail7",#N/A,FALSE,"Sheet1";"detail8",#N/A,FALSE,"Sheet1";"detail9",#N/A,FALSE,"Sheet1"}</definedName>
    <definedName name="wrn.detail." localSheetId="5" hidden="1">{"detail1",#N/A,FALSE,"Sheet1";"detail2",#N/A,FALSE,"Sheet1";"detail3",#N/A,FALSE,"Sheet1";"detail4",#N/A,FALSE,"Sheet1";"detail5",#N/A,FALSE,"Sheet1";"detail6",#N/A,FALSE,"Sheet1";"detail7",#N/A,FALSE,"Sheet1";"detail8",#N/A,FALSE,"Sheet1";"detail9",#N/A,FALSE,"Sheet1"}</definedName>
    <definedName name="wrn.detail." localSheetId="3" hidden="1">{"detail1",#N/A,FALSE,"Sheet1";"detail2",#N/A,FALSE,"Sheet1";"detail3",#N/A,FALSE,"Sheet1";"detail4",#N/A,FALSE,"Sheet1";"detail5",#N/A,FALSE,"Sheet1";"detail6",#N/A,FALSE,"Sheet1";"detail7",#N/A,FALSE,"Sheet1";"detail8",#N/A,FALSE,"Sheet1";"detail9",#N/A,FALSE,"Sheet1"}</definedName>
    <definedName name="wrn.detail." hidden="1">{"detail1",#N/A,FALSE,"Sheet1";"detail2",#N/A,FALSE,"Sheet1";"detail3",#N/A,FALSE,"Sheet1";"detail4",#N/A,FALSE,"Sheet1";"detail5",#N/A,FALSE,"Sheet1";"detail6",#N/A,FALSE,"Sheet1";"detail7",#N/A,FALSE,"Sheet1";"detail8",#N/A,FALSE,"Sheet1";"detail9",#N/A,FALSE,"Sheet1"}</definedName>
    <definedName name="wrn.DETAIL._.SCHEDULES." localSheetId="4" hidden="1">{"ACCOUNT DETAIL",#N/A,FALSE,"SCHEDULE E";"ACCOUNT DETAIL",#N/A,FALSE,"SCHEDULE G";"ACCOUNT DETAIL",#N/A,FALSE,"SCHEDULE H";"ACCOUNT DETAIL",#N/A,FALSE,"SCHEDULE I"}</definedName>
    <definedName name="wrn.DETAIL._.SCHEDULES." localSheetId="5" hidden="1">{"ACCOUNT DETAIL",#N/A,FALSE,"SCHEDULE E";"ACCOUNT DETAIL",#N/A,FALSE,"SCHEDULE G";"ACCOUNT DETAIL",#N/A,FALSE,"SCHEDULE H";"ACCOUNT DETAIL",#N/A,FALSE,"SCHEDULE I"}</definedName>
    <definedName name="wrn.DETAIL._.SCHEDULES." localSheetId="3" hidden="1">{"ACCOUNT DETAIL",#N/A,FALSE,"SCHEDULE E";"ACCOUNT DETAIL",#N/A,FALSE,"SCHEDULE G";"ACCOUNT DETAIL",#N/A,FALSE,"SCHEDULE H";"ACCOUNT DETAIL",#N/A,FALSE,"SCHEDULE I"}</definedName>
    <definedName name="wrn.DETAIL._.SCHEDULES." hidden="1">{"ACCOUNT DETAIL",#N/A,FALSE,"SCHEDULE E";"ACCOUNT DETAIL",#N/A,FALSE,"SCHEDULE G";"ACCOUNT DETAIL",#N/A,FALSE,"SCHEDULE H";"ACCOUNT DETAIL",#N/A,FALSE,"SCHEDULE I"}</definedName>
    <definedName name="wrn.detail._1" localSheetId="4" hidden="1">{"detail1",#N/A,FALSE,"Sheet1";"detail2",#N/A,FALSE,"Sheet1";"detail3",#N/A,FALSE,"Sheet1";"detail4",#N/A,FALSE,"Sheet1";"detail5",#N/A,FALSE,"Sheet1";"detail6",#N/A,FALSE,"Sheet1";"detail7",#N/A,FALSE,"Sheet1";"detail8",#N/A,FALSE,"Sheet1";"detail9",#N/A,FALSE,"Sheet1"}</definedName>
    <definedName name="wrn.detail._1" localSheetId="5" hidden="1">{"detail1",#N/A,FALSE,"Sheet1";"detail2",#N/A,FALSE,"Sheet1";"detail3",#N/A,FALSE,"Sheet1";"detail4",#N/A,FALSE,"Sheet1";"detail5",#N/A,FALSE,"Sheet1";"detail6",#N/A,FALSE,"Sheet1";"detail7",#N/A,FALSE,"Sheet1";"detail8",#N/A,FALSE,"Sheet1";"detail9",#N/A,FALSE,"Sheet1"}</definedName>
    <definedName name="wrn.detail._1" localSheetId="3" hidden="1">{"detail1",#N/A,FALSE,"Sheet1";"detail2",#N/A,FALSE,"Sheet1";"detail3",#N/A,FALSE,"Sheet1";"detail4",#N/A,FALSE,"Sheet1";"detail5",#N/A,FALSE,"Sheet1";"detail6",#N/A,FALSE,"Sheet1";"detail7",#N/A,FALSE,"Sheet1";"detail8",#N/A,FALSE,"Sheet1";"detail9",#N/A,FALSE,"Sheet1"}</definedName>
    <definedName name="wrn.detail._1" hidden="1">{"detail1",#N/A,FALSE,"Sheet1";"detail2",#N/A,FALSE,"Sheet1";"detail3",#N/A,FALSE,"Sheet1";"detail4",#N/A,FALSE,"Sheet1";"detail5",#N/A,FALSE,"Sheet1";"detail6",#N/A,FALSE,"Sheet1";"detail7",#N/A,FALSE,"Sheet1";"detail8",#N/A,FALSE,"Sheet1";"detail9",#N/A,FALSE,"Sheet1"}</definedName>
    <definedName name="wrn.detail.IRR" localSheetId="4" hidden="1">{"detail1",#N/A,FALSE,"Sheet1";"detail2",#N/A,FALSE,"Sheet1";"detail3",#N/A,FALSE,"Sheet1";"detail4",#N/A,FALSE,"Sheet1";"detail5",#N/A,FALSE,"Sheet1";"detail6",#N/A,FALSE,"Sheet1";"detail7",#N/A,FALSE,"Sheet1";"detail8",#N/A,FALSE,"Sheet1";"detail9",#N/A,FALSE,"Sheet1"}</definedName>
    <definedName name="wrn.detail.IRR" localSheetId="5" hidden="1">{"detail1",#N/A,FALSE,"Sheet1";"detail2",#N/A,FALSE,"Sheet1";"detail3",#N/A,FALSE,"Sheet1";"detail4",#N/A,FALSE,"Sheet1";"detail5",#N/A,FALSE,"Sheet1";"detail6",#N/A,FALSE,"Sheet1";"detail7",#N/A,FALSE,"Sheet1";"detail8",#N/A,FALSE,"Sheet1";"detail9",#N/A,FALSE,"Sheet1"}</definedName>
    <definedName name="wrn.detail.IRR" localSheetId="3" hidden="1">{"detail1",#N/A,FALSE,"Sheet1";"detail2",#N/A,FALSE,"Sheet1";"detail3",#N/A,FALSE,"Sheet1";"detail4",#N/A,FALSE,"Sheet1";"detail5",#N/A,FALSE,"Sheet1";"detail6",#N/A,FALSE,"Sheet1";"detail7",#N/A,FALSE,"Sheet1";"detail8",#N/A,FALSE,"Sheet1";"detail9",#N/A,FALSE,"Sheet1"}</definedName>
    <definedName name="wrn.detail.IRR" hidden="1">{"detail1",#N/A,FALSE,"Sheet1";"detail2",#N/A,FALSE,"Sheet1";"detail3",#N/A,FALSE,"Sheet1";"detail4",#N/A,FALSE,"Sheet1";"detail5",#N/A,FALSE,"Sheet1";"detail6",#N/A,FALSE,"Sheet1";"detail7",#N/A,FALSE,"Sheet1";"detail8",#N/A,FALSE,"Sheet1";"detail9",#N/A,FALSE,"Sheet1"}</definedName>
    <definedName name="wrn.Detailed." localSheetId="4" hidden="1">{"Detailed",#N/A,FALSE,"Schedule4"}</definedName>
    <definedName name="wrn.Detailed." localSheetId="5" hidden="1">{"Detailed",#N/A,FALSE,"Schedule4"}</definedName>
    <definedName name="wrn.Detailed." localSheetId="3" hidden="1">{"Detailed",#N/A,FALSE,"Schedule4"}</definedName>
    <definedName name="wrn.Detailed." hidden="1">{"Detailed",#N/A,FALSE,"Schedule4"}</definedName>
    <definedName name="wrn.Detailed._.Partnership._.Returns._.Leveraged." localSheetId="4" hidden="1">{"Return Analysis - Leveraged",#N/A,FALSE,"Return Analysis - Leveraged"}</definedName>
    <definedName name="wrn.Detailed._.Partnership._.Returns._.Leveraged." localSheetId="5" hidden="1">{"Return Analysis - Leveraged",#N/A,FALSE,"Return Analysis - Leveraged"}</definedName>
    <definedName name="wrn.Detailed._.Partnership._.Returns._.Leveraged." localSheetId="3" hidden="1">{"Return Analysis - Leveraged",#N/A,FALSE,"Return Analysis - Leveraged"}</definedName>
    <definedName name="wrn.Detailed._.Partnership._.Returns._.Leveraged." hidden="1">{"Return Analysis - Leveraged",#N/A,FALSE,"Return Analysis - Leveraged"}</definedName>
    <definedName name="wrn.DETAILS." localSheetId="4" hidden="1">{"DETAIL1",#N/A,FALSE,"DETAIL";"DETAIL2",#N/A,FALSE,"DETAIL"}</definedName>
    <definedName name="wrn.DETAILS." localSheetId="5" hidden="1">{"DETAIL1",#N/A,FALSE,"DETAIL";"DETAIL2",#N/A,FALSE,"DETAIL"}</definedName>
    <definedName name="wrn.DETAILS." localSheetId="3" hidden="1">{"DETAIL1",#N/A,FALSE,"DETAIL";"DETAIL2",#N/A,FALSE,"DETAIL"}</definedName>
    <definedName name="wrn.DETAILS." hidden="1">{"DETAIL1",#N/A,FALSE,"DETAIL";"DETAIL2",#N/A,FALSE,"DETAIL"}</definedName>
    <definedName name="wrn.devdeal." localSheetId="4" hidden="1">{"top",#N/A,TRUE,"Detail";"next",#N/A,TRUE,"Detail";"then",#N/A,TRUE,"Detail";"and",#N/A,TRUE,"Detail";"inaddition",#N/A,TRUE,"Detail";"finally",#N/A,TRUE,"Detail"}</definedName>
    <definedName name="wrn.devdeal." localSheetId="5" hidden="1">{"top",#N/A,TRUE,"Detail";"next",#N/A,TRUE,"Detail";"then",#N/A,TRUE,"Detail";"and",#N/A,TRUE,"Detail";"inaddition",#N/A,TRUE,"Detail";"finally",#N/A,TRUE,"Detail"}</definedName>
    <definedName name="wrn.devdeal." localSheetId="3"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evdeal._1" localSheetId="4" hidden="1">{"top",#N/A,TRUE,"Detail";"next",#N/A,TRUE,"Detail";"then",#N/A,TRUE,"Detail";"and",#N/A,TRUE,"Detail";"inaddition",#N/A,TRUE,"Detail";"finally",#N/A,TRUE,"Detail"}</definedName>
    <definedName name="wrn.devdeal._1" localSheetId="5" hidden="1">{"top",#N/A,TRUE,"Detail";"next",#N/A,TRUE,"Detail";"then",#N/A,TRUE,"Detail";"and",#N/A,TRUE,"Detail";"inaddition",#N/A,TRUE,"Detail";"finally",#N/A,TRUE,"Detail"}</definedName>
    <definedName name="wrn.devdeal._1" localSheetId="3" hidden="1">{"top",#N/A,TRUE,"Detail";"next",#N/A,TRUE,"Detail";"then",#N/A,TRUE,"Detail";"and",#N/A,TRUE,"Detail";"inaddition",#N/A,TRUE,"Detail";"finally",#N/A,TRUE,"Detail"}</definedName>
    <definedName name="wrn.devdeal._1" hidden="1">{"top",#N/A,TRUE,"Detail";"next",#N/A,TRUE,"Detail";"then",#N/A,TRUE,"Detail";"and",#N/A,TRUE,"Detail";"inaddition",#N/A,TRUE,"Detail";"finally",#N/A,TRUE,"Detail"}</definedName>
    <definedName name="wrn.Developemt._.Long." localSheetId="4" hidden="1">{"Devel Long",#N/A,FALSE,"Dev"}</definedName>
    <definedName name="wrn.Developemt._.Long." localSheetId="5" hidden="1">{"Devel Long",#N/A,FALSE,"Dev"}</definedName>
    <definedName name="wrn.Developemt._.Long." localSheetId="3" hidden="1">{"Devel Long",#N/A,FALSE,"Dev"}</definedName>
    <definedName name="wrn.Developemt._.Long." hidden="1">{"Devel Long",#N/A,FALSE,"Dev"}</definedName>
    <definedName name="wrn.Development._.Budget." localSheetId="4" hidden="1">{"Year 1",#N/A,FALSE,"Budget";"Year 2",#N/A,FALSE,"Budget";"Year 3",#N/A,FALSE,"Budget";"Year 4",#N/A,FALSE,"Budget"}</definedName>
    <definedName name="wrn.Development._.Budget." localSheetId="5" hidden="1">{"Year 1",#N/A,FALSE,"Budget";"Year 2",#N/A,FALSE,"Budget";"Year 3",#N/A,FALSE,"Budget";"Year 4",#N/A,FALSE,"Budget"}</definedName>
    <definedName name="wrn.Development._.Budget." localSheetId="3" hidden="1">{"Year 1",#N/A,FALSE,"Budget";"Year 2",#N/A,FALSE,"Budget";"Year 3",#N/A,FALSE,"Budget";"Year 4",#N/A,FALSE,"Budget"}</definedName>
    <definedName name="wrn.Development._.Budget." hidden="1">{"Year 1",#N/A,FALSE,"Budget";"Year 2",#N/A,FALSE,"Budget";"Year 3",#N/A,FALSE,"Budget";"Year 4",#N/A,FALSE,"Budget"}</definedName>
    <definedName name="wrn.Development._.Cost." localSheetId="4" hidden="1">{#N/A,#N/A,FALSE,"Development Cost"}</definedName>
    <definedName name="wrn.Development._.Cost." localSheetId="5" hidden="1">{#N/A,#N/A,FALSE,"Development Cost"}</definedName>
    <definedName name="wrn.Development._.Cost." localSheetId="3" hidden="1">{#N/A,#N/A,FALSE,"Development Cost"}</definedName>
    <definedName name="wrn.Development._.Cost." hidden="1">{#N/A,#N/A,FALSE,"Development Cost"}</definedName>
    <definedName name="wrn.Development._.Model." localSheetId="4" hidden="1">{#N/A,#N/A,FALSE,"Input";#N/A,#N/A,FALSE,"Assumptions";#N/A,#N/A,FALSE,"Valuation";#N/A,#N/A,FALSE,"Financial Alternatives";#N/A,#N/A,FALSE,"Cash Flow"}</definedName>
    <definedName name="wrn.Development._.Model." localSheetId="5" hidden="1">{#N/A,#N/A,FALSE,"Input";#N/A,#N/A,FALSE,"Assumptions";#N/A,#N/A,FALSE,"Valuation";#N/A,#N/A,FALSE,"Financial Alternatives";#N/A,#N/A,FALSE,"Cash Flow"}</definedName>
    <definedName name="wrn.Development._.Model." localSheetId="3" hidden="1">{#N/A,#N/A,FALSE,"Input";#N/A,#N/A,FALSE,"Assumptions";#N/A,#N/A,FALSE,"Valuation";#N/A,#N/A,FALSE,"Financial Alternatives";#N/A,#N/A,FALSE,"Cash Flow"}</definedName>
    <definedName name="wrn.Development._.Model." hidden="1">{#N/A,#N/A,FALSE,"Input";#N/A,#N/A,FALSE,"Assumptions";#N/A,#N/A,FALSE,"Valuation";#N/A,#N/A,FALSE,"Financial Alternatives";#N/A,#N/A,FALSE,"Cash Flow"}</definedName>
    <definedName name="wrn.Development._.Short." localSheetId="4" hidden="1">{"PreDev Short",#N/A,FALSE,"PreDev Short RPT"}</definedName>
    <definedName name="wrn.Development._.Short." localSheetId="5" hidden="1">{"PreDev Short",#N/A,FALSE,"PreDev Short RPT"}</definedName>
    <definedName name="wrn.Development._.Short." localSheetId="3" hidden="1">{"PreDev Short",#N/A,FALSE,"PreDev Short RPT"}</definedName>
    <definedName name="wrn.Development._.Short." hidden="1">{"PreDev Short",#N/A,FALSE,"PreDev Short RPT"}</definedName>
    <definedName name="wrn.Diebold._.1." localSheetId="4" hidden="1">{#N/A,#N/A,FALSE,"Allo SEC";#N/A,#N/A,FALSE,"Consid";#N/A,#N/A,FALSE,"BalSht";#N/A,#N/A,FALSE,"Customer List";#N/A,#N/A,FALSE,"WFIP";#N/A,#N/A,FALSE,"WC";#N/A,#N/A,FALSE,"FA_Dep";#N/A,#N/A,FALSE,"SUMMARY";#N/A,#N/A,FALSE,"Hardware";#N/A,#N/A,FALSE,"WRM";#N/A,#N/A,FALSE,"NWS";#N/A,#N/A,FALSE,"Embed. SW";#N/A,#N/A,FALSE,"WRM-IPRD";#N/A,#N/A,FALSE,"WinForm-IPRD";#N/A,#N/A,FALSE,"Sheet1"}</definedName>
    <definedName name="wrn.Diebold._.1." localSheetId="5" hidden="1">{#N/A,#N/A,FALSE,"Allo SEC";#N/A,#N/A,FALSE,"Consid";#N/A,#N/A,FALSE,"BalSht";#N/A,#N/A,FALSE,"Customer List";#N/A,#N/A,FALSE,"WFIP";#N/A,#N/A,FALSE,"WC";#N/A,#N/A,FALSE,"FA_Dep";#N/A,#N/A,FALSE,"SUMMARY";#N/A,#N/A,FALSE,"Hardware";#N/A,#N/A,FALSE,"WRM";#N/A,#N/A,FALSE,"NWS";#N/A,#N/A,FALSE,"Embed. SW";#N/A,#N/A,FALSE,"WRM-IPRD";#N/A,#N/A,FALSE,"WinForm-IPRD";#N/A,#N/A,FALSE,"Sheet1"}</definedName>
    <definedName name="wrn.Diebold._.1." localSheetId="3" hidden="1">{#N/A,#N/A,FALSE,"Allo SEC";#N/A,#N/A,FALSE,"Consid";#N/A,#N/A,FALSE,"BalSht";#N/A,#N/A,FALSE,"Customer List";#N/A,#N/A,FALSE,"WFIP";#N/A,#N/A,FALSE,"WC";#N/A,#N/A,FALSE,"FA_Dep";#N/A,#N/A,FALSE,"SUMMARY";#N/A,#N/A,FALSE,"Hardware";#N/A,#N/A,FALSE,"WRM";#N/A,#N/A,FALSE,"NWS";#N/A,#N/A,FALSE,"Embed. SW";#N/A,#N/A,FALSE,"WRM-IPRD";#N/A,#N/A,FALSE,"WinForm-IPRD";#N/A,#N/A,FALSE,"Sheet1"}</definedName>
    <definedName name="wrn.Diebold._.1." hidden="1">{#N/A,#N/A,FALSE,"Allo SEC";#N/A,#N/A,FALSE,"Consid";#N/A,#N/A,FALSE,"BalSht";#N/A,#N/A,FALSE,"Customer List";#N/A,#N/A,FALSE,"WFIP";#N/A,#N/A,FALSE,"WC";#N/A,#N/A,FALSE,"FA_Dep";#N/A,#N/A,FALSE,"SUMMARY";#N/A,#N/A,FALSE,"Hardware";#N/A,#N/A,FALSE,"WRM";#N/A,#N/A,FALSE,"NWS";#N/A,#N/A,FALSE,"Embed. SW";#N/A,#N/A,FALSE,"WRM-IPRD";#N/A,#N/A,FALSE,"WinForm-IPRD";#N/A,#N/A,FALSE,"Sheet1"}</definedName>
    <definedName name="wrn.dil_anal." localSheetId="4" hidden="1">{"hiden",#N/A,FALSE,"14";"hidden",#N/A,FALSE,"16";"hidden",#N/A,FALSE,"18";"hidden",#N/A,FALSE,"20"}</definedName>
    <definedName name="wrn.dil_anal." localSheetId="5" hidden="1">{"hiden",#N/A,FALSE,"14";"hidden",#N/A,FALSE,"16";"hidden",#N/A,FALSE,"18";"hidden",#N/A,FALSE,"20"}</definedName>
    <definedName name="wrn.dil_anal." localSheetId="3" hidden="1">{"hiden",#N/A,FALSE,"14";"hidden",#N/A,FALSE,"16";"hidden",#N/A,FALSE,"18";"hidden",#N/A,FALSE,"20"}</definedName>
    <definedName name="wrn.dil_anal." hidden="1">{"hiden",#N/A,FALSE,"14";"hidden",#N/A,FALSE,"16";"hidden",#N/A,FALSE,"18";"hidden",#N/A,FALSE,"20"}</definedName>
    <definedName name="wrn.dil_anal.1" localSheetId="4" hidden="1">{"hiden",#N/A,FALSE,"14";"hidden",#N/A,FALSE,"16";"hidden",#N/A,FALSE,"18";"hidden",#N/A,FALSE,"20"}</definedName>
    <definedName name="wrn.dil_anal.1" localSheetId="5" hidden="1">{"hiden",#N/A,FALSE,"14";"hidden",#N/A,FALSE,"16";"hidden",#N/A,FALSE,"18";"hidden",#N/A,FALSE,"20"}</definedName>
    <definedName name="wrn.dil_anal.1" localSheetId="3" hidden="1">{"hiden",#N/A,FALSE,"14";"hidden",#N/A,FALSE,"16";"hidden",#N/A,FALSE,"18";"hidden",#N/A,FALSE,"20"}</definedName>
    <definedName name="wrn.dil_anal.1" hidden="1">{"hiden",#N/A,FALSE,"14";"hidden",#N/A,FALSE,"16";"hidden",#N/A,FALSE,"18";"hidden",#N/A,FALSE,"20"}</definedName>
    <definedName name="wrn.DIP._.Analysis." localSheetId="4" hidden="1">{#N/A,#N/A,FALSE,"Assumptions";#N/A,#N/A,FALSE,"Qtrprofma ";#N/A,#N/A,FALSE,"Consolidated";#N/A,#N/A,FALSE,"Qtrly Revenues";#N/A,#N/A,FALSE,"Rent Roll";#N/A,#N/A,FALSE,"8yr Expense Budget"}</definedName>
    <definedName name="wrn.DIP._.Analysis." localSheetId="5" hidden="1">{#N/A,#N/A,FALSE,"Assumptions";#N/A,#N/A,FALSE,"Qtrprofma ";#N/A,#N/A,FALSE,"Consolidated";#N/A,#N/A,FALSE,"Qtrly Revenues";#N/A,#N/A,FALSE,"Rent Roll";#N/A,#N/A,FALSE,"8yr Expense Budget"}</definedName>
    <definedName name="wrn.DIP._.Analysis." localSheetId="3" hidden="1">{#N/A,#N/A,FALSE,"Assumptions";#N/A,#N/A,FALSE,"Qtrprofma ";#N/A,#N/A,FALSE,"Consolidated";#N/A,#N/A,FALSE,"Qtrly Revenues";#N/A,#N/A,FALSE,"Rent Roll";#N/A,#N/A,FALSE,"8yr Expense Budget"}</definedName>
    <definedName name="wrn.DIP._.Analysis." hidden="1">{#N/A,#N/A,FALSE,"Assumptions";#N/A,#N/A,FALSE,"Qtrprofma ";#N/A,#N/A,FALSE,"Consolidated";#N/A,#N/A,FALSE,"Qtrly Revenues";#N/A,#N/A,FALSE,"Rent Roll";#N/A,#N/A,FALSE,"8yr Expense Budget"}</definedName>
    <definedName name="wrn.Distribution._.Economics." localSheetId="4" hidden="1">{#N/A,#N/A,FALSE,"Draw";#N/A,#N/A,FALSE,"PROFORMA";#N/A,#N/A,FALSE,"Assumptions";#N/A,#N/A,FALSE,"Costs"}</definedName>
    <definedName name="wrn.Distribution._.Economics." localSheetId="5" hidden="1">{#N/A,#N/A,FALSE,"Draw";#N/A,#N/A,FALSE,"PROFORMA";#N/A,#N/A,FALSE,"Assumptions";#N/A,#N/A,FALSE,"Costs"}</definedName>
    <definedName name="wrn.Distribution._.Economics." localSheetId="3" hidden="1">{#N/A,#N/A,FALSE,"Draw";#N/A,#N/A,FALSE,"PROFORMA";#N/A,#N/A,FALSE,"Assumptions";#N/A,#N/A,FALSE,"Costs"}</definedName>
    <definedName name="wrn.Distribution._.Economics." hidden="1">{#N/A,#N/A,FALSE,"Draw";#N/A,#N/A,FALSE,"PROFORMA";#N/A,#N/A,FALSE,"Assumptions";#N/A,#N/A,FALSE,"Costs"}</definedName>
    <definedName name="wrn.divestiture." localSheetId="4" hidden="1">{#N/A,#N/A,TRUE,"Overview";#N/A,#N/A,TRUE,"Divest Val";#N/A,#N/A,TRUE,"sources &amp; uses";#N/A,#N/A,TRUE,"Has-Gets Divest"}</definedName>
    <definedName name="wrn.divestiture." localSheetId="5" hidden="1">{#N/A,#N/A,TRUE,"Overview";#N/A,#N/A,TRUE,"Divest Val";#N/A,#N/A,TRUE,"sources &amp; uses";#N/A,#N/A,TRUE,"Has-Gets Divest"}</definedName>
    <definedName name="wrn.divestiture." localSheetId="3" hidden="1">{#N/A,#N/A,TRUE,"Overview";#N/A,#N/A,TRUE,"Divest Val";#N/A,#N/A,TRUE,"sources &amp; uses";#N/A,#N/A,TRUE,"Has-Gets Divest"}</definedName>
    <definedName name="wrn.divestiture." hidden="1">{#N/A,#N/A,TRUE,"Overview";#N/A,#N/A,TRUE,"Divest Val";#N/A,#N/A,TRUE,"sources &amp; uses";#N/A,#N/A,TRUE,"Has-Gets Divest"}</definedName>
    <definedName name="wrn.Divsum._.All._.Sections." localSheetId="4" hidden="1">{"Divsum Complete Divsum",#N/A,FALSE,"Divsum"}</definedName>
    <definedName name="wrn.Divsum._.All._.Sections." localSheetId="5" hidden="1">{"Divsum Complete Divsum",#N/A,FALSE,"Divsum"}</definedName>
    <definedName name="wrn.Divsum._.All._.Sections." localSheetId="3" hidden="1">{"Divsum Complete Divsum",#N/A,FALSE,"Divsum"}</definedName>
    <definedName name="wrn.Divsum._.All._.Sections." hidden="1">{"Divsum Complete Divsum",#N/A,FALSE,"Divsum"}</definedName>
    <definedName name="wrn.document." localSheetId="4" hidden="1">{"consolidated",#N/A,FALSE,"Sheet1";"cms",#N/A,FALSE,"Sheet1";"fse",#N/A,FALSE,"Sheet1"}</definedName>
    <definedName name="wrn.document." localSheetId="5" hidden="1">{"consolidated",#N/A,FALSE,"Sheet1";"cms",#N/A,FALSE,"Sheet1";"fse",#N/A,FALSE,"Sheet1"}</definedName>
    <definedName name="wrn.document." localSheetId="3" hidden="1">{"consolidated",#N/A,FALSE,"Sheet1";"cms",#N/A,FALSE,"Sheet1";"fse",#N/A,FALSE,"Sheet1"}</definedName>
    <definedName name="wrn.document." hidden="1">{"consolidated",#N/A,FALSE,"Sheet1";"cms",#N/A,FALSE,"Sheet1";"fse",#N/A,FALSE,"Sheet1"}</definedName>
    <definedName name="wrn.document.1" localSheetId="4" hidden="1">{"comp",#N/A,FALSE,"SPEC";"footnotes",#N/A,FALSE,"SPEC"}</definedName>
    <definedName name="wrn.document.1" localSheetId="5" hidden="1">{"comp",#N/A,FALSE,"SPEC";"footnotes",#N/A,FALSE,"SPEC"}</definedName>
    <definedName name="wrn.document.1" localSheetId="3" hidden="1">{"comp",#N/A,FALSE,"SPEC";"footnotes",#N/A,FALSE,"SPEC"}</definedName>
    <definedName name="wrn.document.1" hidden="1">{"comp",#N/A,FALSE,"SPEC";"footnotes",#N/A,FALSE,"SPEC"}</definedName>
    <definedName name="wrn.documentaero." localSheetId="4" hidden="1">{"comps2",#N/A,FALSE,"AERO";"footnotes",#N/A,FALSE,"AERO"}</definedName>
    <definedName name="wrn.documentaero." localSheetId="5" hidden="1">{"comps2",#N/A,FALSE,"AERO";"footnotes",#N/A,FALSE,"AERO"}</definedName>
    <definedName name="wrn.documentaero." localSheetId="3" hidden="1">{"comps2",#N/A,FALSE,"AERO";"footnotes",#N/A,FALSE,"AERO"}</definedName>
    <definedName name="wrn.documentaero." hidden="1">{"comps2",#N/A,FALSE,"AERO";"footnotes",#N/A,FALSE,"AERO"}</definedName>
    <definedName name="wrn.documentaero.1" localSheetId="4" hidden="1">{"comps2",#N/A,FALSE,"AERO";"footnotes",#N/A,FALSE,"AERO"}</definedName>
    <definedName name="wrn.documentaero.1" localSheetId="5" hidden="1">{"comps2",#N/A,FALSE,"AERO";"footnotes",#N/A,FALSE,"AERO"}</definedName>
    <definedName name="wrn.documentaero.1" localSheetId="3" hidden="1">{"comps2",#N/A,FALSE,"AERO";"footnotes",#N/A,FALSE,"AERO"}</definedName>
    <definedName name="wrn.documentaero.1" hidden="1">{"comps2",#N/A,FALSE,"AERO";"footnotes",#N/A,FALSE,"AERO"}</definedName>
    <definedName name="wrn.documenthand." localSheetId="4" hidden="1">{"comps",#N/A,FALSE,"HANDPACK";"footnotes",#N/A,FALSE,"HANDPACK"}</definedName>
    <definedName name="wrn.documenthand." localSheetId="5" hidden="1">{"comps",#N/A,FALSE,"HANDPACK";"footnotes",#N/A,FALSE,"HANDPACK"}</definedName>
    <definedName name="wrn.documenthand." localSheetId="3" hidden="1">{"comps",#N/A,FALSE,"HANDPACK";"footnotes",#N/A,FALSE,"HANDPACK"}</definedName>
    <definedName name="wrn.documenthand." hidden="1">{"comps",#N/A,FALSE,"HANDPACK";"footnotes",#N/A,FALSE,"HANDPACK"}</definedName>
    <definedName name="wrn.documenthand.1" localSheetId="4" hidden="1">{"comps",#N/A,FALSE,"HANDPACK";"footnotes",#N/A,FALSE,"HANDPACK"}</definedName>
    <definedName name="wrn.documenthand.1" localSheetId="5" hidden="1">{"comps",#N/A,FALSE,"HANDPACK";"footnotes",#N/A,FALSE,"HANDPACK"}</definedName>
    <definedName name="wrn.documenthand.1" localSheetId="3" hidden="1">{"comps",#N/A,FALSE,"HANDPACK";"footnotes",#N/A,FALSE,"HANDPACK"}</definedName>
    <definedName name="wrn.documenthand.1" hidden="1">{"comps",#N/A,FALSE,"HANDPACK";"footnotes",#N/A,FALSE,"HANDPACK"}</definedName>
    <definedName name="wrn.dombud1." localSheetId="4" hidden="1">{#N/A,#N/A,FALSE,"SLSBUD"}</definedName>
    <definedName name="wrn.dombud1." localSheetId="5" hidden="1">{#N/A,#N/A,FALSE,"SLSBUD"}</definedName>
    <definedName name="wrn.dombud1." localSheetId="3" hidden="1">{#N/A,#N/A,FALSE,"SLSBUD"}</definedName>
    <definedName name="wrn.dombud1." hidden="1">{#N/A,#N/A,FALSE,"SLSBUD"}</definedName>
    <definedName name="wrn.dombud2." localSheetId="4" hidden="1">{#N/A,#N/A,FALSE,"SLSBUD"}</definedName>
    <definedName name="wrn.dombud2." localSheetId="5" hidden="1">{#N/A,#N/A,FALSE,"SLSBUD"}</definedName>
    <definedName name="wrn.dombud2." localSheetId="3" hidden="1">{#N/A,#N/A,FALSE,"SLSBUD"}</definedName>
    <definedName name="wrn.dombud2." hidden="1">{#N/A,#N/A,FALSE,"SLSBUD"}</definedName>
    <definedName name="wrn.Downside." localSheetId="4" hidden="1">{"Downside",#N/A,FALSE,"Downside"}</definedName>
    <definedName name="wrn.Downside." localSheetId="5" hidden="1">{"Downside",#N/A,FALSE,"Downside"}</definedName>
    <definedName name="wrn.Downside." localSheetId="3" hidden="1">{"Downside",#N/A,FALSE,"Downside"}</definedName>
    <definedName name="wrn.Downside." hidden="1">{"Downside",#N/A,FALSE,"Downside"}</definedName>
    <definedName name="wrn.Downside._1" localSheetId="4" hidden="1">{"Downside",#N/A,FALSE,"Downside"}</definedName>
    <definedName name="wrn.Downside._1" localSheetId="5" hidden="1">{"Downside",#N/A,FALSE,"Downside"}</definedName>
    <definedName name="wrn.Downside._1" localSheetId="3" hidden="1">{"Downside",#N/A,FALSE,"Downside"}</definedName>
    <definedName name="wrn.Downside._1" hidden="1">{"Downside",#N/A,FALSE,"Downside"}</definedName>
    <definedName name="wrn.DRAFT2." localSheetId="4"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DRAFT2." localSheetId="5"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DRAFT2." localSheetId="3"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DRAFT2."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Drivers." localSheetId="4" hidden="1">{#N/A,#N/A,TRUE,"Asset Assump";#N/A,#N/A,TRUE,"Prop Fees";#N/A,#N/A,TRUE,"Leasing fees";#N/A,#N/A,TRUE,"Assumptions"}</definedName>
    <definedName name="wrn.Drivers." localSheetId="5" hidden="1">{#N/A,#N/A,TRUE,"Asset Assump";#N/A,#N/A,TRUE,"Prop Fees";#N/A,#N/A,TRUE,"Leasing fees";#N/A,#N/A,TRUE,"Assumptions"}</definedName>
    <definedName name="wrn.Drivers." localSheetId="3" hidden="1">{#N/A,#N/A,TRUE,"Asset Assump";#N/A,#N/A,TRUE,"Prop Fees";#N/A,#N/A,TRUE,"Leasing fees";#N/A,#N/A,TRUE,"Assumptions"}</definedName>
    <definedName name="wrn.Drivers." hidden="1">{#N/A,#N/A,TRUE,"Asset Assump";#N/A,#N/A,TRUE,"Prop Fees";#N/A,#N/A,TRUE,"Leasing fees";#N/A,#N/A,TRUE,"Assumptions"}</definedName>
    <definedName name="wrn.dtl.schedules" localSheetId="4" hidden="1">{"ACCOUNT DETAIL",#N/A,FALSE,"SCHEDULE E";"ACCOUNT DETAIL",#N/A,FALSE,"SCHEDULE G";"ACCOUNT DETAIL",#N/A,FALSE,"SCHEDULE H";"ACCOUNT DETAIL",#N/A,FALSE,"SCHEDULE I"}</definedName>
    <definedName name="wrn.dtl.schedules" localSheetId="5" hidden="1">{"ACCOUNT DETAIL",#N/A,FALSE,"SCHEDULE E";"ACCOUNT DETAIL",#N/A,FALSE,"SCHEDULE G";"ACCOUNT DETAIL",#N/A,FALSE,"SCHEDULE H";"ACCOUNT DETAIL",#N/A,FALSE,"SCHEDULE I"}</definedName>
    <definedName name="wrn.dtl.schedules" localSheetId="3" hidden="1">{"ACCOUNT DETAIL",#N/A,FALSE,"SCHEDULE E";"ACCOUNT DETAIL",#N/A,FALSE,"SCHEDULE G";"ACCOUNT DETAIL",#N/A,FALSE,"SCHEDULE H";"ACCOUNT DETAIL",#N/A,FALSE,"SCHEDULE I"}</definedName>
    <definedName name="wrn.dtl.schedules" hidden="1">{"ACCOUNT DETAIL",#N/A,FALSE,"SCHEDULE E";"ACCOUNT DETAIL",#N/A,FALSE,"SCHEDULE G";"ACCOUNT DETAIL",#N/A,FALSE,"SCHEDULE H";"ACCOUNT DETAIL",#N/A,FALSE,"SCHEDULE I"}</definedName>
    <definedName name="wrn.Dwight._.print." localSheetId="4" hidden="1">{"Venture Summary",#N/A,TRUE,"Summary";"Sensitivity Tabels",#N/A,TRUE,"Summary";"Operating Assumptions",#N/A,TRUE,"Summary";#N/A,#N/A,TRUE,"IRR Changes"}</definedName>
    <definedName name="wrn.Dwight._.print." localSheetId="5" hidden="1">{"Venture Summary",#N/A,TRUE,"Summary";"Sensitivity Tabels",#N/A,TRUE,"Summary";"Operating Assumptions",#N/A,TRUE,"Summary";#N/A,#N/A,TRUE,"IRR Changes"}</definedName>
    <definedName name="wrn.Dwight._.print." localSheetId="3" hidden="1">{"Venture Summary",#N/A,TRUE,"Summary";"Sensitivity Tabels",#N/A,TRUE,"Summary";"Operating Assumptions",#N/A,TRUE,"Summary";#N/A,#N/A,TRUE,"IRR Changes"}</definedName>
    <definedName name="wrn.Dwight._.print." hidden="1">{"Venture Summary",#N/A,TRUE,"Summary";"Sensitivity Tabels",#N/A,TRUE,"Summary";"Operating Assumptions",#N/A,TRUE,"Summary";#N/A,#N/A,TRUE,"IRR Changes"}</definedName>
    <definedName name="wrn.Earnings._.Model."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 localSheetId="4" hidden="1">{"eb1",#N/A,TRUE,"E-B (R)";"eb2",#N/A,TRUE,"E-B (R)"}</definedName>
    <definedName name="wrn.EB." localSheetId="5" hidden="1">{"eb1",#N/A,TRUE,"E-B (R)";"eb2",#N/A,TRUE,"E-B (R)"}</definedName>
    <definedName name="wrn.EB." localSheetId="3" hidden="1">{"eb1",#N/A,TRUE,"E-B (R)";"eb2",#N/A,TRUE,"E-B (R)"}</definedName>
    <definedName name="wrn.EB." hidden="1">{"eb1",#N/A,TRUE,"E-B (R)";"eb2",#N/A,TRUE,"E-B (R)"}</definedName>
    <definedName name="wrn.EB1." localSheetId="4" hidden="1">{"EB1_1",#N/A,TRUE,"E-B1 (R)";"EB1_2",#N/A,TRUE,"E-B1 (R)"}</definedName>
    <definedName name="wrn.EB1." localSheetId="5" hidden="1">{"EB1_1",#N/A,TRUE,"E-B1 (R)";"EB1_2",#N/A,TRUE,"E-B1 (R)"}</definedName>
    <definedName name="wrn.EB1." localSheetId="3" hidden="1">{"EB1_1",#N/A,TRUE,"E-B1 (R)";"EB1_2",#N/A,TRUE,"E-B1 (R)"}</definedName>
    <definedName name="wrn.EB1." hidden="1">{"EB1_1",#N/A,TRUE,"E-B1 (R)";"EB1_2",#N/A,TRUE,"E-B1 (R)"}</definedName>
    <definedName name="wrn.Ebit." localSheetId="4" hidden="1">{"Ebit_detail",#N/A,FALSE,"P&amp;L";"Ebit_division_direct",#N/A,FALSE,"P&amp;L";"Ebit_indirect_allocation",#N/A,FALSE,"P&amp;L";"Ebit_division_indirect",#N/A,FALSE,"P&amp;L";"Ebit_Variance",#N/A,FALSE,"P&amp;L"}</definedName>
    <definedName name="wrn.Ebit." localSheetId="5" hidden="1">{"Ebit_detail",#N/A,FALSE,"P&amp;L";"Ebit_division_direct",#N/A,FALSE,"P&amp;L";"Ebit_indirect_allocation",#N/A,FALSE,"P&amp;L";"Ebit_division_indirect",#N/A,FALSE,"P&amp;L";"Ebit_Variance",#N/A,FALSE,"P&amp;L"}</definedName>
    <definedName name="wrn.Ebit." localSheetId="3" hidden="1">{"Ebit_detail",#N/A,FALSE,"P&amp;L";"Ebit_division_direct",#N/A,FALSE,"P&amp;L";"Ebit_indirect_allocation",#N/A,FALSE,"P&amp;L";"Ebit_division_indirect",#N/A,FALSE,"P&amp;L";"Ebit_Variance",#N/A,FALSE,"P&amp;L"}</definedName>
    <definedName name="wrn.Ebit." hidden="1">{"Ebit_detail",#N/A,FALSE,"P&amp;L";"Ebit_division_direct",#N/A,FALSE,"P&amp;L";"Ebit_indirect_allocation",#N/A,FALSE,"P&amp;L";"Ebit_division_indirect",#N/A,FALSE,"P&amp;L";"Ebit_Variance",#N/A,FALSE,"P&amp;L"}</definedName>
    <definedName name="wrn.EBITRECS." localSheetId="4" hidden="1">{"SCH31",#N/A,FALSE,"ebitrecs";"SCH32",#N/A,FALSE,"ebitrecs";"SCH33",#N/A,FALSE,"ebitrecs";"SCH34",#N/A,FALSE,"ebitrecs";"SCH35",#N/A,FALSE,"ebitrecs";"SCH36",#N/A,FALSE,"ebitrecs";"SCH37",#N/A,FALSE,"ebitrecs";"SCH38",#N/A,FALSE,"ebitrecs"}</definedName>
    <definedName name="wrn.EBITRECS." localSheetId="5" hidden="1">{"SCH31",#N/A,FALSE,"ebitrecs";"SCH32",#N/A,FALSE,"ebitrecs";"SCH33",#N/A,FALSE,"ebitrecs";"SCH34",#N/A,FALSE,"ebitrecs";"SCH35",#N/A,FALSE,"ebitrecs";"SCH36",#N/A,FALSE,"ebitrecs";"SCH37",#N/A,FALSE,"ebitrecs";"SCH38",#N/A,FALSE,"ebitrecs"}</definedName>
    <definedName name="wrn.EBITRECS." localSheetId="3" hidden="1">{"SCH31",#N/A,FALSE,"ebitrecs";"SCH32",#N/A,FALSE,"ebitrecs";"SCH33",#N/A,FALSE,"ebitrecs";"SCH34",#N/A,FALSE,"ebitrecs";"SCH35",#N/A,FALSE,"ebitrecs";"SCH36",#N/A,FALSE,"ebitrecs";"SCH37",#N/A,FALSE,"ebitrecs";"SCH38",#N/A,FALSE,"ebitrecs"}</definedName>
    <definedName name="wrn.EBITRECS." hidden="1">{"SCH31",#N/A,FALSE,"ebitrecs";"SCH32",#N/A,FALSE,"ebitrecs";"SCH33",#N/A,FALSE,"ebitrecs";"SCH34",#N/A,FALSE,"ebitrecs";"SCH35",#N/A,FALSE,"ebitrecs";"SCH36",#N/A,FALSE,"ebitrecs";"SCH37",#N/A,FALSE,"ebitrecs";"SCH38",#N/A,FALSE,"ebitrecs"}</definedName>
    <definedName name="wrn.EC1." localSheetId="4" hidden="1">{"eca",#N/A,TRUE,"E-C1 (R)";"ecb",#N/A,TRUE,"E-C1 (R)"}</definedName>
    <definedName name="wrn.EC1." localSheetId="5" hidden="1">{"eca",#N/A,TRUE,"E-C1 (R)";"ecb",#N/A,TRUE,"E-C1 (R)"}</definedName>
    <definedName name="wrn.EC1." localSheetId="3" hidden="1">{"eca",#N/A,TRUE,"E-C1 (R)";"ecb",#N/A,TRUE,"E-C1 (R)"}</definedName>
    <definedName name="wrn.EC1." hidden="1">{"eca",#N/A,TRUE,"E-C1 (R)";"ecb",#N/A,TRUE,"E-C1 (R)"}</definedName>
    <definedName name="wrn.ED." localSheetId="4" hidden="1">{"ed1",#N/A,TRUE,"E-D";"ed2",#N/A,TRUE,"E-D"}</definedName>
    <definedName name="wrn.ED." localSheetId="5" hidden="1">{"ed1",#N/A,TRUE,"E-D";"ed2",#N/A,TRUE,"E-D"}</definedName>
    <definedName name="wrn.ED." localSheetId="3" hidden="1">{"ed1",#N/A,TRUE,"E-D";"ed2",#N/A,TRUE,"E-D"}</definedName>
    <definedName name="wrn.ED." hidden="1">{"ed1",#N/A,TRUE,"E-D";"ed2",#N/A,TRUE,"E-D"}</definedName>
    <definedName name="wrn.Einhundert._.Prozent._.alle._.Perioden." localSheetId="4" hidden="1">{"Alle Perioden",#N/A,FALSE,"Erf";"Alle Perioden",#N/A,FALSE,"BV100";"Alle Perioden",#N/A,FALSE,"BE100";"Alle Perioden",#N/A,FALSE,"Re100";"Alle Perioden",#N/A,FALSE,"Vol100"}</definedName>
    <definedName name="wrn.Einhundert._.Prozent._.alle._.Perioden." localSheetId="5" hidden="1">{"Alle Perioden",#N/A,FALSE,"Erf";"Alle Perioden",#N/A,FALSE,"BV100";"Alle Perioden",#N/A,FALSE,"BE100";"Alle Perioden",#N/A,FALSE,"Re100";"Alle Perioden",#N/A,FALSE,"Vol100"}</definedName>
    <definedName name="wrn.Einhundert._.Prozent._.alle._.Perioden." localSheetId="3" hidden="1">{"Alle Perioden",#N/A,FALSE,"Erf";"Alle Perioden",#N/A,FALSE,"BV100";"Alle Perioden",#N/A,FALSE,"BE100";"Alle Perioden",#N/A,FALSE,"Re100";"Alle Perioden",#N/A,FALSE,"Vol100"}</definedName>
    <definedName name="wrn.Einhundert._.Prozent._.alle._.Perioden." hidden="1">{"Alle Perioden",#N/A,FALSE,"Erf";"Alle Perioden",#N/A,FALSE,"BV100";"Alle Perioden",#N/A,FALSE,"BE100";"Alle Perioden",#N/A,FALSE,"Re100";"Alle Perioden",#N/A,FALSE,"Vol100"}</definedName>
    <definedName name="wrn.Einhundert._.Prozent._.erste._.elf._.Perioden." localSheetId="4" hidden="1">{"Erste elf Perioden",#N/A,FALSE,"Erf";"Erste elf Perioden",#N/A,FALSE,"BV100";"Erste elf Perioden",#N/A,FALSE,"BE100";"Erste elf Perioden",#N/A,FALSE,"Re100";"Erste elf Perioden",#N/A,FALSE,"Vol100"}</definedName>
    <definedName name="wrn.Einhundert._.Prozent._.erste._.elf._.Perioden." localSheetId="5" hidden="1">{"Erste elf Perioden",#N/A,FALSE,"Erf";"Erste elf Perioden",#N/A,FALSE,"BV100";"Erste elf Perioden",#N/A,FALSE,"BE100";"Erste elf Perioden",#N/A,FALSE,"Re100";"Erste elf Perioden",#N/A,FALSE,"Vol100"}</definedName>
    <definedName name="wrn.Einhundert._.Prozent._.erste._.elf._.Perioden." localSheetId="3" hidden="1">{"Erste elf Perioden",#N/A,FALSE,"Erf";"Erste elf Perioden",#N/A,FALSE,"BV100";"Erste elf Perioden",#N/A,FALSE,"BE100";"Erste elf Perioden",#N/A,FALSE,"Re100";"Erste elf Perioden",#N/A,FALSE,"Vol100"}</definedName>
    <definedName name="wrn.Einhundert._.Prozent._.erste._.elf._.Perioden." hidden="1">{"Erste elf Perioden",#N/A,FALSE,"Erf";"Erste elf Perioden",#N/A,FALSE,"BV100";"Erste elf Perioden",#N/A,FALSE,"BE100";"Erste elf Perioden",#N/A,FALSE,"Re100";"Erste elf Perioden",#N/A,FALSE,"Vol100"}</definedName>
    <definedName name="wrn.EJH." localSheetId="4" hidden="1">{"EJH1",#N/A,TRUE,"E-JH (R)";"EJH2",#N/A,TRUE,"E-JH (R)"}</definedName>
    <definedName name="wrn.EJH." localSheetId="5" hidden="1">{"EJH1",#N/A,TRUE,"E-JH (R)";"EJH2",#N/A,TRUE,"E-JH (R)"}</definedName>
    <definedName name="wrn.EJH." localSheetId="3" hidden="1">{"EJH1",#N/A,TRUE,"E-JH (R)";"EJH2",#N/A,TRUE,"E-JH (R)"}</definedName>
    <definedName name="wrn.EJH." hidden="1">{"EJH1",#N/A,TRUE,"E-JH (R)";"EJH2",#N/A,TRUE,"E-JH (R)"}</definedName>
    <definedName name="wrn.El._.Toro._.Pro._.Forma._.Detail." localSheetId="4" hidden="1">{"P1",#N/A,FALSE,"Proforma";"P1CF",#N/A,FALSE,"Proforma";"P1EquityCF",#N/A,FALSE,"Proforma"}</definedName>
    <definedName name="wrn.El._.Toro._.Pro._.Forma._.Detail." localSheetId="5" hidden="1">{"P1",#N/A,FALSE,"Proforma";"P1CF",#N/A,FALSE,"Proforma";"P1EquityCF",#N/A,FALSE,"Proforma"}</definedName>
    <definedName name="wrn.El._.Toro._.Pro._.Forma._.Detail." localSheetId="3" hidden="1">{"P1",#N/A,FALSE,"Proforma";"P1CF",#N/A,FALSE,"Proforma";"P1EquityCF",#N/A,FALSE,"Proforma"}</definedName>
    <definedName name="wrn.El._.Toro._.Pro._.Forma._.Detail." hidden="1">{"P1",#N/A,FALSE,"Proforma";"P1CF",#N/A,FALSE,"Proforma";"P1EquityCF",#N/A,FALSE,"Proforma"}</definedName>
    <definedName name="wrn.El._.Toro._.summary._.Sheets." localSheetId="4" hidden="1">{#N/A,#N/A,TRUE,"Dev Summ";#N/A,#N/A,TRUE,"General";#N/A,#N/A,TRUE,"Rates";#N/A,#N/A,TRUE,"Cost Summ"}</definedName>
    <definedName name="wrn.El._.Toro._.summary._.Sheets." localSheetId="5" hidden="1">{#N/A,#N/A,TRUE,"Dev Summ";#N/A,#N/A,TRUE,"General";#N/A,#N/A,TRUE,"Rates";#N/A,#N/A,TRUE,"Cost Summ"}</definedName>
    <definedName name="wrn.El._.Toro._.summary._.Sheets." localSheetId="3" hidden="1">{#N/A,#N/A,TRUE,"Dev Summ";#N/A,#N/A,TRUE,"General";#N/A,#N/A,TRUE,"Rates";#N/A,#N/A,TRUE,"Cost Summ"}</definedName>
    <definedName name="wrn.El._.Toro._.summary._.Sheets." hidden="1">{#N/A,#N/A,TRUE,"Dev Summ";#N/A,#N/A,TRUE,"General";#N/A,#N/A,TRUE,"Rates";#N/A,#N/A,TRUE,"Cost Summ"}</definedName>
    <definedName name="wrn.Employee._.Benefits._.Allocation." localSheetId="4" hidden="1">{#N/A,#N/A,FALSE,"Employee Benefits Allocation"}</definedName>
    <definedName name="wrn.Employee._.Benefits._.Allocation." localSheetId="5" hidden="1">{#N/A,#N/A,FALSE,"Employee Benefits Allocation"}</definedName>
    <definedName name="wrn.Employee._.Benefits._.Allocation." localSheetId="3" hidden="1">{#N/A,#N/A,FALSE,"Employee Benefits Allocation"}</definedName>
    <definedName name="wrn.Employee._.Benefits._.Allocation." hidden="1">{#N/A,#N/A,FALSE,"Employee Benefits Allocation"}</definedName>
    <definedName name="wrn.Engineering." localSheetId="4" hidden="1">{#N/A,#N/A,FALSE,"ENGINEERING"}</definedName>
    <definedName name="wrn.Engineering." localSheetId="5" hidden="1">{#N/A,#N/A,FALSE,"ENGINEERING"}</definedName>
    <definedName name="wrn.Engineering." localSheetId="3" hidden="1">{#N/A,#N/A,FALSE,"ENGINEERING"}</definedName>
    <definedName name="wrn.Engineering." hidden="1">{#N/A,#N/A,FALSE,"ENGINEERING"}</definedName>
    <definedName name="wrn.Engineering._1" localSheetId="4" hidden="1">{#N/A,#N/A,FALSE,"ENGINEERING"}</definedName>
    <definedName name="wrn.Engineering._1" localSheetId="5" hidden="1">{#N/A,#N/A,FALSE,"ENGINEERING"}</definedName>
    <definedName name="wrn.Engineering._1" localSheetId="3" hidden="1">{#N/A,#N/A,FALSE,"ENGINEERING"}</definedName>
    <definedName name="wrn.Engineering._1" hidden="1">{#N/A,#N/A,FALSE,"ENGINEERING"}</definedName>
    <definedName name="wrn.Englese._.Report._.1st._.half." localSheetId="4"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wrn.Englese._.Report._.1st._.half." localSheetId="5"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wrn.Englese._.Report._.1st._.half." localSheetId="3"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wrn.Englese._.Report._.1st._.half."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wrn.Englese._.Report._.2nd._.half." localSheetId="4" hidden="1">{"EngSWsum",#N/A,FALSE,"Sewer Summary";"EngSWest",#N/A,FALSE,"Sewer Estimate";"Eng GRsum",#N/A,FALSE,"Garage Summary";"EngGRest",#N/A,FALSE,"Garage Estimate";"EngPLsum",#N/A,FALSE,"Pool Summary";"EngPLest",#N/A,FALSE,"Pool";"EngPHsum",#N/A,FALSE,"Pool House Summary";"EngPHest",#N/A,FALSE,"Pool House Estimate";"EngMAsum",#N/A,FALSE,"Marina Summary";"EngMAest",#N/A,FALSE,"Marina Estimate"}</definedName>
    <definedName name="wrn.Englese._.Report._.2nd._.half." localSheetId="5" hidden="1">{"EngSWsum",#N/A,FALSE,"Sewer Summary";"EngSWest",#N/A,FALSE,"Sewer Estimate";"Eng GRsum",#N/A,FALSE,"Garage Summary";"EngGRest",#N/A,FALSE,"Garage Estimate";"EngPLsum",#N/A,FALSE,"Pool Summary";"EngPLest",#N/A,FALSE,"Pool";"EngPHsum",#N/A,FALSE,"Pool House Summary";"EngPHest",#N/A,FALSE,"Pool House Estimate";"EngMAsum",#N/A,FALSE,"Marina Summary";"EngMAest",#N/A,FALSE,"Marina Estimate"}</definedName>
    <definedName name="wrn.Englese._.Report._.2nd._.half." localSheetId="3" hidden="1">{"EngSWsum",#N/A,FALSE,"Sewer Summary";"EngSWest",#N/A,FALSE,"Sewer Estimate";"Eng GRsum",#N/A,FALSE,"Garage Summary";"EngGRest",#N/A,FALSE,"Garage Estimate";"EngPLsum",#N/A,FALSE,"Pool Summary";"EngPLest",#N/A,FALSE,"Pool";"EngPHsum",#N/A,FALSE,"Pool House Summary";"EngPHest",#N/A,FALSE,"Pool House Estimate";"EngMAsum",#N/A,FALSE,"Marina Summary";"EngMAest",#N/A,FALSE,"Marina Estimate"}</definedName>
    <definedName name="wrn.Englese._.Report._.2nd._.half." hidden="1">{"EngSWsum",#N/A,FALSE,"Sewer Summary";"EngSWest",#N/A,FALSE,"Sewer Estimate";"Eng GRsum",#N/A,FALSE,"Garage Summary";"EngGRest",#N/A,FALSE,"Garage Estimate";"EngPLsum",#N/A,FALSE,"Pool Summary";"EngPLest",#N/A,FALSE,"Pool";"EngPHsum",#N/A,FALSE,"Pool House Summary";"EngPHest",#N/A,FALSE,"Pool House Estimate";"EngMAsum",#N/A,FALSE,"Marina Summary";"EngMAest",#N/A,FALSE,"Marina Estimate"}</definedName>
    <definedName name="wrn.ENTIRE." localSheetId="4" hidden="1">{#N/A,#N/A,FALSE,"SUMMARY";#N/A,#N/A,FALSE,"LEASING SCHEDULE";#N/A,#N/A,FALSE,"EXPLANATION";#N/A,#N/A,FALSE,"EXPLANATION";#N/A,#N/A,FALSE,"ANALYSIS";#N/A,#N/A,FALSE,"SPREAD";#N/A,#N/A,FALSE,"INCOME";#N/A,#N/A,FALSE,"EXPENSES";#N/A,#N/A,FALSE,"CAPITAL";#N/A,#N/A,FALSE,"DEBT SERVICE"}</definedName>
    <definedName name="wrn.ENTIRE." localSheetId="5" hidden="1">{#N/A,#N/A,FALSE,"SUMMARY";#N/A,#N/A,FALSE,"LEASING SCHEDULE";#N/A,#N/A,FALSE,"EXPLANATION";#N/A,#N/A,FALSE,"EXPLANATION";#N/A,#N/A,FALSE,"ANALYSIS";#N/A,#N/A,FALSE,"SPREAD";#N/A,#N/A,FALSE,"INCOME";#N/A,#N/A,FALSE,"EXPENSES";#N/A,#N/A,FALSE,"CAPITAL";#N/A,#N/A,FALSE,"DEBT SERVICE"}</definedName>
    <definedName name="wrn.ENTIRE." localSheetId="3" hidden="1">{#N/A,#N/A,FALSE,"SUMMARY";#N/A,#N/A,FALSE,"LEASING SCHEDULE";#N/A,#N/A,FALSE,"EXPLANATION";#N/A,#N/A,FALSE,"EXPLANATION";#N/A,#N/A,FALSE,"ANALYSIS";#N/A,#N/A,FALSE,"SPREAD";#N/A,#N/A,FALSE,"INCOME";#N/A,#N/A,FALSE,"EXPENSES";#N/A,#N/A,FALSE,"CAPITAL";#N/A,#N/A,FALSE,"DEBT SERVICE"}</definedName>
    <definedName name="wrn.ENTIRE." hidden="1">{#N/A,#N/A,FALSE,"SUMMARY";#N/A,#N/A,FALSE,"LEASING SCHEDULE";#N/A,#N/A,FALSE,"EXPLANATION";#N/A,#N/A,FALSE,"EXPLANATION";#N/A,#N/A,FALSE,"ANALYSIS";#N/A,#N/A,FALSE,"SPREAD";#N/A,#N/A,FALSE,"INCOME";#N/A,#N/A,FALSE,"EXPENSES";#N/A,#N/A,FALSE,"CAPITAL";#N/A,#N/A,FALSE,"DEBT SERVICE"}</definedName>
    <definedName name="wrn.Entire._.Model." localSheetId="4" hidden="1">{"Income Page",#N/A,FALSE,"Income";"Quarterly Page",#N/A,FALSE,"Quarterly";"EPS Page",#N/A,FALSE,"EPS";"Cashflow Page",#N/A,FALSE,"CashFlow"}</definedName>
    <definedName name="wrn.Entire._.Model." localSheetId="5" hidden="1">{"Income Page",#N/A,FALSE,"Income";"Quarterly Page",#N/A,FALSE,"Quarterly";"EPS Page",#N/A,FALSE,"EPS";"Cashflow Page",#N/A,FALSE,"CashFlow"}</definedName>
    <definedName name="wrn.Entire._.Model." localSheetId="3" hidden="1">{"Income Page",#N/A,FALSE,"Income";"Quarterly Page",#N/A,FALSE,"Quarterly";"EPS Page",#N/A,FALSE,"EPS";"Cashflow Page",#N/A,FALSE,"CashFlow"}</definedName>
    <definedName name="wrn.Entire._.Model." hidden="1">{"Income Page",#N/A,FALSE,"Income";"Quarterly Page",#N/A,FALSE,"Quarterly";"EPS Page",#N/A,FALSE,"EPS";"Cashflow Page",#N/A,FALSE,"CashFlow"}</definedName>
    <definedName name="wrn.Entire._.Package." localSheetId="4" hidden="1">{"Summary",#N/A,FALSE,"Assumptions";"Development 1 2",#N/A,FALSE,"Budget";"Operating Income",#N/A,FALSE,"Budget"}</definedName>
    <definedName name="wrn.Entire._.Package." localSheetId="5" hidden="1">{"Summary",#N/A,FALSE,"Assumptions";"Development 1 2",#N/A,FALSE,"Budget";"Operating Income",#N/A,FALSE,"Budget"}</definedName>
    <definedName name="wrn.Entire._.Package." localSheetId="3" hidden="1">{"Summary",#N/A,FALSE,"Assumptions";"Development 1 2",#N/A,FALSE,"Budget";"Operating Income",#N/A,FALSE,"Budget"}</definedName>
    <definedName name="wrn.Entire._.Package." hidden="1">{"Summary",#N/A,FALSE,"Assumptions";"Development 1 2",#N/A,FALSE,"Budget";"Operating Income",#N/A,FALSE,"Budget"}</definedName>
    <definedName name="wrn.Entry._.Grids." localSheetId="4" hidden="1">{#N/A,#N/A,FALSE,"Services JE Grid";#N/A,#N/A,FALSE,"Emmes JE Grid";#N/A,#N/A,FALSE,"Capital JE Grid "}</definedName>
    <definedName name="wrn.Entry._.Grids." localSheetId="5" hidden="1">{#N/A,#N/A,FALSE,"Services JE Grid";#N/A,#N/A,FALSE,"Emmes JE Grid";#N/A,#N/A,FALSE,"Capital JE Grid "}</definedName>
    <definedName name="wrn.Entry._.Grids." localSheetId="3" hidden="1">{#N/A,#N/A,FALSE,"Services JE Grid";#N/A,#N/A,FALSE,"Emmes JE Grid";#N/A,#N/A,FALSE,"Capital JE Grid "}</definedName>
    <definedName name="wrn.Entry._.Grids." hidden="1">{#N/A,#N/A,FALSE,"Services JE Grid";#N/A,#N/A,FALSE,"Emmes JE Grid";#N/A,#N/A,FALSE,"Capital JE Grid "}</definedName>
    <definedName name="wrn.Environmental." localSheetId="4" hidden="1">{#N/A,#N/A,FALSE,"ENVIRONMENTAL"}</definedName>
    <definedName name="wrn.Environmental." localSheetId="5" hidden="1">{#N/A,#N/A,FALSE,"ENVIRONMENTAL"}</definedName>
    <definedName name="wrn.Environmental." localSheetId="3" hidden="1">{#N/A,#N/A,FALSE,"ENVIRONMENTAL"}</definedName>
    <definedName name="wrn.Environmental." hidden="1">{#N/A,#N/A,FALSE,"ENVIRONMENTAL"}</definedName>
    <definedName name="wrn.Environmental._1" localSheetId="4" hidden="1">{#N/A,#N/A,FALSE,"ENVIRONMENTAL"}</definedName>
    <definedName name="wrn.Environmental._1" localSheetId="5" hidden="1">{#N/A,#N/A,FALSE,"ENVIRONMENTAL"}</definedName>
    <definedName name="wrn.Environmental._1" localSheetId="3" hidden="1">{#N/A,#N/A,FALSE,"ENVIRONMENTAL"}</definedName>
    <definedName name="wrn.Environmental._1" hidden="1">{#N/A,#N/A,FALSE,"ENVIRONMENTAL"}</definedName>
    <definedName name="wrn.equity." localSheetId="4" hidden="1">{#N/A,#N/A,FALSE,"Cover";#N/A,#N/A,FALSE,"Equity Sum";#N/A,#N/A,FALSE,"Constr Phase";#N/A,#N/A,FALSE,"Graph";#N/A,#N/A,FALSE,"Proforma";#N/A,#N/A,FALSE,"SQFT";#N/A,#N/A,FALSE,"TDC";#N/A,#N/A,FALSE,"Loan";#N/A,#N/A,FALSE,"Start Costs";#N/A,#N/A,FALSE,"Oper Exp";#N/A,#N/A,FALSE,"Grid"}</definedName>
    <definedName name="wrn.equity." localSheetId="5" hidden="1">{#N/A,#N/A,FALSE,"Cover";#N/A,#N/A,FALSE,"Equity Sum";#N/A,#N/A,FALSE,"Constr Phase";#N/A,#N/A,FALSE,"Graph";#N/A,#N/A,FALSE,"Proforma";#N/A,#N/A,FALSE,"SQFT";#N/A,#N/A,FALSE,"TDC";#N/A,#N/A,FALSE,"Loan";#N/A,#N/A,FALSE,"Start Costs";#N/A,#N/A,FALSE,"Oper Exp";#N/A,#N/A,FALSE,"Grid"}</definedName>
    <definedName name="wrn.equity." localSheetId="3" hidden="1">{#N/A,#N/A,FALSE,"Cover";#N/A,#N/A,FALSE,"Equity Sum";#N/A,#N/A,FALSE,"Constr Phase";#N/A,#N/A,FALSE,"Graph";#N/A,#N/A,FALSE,"Proforma";#N/A,#N/A,FALSE,"SQFT";#N/A,#N/A,FALSE,"TDC";#N/A,#N/A,FALSE,"Loan";#N/A,#N/A,FALSE,"Start Costs";#N/A,#N/A,FALSE,"Oper Exp";#N/A,#N/A,FALSE,"Grid"}</definedName>
    <definedName name="wrn.equity." hidden="1">{#N/A,#N/A,FALSE,"Cover";#N/A,#N/A,FALSE,"Equity Sum";#N/A,#N/A,FALSE,"Constr Phase";#N/A,#N/A,FALSE,"Graph";#N/A,#N/A,FALSE,"Proforma";#N/A,#N/A,FALSE,"SQFT";#N/A,#N/A,FALSE,"TDC";#N/A,#N/A,FALSE,"Loan";#N/A,#N/A,FALSE,"Start Costs";#N/A,#N/A,FALSE,"Oper Exp";#N/A,#N/A,FALSE,"Grid"}</definedName>
    <definedName name="wrn.equity._.comps." localSheetId="4" hidden="1">{"equity comps",#N/A,FALSE,"CS Comps";"equity comps",#N/A,FALSE,"PS Comps";"equity comps",#N/A,FALSE,"GIC_Comps";"equity comps",#N/A,FALSE,"GIC2_Comps"}</definedName>
    <definedName name="wrn.equity._.comps." localSheetId="5" hidden="1">{"equity comps",#N/A,FALSE,"CS Comps";"equity comps",#N/A,FALSE,"PS Comps";"equity comps",#N/A,FALSE,"GIC_Comps";"equity comps",#N/A,FALSE,"GIC2_Comps"}</definedName>
    <definedName name="wrn.equity._.comps." localSheetId="3"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quity._.comps.1" localSheetId="4" hidden="1">{"equity comps",#N/A,FALSE,"CS Comps";"equity comps",#N/A,FALSE,"PS Comps";"equity comps",#N/A,FALSE,"GIC_Comps";"equity comps",#N/A,FALSE,"GIC2_Comps"}</definedName>
    <definedName name="wrn.equity._.comps.1" localSheetId="5" hidden="1">{"equity comps",#N/A,FALSE,"CS Comps";"equity comps",#N/A,FALSE,"PS Comps";"equity comps",#N/A,FALSE,"GIC_Comps";"equity comps",#N/A,FALSE,"GIC2_Comps"}</definedName>
    <definedName name="wrn.equity._.comps.1" localSheetId="3"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stimate._.Backup." localSheetId="4" hidden="1">{"Estimate Backup",#N/A,FALSE,"Divsum"}</definedName>
    <definedName name="wrn.Estimate._.Backup." localSheetId="5" hidden="1">{"Estimate Backup",#N/A,FALSE,"Divsum"}</definedName>
    <definedName name="wrn.Estimate._.Backup." localSheetId="3" hidden="1">{"Estimate Backup",#N/A,FALSE,"Divsum"}</definedName>
    <definedName name="wrn.Estimate._.Backup." hidden="1">{"Estimate Backup",#N/A,FALSE,"Divsum"}</definedName>
    <definedName name="wrn.etran." localSheetId="4" hidden="1">{#N/A,#N/A,FALSE,"Allo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tran." localSheetId="5" hidden="1">{#N/A,#N/A,FALSE,"Allo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tran." localSheetId="3" hidden="1">{#N/A,#N/A,FALSE,"Allo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tran." hidden="1">{#N/A,#N/A,FALSE,"Allo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urope." localSheetId="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A." localSheetId="4" hidden="1">{"SCH73",#N/A,FALSE,"eva";"SCH74",#N/A,FALSE,"eva";"SCH75",#N/A,FALSE,"eva"}</definedName>
    <definedName name="wrn.EVA." localSheetId="5" hidden="1">{"SCH73",#N/A,FALSE,"eva";"SCH74",#N/A,FALSE,"eva";"SCH75",#N/A,FALSE,"eva"}</definedName>
    <definedName name="wrn.EVA." localSheetId="3" hidden="1">{"SCH73",#N/A,FALSE,"eva";"SCH74",#N/A,FALSE,"eva";"SCH75",#N/A,FALSE,"eva"}</definedName>
    <definedName name="wrn.EVA." hidden="1">{"SCH73",#N/A,FALSE,"eva";"SCH74",#N/A,FALSE,"eva";"SCH75",#N/A,FALSE,"eva"}</definedName>
    <definedName name="wrn.Eventplanner." localSheetId="4" hidden="1">{#N/A,#N/A,FALSE,"Zone (East)";#N/A,#N/A,FALSE,"Zone (South)";#N/A,#N/A,FALSE,"Zone (West)";#N/A,#N/A,FALSE,"National Account"}</definedName>
    <definedName name="wrn.Eventplanner." localSheetId="5" hidden="1">{#N/A,#N/A,FALSE,"Zone (East)";#N/A,#N/A,FALSE,"Zone (South)";#N/A,#N/A,FALSE,"Zone (West)";#N/A,#N/A,FALSE,"National Account"}</definedName>
    <definedName name="wrn.Eventplanner." localSheetId="3" hidden="1">{#N/A,#N/A,FALSE,"Zone (East)";#N/A,#N/A,FALSE,"Zone (South)";#N/A,#N/A,FALSE,"Zone (West)";#N/A,#N/A,FALSE,"National Account"}</definedName>
    <definedName name="wrn.Eventplanner." hidden="1">{#N/A,#N/A,FALSE,"Zone (East)";#N/A,#N/A,FALSE,"Zone (South)";#N/A,#N/A,FALSE,"Zone (West)";#N/A,#N/A,FALSE,"National Account"}</definedName>
    <definedName name="wrn.Everything." localSheetId="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WB." localSheetId="4" hidden="1">{#N/A,#N/A,FALSE,"EWB";#N/A,#N/A,FALSE,"EWB-2"}</definedName>
    <definedName name="wrn.EWB." localSheetId="5" hidden="1">{#N/A,#N/A,FALSE,"EWB";#N/A,#N/A,FALSE,"EWB-2"}</definedName>
    <definedName name="wrn.EWB." localSheetId="3" hidden="1">{#N/A,#N/A,FALSE,"EWB";#N/A,#N/A,FALSE,"EWB-2"}</definedName>
    <definedName name="wrn.EWB." hidden="1">{#N/A,#N/A,FALSE,"EWB";#N/A,#N/A,FALSE,"EWB-2"}</definedName>
    <definedName name="wrn.Exec._.Summary." localSheetId="4" hidden="1">{#N/A,#N/A,FALSE,"Index"}</definedName>
    <definedName name="wrn.Exec._.Summary." localSheetId="5" hidden="1">{#N/A,#N/A,FALSE,"Index"}</definedName>
    <definedName name="wrn.Exec._.Summary." localSheetId="3" hidden="1">{#N/A,#N/A,FALSE,"Index"}</definedName>
    <definedName name="wrn.Exec._.Summary." hidden="1">{#N/A,#N/A,FALSE,"Index"}</definedName>
    <definedName name="wrn.Exec._.Summary._1" localSheetId="4" hidden="1">{#N/A,#N/A,FALSE,"Index"}</definedName>
    <definedName name="wrn.Exec._.Summary._1" localSheetId="5" hidden="1">{#N/A,#N/A,FALSE,"Index"}</definedName>
    <definedName name="wrn.Exec._.Summary._1" localSheetId="3" hidden="1">{#N/A,#N/A,FALSE,"Index"}</definedName>
    <definedName name="wrn.Exec._.Summary._1" hidden="1">{#N/A,#N/A,FALSE,"Index"}</definedName>
    <definedName name="wrn.ExecMgt._.Reports." localSheetId="4" hidden="1">{#N/A,#N/A,FALSE,"PropInfo";#N/A,#N/A,FALSE,"Summary";#N/A,#N/A,FALSE,"Comparitive";#N/A,#N/A,FALSE,"RevSummary"}</definedName>
    <definedName name="wrn.ExecMgt._.Reports." localSheetId="5" hidden="1">{#N/A,#N/A,FALSE,"PropInfo";#N/A,#N/A,FALSE,"Summary";#N/A,#N/A,FALSE,"Comparitive";#N/A,#N/A,FALSE,"RevSummary"}</definedName>
    <definedName name="wrn.ExecMgt._.Reports." localSheetId="3" hidden="1">{#N/A,#N/A,FALSE,"PropInfo";#N/A,#N/A,FALSE,"Summary";#N/A,#N/A,FALSE,"Comparitive";#N/A,#N/A,FALSE,"RevSummary"}</definedName>
    <definedName name="wrn.ExecMgt._.Reports." hidden="1">{#N/A,#N/A,FALSE,"PropInfo";#N/A,#N/A,FALSE,"Summary";#N/A,#N/A,FALSE,"Comparitive";#N/A,#N/A,FALSE,"RevSummary"}</definedName>
    <definedName name="wrn.ExecMgt._.Reports._1" localSheetId="4" hidden="1">{#N/A,#N/A,FALSE,"PropInfo";#N/A,#N/A,FALSE,"Summary";#N/A,#N/A,FALSE,"Comparitive";#N/A,#N/A,FALSE,"RevSummary"}</definedName>
    <definedName name="wrn.ExecMgt._.Reports._1" localSheetId="5" hidden="1">{#N/A,#N/A,FALSE,"PropInfo";#N/A,#N/A,FALSE,"Summary";#N/A,#N/A,FALSE,"Comparitive";#N/A,#N/A,FALSE,"RevSummary"}</definedName>
    <definedName name="wrn.ExecMgt._.Reports._1" localSheetId="3" hidden="1">{#N/A,#N/A,FALSE,"PropInfo";#N/A,#N/A,FALSE,"Summary";#N/A,#N/A,FALSE,"Comparitive";#N/A,#N/A,FALSE,"RevSummary"}</definedName>
    <definedName name="wrn.ExecMgt._.Reports._1" hidden="1">{#N/A,#N/A,FALSE,"PropInfo";#N/A,#N/A,FALSE,"Summary";#N/A,#N/A,FALSE,"Comparitive";#N/A,#N/A,FALSE,"RevSummary"}</definedName>
    <definedName name="wrn.Executive._.Summary._.Reports." localSheetId="4" hidden="1">{"Estimated Proforma (Prelim. Proforma)",#N/A,TRUE,"Prelim. Proforma";"Summary Cash Flow Grid",#N/A,TRUE,"Cash Flow Grid";"Final Proforma (Final Proforma)",#N/A,TRUE,"Final Proforma";"Cash Flow Graph (Cash Flow Graphic)",#N/A,TRUE,"Cash Flow Graphic"}</definedName>
    <definedName name="wrn.Executive._.Summary._.Reports." localSheetId="5" hidden="1">{"Estimated Proforma (Prelim. Proforma)",#N/A,TRUE,"Prelim. Proforma";"Summary Cash Flow Grid",#N/A,TRUE,"Cash Flow Grid";"Final Proforma (Final Proforma)",#N/A,TRUE,"Final Proforma";"Cash Flow Graph (Cash Flow Graphic)",#N/A,TRUE,"Cash Flow Graphic"}</definedName>
    <definedName name="wrn.Executive._.Summary._.Reports." localSheetId="3" hidden="1">{"Estimated Proforma (Prelim. Proforma)",#N/A,TRUE,"Prelim. Proforma";"Summary Cash Flow Grid",#N/A,TRUE,"Cash Flow Grid";"Final Proforma (Final Proforma)",#N/A,TRUE,"Final Proforma";"Cash Flow Graph (Cash Flow Graphic)",#N/A,TRUE,"Cash Flow Graphic"}</definedName>
    <definedName name="wrn.Executive._.Summary._.Reports." hidden="1">{"Estimated Proforma (Prelim. Proforma)",#N/A,TRUE,"Prelim. Proforma";"Summary Cash Flow Grid",#N/A,TRUE,"Cash Flow Grid";"Final Proforma (Final Proforma)",#N/A,TRUE,"Final Proforma";"Cash Flow Graph (Cash Flow Graphic)",#N/A,TRUE,"Cash Flow Graphic"}</definedName>
    <definedName name="wrn.Exhibits." localSheetId="4" hidden="1">{#N/A,#N/A,FALSE,"Historical";#N/A,#N/A,FALSE,"Adjusted";#N/A,#N/A,FALSE,"CAM Alloc.";#N/A,#N/A,FALSE,"Projected CAM"}</definedName>
    <definedName name="wrn.Exhibits." localSheetId="5" hidden="1">{#N/A,#N/A,FALSE,"Historical";#N/A,#N/A,FALSE,"Adjusted";#N/A,#N/A,FALSE,"CAM Alloc.";#N/A,#N/A,FALSE,"Projected CAM"}</definedName>
    <definedName name="wrn.Exhibits." localSheetId="3" hidden="1">{#N/A,#N/A,FALSE,"Historical";#N/A,#N/A,FALSE,"Adjusted";#N/A,#N/A,FALSE,"CAM Alloc.";#N/A,#N/A,FALSE,"Projected CAM"}</definedName>
    <definedName name="wrn.Exhibits." hidden="1">{#N/A,#N/A,FALSE,"Historical";#N/A,#N/A,FALSE,"Adjusted";#N/A,#N/A,FALSE,"CAM Alloc.";#N/A,#N/A,FALSE,"Projected CAM"}</definedName>
    <definedName name="wrn.Exhibits._1" localSheetId="4" hidden="1">{#N/A,#N/A,FALSE,"Historical";#N/A,#N/A,FALSE,"Adjusted";#N/A,#N/A,FALSE,"CAM Alloc.";#N/A,#N/A,FALSE,"Projected CAM"}</definedName>
    <definedName name="wrn.Exhibits._1" localSheetId="5" hidden="1">{#N/A,#N/A,FALSE,"Historical";#N/A,#N/A,FALSE,"Adjusted";#N/A,#N/A,FALSE,"CAM Alloc.";#N/A,#N/A,FALSE,"Projected CAM"}</definedName>
    <definedName name="wrn.Exhibits._1" localSheetId="3" hidden="1">{#N/A,#N/A,FALSE,"Historical";#N/A,#N/A,FALSE,"Adjusted";#N/A,#N/A,FALSE,"CAM Alloc.";#N/A,#N/A,FALSE,"Projected CAM"}</definedName>
    <definedName name="wrn.Exhibits._1" hidden="1">{#N/A,#N/A,FALSE,"Historical";#N/A,#N/A,FALSE,"Adjusted";#N/A,#N/A,FALSE,"CAM Alloc.";#N/A,#N/A,FALSE,"Projected CAM"}</definedName>
    <definedName name="wrn.ExitAndSalesAssumptions." localSheetId="4" hidden="1">{#N/A,#N/A,FALSE,"ExitStratigy"}</definedName>
    <definedName name="wrn.ExitAndSalesAssumptions." localSheetId="5" hidden="1">{#N/A,#N/A,FALSE,"ExitStratigy"}</definedName>
    <definedName name="wrn.ExitAndSalesAssumptions." localSheetId="3" hidden="1">{#N/A,#N/A,FALSE,"ExitStratigy"}</definedName>
    <definedName name="wrn.ExitAndSalesAssumptions." hidden="1">{#N/A,#N/A,FALSE,"ExitStratigy"}</definedName>
    <definedName name="wrn.ExitAndSalesAssumptions._1" localSheetId="4" hidden="1">{#N/A,#N/A,FALSE,"ExitStratigy"}</definedName>
    <definedName name="wrn.ExitAndSalesAssumptions._1" localSheetId="5" hidden="1">{#N/A,#N/A,FALSE,"ExitStratigy"}</definedName>
    <definedName name="wrn.ExitAndSalesAssumptions._1" localSheetId="3" hidden="1">{#N/A,#N/A,FALSE,"ExitStratigy"}</definedName>
    <definedName name="wrn.ExitAndSalesAssumptions._1" hidden="1">{#N/A,#N/A,FALSE,"ExitStratigy"}</definedName>
    <definedName name="wrn.EXITO." localSheetId="4"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ITO." localSheetId="5"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ITO." localSheetId="3"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 localSheetId="4" hidden="1">{"BUD1996",#N/A,FALSE,"Lowe Summary";"BUD1996",#N/A,FALSE,"NCI Input";"BUD1996",#N/A,FALSE,"PCCH Summary"}</definedName>
    <definedName name="wrn.EXP." localSheetId="5" hidden="1">{"BUD1996",#N/A,FALSE,"Lowe Summary";"BUD1996",#N/A,FALSE,"NCI Input";"BUD1996",#N/A,FALSE,"PCCH Summary"}</definedName>
    <definedName name="wrn.EXP." localSheetId="3" hidden="1">{"BUD1996",#N/A,FALSE,"Lowe Summary";"BUD1996",#N/A,FALSE,"NCI Input";"BUD1996",#N/A,FALSE,"PCCH Summary"}</definedName>
    <definedName name="wrn.EXP." hidden="1">{"BUD1996",#N/A,FALSE,"Lowe Summary";"BUD1996",#N/A,FALSE,"NCI Input";"BUD1996",#N/A,FALSE,"PCCH Summary"}</definedName>
    <definedName name="wrn.EXPENSE." localSheetId="4" hidden="1">{#N/A,#N/A,FALSE,"Common Area Accrual";#N/A,#N/A,FALSE,"Unit One LaSalle";#N/A,#N/A,FALSE,"Unit One CW";#N/A,#N/A,FALSE,"Unit One LaSallle + C &amp; W";#N/A,#N/A,FALSE,"Consolidated Accrual"}</definedName>
    <definedName name="wrn.EXPENSE." localSheetId="5" hidden="1">{#N/A,#N/A,FALSE,"Common Area Accrual";#N/A,#N/A,FALSE,"Unit One LaSalle";#N/A,#N/A,FALSE,"Unit One CW";#N/A,#N/A,FALSE,"Unit One LaSallle + C &amp; W";#N/A,#N/A,FALSE,"Consolidated Accrual"}</definedName>
    <definedName name="wrn.EXPENSE." localSheetId="3" hidden="1">{#N/A,#N/A,FALSE,"Common Area Accrual";#N/A,#N/A,FALSE,"Unit One LaSalle";#N/A,#N/A,FALSE,"Unit One CW";#N/A,#N/A,FALSE,"Unit One LaSallle + C &amp; W";#N/A,#N/A,FALSE,"Consolidated Accrual"}</definedName>
    <definedName name="wrn.EXPENSE." hidden="1">{#N/A,#N/A,FALSE,"Common Area Accrual";#N/A,#N/A,FALSE,"Unit One LaSalle";#N/A,#N/A,FALSE,"Unit One CW";#N/A,#N/A,FALSE,"Unit One LaSallle + C &amp; W";#N/A,#N/A,FALSE,"Consolidated Accrual"}</definedName>
    <definedName name="wrn.Expense._.Detail." localSheetId="4" hidden="1">{#N/A,#N/A,FALSE,"Common Area Accrual";#N/A,#N/A,FALSE,"Unit One LaSalle";#N/A,#N/A,FALSE,"Unit One CW";#N/A,#N/A,FALSE,"Unit One LaSalle + C &amp; W";#N/A,#N/A,FALSE,"Consolidated Accrual"}</definedName>
    <definedName name="wrn.Expense._.Detail." localSheetId="5" hidden="1">{#N/A,#N/A,FALSE,"Common Area Accrual";#N/A,#N/A,FALSE,"Unit One LaSalle";#N/A,#N/A,FALSE,"Unit One CW";#N/A,#N/A,FALSE,"Unit One LaSalle + C &amp; W";#N/A,#N/A,FALSE,"Consolidated Accrual"}</definedName>
    <definedName name="wrn.Expense._.Detail." localSheetId="3" hidden="1">{#N/A,#N/A,FALSE,"Common Area Accrual";#N/A,#N/A,FALSE,"Unit One LaSalle";#N/A,#N/A,FALSE,"Unit One CW";#N/A,#N/A,FALSE,"Unit One LaSalle + C &amp; W";#N/A,#N/A,FALSE,"Consolidated Accrual"}</definedName>
    <definedName name="wrn.Expense._.Detail." hidden="1">{#N/A,#N/A,FALSE,"Common Area Accrual";#N/A,#N/A,FALSE,"Unit One LaSalle";#N/A,#N/A,FALSE,"Unit One CW";#N/A,#N/A,FALSE,"Unit One LaSalle + C &amp; W";#N/A,#N/A,FALSE,"Consolidated Accrual"}</definedName>
    <definedName name="wrn.Expense._.Detail._1" localSheetId="4" hidden="1">{#N/A,#N/A,FALSE,"Common Area Accrual";#N/A,#N/A,FALSE,"Unit One LaSalle";#N/A,#N/A,FALSE,"Unit One CW";#N/A,#N/A,FALSE,"Unit One LaSalle + C &amp; W";#N/A,#N/A,FALSE,"Consolidated Accrual"}</definedName>
    <definedName name="wrn.Expense._.Detail._1" localSheetId="5" hidden="1">{#N/A,#N/A,FALSE,"Common Area Accrual";#N/A,#N/A,FALSE,"Unit One LaSalle";#N/A,#N/A,FALSE,"Unit One CW";#N/A,#N/A,FALSE,"Unit One LaSalle + C &amp; W";#N/A,#N/A,FALSE,"Consolidated Accrual"}</definedName>
    <definedName name="wrn.Expense._.Detail._1" localSheetId="3" hidden="1">{#N/A,#N/A,FALSE,"Common Area Accrual";#N/A,#N/A,FALSE,"Unit One LaSalle";#N/A,#N/A,FALSE,"Unit One CW";#N/A,#N/A,FALSE,"Unit One LaSalle + C &amp; W";#N/A,#N/A,FALSE,"Consolidated Accrual"}</definedName>
    <definedName name="wrn.Expense._.Detail._1" hidden="1">{#N/A,#N/A,FALSE,"Common Area Accrual";#N/A,#N/A,FALSE,"Unit One LaSalle";#N/A,#N/A,FALSE,"Unit One CW";#N/A,#N/A,FALSE,"Unit One LaSalle + C &amp; W";#N/A,#N/A,FALSE,"Consolidated Accrual"}</definedName>
    <definedName name="wrn.Expense._.Input." localSheetId="4" hidden="1">{#N/A,#N/A,FALSE,"Expense Input"}</definedName>
    <definedName name="wrn.Expense._.Input." localSheetId="5" hidden="1">{#N/A,#N/A,FALSE,"Expense Input"}</definedName>
    <definedName name="wrn.Expense._.Input." localSheetId="3" hidden="1">{#N/A,#N/A,FALSE,"Expense Input"}</definedName>
    <definedName name="wrn.Expense._.Input." hidden="1">{#N/A,#N/A,FALSE,"Expense Input"}</definedName>
    <definedName name="wrn.Expense._.Prorations." localSheetId="4" hidden="1">{"Expense Prorations",#N/A,FALSE,"A"}</definedName>
    <definedName name="wrn.Expense._.Prorations." localSheetId="5" hidden="1">{"Expense Prorations",#N/A,FALSE,"A"}</definedName>
    <definedName name="wrn.Expense._.Prorations." localSheetId="3" hidden="1">{"Expense Prorations",#N/A,FALSE,"A"}</definedName>
    <definedName name="wrn.Expense._.Prorations." hidden="1">{"Expense Prorations",#N/A,FALSE,"A"}</definedName>
    <definedName name="wrn.EXPENSE._1" localSheetId="4" hidden="1">{#N/A,#N/A,FALSE,"Common Area Accrual";#N/A,#N/A,FALSE,"Unit One LaSalle";#N/A,#N/A,FALSE,"Unit One CW";#N/A,#N/A,FALSE,"Unit One LaSallle + C &amp; W";#N/A,#N/A,FALSE,"Consolidated Accrual"}</definedName>
    <definedName name="wrn.EXPENSE._1" localSheetId="5" hidden="1">{#N/A,#N/A,FALSE,"Common Area Accrual";#N/A,#N/A,FALSE,"Unit One LaSalle";#N/A,#N/A,FALSE,"Unit One CW";#N/A,#N/A,FALSE,"Unit One LaSallle + C &amp; W";#N/A,#N/A,FALSE,"Consolidated Accrual"}</definedName>
    <definedName name="wrn.EXPENSE._1" localSheetId="3" hidden="1">{#N/A,#N/A,FALSE,"Common Area Accrual";#N/A,#N/A,FALSE,"Unit One LaSalle";#N/A,#N/A,FALSE,"Unit One CW";#N/A,#N/A,FALSE,"Unit One LaSallle + C &amp; W";#N/A,#N/A,FALSE,"Consolidated Accrual"}</definedName>
    <definedName name="wrn.EXPENSE._1" hidden="1">{#N/A,#N/A,FALSE,"Common Area Accrual";#N/A,#N/A,FALSE,"Unit One LaSalle";#N/A,#N/A,FALSE,"Unit One CW";#N/A,#N/A,FALSE,"Unit One LaSallle + C &amp; W";#N/A,#N/A,FALSE,"Consolidated Accrual"}</definedName>
    <definedName name="wrn.External." localSheetId="4" hidden="1">{#N/A,#N/A,FALSE,"Seller Required";#N/A,#N/A,FALSE,"CLOSING-EXT";#N/A,#N/A,FALSE,"Sec. Dep.";#N/A,#N/A,FALSE,"Prepaids";#N/A,#N/A,FALSE,"Rents";#N/A,#N/A,FALSE,"Escalation";#N/A,#N/A,FALSE,"Insurance";#N/A,#N/A,FALSE,"R.E. Tax";#N/A,#N/A,FALSE,"Contracts"}</definedName>
    <definedName name="wrn.External." localSheetId="5" hidden="1">{#N/A,#N/A,FALSE,"Seller Required";#N/A,#N/A,FALSE,"CLOSING-EXT";#N/A,#N/A,FALSE,"Sec. Dep.";#N/A,#N/A,FALSE,"Prepaids";#N/A,#N/A,FALSE,"Rents";#N/A,#N/A,FALSE,"Escalation";#N/A,#N/A,FALSE,"Insurance";#N/A,#N/A,FALSE,"R.E. Tax";#N/A,#N/A,FALSE,"Contracts"}</definedName>
    <definedName name="wrn.External." localSheetId="3" hidden="1">{#N/A,#N/A,FALSE,"Seller Required";#N/A,#N/A,FALSE,"CLOSING-EXT";#N/A,#N/A,FALSE,"Sec. Dep.";#N/A,#N/A,FALSE,"Prepaids";#N/A,#N/A,FALSE,"Rents";#N/A,#N/A,FALSE,"Escalation";#N/A,#N/A,FALSE,"Insurance";#N/A,#N/A,FALSE,"R.E. Tax";#N/A,#N/A,FALSE,"Contracts"}</definedName>
    <definedName name="wrn.External." hidden="1">{#N/A,#N/A,FALSE,"Seller Required";#N/A,#N/A,FALSE,"CLOSING-EXT";#N/A,#N/A,FALSE,"Sec. Dep.";#N/A,#N/A,FALSE,"Prepaids";#N/A,#N/A,FALSE,"Rents";#N/A,#N/A,FALSE,"Escalation";#N/A,#N/A,FALSE,"Insurance";#N/A,#N/A,FALSE,"R.E. Tax";#N/A,#N/A,FALSE,"Contracts"}</definedName>
    <definedName name="wrn.External._.Full._.Reports." localSheetId="4" hidden="1">{"External Exec Overview",#N/A,FALSE,"external";"External Dev Cost",#N/A,FALSE,"external";"External Completed Income",#N/A,FALSE,"extn inc";"External Previous Income",#N/A,FALSE,"extn inc";"External Income Variance",#N/A,FALSE,"extn inc"}</definedName>
    <definedName name="wrn.External._.Full._.Reports." localSheetId="5" hidden="1">{"External Exec Overview",#N/A,FALSE,"external";"External Dev Cost",#N/A,FALSE,"external";"External Completed Income",#N/A,FALSE,"extn inc";"External Previous Income",#N/A,FALSE,"extn inc";"External Income Variance",#N/A,FALSE,"extn inc"}</definedName>
    <definedName name="wrn.External._.Full._.Reports." localSheetId="3" hidden="1">{"External Exec Overview",#N/A,FALSE,"external";"External Dev Cost",#N/A,FALSE,"external";"External Completed Income",#N/A,FALSE,"extn inc";"External Previous Income",#N/A,FALSE,"extn inc";"External Income Variance",#N/A,FALSE,"extn inc"}</definedName>
    <definedName name="wrn.External._.Full._.Reports." hidden="1">{"External Exec Overview",#N/A,FALSE,"external";"External Dev Cost",#N/A,FALSE,"external";"External Completed Income",#N/A,FALSE,"extn inc";"External Previous Income",#N/A,FALSE,"extn inc";"External Income Variance",#N/A,FALSE,"extn inc"}</definedName>
    <definedName name="wrn.External._.Report__detail._.hidden." localSheetId="4" hidden="1">{"CREELP external",#N/A,FALSE,"CREELP";#N/A,#N/A,FALSE,"Funding 1 &amp; 2";#N/A,#N/A,FALSE,"Funding 8"}</definedName>
    <definedName name="wrn.External._.Report__detail._.hidden." localSheetId="5" hidden="1">{"CREELP external",#N/A,FALSE,"CREELP";#N/A,#N/A,FALSE,"Funding 1 &amp; 2";#N/A,#N/A,FALSE,"Funding 8"}</definedName>
    <definedName name="wrn.External._.Report__detail._.hidden." localSheetId="3" hidden="1">{"CREELP external",#N/A,FALSE,"CREELP";#N/A,#N/A,FALSE,"Funding 1 &amp; 2";#N/A,#N/A,FALSE,"Funding 8"}</definedName>
    <definedName name="wrn.External._.Report__detail._.hidden." hidden="1">{"CREELP external",#N/A,FALSE,"CREELP";#N/A,#N/A,FALSE,"Funding 1 &amp; 2";#N/A,#N/A,FALSE,"Funding 8"}</definedName>
    <definedName name="wrn.External._.Summary._.Reports." localSheetId="4" hidden="1">{"External Exec Overview",#N/A,FALSE,"external";"External Dev Cost",#N/A,FALSE,"external";"External Income Variance",#N/A,FALSE,"extn inc"}</definedName>
    <definedName name="wrn.External._.Summary._.Reports." localSheetId="5" hidden="1">{"External Exec Overview",#N/A,FALSE,"external";"External Dev Cost",#N/A,FALSE,"external";"External Income Variance",#N/A,FALSE,"extn inc"}</definedName>
    <definedName name="wrn.External._.Summary._.Reports." localSheetId="3" hidden="1">{"External Exec Overview",#N/A,FALSE,"external";"External Dev Cost",#N/A,FALSE,"external";"External Income Variance",#N/A,FALSE,"extn inc"}</definedName>
    <definedName name="wrn.External._.Summary._.Reports." hidden="1">{"External Exec Overview",#N/A,FALSE,"external";"External Dev Cost",#N/A,FALSE,"external";"External Income Variance",#N/A,FALSE,"extn inc"}</definedName>
    <definedName name="wrn.External._Report_detail._.hidden.0" localSheetId="4" hidden="1">{"CREELP external",#N/A,FALSE,"CREELP";#N/A,#N/A,FALSE,"Funding 1 &amp; 2";#N/A,#N/A,FALSE,"Funding 8"}</definedName>
    <definedName name="wrn.External._Report_detail._.hidden.0" localSheetId="5" hidden="1">{"CREELP external",#N/A,FALSE,"CREELP";#N/A,#N/A,FALSE,"Funding 1 &amp; 2";#N/A,#N/A,FALSE,"Funding 8"}</definedName>
    <definedName name="wrn.External._Report_detail._.hidden.0" localSheetId="3" hidden="1">{"CREELP external",#N/A,FALSE,"CREELP";#N/A,#N/A,FALSE,"Funding 1 &amp; 2";#N/A,#N/A,FALSE,"Funding 8"}</definedName>
    <definedName name="wrn.External._Report_detail._.hidden.0" hidden="1">{"CREELP external",#N/A,FALSE,"CREELP";#N/A,#N/A,FALSE,"Funding 1 &amp; 2";#N/A,#N/A,FALSE,"Funding 8"}</definedName>
    <definedName name="wrn.faidbud1." localSheetId="4" hidden="1">{#N/A,#N/A,FALSE,"SLSBUD"}</definedName>
    <definedName name="wrn.faidbud1." localSheetId="5" hidden="1">{#N/A,#N/A,FALSE,"SLSBUD"}</definedName>
    <definedName name="wrn.faidbud1." localSheetId="3" hidden="1">{#N/A,#N/A,FALSE,"SLSBUD"}</definedName>
    <definedName name="wrn.faidbud1." hidden="1">{#N/A,#N/A,FALSE,"SLSBUD"}</definedName>
    <definedName name="wrn.faidbud2." localSheetId="4" hidden="1">{#N/A,#N/A,FALSE,"SLSBUD"}</definedName>
    <definedName name="wrn.faidbud2." localSheetId="5" hidden="1">{#N/A,#N/A,FALSE,"SLSBUD"}</definedName>
    <definedName name="wrn.faidbud2." localSheetId="3" hidden="1">{#N/A,#N/A,FALSE,"SLSBUD"}</definedName>
    <definedName name="wrn.faidbud2." hidden="1">{#N/A,#N/A,FALSE,"SLSBUD"}</definedName>
    <definedName name="wrn.Fair._.Share._.Calcs." localSheetId="4" hidden="1">{#N/A,#N/A,FALSE,"Fair Share"}</definedName>
    <definedName name="wrn.Fair._.Share._.Calcs." localSheetId="5" hidden="1">{#N/A,#N/A,FALSE,"Fair Share"}</definedName>
    <definedName name="wrn.Fair._.Share._.Calcs." localSheetId="3" hidden="1">{#N/A,#N/A,FALSE,"Fair Share"}</definedName>
    <definedName name="wrn.Fair._.Share._.Calcs." hidden="1">{#N/A,#N/A,FALSE,"Fair Share"}</definedName>
    <definedName name="wrn.Fair._.Share._.Calcs._1" localSheetId="4" hidden="1">{#N/A,#N/A,FALSE,"Fair Share"}</definedName>
    <definedName name="wrn.Fair._.Share._.Calcs._1" localSheetId="5" hidden="1">{#N/A,#N/A,FALSE,"Fair Share"}</definedName>
    <definedName name="wrn.Fair._.Share._.Calcs._1" localSheetId="3" hidden="1">{#N/A,#N/A,FALSE,"Fair Share"}</definedName>
    <definedName name="wrn.Fair._.Share._.Calcs._1" hidden="1">{#N/A,#N/A,FALSE,"Fair Share"}</definedName>
    <definedName name="wrn.Fairfield._.Business._.Center." localSheetId="4" hidden="1">{#N/A,#N/A,FALSE,"SUMMARY";#N/A,#N/A,FALSE,"Returns";#N/A,#N/A,FALSE,"Pro-Forma";#N/A,#N/A,FALSE,"Cash Flow";#N/A,#N/A,FALSE,"Rent Roll"}</definedName>
    <definedName name="wrn.Fairfield._.Business._.Center." localSheetId="5" hidden="1">{#N/A,#N/A,FALSE,"SUMMARY";#N/A,#N/A,FALSE,"Returns";#N/A,#N/A,FALSE,"Pro-Forma";#N/A,#N/A,FALSE,"Cash Flow";#N/A,#N/A,FALSE,"Rent Roll"}</definedName>
    <definedName name="wrn.Fairfield._.Business._.Center." localSheetId="3" hidden="1">{#N/A,#N/A,FALSE,"SUMMARY";#N/A,#N/A,FALSE,"Returns";#N/A,#N/A,FALSE,"Pro-Forma";#N/A,#N/A,FALSE,"Cash Flow";#N/A,#N/A,FALSE,"Rent Roll"}</definedName>
    <definedName name="wrn.Fairfield._.Business._.Center." hidden="1">{#N/A,#N/A,FALSE,"SUMMARY";#N/A,#N/A,FALSE,"Returns";#N/A,#N/A,FALSE,"Pro-Forma";#N/A,#N/A,FALSE,"Cash Flow";#N/A,#N/A,FALSE,"Rent Roll"}</definedName>
    <definedName name="wrn.Fannie._.Mae._.Delivery." localSheetId="4" hidden="1">{#N/A,#N/A,FALSE,"Data";#N/A,#N/A,FALSE,"Income";#N/A,#N/A,FALSE,"Spreadsheet";#N/A,#N/A,FALSE,"Notes";#N/A,#N/A,FALSE,"Loan Options ";#N/A,#N/A,FALSE,"Sources &amp; Uses";#N/A,#N/A,FALSE,"CashColl";#N/A,#N/A,FALSE,"Exit Strategy";#N/A,#N/A,FALSE,"Reserves";#N/A,#N/A,FALSE,"Immediate Repairs"}</definedName>
    <definedName name="wrn.Fannie._.Mae._.Delivery." localSheetId="5" hidden="1">{#N/A,#N/A,FALSE,"Data";#N/A,#N/A,FALSE,"Income";#N/A,#N/A,FALSE,"Spreadsheet";#N/A,#N/A,FALSE,"Notes";#N/A,#N/A,FALSE,"Loan Options ";#N/A,#N/A,FALSE,"Sources &amp; Uses";#N/A,#N/A,FALSE,"CashColl";#N/A,#N/A,FALSE,"Exit Strategy";#N/A,#N/A,FALSE,"Reserves";#N/A,#N/A,FALSE,"Immediate Repairs"}</definedName>
    <definedName name="wrn.Fannie._.Mae._.Delivery." localSheetId="3" hidden="1">{#N/A,#N/A,FALSE,"Data";#N/A,#N/A,FALSE,"Income";#N/A,#N/A,FALSE,"Spreadsheet";#N/A,#N/A,FALSE,"Notes";#N/A,#N/A,FALSE,"Loan Options ";#N/A,#N/A,FALSE,"Sources &amp; Uses";#N/A,#N/A,FALSE,"CashColl";#N/A,#N/A,FALSE,"Exit Strategy";#N/A,#N/A,FALSE,"Reserves";#N/A,#N/A,FALSE,"Immediate Repairs"}</definedName>
    <definedName name="wrn.Fannie._.Mae._.Delivery." hidden="1">{#N/A,#N/A,FALSE,"Data";#N/A,#N/A,FALSE,"Income";#N/A,#N/A,FALSE,"Spreadsheet";#N/A,#N/A,FALSE,"Notes";#N/A,#N/A,FALSE,"Loan Options ";#N/A,#N/A,FALSE,"Sources &amp; Uses";#N/A,#N/A,FALSE,"CashColl";#N/A,#N/A,FALSE,"Exit Strategy";#N/A,#N/A,FALSE,"Reserves";#N/A,#N/A,FALSE,"Immediate Repairs"}</definedName>
    <definedName name="wrn.FCB." localSheetId="4" hidden="1">{"FCB_ALL",#N/A,FALSE,"FCB"}</definedName>
    <definedName name="wrn.FCB." localSheetId="5" hidden="1">{"FCB_ALL",#N/A,FALSE,"FCB"}</definedName>
    <definedName name="wrn.FCB." localSheetId="3" hidden="1">{"FCB_ALL",#N/A,FALSE,"FCB"}</definedName>
    <definedName name="wrn.FCB." hidden="1">{"FCB_ALL",#N/A,FALSE,"FCB"}</definedName>
    <definedName name="wrn.FCB._1" localSheetId="4" hidden="1">{"FCB_ALL",#N/A,FALSE,"FCB"}</definedName>
    <definedName name="wrn.FCB._1" localSheetId="5" hidden="1">{"FCB_ALL",#N/A,FALSE,"FCB"}</definedName>
    <definedName name="wrn.FCB._1" localSheetId="3" hidden="1">{"FCB_ALL",#N/A,FALSE,"FCB"}</definedName>
    <definedName name="wrn.FCB._1" hidden="1">{"FCB_ALL",#N/A,FALSE,"FCB"}</definedName>
    <definedName name="wrn.fcb._dcf" localSheetId="4" hidden="1">{"FCB_ALL",#N/A,FALSE,"FCB"}</definedName>
    <definedName name="wrn.fcb._dcf" localSheetId="5" hidden="1">{"FCB_ALL",#N/A,FALSE,"FCB"}</definedName>
    <definedName name="wrn.fcb._dcf" localSheetId="3" hidden="1">{"FCB_ALL",#N/A,FALSE,"FCB"}</definedName>
    <definedName name="wrn.fcb._dcf" hidden="1">{"FCB_ALL",#N/A,FALSE,"FCB"}</definedName>
    <definedName name="wrn.fcb2" localSheetId="4" hidden="1">{"FCB_ALL",#N/A,FALSE,"FCB"}</definedName>
    <definedName name="wrn.fcb2" localSheetId="5" hidden="1">{"FCB_ALL",#N/A,FALSE,"FCB"}</definedName>
    <definedName name="wrn.fcb2" localSheetId="3" hidden="1">{"FCB_ALL",#N/A,FALSE,"FCB"}</definedName>
    <definedName name="wrn.fcb2" hidden="1">{"FCB_ALL",#N/A,FALSE,"FCB"}</definedName>
    <definedName name="wrn.fcb2_1" localSheetId="4" hidden="1">{"FCB_ALL",#N/A,FALSE,"FCB"}</definedName>
    <definedName name="wrn.fcb2_1" localSheetId="5" hidden="1">{"FCB_ALL",#N/A,FALSE,"FCB"}</definedName>
    <definedName name="wrn.fcb2_1" localSheetId="3" hidden="1">{"FCB_ALL",#N/A,FALSE,"FCB"}</definedName>
    <definedName name="wrn.fcb2_1" hidden="1">{"FCB_ALL",#N/A,FALSE,"FCB"}</definedName>
    <definedName name="wrn.fcb2_dcf" localSheetId="4" hidden="1">{"FCB_ALL",#N/A,FALSE,"FCB"}</definedName>
    <definedName name="wrn.fcb2_dcf" localSheetId="5" hidden="1">{"FCB_ALL",#N/A,FALSE,"FCB"}</definedName>
    <definedName name="wrn.fcb2_dcf" localSheetId="3" hidden="1">{"FCB_ALL",#N/A,FALSE,"FCB"}</definedName>
    <definedName name="wrn.fcb2_dcf" hidden="1">{"FCB_ALL",#N/A,FALSE,"FCB"}</definedName>
    <definedName name="wrn.FCG." localSheetId="4"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localSheetId="5"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localSheetId="3"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_.Express." localSheetId="4"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 localSheetId="5"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 localSheetId="3"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localSheetId="4"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localSheetId="5"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localSheetId="3"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localSheetId="4"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 localSheetId="5"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 localSheetId="3"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localSheetId="4"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localSheetId="5"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localSheetId="3"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Normal." localSheetId="4" hidden="1">{#N/A,#N/A,FALSE,"1Summary";#N/A,#N/A,FALSE,"9Pricing Matrix";#N/A,#N/A,FALSE,"Assumptions";#N/A,#N/A,FALSE,"3Cash Flow";#N/A,#N/A,FALSE,"5Residual";#N/A,#N/A,FALSE,"8Residual Sensitivity";#N/A,#N/A,FALSE,"10Vacancy Matrix";#N/A,#N/A,FALSE,"11Expiration Schedule";#N/A,#N/A,FALSE,"12Lease-up Schedule"}</definedName>
    <definedName name="wrn.FCG._.Normal." localSheetId="5" hidden="1">{#N/A,#N/A,FALSE,"1Summary";#N/A,#N/A,FALSE,"9Pricing Matrix";#N/A,#N/A,FALSE,"Assumptions";#N/A,#N/A,FALSE,"3Cash Flow";#N/A,#N/A,FALSE,"5Residual";#N/A,#N/A,FALSE,"8Residual Sensitivity";#N/A,#N/A,FALSE,"10Vacancy Matrix";#N/A,#N/A,FALSE,"11Expiration Schedule";#N/A,#N/A,FALSE,"12Lease-up Schedule"}</definedName>
    <definedName name="wrn.FCG._.Normal." localSheetId="3" hidden="1">{#N/A,#N/A,FALSE,"1Summary";#N/A,#N/A,FALSE,"9Pricing Matrix";#N/A,#N/A,FALSE,"Assumptions";#N/A,#N/A,FALSE,"3Cash Flow";#N/A,#N/A,FALSE,"5Residual";#N/A,#N/A,FALSE,"8Residual Sensitivity";#N/A,#N/A,FALSE,"10Vacancy Matrix";#N/A,#N/A,FALSE,"11Expiration Schedule";#N/A,#N/A,FALSE,"12Lease-up Schedule"}</definedName>
    <definedName name="wrn.FCG._.Normal." hidden="1">{#N/A,#N/A,FALSE,"1Summary";#N/A,#N/A,FALSE,"9Pricing Matrix";#N/A,#N/A,FALSE,"Assumptions";#N/A,#N/A,FALSE,"3Cash Flow";#N/A,#N/A,FALSE,"5Residual";#N/A,#N/A,FALSE,"8Residual Sensitivity";#N/A,#N/A,FALSE,"10Vacancy Matrix";#N/A,#N/A,FALSE,"11Expiration Schedule";#N/A,#N/A,FALSE,"12Lease-up Schedule"}</definedName>
    <definedName name="wrn.FCG._1" localSheetId="4"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_1" localSheetId="5"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_1" localSheetId="3"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_1"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1" localSheetId="4"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1" localSheetId="5"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1" localSheetId="3"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1"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2" localSheetId="4"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2" localSheetId="5"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2" localSheetId="3"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2"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I1CF." localSheetId="4" hidden="1">{#N/A,#N/A,FALSE,"NO.1"}</definedName>
    <definedName name="wrn.FCI1CF." localSheetId="5" hidden="1">{#N/A,#N/A,FALSE,"NO.1"}</definedName>
    <definedName name="wrn.FCI1CF." localSheetId="3" hidden="1">{#N/A,#N/A,FALSE,"NO.1"}</definedName>
    <definedName name="wrn.FCI1CF." hidden="1">{#N/A,#N/A,FALSE,"NO.1"}</definedName>
    <definedName name="wrn.FCRP." localSheetId="4" hidden="1">{#N/A,#N/A,FALSE,"FCRP EQUITY BAL BY PROJECT";#N/A,#N/A,FALSE,"TB Variance (2)"}</definedName>
    <definedName name="wrn.FCRP." localSheetId="5" hidden="1">{#N/A,#N/A,FALSE,"FCRP EQUITY BAL BY PROJECT";#N/A,#N/A,FALSE,"TB Variance (2)"}</definedName>
    <definedName name="wrn.FCRP." localSheetId="3" hidden="1">{#N/A,#N/A,FALSE,"FCRP EQUITY BAL BY PROJECT";#N/A,#N/A,FALSE,"TB Variance (2)"}</definedName>
    <definedName name="wrn.FCRP." hidden="1">{#N/A,#N/A,FALSE,"FCRP EQUITY BAL BY PROJECT";#N/A,#N/A,FALSE,"TB Variance (2)"}</definedName>
    <definedName name="wrn.FCRP._.STRATEGIC._.PLAN." localSheetId="4"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FCRP._.STRATEGIC._.PLAN." localSheetId="5"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FCRP._.STRATEGIC._.PLAN." localSheetId="3"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FCRP._.STRATEGIC._.PLAN."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Feasibility._.Analysis." localSheetId="4" hidden="1">{"General Info",#N/A,TRUE,"General Info";"Project Returns",#N/A,TRUE,"Project Returns";#N/A,#N/A,TRUE,"Financial Summary";#N/A,#N/A,TRUE,"Project Costs";#N/A,#N/A,TRUE,"TI &amp; Comm.";#N/A,#N/A,TRUE,"Tenant Assump";"Rent Revenue",#N/A,TRUE,"Rent Revenue"}</definedName>
    <definedName name="wrn.Feasibility._.Analysis." localSheetId="5" hidden="1">{"General Info",#N/A,TRUE,"General Info";"Project Returns",#N/A,TRUE,"Project Returns";#N/A,#N/A,TRUE,"Financial Summary";#N/A,#N/A,TRUE,"Project Costs";#N/A,#N/A,TRUE,"TI &amp; Comm.";#N/A,#N/A,TRUE,"Tenant Assump";"Rent Revenue",#N/A,TRUE,"Rent Revenue"}</definedName>
    <definedName name="wrn.Feasibility._.Analysis." localSheetId="3" hidden="1">{"General Info",#N/A,TRUE,"General Info";"Project Returns",#N/A,TRUE,"Project Returns";#N/A,#N/A,TRUE,"Financial Summary";#N/A,#N/A,TRUE,"Project Costs";#N/A,#N/A,TRUE,"TI &amp; Comm.";#N/A,#N/A,TRUE,"Tenant Assump";"Rent Revenue",#N/A,TRUE,"Rent Revenue"}</definedName>
    <definedName name="wrn.Feasibility._.Analysis." hidden="1">{"General Info",#N/A,TRUE,"General Info";"Project Returns",#N/A,TRUE,"Project Returns";#N/A,#N/A,TRUE,"Financial Summary";#N/A,#N/A,TRUE,"Project Costs";#N/A,#N/A,TRUE,"TI &amp; Comm.";#N/A,#N/A,TRUE,"Tenant Assump";"Rent Revenue",#N/A,TRUE,"Rent Revenue"}</definedName>
    <definedName name="wrn.Feasibility._.Full._.Report." localSheetId="4" hidden="1">{"Exec Overview",#N/A,FALSE,"overview";"Dev Cost Summary",#N/A,FALSE,"details";"Dev Cost Detail",#N/A,FALSE,"details";"Income Completed",#N/A,FALSE,"inc stm";"Income Previous",#N/A,FALSE,"inc stm";"Income Variance",#N/A,FALSE,"inc stm";"OG Recovery",#N/A,FALSE,"og";"Area Analysis",#N/A,FALSE,"areas";"Sensitivies",#N/A,FALSE,"sensitivity"}</definedName>
    <definedName name="wrn.Feasibility._.Full._.Report." localSheetId="5" hidden="1">{"Exec Overview",#N/A,FALSE,"overview";"Dev Cost Summary",#N/A,FALSE,"details";"Dev Cost Detail",#N/A,FALSE,"details";"Income Completed",#N/A,FALSE,"inc stm";"Income Previous",#N/A,FALSE,"inc stm";"Income Variance",#N/A,FALSE,"inc stm";"OG Recovery",#N/A,FALSE,"og";"Area Analysis",#N/A,FALSE,"areas";"Sensitivies",#N/A,FALSE,"sensitivity"}</definedName>
    <definedName name="wrn.Feasibility._.Full._.Report." localSheetId="3" hidden="1">{"Exec Overview",#N/A,FALSE,"overview";"Dev Cost Summary",#N/A,FALSE,"details";"Dev Cost Detail",#N/A,FALSE,"details";"Income Completed",#N/A,FALSE,"inc stm";"Income Previous",#N/A,FALSE,"inc stm";"Income Variance",#N/A,FALSE,"inc stm";"OG Recovery",#N/A,FALSE,"og";"Area Analysis",#N/A,FALSE,"areas";"Sensitivies",#N/A,FALSE,"sensitivity"}</definedName>
    <definedName name="wrn.Feasibility._.Full._.Report." hidden="1">{"Exec Overview",#N/A,FALSE,"overview";"Dev Cost Summary",#N/A,FALSE,"details";"Dev Cost Detail",#N/A,FALSE,"details";"Income Completed",#N/A,FALSE,"inc stm";"Income Previous",#N/A,FALSE,"inc stm";"Income Variance",#N/A,FALSE,"inc stm";"OG Recovery",#N/A,FALSE,"og";"Area Analysis",#N/A,FALSE,"areas";"Sensitivies",#N/A,FALSE,"sensitivity"}</definedName>
    <definedName name="wrn.Feasibility._.Summary._.Report." localSheetId="4" hidden="1">{"Exec Overview",#N/A,FALSE,"overview";"Dev Cost Summary",#N/A,FALSE,"details";"Dev Cost Detail",#N/A,FALSE,"details";"Income Variance",#N/A,FALSE,"inc stm";"Sensitivies",#N/A,FALSE,"sensitivity"}</definedName>
    <definedName name="wrn.Feasibility._.Summary._.Report." localSheetId="5" hidden="1">{"Exec Overview",#N/A,FALSE,"overview";"Dev Cost Summary",#N/A,FALSE,"details";"Dev Cost Detail",#N/A,FALSE,"details";"Income Variance",#N/A,FALSE,"inc stm";"Sensitivies",#N/A,FALSE,"sensitivity"}</definedName>
    <definedName name="wrn.Feasibility._.Summary._.Report." localSheetId="3" hidden="1">{"Exec Overview",#N/A,FALSE,"overview";"Dev Cost Summary",#N/A,FALSE,"details";"Dev Cost Detail",#N/A,FALSE,"details";"Income Variance",#N/A,FALSE,"inc stm";"Sensitivies",#N/A,FALSE,"sensitivity"}</definedName>
    <definedName name="wrn.Feasibility._.Summary._.Report." hidden="1">{"Exec Overview",#N/A,FALSE,"overview";"Dev Cost Summary",#N/A,FALSE,"details";"Dev Cost Detail",#N/A,FALSE,"details";"Income Variance",#N/A,FALSE,"inc stm";"Sensitivies",#N/A,FALSE,"sensitivity"}</definedName>
    <definedName name="wrn.FEASIBILTY._.REPORT." localSheetId="4" hidden="1">{#N/A,#N/A,TRUE,"PROJ SUMMARY";#N/A,#N/A,TRUE,"EXTENSION SHOPS";#N/A,#N/A,TRUE,"LOST SHOPS";#N/A,#N/A,TRUE,"NOT AFFECTED SHOPS";#N/A,#N/A,TRUE,"SPEC SUM"}</definedName>
    <definedName name="wrn.FEASIBILTY._.REPORT." localSheetId="5" hidden="1">{#N/A,#N/A,TRUE,"PROJ SUMMARY";#N/A,#N/A,TRUE,"EXTENSION SHOPS";#N/A,#N/A,TRUE,"LOST SHOPS";#N/A,#N/A,TRUE,"NOT AFFECTED SHOPS";#N/A,#N/A,TRUE,"SPEC SUM"}</definedName>
    <definedName name="wrn.FEASIBILTY._.REPORT." localSheetId="3" hidden="1">{#N/A,#N/A,TRUE,"PROJ SUMMARY";#N/A,#N/A,TRUE,"EXTENSION SHOPS";#N/A,#N/A,TRUE,"LOST SHOPS";#N/A,#N/A,TRUE,"NOT AFFECTED SHOPS";#N/A,#N/A,TRUE,"SPEC SUM"}</definedName>
    <definedName name="wrn.FEASIBILTY._.REPORT." hidden="1">{#N/A,#N/A,TRUE,"PROJ SUMMARY";#N/A,#N/A,TRUE,"EXTENSION SHOPS";#N/A,#N/A,TRUE,"LOST SHOPS";#N/A,#N/A,TRUE,"NOT AFFECTED SHOPS";#N/A,#N/A,TRUE,"SPEC SUM"}</definedName>
    <definedName name="wrn.Feb98." localSheetId="4" hidden="1">{"sheet a",#N/A,FALSE,"A";"2 9 casflow",#N/A,FALSE,"B"}</definedName>
    <definedName name="wrn.Feb98." localSheetId="5" hidden="1">{"sheet a",#N/A,FALSE,"A";"2 9 casflow",#N/A,FALSE,"B"}</definedName>
    <definedName name="wrn.Feb98." localSheetId="3" hidden="1">{"sheet a",#N/A,FALSE,"A";"2 9 casflow",#N/A,FALSE,"B"}</definedName>
    <definedName name="wrn.Feb98." hidden="1">{"sheet a",#N/A,FALSE,"A";"2 9 casflow",#N/A,FALSE,"B"}</definedName>
    <definedName name="wrn.filecopy." localSheetId="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4" hidden="1">{#N/A,#N/A,FALSE,"Assump2";#N/A,#N/A,FALSE,"Income2";#N/A,#N/A,FALSE,"Balance2";#N/A,#N/A,FALSE,"DCF Filter";#N/A,#N/A,FALSE,"Trans Assump2";#N/A,#N/A,FALSE,"Combined Income2";#N/A,#N/A,FALSE,"Combined Balance2"}</definedName>
    <definedName name="wrn.Filter." localSheetId="5" hidden="1">{#N/A,#N/A,FALSE,"Assump2";#N/A,#N/A,FALSE,"Income2";#N/A,#N/A,FALSE,"Balance2";#N/A,#N/A,FALSE,"DCF Filter";#N/A,#N/A,FALSE,"Trans Assump2";#N/A,#N/A,FALSE,"Combined Income2";#N/A,#N/A,FALSE,"Combined Balance2"}</definedName>
    <definedName name="wrn.Filter." localSheetId="3"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l." localSheetId="4"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 localSheetId="5"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 localSheetId="3"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_.Output." localSheetId="4" hidden="1">{#N/A,#N/A,FALSE,"Final Output"}</definedName>
    <definedName name="wrn.Final._.Output." localSheetId="5" hidden="1">{#N/A,#N/A,FALSE,"Final Output"}</definedName>
    <definedName name="wrn.Final._.Output." localSheetId="3" hidden="1">{#N/A,#N/A,FALSE,"Final Output"}</definedName>
    <definedName name="wrn.Final._.Output." hidden="1">{#N/A,#N/A,FALSE,"Final Output"}</definedName>
    <definedName name="wrn.Final._.Output._1" localSheetId="4" hidden="1">{#N/A,#N/A,FALSE,"Final Output"}</definedName>
    <definedName name="wrn.Final._.Output._1" localSheetId="5" hidden="1">{#N/A,#N/A,FALSE,"Final Output"}</definedName>
    <definedName name="wrn.Final._.Output._1" localSheetId="3" hidden="1">{#N/A,#N/A,FALSE,"Final Output"}</definedName>
    <definedName name="wrn.Final._.Output._1" hidden="1">{#N/A,#N/A,FALSE,"Final Output"}</definedName>
    <definedName name="wrn.FinalMort." localSheetId="4"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lMort." localSheetId="5"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lMort." localSheetId="3"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lMort."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nce." localSheetId="4" hidden="1">{#N/A,#N/A,TRUE,"97 FINANCING";#N/A,#N/A,TRUE,"97 Indirect &amp; Operating Costs";#N/A,#N/A,TRUE,"97 Master Dev. Cost Wksht"}</definedName>
    <definedName name="wrn.Finance." localSheetId="5" hidden="1">{#N/A,#N/A,TRUE,"97 FINANCING";#N/A,#N/A,TRUE,"97 Indirect &amp; Operating Costs";#N/A,#N/A,TRUE,"97 Master Dev. Cost Wksht"}</definedName>
    <definedName name="wrn.Finance." localSheetId="3" hidden="1">{#N/A,#N/A,TRUE,"97 FINANCING";#N/A,#N/A,TRUE,"97 Indirect &amp; Operating Costs";#N/A,#N/A,TRUE,"97 Master Dev. Cost Wksht"}</definedName>
    <definedName name="wrn.Finance." hidden="1">{#N/A,#N/A,TRUE,"97 FINANCING";#N/A,#N/A,TRUE,"97 Indirect &amp; Operating Costs";#N/A,#N/A,TRUE,"97 Master Dev. Cost Wksht"}</definedName>
    <definedName name="wrn.Finance._.Meeting._.1." localSheetId="4" hidden="1">{"Index",#N/A,FALSE,"Index";"Assumptions_country",#N/A,FALSE,"Assump";"Ebit_division_direct",#N/A,FALSE,"P&amp;L";"Reserves",#N/A,FALSE,"Reserves"}</definedName>
    <definedName name="wrn.Finance._.Meeting._.1." localSheetId="5" hidden="1">{"Index",#N/A,FALSE,"Index";"Assumptions_country",#N/A,FALSE,"Assump";"Ebit_division_direct",#N/A,FALSE,"P&amp;L";"Reserves",#N/A,FALSE,"Reserves"}</definedName>
    <definedName name="wrn.Finance._.Meeting._.1." localSheetId="3" hidden="1">{"Index",#N/A,FALSE,"Index";"Assumptions_country",#N/A,FALSE,"Assump";"Ebit_division_direct",#N/A,FALSE,"P&amp;L";"Reserves",#N/A,FALSE,"Reserves"}</definedName>
    <definedName name="wrn.Finance._.Meeting._.1." hidden="1">{"Index",#N/A,FALSE,"Index";"Assumptions_country",#N/A,FALSE,"Assump";"Ebit_division_direct",#N/A,FALSE,"P&amp;L";"Reserves",#N/A,FALSE,"Reserves"}</definedName>
    <definedName name="wrn.Finance._.Meeting._.2." localSheetId="4" hidden="1">{"Reconciliation",#N/A,FALSE,"Rec";"Ebit_detail",#N/A,FALSE,"P&amp;L";"Cash_summary",#N/A,FALSE,"Cash"}</definedName>
    <definedName name="wrn.Finance._.Meeting._.2." localSheetId="5" hidden="1">{"Reconciliation",#N/A,FALSE,"Rec";"Ebit_detail",#N/A,FALSE,"P&amp;L";"Cash_summary",#N/A,FALSE,"Cash"}</definedName>
    <definedName name="wrn.Finance._.Meeting._.2." localSheetId="3" hidden="1">{"Reconciliation",#N/A,FALSE,"Rec";"Ebit_detail",#N/A,FALSE,"P&amp;L";"Cash_summary",#N/A,FALSE,"Cash"}</definedName>
    <definedName name="wrn.Finance._.Meeting._.2." hidden="1">{"Reconciliation",#N/A,FALSE,"Rec";"Ebit_detail",#N/A,FALSE,"P&amp;L";"Cash_summary",#N/A,FALSE,"Cash"}</definedName>
    <definedName name="wrn.Finance._.Package." localSheetId="4" hidden="1">{#N/A,#N/A,TRUE,"Dev Summ";"P1-2 Quarterly",#N/A,TRUE,"CF Summ";"P1-Quarterly",#N/A,TRUE,"CF Summ";"P2-Quarterly",#N/A,TRUE,"CF Summ";#N/A,#N/A,TRUE,"Proj. Cost Summ";#N/A,#N/A,TRUE,"P1 Cost Summ";#N/A,#N/A,TRUE,"P2 Cost Summ";#N/A,#N/A,TRUE,"General";#N/A,#N/A,TRUE,"Rates";#N/A,#N/A,TRUE,"Abs_Sale"}</definedName>
    <definedName name="wrn.Finance._.Package." localSheetId="5" hidden="1">{#N/A,#N/A,TRUE,"Dev Summ";"P1-2 Quarterly",#N/A,TRUE,"CF Summ";"P1-Quarterly",#N/A,TRUE,"CF Summ";"P2-Quarterly",#N/A,TRUE,"CF Summ";#N/A,#N/A,TRUE,"Proj. Cost Summ";#N/A,#N/A,TRUE,"P1 Cost Summ";#N/A,#N/A,TRUE,"P2 Cost Summ";#N/A,#N/A,TRUE,"General";#N/A,#N/A,TRUE,"Rates";#N/A,#N/A,TRUE,"Abs_Sale"}</definedName>
    <definedName name="wrn.Finance._.Package." localSheetId="3" hidden="1">{#N/A,#N/A,TRUE,"Dev Summ";"P1-2 Quarterly",#N/A,TRUE,"CF Summ";"P1-Quarterly",#N/A,TRUE,"CF Summ";"P2-Quarterly",#N/A,TRUE,"CF Summ";#N/A,#N/A,TRUE,"Proj. Cost Summ";#N/A,#N/A,TRUE,"P1 Cost Summ";#N/A,#N/A,TRUE,"P2 Cost Summ";#N/A,#N/A,TRUE,"General";#N/A,#N/A,TRUE,"Rates";#N/A,#N/A,TRUE,"Abs_Sale"}</definedName>
    <definedName name="wrn.Finance._.Package." hidden="1">{#N/A,#N/A,TRUE,"Dev Summ";"P1-2 Quarterly",#N/A,TRUE,"CF Summ";"P1-Quarterly",#N/A,TRUE,"CF Summ";"P2-Quarterly",#N/A,TRUE,"CF Summ";#N/A,#N/A,TRUE,"Proj. Cost Summ";#N/A,#N/A,TRUE,"P1 Cost Summ";#N/A,#N/A,TRUE,"P2 Cost Summ";#N/A,#N/A,TRUE,"General";#N/A,#N/A,TRUE,"Rates";#N/A,#N/A,TRUE,"Abs_Sale"}</definedName>
    <definedName name="wrn.Financial._.Model." localSheetId="4" hidden="1">{#N/A,#N/A,TRUE,"Input Sheet Model";#N/A,#N/A,TRUE,"Project Proforma Detail";#N/A,#N/A,TRUE,"Signoff Summary";#N/A,#N/A,TRUE,"Assumptions";#N/A,#N/A,TRUE,"Constr. Int. Inc.";#N/A,#N/A,TRUE,"Cashflow Projection"}</definedName>
    <definedName name="wrn.Financial._.Model." localSheetId="5" hidden="1">{#N/A,#N/A,TRUE,"Input Sheet Model";#N/A,#N/A,TRUE,"Project Proforma Detail";#N/A,#N/A,TRUE,"Signoff Summary";#N/A,#N/A,TRUE,"Assumptions";#N/A,#N/A,TRUE,"Constr. Int. Inc.";#N/A,#N/A,TRUE,"Cashflow Projection"}</definedName>
    <definedName name="wrn.Financial._.Model." localSheetId="3" hidden="1">{#N/A,#N/A,TRUE,"Input Sheet Model";#N/A,#N/A,TRUE,"Project Proforma Detail";#N/A,#N/A,TRUE,"Signoff Summary";#N/A,#N/A,TRUE,"Assumptions";#N/A,#N/A,TRUE,"Constr. Int. Inc.";#N/A,#N/A,TRUE,"Cashflow Projection"}</definedName>
    <definedName name="wrn.Financial._.Model." hidden="1">{#N/A,#N/A,TRUE,"Input Sheet Model";#N/A,#N/A,TRUE,"Project Proforma Detail";#N/A,#N/A,TRUE,"Signoff Summary";#N/A,#N/A,TRUE,"Assumptions";#N/A,#N/A,TRUE,"Constr. Int. Inc.";#N/A,#N/A,TRUE,"Cashflow Projection"}</definedName>
    <definedName name="wrn.Financial._.Package." localSheetId="4" hidden="1">{#N/A,#N/A,TRUE,"Dev Summ";"P1-3Quarterly",#N/A,TRUE,"CF Summ";"P1-Quarterly",#N/A,TRUE,"CF Summ";"P2-Quarterly",#N/A,TRUE,"CF Summ";"P3-Quarterly",#N/A,TRUE,"CF Summ";#N/A,#N/A,TRUE,"Proj. Cost Summ";#N/A,#N/A,TRUE,"P1 Cost Summ";#N/A,#N/A,TRUE,"P2 Cost Summ";#N/A,#N/A,TRUE,"P3 Cost Summ";#N/A,#N/A,TRUE,"General";#N/A,#N/A,TRUE,"Rates";#N/A,#N/A,TRUE,"Abs_Sale"}</definedName>
    <definedName name="wrn.Financial._.Package." localSheetId="5" hidden="1">{#N/A,#N/A,TRUE,"Dev Summ";"P1-3Quarterly",#N/A,TRUE,"CF Summ";"P1-Quarterly",#N/A,TRUE,"CF Summ";"P2-Quarterly",#N/A,TRUE,"CF Summ";"P3-Quarterly",#N/A,TRUE,"CF Summ";#N/A,#N/A,TRUE,"Proj. Cost Summ";#N/A,#N/A,TRUE,"P1 Cost Summ";#N/A,#N/A,TRUE,"P2 Cost Summ";#N/A,#N/A,TRUE,"P3 Cost Summ";#N/A,#N/A,TRUE,"General";#N/A,#N/A,TRUE,"Rates";#N/A,#N/A,TRUE,"Abs_Sale"}</definedName>
    <definedName name="wrn.Financial._.Package." localSheetId="3" hidden="1">{#N/A,#N/A,TRUE,"Dev Summ";"P1-3Quarterly",#N/A,TRUE,"CF Summ";"P1-Quarterly",#N/A,TRUE,"CF Summ";"P2-Quarterly",#N/A,TRUE,"CF Summ";"P3-Quarterly",#N/A,TRUE,"CF Summ";#N/A,#N/A,TRUE,"Proj. Cost Summ";#N/A,#N/A,TRUE,"P1 Cost Summ";#N/A,#N/A,TRUE,"P2 Cost Summ";#N/A,#N/A,TRUE,"P3 Cost Summ";#N/A,#N/A,TRUE,"General";#N/A,#N/A,TRUE,"Rates";#N/A,#N/A,TRUE,"Abs_Sale"}</definedName>
    <definedName name="wrn.Financial._.Package." hidden="1">{#N/A,#N/A,TRUE,"Dev Summ";"P1-3Quarterly",#N/A,TRUE,"CF Summ";"P1-Quarterly",#N/A,TRUE,"CF Summ";"P2-Quarterly",#N/A,TRUE,"CF Summ";"P3-Quarterly",#N/A,TRUE,"CF Summ";#N/A,#N/A,TRUE,"Proj. Cost Summ";#N/A,#N/A,TRUE,"P1 Cost Summ";#N/A,#N/A,TRUE,"P2 Cost Summ";#N/A,#N/A,TRUE,"P3 Cost Summ";#N/A,#N/A,TRUE,"General";#N/A,#N/A,TRUE,"Rates";#N/A,#N/A,TRUE,"Abs_Sale"}</definedName>
    <definedName name="wrn.Financial._.Reports." localSheetId="4" hidden="1">{#N/A,#N/A,FALSE,"Overview";#N/A,#N/A,FALSE,"santafe";#N/A,#N/A,FALSE,"noble";#N/A,#N/A,FALSE,"Combined Results";#N/A,#N/A,FALSE,"Earnings"}</definedName>
    <definedName name="wrn.Financial._.Reports." localSheetId="5" hidden="1">{#N/A,#N/A,FALSE,"Overview";#N/A,#N/A,FALSE,"santafe";#N/A,#N/A,FALSE,"noble";#N/A,#N/A,FALSE,"Combined Results";#N/A,#N/A,FALSE,"Earnings"}</definedName>
    <definedName name="wrn.Financial._.Reports." localSheetId="3" hidden="1">{#N/A,#N/A,FALSE,"Overview";#N/A,#N/A,FALSE,"santafe";#N/A,#N/A,FALSE,"noble";#N/A,#N/A,FALSE,"Combined Results";#N/A,#N/A,FALSE,"Earnings"}</definedName>
    <definedName name="wrn.Financial._.Reports." hidden="1">{#N/A,#N/A,FALSE,"Overview";#N/A,#N/A,FALSE,"santafe";#N/A,#N/A,FALSE,"noble";#N/A,#N/A,FALSE,"Combined Results";#N/A,#N/A,FALSE,"Earnings"}</definedName>
    <definedName name="wrn.Financial._.Results." localSheetId="4" hidden="1">{"Financial Results",#N/A,FALSE,"Total Project Economics"}</definedName>
    <definedName name="wrn.Financial._.Results." localSheetId="5" hidden="1">{"Financial Results",#N/A,FALSE,"Total Project Economics"}</definedName>
    <definedName name="wrn.Financial._.Results." localSheetId="3" hidden="1">{"Financial Results",#N/A,FALSE,"Total Project Economics"}</definedName>
    <definedName name="wrn.Financial._.Results." hidden="1">{"Financial Results",#N/A,FALSE,"Total Project Economics"}</definedName>
    <definedName name="wrn.Financial._.Statements." localSheetId="4" hidden="1">{#N/A,#N/A,FALSE,"BS";#N/A,#N/A,FALSE,"IS";#N/A,#N/A,FALSE,"CF";#N/A,#N/A,FALSE,"EXP";#N/A,#N/A,FALSE,"FURN";#N/A,#N/A,FALSE,"MANNOI"}</definedName>
    <definedName name="wrn.Financial._.Statements." localSheetId="5" hidden="1">{#N/A,#N/A,FALSE,"BS";#N/A,#N/A,FALSE,"IS";#N/A,#N/A,FALSE,"CF";#N/A,#N/A,FALSE,"EXP";#N/A,#N/A,FALSE,"FURN";#N/A,#N/A,FALSE,"MANNOI"}</definedName>
    <definedName name="wrn.Financial._.Statements." localSheetId="3" hidden="1">{#N/A,#N/A,FALSE,"BS";#N/A,#N/A,FALSE,"IS";#N/A,#N/A,FALSE,"CF";#N/A,#N/A,FALSE,"EXP";#N/A,#N/A,FALSE,"FURN";#N/A,#N/A,FALSE,"MANNOI"}</definedName>
    <definedName name="wrn.Financial._.Statements." hidden="1">{#N/A,#N/A,FALSE,"BS";#N/A,#N/A,FALSE,"IS";#N/A,#N/A,FALSE,"CF";#N/A,#N/A,FALSE,"EXP";#N/A,#N/A,FALSE,"FURN";#N/A,#N/A,FALSE,"MANNOI"}</definedName>
    <definedName name="wrn.Financials." localSheetId="4" hidden="1">{#N/A,#N/A,FALSE,"Income Stmt";#N/A,#N/A,FALSE,"Income Summary"}</definedName>
    <definedName name="wrn.Financials." localSheetId="5" hidden="1">{#N/A,#N/A,FALSE,"Income Stmt";#N/A,#N/A,FALSE,"Income Summary"}</definedName>
    <definedName name="wrn.Financials." localSheetId="3" hidden="1">{#N/A,#N/A,FALSE,"Income Stmt";#N/A,#N/A,FALSE,"Income Summary"}</definedName>
    <definedName name="wrn.Financials." hidden="1">{#N/A,#N/A,FALSE,"Income Stmt";#N/A,#N/A,FALSE,"Income Summary"}</definedName>
    <definedName name="wrn.Financials_long." localSheetId="4" hidden="1">{"IS",#N/A,FALSE,"Financials2 (Expanded)";"bsa",#N/A,FALSE,"Financials2 (Expanded)";"BS",#N/A,FALSE,"Financials2 (Expanded)";"CF",#N/A,FALSE,"Financials2 (Expanded)"}</definedName>
    <definedName name="wrn.Financials_long." localSheetId="5" hidden="1">{"IS",#N/A,FALSE,"Financials2 (Expanded)";"bsa",#N/A,FALSE,"Financials2 (Expanded)";"BS",#N/A,FALSE,"Financials2 (Expanded)";"CF",#N/A,FALSE,"Financials2 (Expanded)"}</definedName>
    <definedName name="wrn.Financials_long." localSheetId="3"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summ." localSheetId="4" hidden="1">{"Finsumm",#N/A,FALSE,"Summary Analysis"}</definedName>
    <definedName name="wrn.Finsumm." localSheetId="5" hidden="1">{"Finsumm",#N/A,FALSE,"Summary Analysis"}</definedName>
    <definedName name="wrn.Finsumm." localSheetId="3" hidden="1">{"Finsumm",#N/A,FALSE,"Summary Analysis"}</definedName>
    <definedName name="wrn.Finsumm." hidden="1">{"Finsumm",#N/A,FALSE,"Summary Analysis"}</definedName>
    <definedName name="wrn.First._.3._.Years._.All._.Sheets." localSheetId="4"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rst._.3._.Years._.All._.Sheets." localSheetId="5"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rst._.3._.Years._.All._.Sheets." localSheetId="3"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rst._.3._.Years._.All._.Sheets."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rst._.close._.loans." localSheetId="4" hidden="1">{"del a",#N/A,FALSE,"Current";"del b",#N/A,FALSE,"Current";"nj a",#N/A,FALSE,"Current";"nj b",#N/A,FALSE,"Current";"oak a",#N/A,FALSE,"Current";"oak b",#N/A,FALSE,"Current";"spru a",#N/A,FALSE,"Current";"spru b",#N/A,FALSE,"Current"}</definedName>
    <definedName name="wrn.first._.close._.loans." localSheetId="5" hidden="1">{"del a",#N/A,FALSE,"Current";"del b",#N/A,FALSE,"Current";"nj a",#N/A,FALSE,"Current";"nj b",#N/A,FALSE,"Current";"oak a",#N/A,FALSE,"Current";"oak b",#N/A,FALSE,"Current";"spru a",#N/A,FALSE,"Current";"spru b",#N/A,FALSE,"Current"}</definedName>
    <definedName name="wrn.first._.close._.loans." localSheetId="3" hidden="1">{"del a",#N/A,FALSE,"Current";"del b",#N/A,FALSE,"Current";"nj a",#N/A,FALSE,"Current";"nj b",#N/A,FALSE,"Current";"oak a",#N/A,FALSE,"Current";"oak b",#N/A,FALSE,"Current";"spru a",#N/A,FALSE,"Current";"spru b",#N/A,FALSE,"Current"}</definedName>
    <definedName name="wrn.first._.close._.loans." hidden="1">{"del a",#N/A,FALSE,"Current";"del b",#N/A,FALSE,"Current";"nj a",#N/A,FALSE,"Current";"nj b",#N/A,FALSE,"Current";"oak a",#N/A,FALSE,"Current";"oak b",#N/A,FALSE,"Current";"spru a",#N/A,FALSE,"Current";"spru b",#N/A,FALSE,"Current"}</definedName>
    <definedName name="wrn.first2." localSheetId="4" hidden="1">{#N/A,#N/A,FALSE,"sum-don";#N/A,#N/A,FALSE,"inc-don"}</definedName>
    <definedName name="wrn.first2." localSheetId="5" hidden="1">{#N/A,#N/A,FALSE,"sum-don";#N/A,#N/A,FALSE,"inc-don"}</definedName>
    <definedName name="wrn.first2." localSheetId="3" hidden="1">{#N/A,#N/A,FALSE,"sum-don";#N/A,#N/A,FALSE,"inc-don"}</definedName>
    <definedName name="wrn.first2." hidden="1">{#N/A,#N/A,FALSE,"sum-don";#N/A,#N/A,FALSE,"inc-don"}</definedName>
    <definedName name="wrn.first3." localSheetId="4" hidden="1">{#N/A,#N/A,FALSE,"Summary";#N/A,#N/A,FALSE,"proj1";#N/A,#N/A,FALSE,"proj2"}</definedName>
    <definedName name="wrn.first3." localSheetId="5" hidden="1">{#N/A,#N/A,FALSE,"Summary";#N/A,#N/A,FALSE,"proj1";#N/A,#N/A,FALSE,"proj2"}</definedName>
    <definedName name="wrn.first3." localSheetId="3" hidden="1">{#N/A,#N/A,FALSE,"Summary";#N/A,#N/A,FALSE,"proj1";#N/A,#N/A,FALSE,"proj2"}</definedName>
    <definedName name="wrn.first3." hidden="1">{#N/A,#N/A,FALSE,"Summary";#N/A,#N/A,FALSE,"proj1";#N/A,#N/A,FALSE,"proj2"}</definedName>
    <definedName name="wrn.first4." localSheetId="4" hidden="1">{#N/A,#N/A,FALSE,"Summary";#N/A,#N/A,FALSE,"proj1";#N/A,#N/A,FALSE,"proj2";#N/A,#N/A,FALSE,"DCF"}</definedName>
    <definedName name="wrn.first4." localSheetId="5" hidden="1">{#N/A,#N/A,FALSE,"Summary";#N/A,#N/A,FALSE,"proj1";#N/A,#N/A,FALSE,"proj2";#N/A,#N/A,FALSE,"DCF"}</definedName>
    <definedName name="wrn.first4." localSheetId="3" hidden="1">{#N/A,#N/A,FALSE,"Summary";#N/A,#N/A,FALSE,"proj1";#N/A,#N/A,FALSE,"proj2";#N/A,#N/A,FALSE,"DCF"}</definedName>
    <definedName name="wrn.first4." hidden="1">{#N/A,#N/A,FALSE,"Summary";#N/A,#N/A,FALSE,"proj1";#N/A,#N/A,FALSE,"proj2";#N/A,#N/A,FALSE,"DCF"}</definedName>
    <definedName name="wrn.Five._.Year." localSheetId="4" hidden="1">{#N/A,"Five Year",FALSE,"Assumptions";#N/A,"Five Year",FALSE,"Annual Summary";#N/A,"Five Year",FALSE,"Quarterly Summary";#N/A,#N/A,FALSE,"IRR"}</definedName>
    <definedName name="wrn.Five._.Year." localSheetId="5" hidden="1">{#N/A,"Five Year",FALSE,"Assumptions";#N/A,"Five Year",FALSE,"Annual Summary";#N/A,"Five Year",FALSE,"Quarterly Summary";#N/A,#N/A,FALSE,"IRR"}</definedName>
    <definedName name="wrn.Five._.Year." localSheetId="3" hidden="1">{#N/A,"Five Year",FALSE,"Assumptions";#N/A,"Five Year",FALSE,"Annual Summary";#N/A,"Five Year",FALSE,"Quarterly Summary";#N/A,#N/A,FALSE,"IRR"}</definedName>
    <definedName name="wrn.Five._.Year." hidden="1">{#N/A,"Five Year",FALSE,"Assumptions";#N/A,"Five Year",FALSE,"Annual Summary";#N/A,"Five Year",FALSE,"Quarterly Summary";#N/A,#N/A,FALSE,"IRR"}</definedName>
    <definedName name="wrn.FIVE._.YEAR._.PROJECTION." localSheetId="4" hidden="1">{"FIVEYEAR",#N/A,TRUE,"SUMMARY";"FIVEYEAR",#N/A,TRUE,"Ratios";"FIVEYEAR",#N/A,TRUE,"Revenue";"FIVEYEAR",#N/A,TRUE,"DETAIL";"FIVEYEAR",#N/A,TRUE,"Payroll"}</definedName>
    <definedName name="wrn.FIVE._.YEAR._.PROJECTION." localSheetId="5" hidden="1">{"FIVEYEAR",#N/A,TRUE,"SUMMARY";"FIVEYEAR",#N/A,TRUE,"Ratios";"FIVEYEAR",#N/A,TRUE,"Revenue";"FIVEYEAR",#N/A,TRUE,"DETAIL";"FIVEYEAR",#N/A,TRUE,"Payroll"}</definedName>
    <definedName name="wrn.FIVE._.YEAR._.PROJECTION." localSheetId="3"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xed._.Rate._.Bonds." localSheetId="4" hidden="1">{"Fixed Rate Bonds",#N/A,FALSE,"Fixed"}</definedName>
    <definedName name="wrn.Fixed._.Rate._.Bonds." localSheetId="5" hidden="1">{"Fixed Rate Bonds",#N/A,FALSE,"Fixed"}</definedName>
    <definedName name="wrn.Fixed._.Rate._.Bonds." localSheetId="3" hidden="1">{"Fixed Rate Bonds",#N/A,FALSE,"Fixed"}</definedName>
    <definedName name="wrn.Fixed._.Rate._.Bonds." hidden="1">{"Fixed Rate Bonds",#N/A,FALSE,"Fixed"}</definedName>
    <definedName name="wrn.Fleet." localSheetId="4" hidden="1">{"FleetDetailsNE",#N/A,FALSE,"NEForecast"}</definedName>
    <definedName name="wrn.Fleet." localSheetId="5" hidden="1">{"FleetDetailsNE",#N/A,FALSE,"NEForecast"}</definedName>
    <definedName name="wrn.Fleet." localSheetId="3" hidden="1">{"FleetDetailsNE",#N/A,FALSE,"NEForecast"}</definedName>
    <definedName name="wrn.Fleet." hidden="1">{"FleetDetailsNE",#N/A,FALSE,"NEForecast"}</definedName>
    <definedName name="wrn.Fmgmtfee." localSheetId="4" hidden="1">{#N/A,#N/A,FALSE,"Fmgmtfee"}</definedName>
    <definedName name="wrn.Fmgmtfee." localSheetId="5" hidden="1">{#N/A,#N/A,FALSE,"Fmgmtfee"}</definedName>
    <definedName name="wrn.Fmgmtfee." localSheetId="3" hidden="1">{#N/A,#N/A,FALSE,"Fmgmtfee"}</definedName>
    <definedName name="wrn.Fmgmtfee." hidden="1">{#N/A,#N/A,FALSE,"Fmgmtfee"}</definedName>
    <definedName name="wrn.FMJVO._.and._.Summary._.with._.Calculations." localSheetId="4" hidden="1">{#N/A,#N/A,FALSE,"Summary";#N/A,#N/A,FALSE,"General Inputs &amp; Assumptions";"Franchise All",#N/A,FALSE,"Franchise";"Managed All",#N/A,FALSE,"Managed";"JV All",#N/A,FALSE,"JV";"Owned All",#N/A,FALSE,"Owned"}</definedName>
    <definedName name="wrn.FMJVO._.and._.Summary._.with._.Calculations." localSheetId="5" hidden="1">{#N/A,#N/A,FALSE,"Summary";#N/A,#N/A,FALSE,"General Inputs &amp; Assumptions";"Franchise All",#N/A,FALSE,"Franchise";"Managed All",#N/A,FALSE,"Managed";"JV All",#N/A,FALSE,"JV";"Owned All",#N/A,FALSE,"Owned"}</definedName>
    <definedName name="wrn.FMJVO._.and._.Summary._.with._.Calculations." localSheetId="3" hidden="1">{#N/A,#N/A,FALSE,"Summary";#N/A,#N/A,FALSE,"General Inputs &amp; Assumptions";"Franchise All",#N/A,FALSE,"Franchise";"Managed All",#N/A,FALSE,"Managed";"JV All",#N/A,FALSE,"JV";"Owned All",#N/A,FALSE,"Owned"}</definedName>
    <definedName name="wrn.FMJVO._.and._.Summary._.with._.Calculations." hidden="1">{#N/A,#N/A,FALSE,"Summary";#N/A,#N/A,FALSE,"General Inputs &amp; Assumptions";"Franchise All",#N/A,FALSE,"Franchise";"Managed All",#N/A,FALSE,"Managed";"JV All",#N/A,FALSE,"JV";"Owned All",#N/A,FALSE,"Owned"}</definedName>
    <definedName name="wrn.FMJVO._.and._.Summary._.with._.Calculations._1" localSheetId="4" hidden="1">{#N/A,#N/A,FALSE,"Summary";#N/A,#N/A,FALSE,"General Inputs &amp; Assumptions";"Franchise All",#N/A,FALSE,"Franchise";"Managed All",#N/A,FALSE,"Managed";"JV All",#N/A,FALSE,"JV";"Owned All",#N/A,FALSE,"Owned"}</definedName>
    <definedName name="wrn.FMJVO._.and._.Summary._.with._.Calculations._1" localSheetId="5" hidden="1">{#N/A,#N/A,FALSE,"Summary";#N/A,#N/A,FALSE,"General Inputs &amp; Assumptions";"Franchise All",#N/A,FALSE,"Franchise";"Managed All",#N/A,FALSE,"Managed";"JV All",#N/A,FALSE,"JV";"Owned All",#N/A,FALSE,"Owned"}</definedName>
    <definedName name="wrn.FMJVO._.and._.Summary._.with._.Calculations._1" localSheetId="3" hidden="1">{#N/A,#N/A,FALSE,"Summary";#N/A,#N/A,FALSE,"General Inputs &amp; Assumptions";"Franchise All",#N/A,FALSE,"Franchise";"Managed All",#N/A,FALSE,"Managed";"JV All",#N/A,FALSE,"JV";"Owned All",#N/A,FALSE,"Owned"}</definedName>
    <definedName name="wrn.FMJVO._.and._.Summary._.with._.Calculations._1" hidden="1">{#N/A,#N/A,FALSE,"Summary";#N/A,#N/A,FALSE,"General Inputs &amp; Assumptions";"Franchise All",#N/A,FALSE,"Franchise";"Managed All",#N/A,FALSE,"Managed";"JV All",#N/A,FALSE,"JV";"Owned All",#N/A,FALSE,"Owned"}</definedName>
    <definedName name="wrn.Food_Beverage." localSheetId="4" hidden="1">{"FB Assumptions",#N/A,FALSE,"Asu";"FB Cashflow 1",#N/A,FALSE,"F&amp;B";"FB Cashflow 2",#N/A,FALSE,"F&amp;B"}</definedName>
    <definedName name="wrn.Food_Beverage." localSheetId="5" hidden="1">{"FB Assumptions",#N/A,FALSE,"Asu";"FB Cashflow 1",#N/A,FALSE,"F&amp;B";"FB Cashflow 2",#N/A,FALSE,"F&amp;B"}</definedName>
    <definedName name="wrn.Food_Beverage." localSheetId="3" hidden="1">{"FB Assumptions",#N/A,FALSE,"Asu";"FB Cashflow 1",#N/A,FALSE,"F&amp;B";"FB Cashflow 2",#N/A,FALSE,"F&amp;B"}</definedName>
    <definedName name="wrn.Food_Beverage." hidden="1">{"FB Assumptions",#N/A,FALSE,"Asu";"FB Cashflow 1",#N/A,FALSE,"F&amp;B";"FB Cashflow 2",#N/A,FALSE,"F&amp;B"}</definedName>
    <definedName name="wrn.forbud1." localSheetId="4" hidden="1">{#N/A,#N/A,FALSE,"SLSBUD"}</definedName>
    <definedName name="wrn.forbud1." localSheetId="5" hidden="1">{#N/A,#N/A,FALSE,"SLSBUD"}</definedName>
    <definedName name="wrn.forbud1." localSheetId="3" hidden="1">{#N/A,#N/A,FALSE,"SLSBUD"}</definedName>
    <definedName name="wrn.forbud1." hidden="1">{#N/A,#N/A,FALSE,"SLSBUD"}</definedName>
    <definedName name="wrn.forbud2." localSheetId="4" hidden="1">{#N/A,#N/A,FALSE,"SLSBUD"}</definedName>
    <definedName name="wrn.forbud2." localSheetId="5" hidden="1">{#N/A,#N/A,FALSE,"SLSBUD"}</definedName>
    <definedName name="wrn.forbud2." localSheetId="3" hidden="1">{#N/A,#N/A,FALSE,"SLSBUD"}</definedName>
    <definedName name="wrn.forbud2." hidden="1">{#N/A,#N/A,FALSE,"SLSBUD"}</definedName>
    <definedName name="wrn.forbud3" localSheetId="4" hidden="1">{#N/A,#N/A,FALSE,"SLSBUD"}</definedName>
    <definedName name="wrn.forbud3" localSheetId="5" hidden="1">{#N/A,#N/A,FALSE,"SLSBUD"}</definedName>
    <definedName name="wrn.forbud3" localSheetId="3" hidden="1">{#N/A,#N/A,FALSE,"SLSBUD"}</definedName>
    <definedName name="wrn.forbud3" hidden="1">{#N/A,#N/A,FALSE,"SLSBUD"}</definedName>
    <definedName name="wrn.Forecast." localSheetId="4" hidden="1">{#N/A,#N/A,FALSE,"Income Statement"}</definedName>
    <definedName name="wrn.Forecast." localSheetId="5" hidden="1">{#N/A,#N/A,FALSE,"Income Statement"}</definedName>
    <definedName name="wrn.Forecast." localSheetId="3" hidden="1">{#N/A,#N/A,FALSE,"Income Statement"}</definedName>
    <definedName name="wrn.Forecast." hidden="1">{#N/A,#N/A,FALSE,"Income Statement"}</definedName>
    <definedName name="wrn.FORECAST._.ONLY." localSheetId="4"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 localSheetId="5"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 localSheetId="3"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s." localSheetId="4" hidden="1">{#N/A,#N/A,FALSE,"Forecasts"}</definedName>
    <definedName name="wrn.Forecasts." localSheetId="5" hidden="1">{#N/A,#N/A,FALSE,"Forecasts"}</definedName>
    <definedName name="wrn.Forecasts." localSheetId="3" hidden="1">{#N/A,#N/A,FALSE,"Forecasts"}</definedName>
    <definedName name="wrn.Forecasts." hidden="1">{#N/A,#N/A,FALSE,"Forecasts"}</definedName>
    <definedName name="wrn.FORMULAS." localSheetId="4" hidden="1">{"FORMULAS",#N/A,FALSE,"ESTIMATE"}</definedName>
    <definedName name="wrn.FORMULAS." localSheetId="5" hidden="1">{"FORMULAS",#N/A,FALSE,"ESTIMATE"}</definedName>
    <definedName name="wrn.FORMULAS." localSheetId="3" hidden="1">{"FORMULAS",#N/A,FALSE,"ESTIMATE"}</definedName>
    <definedName name="wrn.FORMULAS." hidden="1">{"FORMULAS",#N/A,FALSE,"ESTIMATE"}</definedName>
    <definedName name="wrn.FOschedules." localSheetId="4" hidden="1">{"FOschedule1",#N/A,FALSE,"Sheet1";"FOschedule2",#N/A,FALSE,"Sheet1";"FOschedule3",#N/A,FALSE,"Sheet1"}</definedName>
    <definedName name="wrn.FOschedules." localSheetId="5" hidden="1">{"FOschedule1",#N/A,FALSE,"Sheet1";"FOschedule2",#N/A,FALSE,"Sheet1";"FOschedule3",#N/A,FALSE,"Sheet1"}</definedName>
    <definedName name="wrn.FOschedules." localSheetId="3" hidden="1">{"FOschedule1",#N/A,FALSE,"Sheet1";"FOschedule2",#N/A,FALSE,"Sheet1";"FOschedule3",#N/A,FALSE,"Sheet1"}</definedName>
    <definedName name="wrn.FOschedules." hidden="1">{"FOschedule1",#N/A,FALSE,"Sheet1";"FOschedule2",#N/A,FALSE,"Sheet1";"FOschedule3",#N/A,FALSE,"Sheet1"}</definedName>
    <definedName name="wrn.FOschedules._1" localSheetId="4" hidden="1">{"FOschedule1",#N/A,FALSE,"Sheet1";"FOschedule2",#N/A,FALSE,"Sheet1";"FOschedule3",#N/A,FALSE,"Sheet1"}</definedName>
    <definedName name="wrn.FOschedules._1" localSheetId="5" hidden="1">{"FOschedule1",#N/A,FALSE,"Sheet1";"FOschedule2",#N/A,FALSE,"Sheet1";"FOschedule3",#N/A,FALSE,"Sheet1"}</definedName>
    <definedName name="wrn.FOschedules._1" localSheetId="3" hidden="1">{"FOschedule1",#N/A,FALSE,"Sheet1";"FOschedule2",#N/A,FALSE,"Sheet1";"FOschedule3",#N/A,FALSE,"Sheet1"}</definedName>
    <definedName name="wrn.FOschedules._1" hidden="1">{"FOschedule1",#N/A,FALSE,"Sheet1";"FOschedule2",#N/A,FALSE,"Sheet1";"FOschedule3",#N/A,FALSE,"Sheet1"}</definedName>
    <definedName name="wrn.FOschedules.IRR" localSheetId="4" hidden="1">{"FOschedule1",#N/A,FALSE,"Sheet1";"FOschedule2",#N/A,FALSE,"Sheet1";"FOschedule3",#N/A,FALSE,"Sheet1"}</definedName>
    <definedName name="wrn.FOschedules.IRR" localSheetId="5" hidden="1">{"FOschedule1",#N/A,FALSE,"Sheet1";"FOschedule2",#N/A,FALSE,"Sheet1";"FOschedule3",#N/A,FALSE,"Sheet1"}</definedName>
    <definedName name="wrn.FOschedules.IRR" localSheetId="3" hidden="1">{"FOschedule1",#N/A,FALSE,"Sheet1";"FOschedule2",#N/A,FALSE,"Sheet1";"FOschedule3",#N/A,FALSE,"Sheet1"}</definedName>
    <definedName name="wrn.FOschedules.IRR" hidden="1">{"FOschedule1",#N/A,FALSE,"Sheet1";"FOschedule2",#N/A,FALSE,"Sheet1";"FOschedule3",#N/A,FALSE,"Sheet1"}</definedName>
    <definedName name="wrn.Foxmeyer." localSheetId="4" hidden="1">{#N/A,#N/A,FALSE,"FOXMEYER SCENARIO COMPARISON";#N/A,#N/A,FALSE,"SUMMARY";#N/A,#N/A,FALSE,"Returns";#N/A,#N/A,FALSE,"Cash Flow";#N/A,#N/A,FALSE,"Pro-Forma";#N/A,#N/A,FALSE,"Rent Roll"}</definedName>
    <definedName name="wrn.Foxmeyer." localSheetId="5" hidden="1">{#N/A,#N/A,FALSE,"FOXMEYER SCENARIO COMPARISON";#N/A,#N/A,FALSE,"SUMMARY";#N/A,#N/A,FALSE,"Returns";#N/A,#N/A,FALSE,"Cash Flow";#N/A,#N/A,FALSE,"Pro-Forma";#N/A,#N/A,FALSE,"Rent Roll"}</definedName>
    <definedName name="wrn.Foxmeyer." localSheetId="3" hidden="1">{#N/A,#N/A,FALSE,"FOXMEYER SCENARIO COMPARISON";#N/A,#N/A,FALSE,"SUMMARY";#N/A,#N/A,FALSE,"Returns";#N/A,#N/A,FALSE,"Cash Flow";#N/A,#N/A,FALSE,"Pro-Forma";#N/A,#N/A,FALSE,"Rent Roll"}</definedName>
    <definedName name="wrn.Foxmeyer." hidden="1">{#N/A,#N/A,FALSE,"FOXMEYER SCENARIO COMPARISON";#N/A,#N/A,FALSE,"SUMMARY";#N/A,#N/A,FALSE,"Returns";#N/A,#N/A,FALSE,"Cash Flow";#N/A,#N/A,FALSE,"Pro-Forma";#N/A,#N/A,FALSE,"Rent Roll"}</definedName>
    <definedName name="wrn.Fredrik." localSheetId="4"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drik." localSheetId="5"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drik." localSheetId="3"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drik."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q_Res." localSheetId="4" hidden="1">{#N/A,#N/A,TRUE,"FR_HC";#N/A,#N/A,TRUE,"FR_REST";#N/A,#N/A,TRUE,"FR_RETA";#N/A,#N/A,TRUE,"FR_TECSOF";#N/A,#N/A,TRUE,"FR_NETTEC";#N/A,#N/A,TRUE,"FR_CLISER"}</definedName>
    <definedName name="wrn.Freq_Res." localSheetId="5" hidden="1">{#N/A,#N/A,TRUE,"FR_HC";#N/A,#N/A,TRUE,"FR_REST";#N/A,#N/A,TRUE,"FR_RETA";#N/A,#N/A,TRUE,"FR_TECSOF";#N/A,#N/A,TRUE,"FR_NETTEC";#N/A,#N/A,TRUE,"FR_CLISER"}</definedName>
    <definedName name="wrn.Freq_Res." localSheetId="3" hidden="1">{#N/A,#N/A,TRUE,"FR_HC";#N/A,#N/A,TRUE,"FR_REST";#N/A,#N/A,TRUE,"FR_RETA";#N/A,#N/A,TRUE,"FR_TECSOF";#N/A,#N/A,TRUE,"FR_NETTEC";#N/A,#N/A,TRUE,"FR_CLISER"}</definedName>
    <definedName name="wrn.Freq_Res." hidden="1">{#N/A,#N/A,TRUE,"FR_HC";#N/A,#N/A,TRUE,"FR_REST";#N/A,#N/A,TRUE,"FR_RETA";#N/A,#N/A,TRUE,"FR_TECSOF";#N/A,#N/A,TRUE,"FR_NETTEC";#N/A,#N/A,TRUE,"FR_CLISER"}</definedName>
    <definedName name="wrn.Friendly." localSheetId="4" hidden="1">{#N/A,#N/A,TRUE,"Julio";#N/A,#N/A,TRUE,"Agosto";#N/A,#N/A,TRUE,"BHCo";#N/A,#N/A,TRUE,"Abril";#N/A,#N/A,TRUE,"Pro Forma"}</definedName>
    <definedName name="wrn.Friendly." localSheetId="5" hidden="1">{#N/A,#N/A,TRUE,"Julio";#N/A,#N/A,TRUE,"Agosto";#N/A,#N/A,TRUE,"BHCo";#N/A,#N/A,TRUE,"Abril";#N/A,#N/A,TRUE,"Pro Forma"}</definedName>
    <definedName name="wrn.Friendly." localSheetId="3" hidden="1">{#N/A,#N/A,TRUE,"Julio";#N/A,#N/A,TRUE,"Agosto";#N/A,#N/A,TRUE,"BHCo";#N/A,#N/A,TRUE,"Abril";#N/A,#N/A,TRUE,"Pro Forma"}</definedName>
    <definedName name="wrn.Friendly." hidden="1">{#N/A,#N/A,TRUE,"Julio";#N/A,#N/A,TRUE,"Agosto";#N/A,#N/A,TRUE,"BHCo";#N/A,#N/A,TRUE,"Abril";#N/A,#N/A,TRUE,"Pro Forma"}</definedName>
    <definedName name="wrn.FSworksheets." localSheetId="4" hidden="1">{#N/A,#N/A,FALSE,"trial balance";#N/A,#N/A,FALSE,"cashflow"}</definedName>
    <definedName name="wrn.FSworksheets." localSheetId="5" hidden="1">{#N/A,#N/A,FALSE,"trial balance";#N/A,#N/A,FALSE,"cashflow"}</definedName>
    <definedName name="wrn.FSworksheets." localSheetId="3" hidden="1">{#N/A,#N/A,FALSE,"trial balance";#N/A,#N/A,FALSE,"cashflow"}</definedName>
    <definedName name="wrn.FSworksheets." hidden="1">{#N/A,#N/A,FALSE,"trial balance";#N/A,#N/A,FALSE,"cashflow"}</definedName>
    <definedName name="wrn.full"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 localSheetId="4" hidden="1">{#N/A,#N/A,FALSE,"ExecutiveSummary";#N/A,#N/A,FALSE,"CostDetail";#N/A,#N/A,FALSE,"IncomeDetail";#N/A,#N/A,FALSE,"InterestCalculation"}</definedName>
    <definedName name="wrn.Full." localSheetId="5" hidden="1">{#N/A,#N/A,FALSE,"ExecutiveSummary";#N/A,#N/A,FALSE,"CostDetail";#N/A,#N/A,FALSE,"IncomeDetail";#N/A,#N/A,FALSE,"InterestCalculation"}</definedName>
    <definedName name="wrn.Full." localSheetId="3" hidden="1">{#N/A,#N/A,FALSE,"ExecutiveSummary";#N/A,#N/A,FALSE,"CostDetail";#N/A,#N/A,FALSE,"IncomeDetail";#N/A,#N/A,FALSE,"InterestCalculation"}</definedName>
    <definedName name="wrn.Full." hidden="1">{#N/A,#N/A,FALSE,"ExecutiveSummary";#N/A,#N/A,FALSE,"CostDetail";#N/A,#N/A,FALSE,"IncomeDetail";#N/A,#N/A,FALSE,"InterestCalculation"}</definedName>
    <definedName name="wrn.Full._.Budget." localSheetId="4" hidden="1">{#N/A,#N/A,FALSE,"Summary Worksheet";#N/A,#N/A,FALSE,"Base Rents";#N/A,#N/A,FALSE,"Escalation";#N/A,#N/A,FALSE,"Operating Expense Detail";#N/A,#N/A,FALSE,"Capital Schedule";#N/A,#N/A,FALSE,"Monthly Detail";#N/A,#N/A,FALSE,"Assumptions"}</definedName>
    <definedName name="wrn.Full._.Budget." localSheetId="5" hidden="1">{#N/A,#N/A,FALSE,"Summary Worksheet";#N/A,#N/A,FALSE,"Base Rents";#N/A,#N/A,FALSE,"Escalation";#N/A,#N/A,FALSE,"Operating Expense Detail";#N/A,#N/A,FALSE,"Capital Schedule";#N/A,#N/A,FALSE,"Monthly Detail";#N/A,#N/A,FALSE,"Assumptions"}</definedName>
    <definedName name="wrn.Full._.Budget." localSheetId="3" hidden="1">{#N/A,#N/A,FALSE,"Summary Worksheet";#N/A,#N/A,FALSE,"Base Rents";#N/A,#N/A,FALSE,"Escalation";#N/A,#N/A,FALSE,"Operating Expense Detail";#N/A,#N/A,FALSE,"Capital Schedule";#N/A,#N/A,FALSE,"Monthly Detail";#N/A,#N/A,FALSE,"Assumptions"}</definedName>
    <definedName name="wrn.Full._.Budget." hidden="1">{#N/A,#N/A,FALSE,"Summary Worksheet";#N/A,#N/A,FALSE,"Base Rents";#N/A,#N/A,FALSE,"Escalation";#N/A,#N/A,FALSE,"Operating Expense Detail";#N/A,#N/A,FALSE,"Capital Schedule";#N/A,#N/A,FALSE,"Monthly Detail";#N/A,#N/A,FALSE,"Assumptions"}</definedName>
    <definedName name="wrn.Full._.Checklist." localSheetId="4" hidden="1">{"DD Checklist",#N/A,TRUE,"Due Diligence Checklist";"DD Appendix",#N/A,TRUE,"Due Diligence Checklist"}</definedName>
    <definedName name="wrn.Full._.Checklist." localSheetId="5" hidden="1">{"DD Checklist",#N/A,TRUE,"Due Diligence Checklist";"DD Appendix",#N/A,TRUE,"Due Diligence Checklist"}</definedName>
    <definedName name="wrn.Full._.Checklist." localSheetId="3" hidden="1">{"DD Checklist",#N/A,TRUE,"Due Diligence Checklist";"DD Appendix",#N/A,TRUE,"Due Diligence Checklist"}</definedName>
    <definedName name="wrn.Full._.Checklist." hidden="1">{"DD Checklist",#N/A,TRUE,"Due Diligence Checklist";"DD Appendix",#N/A,TRUE,"Due Diligence Checklist"}</definedName>
    <definedName name="wrn.FULL._.COMPARISON." localSheetId="4" hidden="1">{"Full Sheet",#N/A,FALSE,"Expense Comparison"}</definedName>
    <definedName name="wrn.FULL._.COMPARISON." localSheetId="5" hidden="1">{"Full Sheet",#N/A,FALSE,"Expense Comparison"}</definedName>
    <definedName name="wrn.FULL._.COMPARISON." localSheetId="3" hidden="1">{"Full Sheet",#N/A,FALSE,"Expense Comparison"}</definedName>
    <definedName name="wrn.FULL._.COMPARISON." hidden="1">{"Full Sheet",#N/A,FALSE,"Expense Comparison"}</definedName>
    <definedName name="wrn.Full._.Monty."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4"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Entries";#N/A,#N/A,FALSE,"Emmes Invest in LLC"}</definedName>
    <definedName name="wrn.Full._.package." localSheetId="5"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Entries";#N/A,#N/A,FALSE,"Emmes Invest in LLC"}</definedName>
    <definedName name="wrn.Full._.package." localSheetId="3"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Entries";#N/A,#N/A,FALSE,"Emmes Invest in LLC"}</definedName>
    <definedName name="wrn.Full._.package."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Entries";#N/A,#N/A,FALSE,"Emmes Invest in LLC"}</definedName>
    <definedName name="wrn.Full._.Presentation." localSheetId="4"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esentation." localSheetId="5"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esentation." localSheetId="3"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esentation."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int." localSheetId="4"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wrn.Full._.Print." localSheetId="5"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wrn.Full._.Print." localSheetId="3"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wrn.Full._.Print."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wrn.Full._.Report" localSheetId="4"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5"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3"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4" hidden="1">{"Consolidated",#N/A,FALSE,"Consolidated";"Revenues",#N/A,FALSE,"Revenues";"Capital Items",#N/A,FALSE,"Capital Items";"Year 1",#N/A,FALSE,"Year 1 Proforma";#N/A,#N/A,FALSE,"8 Year ProFma";"Expenses",#N/A,FALSE,"Standard Expense"}</definedName>
    <definedName name="wrn.Full._.Report." localSheetId="5" hidden="1">{"Consolidated",#N/A,FALSE,"Consolidated";"Revenues",#N/A,FALSE,"Revenues";"Capital Items",#N/A,FALSE,"Capital Items";"Year 1",#N/A,FALSE,"Year 1 Proforma";#N/A,#N/A,FALSE,"8 Year ProFma";"Expenses",#N/A,FALSE,"Standard Expense"}</definedName>
    <definedName name="wrn.Full._.Report." localSheetId="3" hidden="1">{"Consolidated",#N/A,FALSE,"Consolidated";"Revenues",#N/A,FALSE,"Revenues";"Capital Items",#N/A,FALSE,"Capital Items";"Year 1",#N/A,FALSE,"Year 1 Proforma";#N/A,#N/A,FALSE,"8 Year ProFma";"Expenses",#N/A,FALSE,"Standard Expense"}</definedName>
    <definedName name="wrn.Full._.Report." hidden="1">{"Consolidated",#N/A,FALSE,"Consolidated";"Revenues",#N/A,FALSE,"Revenues";"Capital Items",#N/A,FALSE,"Capital Items";"Year 1",#N/A,FALSE,"Year 1 Proforma";#N/A,#N/A,FALSE,"8 Year ProFma";"Expenses",#N/A,FALSE,"Standard Expense"}</definedName>
    <definedName name="wrn.Full._.Report.IRR" localSheetId="4" hidden="1">{"Office Properties",#N/A,FALSE,"Consolidation";"Residential Summary",#N/A,FALSE,"Consolidation";"Retail Properties",#N/A,FALSE,"Consolidation";"Pru Loan",#N/A,FALSE,"Pru Loan";"One_Clear",#N/A,FALSE,"One Clearlake";"Comm_Corp",#N/A,FALSE,"Comm Corp Ctr";"San_Jac",#N/A,FALSE,"San Jacinto";"Wilshire",#N/A,FALSE,"8383 Wilshire";"Denver_Corp",#N/A,FALSE,"Denver Corp Center";"san_fel",#N/A,FALSE,"San Felipe";"Preston Bend",#N/A,FALSE,"Preston Bend";"The Willows",#N/A,FALSE,"The Willows";"Windemere",#N/A,FALSE,"Windemere";"Concorde",#N/A,FALSE,"Concorde";"Wyndridge",#N/A,FALSE,"Wyndridge 2 &amp; 3";"Spinnaker",#N/A,FALSE,"Spinnaker Cove";"Sedona",#N/A,FALSE,"Sedona Ridge";"Summer_Tree",#N/A,FALSE,"Summer Tree";"Ridge_Mtn",#N/A,FALSE,"Mountbrook_Ridgemont";"Highline",#N/A,FALSE,"Highline Oaks";"South_Towne",#N/A,FALSE,"South Towne";"Swansea",#N/A,FALSE,"Swansea"}</definedName>
    <definedName name="wrn.Full._.Report.IRR" localSheetId="5" hidden="1">{"Office Properties",#N/A,FALSE,"Consolidation";"Residential Summary",#N/A,FALSE,"Consolidation";"Retail Properties",#N/A,FALSE,"Consolidation";"Pru Loan",#N/A,FALSE,"Pru Loan";"One_Clear",#N/A,FALSE,"One Clearlake";"Comm_Corp",#N/A,FALSE,"Comm Corp Ctr";"San_Jac",#N/A,FALSE,"San Jacinto";"Wilshire",#N/A,FALSE,"8383 Wilshire";"Denver_Corp",#N/A,FALSE,"Denver Corp Center";"san_fel",#N/A,FALSE,"San Felipe";"Preston Bend",#N/A,FALSE,"Preston Bend";"The Willows",#N/A,FALSE,"The Willows";"Windemere",#N/A,FALSE,"Windemere";"Concorde",#N/A,FALSE,"Concorde";"Wyndridge",#N/A,FALSE,"Wyndridge 2 &amp; 3";"Spinnaker",#N/A,FALSE,"Spinnaker Cove";"Sedona",#N/A,FALSE,"Sedona Ridge";"Summer_Tree",#N/A,FALSE,"Summer Tree";"Ridge_Mtn",#N/A,FALSE,"Mountbrook_Ridgemont";"Highline",#N/A,FALSE,"Highline Oaks";"South_Towne",#N/A,FALSE,"South Towne";"Swansea",#N/A,FALSE,"Swansea"}</definedName>
    <definedName name="wrn.Full._.Report.IRR" localSheetId="3" hidden="1">{"Office Properties",#N/A,FALSE,"Consolidation";"Residential Summary",#N/A,FALSE,"Consolidation";"Retail Properties",#N/A,FALSE,"Consolidation";"Pru Loan",#N/A,FALSE,"Pru Loan";"One_Clear",#N/A,FALSE,"One Clearlake";"Comm_Corp",#N/A,FALSE,"Comm Corp Ctr";"San_Jac",#N/A,FALSE,"San Jacinto";"Wilshire",#N/A,FALSE,"8383 Wilshire";"Denver_Corp",#N/A,FALSE,"Denver Corp Center";"san_fel",#N/A,FALSE,"San Felipe";"Preston Bend",#N/A,FALSE,"Preston Bend";"The Willows",#N/A,FALSE,"The Willows";"Windemere",#N/A,FALSE,"Windemere";"Concorde",#N/A,FALSE,"Concorde";"Wyndridge",#N/A,FALSE,"Wyndridge 2 &amp; 3";"Spinnaker",#N/A,FALSE,"Spinnaker Cove";"Sedona",#N/A,FALSE,"Sedona Ridge";"Summer_Tree",#N/A,FALSE,"Summer Tree";"Ridge_Mtn",#N/A,FALSE,"Mountbrook_Ridgemont";"Highline",#N/A,FALSE,"Highline Oaks";"South_Towne",#N/A,FALSE,"South Towne";"Swansea",#N/A,FALSE,"Swansea"}</definedName>
    <definedName name="wrn.Full._.Report.IRR" hidden="1">{"Office Properties",#N/A,FALSE,"Consolidation";"Residential Summary",#N/A,FALSE,"Consolidation";"Retail Properties",#N/A,FALSE,"Consolidation";"Pru Loan",#N/A,FALSE,"Pru Loan";"One_Clear",#N/A,FALSE,"One Clearlake";"Comm_Corp",#N/A,FALSE,"Comm Corp Ctr";"San_Jac",#N/A,FALSE,"San Jacinto";"Wilshire",#N/A,FALSE,"8383 Wilshire";"Denver_Corp",#N/A,FALSE,"Denver Corp Center";"san_fel",#N/A,FALSE,"San Felipe";"Preston Bend",#N/A,FALSE,"Preston Bend";"The Willows",#N/A,FALSE,"The Willows";"Windemere",#N/A,FALSE,"Windemere";"Concorde",#N/A,FALSE,"Concorde";"Wyndridge",#N/A,FALSE,"Wyndridge 2 &amp; 3";"Spinnaker",#N/A,FALSE,"Spinnaker Cove";"Sedona",#N/A,FALSE,"Sedona Ridge";"Summer_Tree",#N/A,FALSE,"Summer Tree";"Ridge_Mtn",#N/A,FALSE,"Mountbrook_Ridgemont";"Highline",#N/A,FALSE,"Highline Oaks";"South_Towne",#N/A,FALSE,"South Towne";"Swansea",#N/A,FALSE,"Swansea"}</definedName>
    <definedName name="wrn.Full._.Run." localSheetId="4" hidden="1">{#N/A,#N/A,FALSE,"Summary";#N/A,#N/A,FALSE,"Remaining Obligation";#N/A,#N/A,FALSE,"Sublease Income";#N/A,#N/A,FALSE,"New Lease"}</definedName>
    <definedName name="wrn.Full._.Run." localSheetId="5" hidden="1">{#N/A,#N/A,FALSE,"Summary";#N/A,#N/A,FALSE,"Remaining Obligation";#N/A,#N/A,FALSE,"Sublease Income";#N/A,#N/A,FALSE,"New Lease"}</definedName>
    <definedName name="wrn.Full._.Run." localSheetId="3" hidden="1">{#N/A,#N/A,FALSE,"Summary";#N/A,#N/A,FALSE,"Remaining Obligation";#N/A,#N/A,FALSE,"Sublease Income";#N/A,#N/A,FALSE,"New Lease"}</definedName>
    <definedName name="wrn.Full._.Run." hidden="1">{#N/A,#N/A,FALSE,"Summary";#N/A,#N/A,FALSE,"Remaining Obligation";#N/A,#N/A,FALSE,"Sublease Income";#N/A,#N/A,FALSE,"New Lease"}</definedName>
    <definedName name="wrn.Full._.Run._1" localSheetId="4" hidden="1">{#N/A,#N/A,FALSE,"Summary";#N/A,#N/A,FALSE,"Remaining Obligation";#N/A,#N/A,FALSE,"Sublease Income";#N/A,#N/A,FALSE,"New Lease"}</definedName>
    <definedName name="wrn.Full._.Run._1" localSheetId="5" hidden="1">{#N/A,#N/A,FALSE,"Summary";#N/A,#N/A,FALSE,"Remaining Obligation";#N/A,#N/A,FALSE,"Sublease Income";#N/A,#N/A,FALSE,"New Lease"}</definedName>
    <definedName name="wrn.Full._.Run._1" localSheetId="3" hidden="1">{#N/A,#N/A,FALSE,"Summary";#N/A,#N/A,FALSE,"Remaining Obligation";#N/A,#N/A,FALSE,"Sublease Income";#N/A,#N/A,FALSE,"New Lease"}</definedName>
    <definedName name="wrn.Full._.Run._1" hidden="1">{#N/A,#N/A,FALSE,"Summary";#N/A,#N/A,FALSE,"Remaining Obligation";#N/A,#N/A,FALSE,"Sublease Income";#N/A,#N/A,FALSE,"New Lease"}</definedName>
    <definedName name="wrn.Full._.Template." localSheetId="4"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 localSheetId="5"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 localSheetId="3"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Year." localSheetId="4"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_.Year." localSheetId="5"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_.Year." localSheetId="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_.Year."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_1" localSheetId="4" hidden="1">{#N/A,#N/A,FALSE,"Summary";#N/A,#N/A,FALSE,"Entire 27th";#N/A,#N/A,FALSE,"Entire 31st Floor";#N/A,#N/A,FALSE,"Entire 44th Floor";#N/A,#N/A,FALSE,"48th Floor";#N/A,#N/A,FALSE,"Part 45 &amp; 46th Floor"}</definedName>
    <definedName name="wrn.Full._1" localSheetId="5" hidden="1">{#N/A,#N/A,FALSE,"Summary";#N/A,#N/A,FALSE,"Entire 27th";#N/A,#N/A,FALSE,"Entire 31st Floor";#N/A,#N/A,FALSE,"Entire 44th Floor";#N/A,#N/A,FALSE,"48th Floor";#N/A,#N/A,FALSE,"Part 45 &amp; 46th Floor"}</definedName>
    <definedName name="wrn.Full._1" localSheetId="3" hidden="1">{#N/A,#N/A,FALSE,"Summary";#N/A,#N/A,FALSE,"Entire 27th";#N/A,#N/A,FALSE,"Entire 31st Floor";#N/A,#N/A,FALSE,"Entire 44th Floor";#N/A,#N/A,FALSE,"48th Floor";#N/A,#N/A,FALSE,"Part 45 &amp; 46th Floor"}</definedName>
    <definedName name="wrn.Full._1" hidden="1">{#N/A,#N/A,FALSE,"Summary";#N/A,#N/A,FALSE,"Entire 27th";#N/A,#N/A,FALSE,"Entire 31st Floor";#N/A,#N/A,FALSE,"Entire 44th Floor";#N/A,#N/A,FALSE,"48th Floor";#N/A,#N/A,FALSE,"Part 45 &amp; 46th Floor"}</definedName>
    <definedName name="wrn.Full_Analysis_Analyst." localSheetId="4" hidden="1">{#N/A,#N/A,TRUE,"DCF Summary (2)";#N/A,#N/A,TRUE,"DCF Summary";#N/A,"Analyst Value Drivers",TRUE,"DCF"}</definedName>
    <definedName name="wrn.Full_Analysis_Analyst." localSheetId="5" hidden="1">{#N/A,#N/A,TRUE,"DCF Summary (2)";#N/A,#N/A,TRUE,"DCF Summary";#N/A,"Analyst Value Drivers",TRUE,"DCF"}</definedName>
    <definedName name="wrn.Full_Analysis_Analyst." localSheetId="3" hidden="1">{#N/A,#N/A,TRUE,"DCF Summary (2)";#N/A,#N/A,TRUE,"DCF Summary";#N/A,"Analyst Value Drivers",TRUE,"DCF"}</definedName>
    <definedName name="wrn.Full_Analysis_Analyst." hidden="1">{#N/A,#N/A,TRUE,"DCF Summary (2)";#N/A,#N/A,TRUE,"DCF Summary";#N/A,"Analyst Value Drivers",TRUE,"DCF"}</definedName>
    <definedName name="wrn.Full_Analysis_Base." localSheetId="4" hidden="1">{#N/A,#N/A,TRUE,"DCF Summary (2)";#N/A,#N/A,TRUE,"DCF Summary";#N/A,"Base Case Value Drivers",TRUE,"DCF"}</definedName>
    <definedName name="wrn.Full_Analysis_Base." localSheetId="5" hidden="1">{#N/A,#N/A,TRUE,"DCF Summary (2)";#N/A,#N/A,TRUE,"DCF Summary";#N/A,"Base Case Value Drivers",TRUE,"DCF"}</definedName>
    <definedName name="wrn.Full_Analysis_Base." localSheetId="3" hidden="1">{#N/A,#N/A,TRUE,"DCF Summary (2)";#N/A,#N/A,TRUE,"DCF Summary";#N/A,"Base Case Value Drivers",TRUE,"DCF"}</definedName>
    <definedName name="wrn.Full_Analysis_Base." hidden="1">{#N/A,#N/A,TRUE,"DCF Summary (2)";#N/A,#N/A,TRUE,"DCF Summary";#N/A,"Base Case Value Drivers",TRUE,"DCF"}</definedName>
    <definedName name="wrn.Full_Analysis_Middle." localSheetId="4" hidden="1">{#N/A,#N/A,TRUE,"DCF Summary (2)";#N/A,#N/A,TRUE,"DCF Summary";#N/A,"Middle Case Drivers",TRUE,"DCF"}</definedName>
    <definedName name="wrn.Full_Analysis_Middle." localSheetId="5" hidden="1">{#N/A,#N/A,TRUE,"DCF Summary (2)";#N/A,#N/A,TRUE,"DCF Summary";#N/A,"Middle Case Drivers",TRUE,"DCF"}</definedName>
    <definedName name="wrn.Full_Analysis_Middle." localSheetId="3" hidden="1">{#N/A,#N/A,TRUE,"DCF Summary (2)";#N/A,#N/A,TRUE,"DCF Summary";#N/A,"Middle Case Drivers",TRUE,"DCF"}</definedName>
    <definedName name="wrn.Full_Analysis_Middle." hidden="1">{#N/A,#N/A,TRUE,"DCF Summary (2)";#N/A,#N/A,TRUE,"DCF Summary";#N/A,"Middle Case Drivers",TRUE,"DCF"}</definedName>
    <definedName name="wrn.FULL_PACKAGE." localSheetId="4" hidden="1">{#N/A,#N/A,FALSE,"Checklist";#N/A,#N/A,FALSE,"Sch 1";#N/A,#N/A,FALSE,"Sch 2";#N/A,#N/A,FALSE,"Sch 2A";#N/A,#N/A,FALSE,"Sch 3";#N/A,#N/A,FALSE,"Sch 4";#N/A,#N/A,FALSE,"Sch 5";#N/A,#N/A,FALSE,"Sch 6";#N/A,#N/A,FALSE,"Sch 7";#N/A,#N/A,FALSE,"Sch 7 A";#N/A,#N/A,FALSE,"Sch 7 B";#N/A,#N/A,FALSE,"Sch 8";#N/A,#N/A,FALSE,"Sch 9";#N/A,#N/A,FALSE,"Sch 10";#N/A,#N/A,FALSE,"Sch 11";#N/A,#N/A,FALSE,"Sch 11 A";#N/A,#N/A,FALSE,"Sch12";#N/A,#N/A,FALSE,"Sch13";#N/A,#N/A,FALSE,"Weekly CF";#N/A,#N/A,FALSE,"Detailed Q CF";#N/A,#N/A,FALSE,"Collection";#N/A,#N/A,FALSE,"Revenues Analysis- actuals";#N/A,#N/A,FALSE,"Revenues Analysis - Forecast";#N/A,#N/A,FALSE,"Backlog";#N/A,#N/A,FALSE," mangment P&amp;L";#N/A,#N/A,FALSE,"Restricted cash"}</definedName>
    <definedName name="wrn.FULL_PACKAGE." localSheetId="5" hidden="1">{#N/A,#N/A,FALSE,"Checklist";#N/A,#N/A,FALSE,"Sch 1";#N/A,#N/A,FALSE,"Sch 2";#N/A,#N/A,FALSE,"Sch 2A";#N/A,#N/A,FALSE,"Sch 3";#N/A,#N/A,FALSE,"Sch 4";#N/A,#N/A,FALSE,"Sch 5";#N/A,#N/A,FALSE,"Sch 6";#N/A,#N/A,FALSE,"Sch 7";#N/A,#N/A,FALSE,"Sch 7 A";#N/A,#N/A,FALSE,"Sch 7 B";#N/A,#N/A,FALSE,"Sch 8";#N/A,#N/A,FALSE,"Sch 9";#N/A,#N/A,FALSE,"Sch 10";#N/A,#N/A,FALSE,"Sch 11";#N/A,#N/A,FALSE,"Sch 11 A";#N/A,#N/A,FALSE,"Sch12";#N/A,#N/A,FALSE,"Sch13";#N/A,#N/A,FALSE,"Weekly CF";#N/A,#N/A,FALSE,"Detailed Q CF";#N/A,#N/A,FALSE,"Collection";#N/A,#N/A,FALSE,"Revenues Analysis- actuals";#N/A,#N/A,FALSE,"Revenues Analysis - Forecast";#N/A,#N/A,FALSE,"Backlog";#N/A,#N/A,FALSE," mangment P&amp;L";#N/A,#N/A,FALSE,"Restricted cash"}</definedName>
    <definedName name="wrn.FULL_PACKAGE." localSheetId="3" hidden="1">{#N/A,#N/A,FALSE,"Checklist";#N/A,#N/A,FALSE,"Sch 1";#N/A,#N/A,FALSE,"Sch 2";#N/A,#N/A,FALSE,"Sch 2A";#N/A,#N/A,FALSE,"Sch 3";#N/A,#N/A,FALSE,"Sch 4";#N/A,#N/A,FALSE,"Sch 5";#N/A,#N/A,FALSE,"Sch 6";#N/A,#N/A,FALSE,"Sch 7";#N/A,#N/A,FALSE,"Sch 7 A";#N/A,#N/A,FALSE,"Sch 7 B";#N/A,#N/A,FALSE,"Sch 8";#N/A,#N/A,FALSE,"Sch 9";#N/A,#N/A,FALSE,"Sch 10";#N/A,#N/A,FALSE,"Sch 11";#N/A,#N/A,FALSE,"Sch 11 A";#N/A,#N/A,FALSE,"Sch12";#N/A,#N/A,FALSE,"Sch13";#N/A,#N/A,FALSE,"Weekly CF";#N/A,#N/A,FALSE,"Detailed Q CF";#N/A,#N/A,FALSE,"Collection";#N/A,#N/A,FALSE,"Revenues Analysis- actuals";#N/A,#N/A,FALSE,"Revenues Analysis - Forecast";#N/A,#N/A,FALSE,"Backlog";#N/A,#N/A,FALSE," mangment P&amp;L";#N/A,#N/A,FALSE,"Restricted cash"}</definedName>
    <definedName name="wrn.FULL_PACKAGE." hidden="1">{#N/A,#N/A,FALSE,"Checklist";#N/A,#N/A,FALSE,"Sch 1";#N/A,#N/A,FALSE,"Sch 2";#N/A,#N/A,FALSE,"Sch 2A";#N/A,#N/A,FALSE,"Sch 3";#N/A,#N/A,FALSE,"Sch 4";#N/A,#N/A,FALSE,"Sch 5";#N/A,#N/A,FALSE,"Sch 6";#N/A,#N/A,FALSE,"Sch 7";#N/A,#N/A,FALSE,"Sch 7 A";#N/A,#N/A,FALSE,"Sch 7 B";#N/A,#N/A,FALSE,"Sch 8";#N/A,#N/A,FALSE,"Sch 9";#N/A,#N/A,FALSE,"Sch 10";#N/A,#N/A,FALSE,"Sch 11";#N/A,#N/A,FALSE,"Sch 11 A";#N/A,#N/A,FALSE,"Sch12";#N/A,#N/A,FALSE,"Sch13";#N/A,#N/A,FALSE,"Weekly CF";#N/A,#N/A,FALSE,"Detailed Q CF";#N/A,#N/A,FALSE,"Collection";#N/A,#N/A,FALSE,"Revenues Analysis- actuals";#N/A,#N/A,FALSE,"Revenues Analysis - Forecast";#N/A,#N/A,FALSE,"Backlog";#N/A,#N/A,FALSE," mangment P&amp;L";#N/A,#N/A,FALSE,"Restricted cash"}</definedName>
    <definedName name="wrn.Full_Report." localSheetId="4" hidden="1">{#N/A,#N/A,FALSE,"1Summary";#N/A,#N/A,FALSE,"2Assumptions";"CashFlowTen",#N/A,FALSE,"3Cash Flow";"CashFlowTwenty",#N/A,FALSE,"3Cash Flow";"StrippingMatrix",#N/A,FALSE,"3Cash Flow";#N/A,#N/A,FALSE,"4Year 1 Reconciliation";"Residual",#N/A,FALSE,"5Residual";"MatrixI",#N/A,FALSE,"5Residual";#N/A,#N/A,FALSE,"5Residual Matrix";#N/A,#N/A,FALSE,"6Residual (Year 20)";#N/A,#N/A,FALSE,"7Pricing Matrix";#N/A,#N/A,FALSE,"8Pricing Matrix II";#N/A,#N/A,FALSE,"9Vacancy Matrix";#N/A,#N/A,FALSE,"10Expiration Schedule";#N/A,#N/A,FALSE,"ALease-up Schedule"}</definedName>
    <definedName name="wrn.Full_Report." localSheetId="5" hidden="1">{#N/A,#N/A,FALSE,"1Summary";#N/A,#N/A,FALSE,"2Assumptions";"CashFlowTen",#N/A,FALSE,"3Cash Flow";"CashFlowTwenty",#N/A,FALSE,"3Cash Flow";"StrippingMatrix",#N/A,FALSE,"3Cash Flow";#N/A,#N/A,FALSE,"4Year 1 Reconciliation";"Residual",#N/A,FALSE,"5Residual";"MatrixI",#N/A,FALSE,"5Residual";#N/A,#N/A,FALSE,"5Residual Matrix";#N/A,#N/A,FALSE,"6Residual (Year 20)";#N/A,#N/A,FALSE,"7Pricing Matrix";#N/A,#N/A,FALSE,"8Pricing Matrix II";#N/A,#N/A,FALSE,"9Vacancy Matrix";#N/A,#N/A,FALSE,"10Expiration Schedule";#N/A,#N/A,FALSE,"ALease-up Schedule"}</definedName>
    <definedName name="wrn.Full_Report." localSheetId="3" hidden="1">{#N/A,#N/A,FALSE,"1Summary";#N/A,#N/A,FALSE,"2Assumptions";"CashFlowTen",#N/A,FALSE,"3Cash Flow";"CashFlowTwenty",#N/A,FALSE,"3Cash Flow";"StrippingMatrix",#N/A,FALSE,"3Cash Flow";#N/A,#N/A,FALSE,"4Year 1 Reconciliation";"Residual",#N/A,FALSE,"5Residual";"MatrixI",#N/A,FALSE,"5Residual";#N/A,#N/A,FALSE,"5Residual Matrix";#N/A,#N/A,FALSE,"6Residual (Year 20)";#N/A,#N/A,FALSE,"7Pricing Matrix";#N/A,#N/A,FALSE,"8Pricing Matrix II";#N/A,#N/A,FALSE,"9Vacancy Matrix";#N/A,#N/A,FALSE,"10Expiration Schedule";#N/A,#N/A,FALSE,"ALease-up Schedule"}</definedName>
    <definedName name="wrn.Full_Report." hidden="1">{#N/A,#N/A,FALSE,"1Summary";#N/A,#N/A,FALSE,"2Assumptions";"CashFlowTen",#N/A,FALSE,"3Cash Flow";"CashFlowTwenty",#N/A,FALSE,"3Cash Flow";"StrippingMatrix",#N/A,FALSE,"3Cash Flow";#N/A,#N/A,FALSE,"4Year 1 Reconciliation";"Residual",#N/A,FALSE,"5Residual";"MatrixI",#N/A,FALSE,"5Residual";#N/A,#N/A,FALSE,"5Residual Matrix";#N/A,#N/A,FALSE,"6Residual (Year 20)";#N/A,#N/A,FALSE,"7Pricing Matrix";#N/A,#N/A,FALSE,"8Pricing Matrix II";#N/A,#N/A,FALSE,"9Vacancy Matrix";#N/A,#N/A,FALSE,"10Expiration Schedule";#N/A,#N/A,FALSE,"ALease-up Schedule"}</definedName>
    <definedName name="wrn.Full_Template." localSheetId="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localSheetId="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_1" localSheetId="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localSheetId="5"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1" localSheetId="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1" localSheetId="5"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1"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Fincls." localSheetId="4" hidden="1">{#N/A,#N/A,TRUE,"Income Statement";#N/A,#N/A,TRUE,"Balance Sheet";#N/A,#N/A,TRUE,"Cash Flows";#N/A,#N/A,TRUE,"Ratios";#N/A,#N/A,TRUE,"Revenues";#N/A,#N/A,TRUE,"Asset Calcs";#N/A,#N/A,TRUE,"Value"}</definedName>
    <definedName name="wrn.FullFincls." localSheetId="5" hidden="1">{#N/A,#N/A,TRUE,"Income Statement";#N/A,#N/A,TRUE,"Balance Sheet";#N/A,#N/A,TRUE,"Cash Flows";#N/A,#N/A,TRUE,"Ratios";#N/A,#N/A,TRUE,"Revenues";#N/A,#N/A,TRUE,"Asset Calcs";#N/A,#N/A,TRUE,"Value"}</definedName>
    <definedName name="wrn.FullFincls." localSheetId="3" hidden="1">{#N/A,#N/A,TRUE,"Income Statement";#N/A,#N/A,TRUE,"Balance Sheet";#N/A,#N/A,TRUE,"Cash Flows";#N/A,#N/A,TRUE,"Ratios";#N/A,#N/A,TRUE,"Revenues";#N/A,#N/A,TRUE,"Asset Calcs";#N/A,#N/A,TRUE,"Value"}</definedName>
    <definedName name="wrn.FullFincls." hidden="1">{#N/A,#N/A,TRUE,"Income Statement";#N/A,#N/A,TRUE,"Balance Sheet";#N/A,#N/A,TRUE,"Cash Flows";#N/A,#N/A,TRUE,"Ratios";#N/A,#N/A,TRUE,"Revenues";#N/A,#N/A,TRUE,"Asset Calcs";#N/A,#N/A,TRUE,"Value"}</definedName>
    <definedName name="wrn.Fund2._.GP._.Valuation." localSheetId="4" hidden="1">{"Housing1",#N/A,TRUE,"Housing";"Housing2",#N/A,TRUE,"Housing";"Housing3",#N/A,TRUE,"Housing";"Housing4",#N/A,TRUE,"Housing";"Housing5",#N/A,TRUE,"GS NJ Housing";"Housing6",#N/A,TRUE,"GS NJ Housing";"Housing7",#N/A,TRUE,"GS NJ Housing";"Office1",#N/A,TRUE,"Housing";"Office2",#N/A,TRUE,"Housing";"Office3",#N/A,TRUE,"Housing";"Office4",#N/A,TRUE,"Housing";"Office5",#N/A,TRUE,"GS NJ Housing";"Office6",#N/A,TRUE,"GS NJ Housing";"NJ1",#N/A,TRUE,"Housing";"NJ2",#N/A,TRUE,"Housing";"NJ3",#N/A,TRUE,"Housing";"NJ4",#N/A,TRUE,"Housing";"NJ5",#N/A,TRUE,"GS NJ Housing";"NJ6",#N/A,TRUE,"GS NJ Housing"}</definedName>
    <definedName name="wrn.Fund2._.GP._.Valuation." localSheetId="5" hidden="1">{"Housing1",#N/A,TRUE,"Housing";"Housing2",#N/A,TRUE,"Housing";"Housing3",#N/A,TRUE,"Housing";"Housing4",#N/A,TRUE,"Housing";"Housing5",#N/A,TRUE,"GS NJ Housing";"Housing6",#N/A,TRUE,"GS NJ Housing";"Housing7",#N/A,TRUE,"GS NJ Housing";"Office1",#N/A,TRUE,"Housing";"Office2",#N/A,TRUE,"Housing";"Office3",#N/A,TRUE,"Housing";"Office4",#N/A,TRUE,"Housing";"Office5",#N/A,TRUE,"GS NJ Housing";"Office6",#N/A,TRUE,"GS NJ Housing";"NJ1",#N/A,TRUE,"Housing";"NJ2",#N/A,TRUE,"Housing";"NJ3",#N/A,TRUE,"Housing";"NJ4",#N/A,TRUE,"Housing";"NJ5",#N/A,TRUE,"GS NJ Housing";"NJ6",#N/A,TRUE,"GS NJ Housing"}</definedName>
    <definedName name="wrn.Fund2._.GP._.Valuation." localSheetId="3" hidden="1">{"Housing1",#N/A,TRUE,"Housing";"Housing2",#N/A,TRUE,"Housing";"Housing3",#N/A,TRUE,"Housing";"Housing4",#N/A,TRUE,"Housing";"Housing5",#N/A,TRUE,"GS NJ Housing";"Housing6",#N/A,TRUE,"GS NJ Housing";"Housing7",#N/A,TRUE,"GS NJ Housing";"Office1",#N/A,TRUE,"Housing";"Office2",#N/A,TRUE,"Housing";"Office3",#N/A,TRUE,"Housing";"Office4",#N/A,TRUE,"Housing";"Office5",#N/A,TRUE,"GS NJ Housing";"Office6",#N/A,TRUE,"GS NJ Housing";"NJ1",#N/A,TRUE,"Housing";"NJ2",#N/A,TRUE,"Housing";"NJ3",#N/A,TRUE,"Housing";"NJ4",#N/A,TRUE,"Housing";"NJ5",#N/A,TRUE,"GS NJ Housing";"NJ6",#N/A,TRUE,"GS NJ Housing"}</definedName>
    <definedName name="wrn.Fund2._.GP._.Valuation." hidden="1">{"Housing1",#N/A,TRUE,"Housing";"Housing2",#N/A,TRUE,"Housing";"Housing3",#N/A,TRUE,"Housing";"Housing4",#N/A,TRUE,"Housing";"Housing5",#N/A,TRUE,"GS NJ Housing";"Housing6",#N/A,TRUE,"GS NJ Housing";"Housing7",#N/A,TRUE,"GS NJ Housing";"Office1",#N/A,TRUE,"Housing";"Office2",#N/A,TRUE,"Housing";"Office3",#N/A,TRUE,"Housing";"Office4",#N/A,TRUE,"Housing";"Office5",#N/A,TRUE,"GS NJ Housing";"Office6",#N/A,TRUE,"GS NJ Housing";"NJ1",#N/A,TRUE,"Housing";"NJ2",#N/A,TRUE,"Housing";"NJ3",#N/A,TRUE,"Housing";"NJ4",#N/A,TRUE,"Housing";"NJ5",#N/A,TRUE,"GS NJ Housing";"NJ6",#N/A,TRUE,"GS NJ Housing"}</definedName>
    <definedName name="wrn.Funding." localSheetId="4" hidden="1">{#N/A,#N/A,FALSE,"ERS wire";#N/A,#N/A,FALSE,"EPS wire";#N/A,#N/A,FALSE,"EAMC wire";#N/A,#N/A,FALSE,"JE"}</definedName>
    <definedName name="wrn.Funding." localSheetId="5" hidden="1">{#N/A,#N/A,FALSE,"ERS wire";#N/A,#N/A,FALSE,"EPS wire";#N/A,#N/A,FALSE,"EAMC wire";#N/A,#N/A,FALSE,"JE"}</definedName>
    <definedName name="wrn.Funding." localSheetId="3" hidden="1">{#N/A,#N/A,FALSE,"ERS wire";#N/A,#N/A,FALSE,"EPS wire";#N/A,#N/A,FALSE,"EAMC wire";#N/A,#N/A,FALSE,"JE"}</definedName>
    <definedName name="wrn.Funding." hidden="1">{#N/A,#N/A,FALSE,"ERS wire";#N/A,#N/A,FALSE,"EPS wire";#N/A,#N/A,FALSE,"EAMC wire";#N/A,#N/A,FALSE,"JE"}</definedName>
    <definedName name="wrn.Funding._.Analysis." localSheetId="4"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localSheetId="5"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localSheetId="3"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_.PRINT." localSheetId="4"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localSheetId="5"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localSheetId="3"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s." localSheetId="4" hidden="1">{#N/A,#N/A,FALSE,"ws investments";#N/A,#N/A,FALSE,"profit";#N/A,#N/A,FALSE,"cash";#N/A,#N/A,FALSE,"puritan";#N/A,#N/A,FALSE,"magellan";#N/A,#N/A,FALSE,"equity";#N/A,#N/A,FALSE,"bond";#N/A,#N/A,FALSE,"int'l";#N/A,#N/A,FALSE,"loan";#N/A,#N/A,FALSE,"clearing";#N/A,#N/A,FALSE,"distrib"}</definedName>
    <definedName name="wrn.funds." localSheetId="5" hidden="1">{#N/A,#N/A,FALSE,"ws investments";#N/A,#N/A,FALSE,"profit";#N/A,#N/A,FALSE,"cash";#N/A,#N/A,FALSE,"puritan";#N/A,#N/A,FALSE,"magellan";#N/A,#N/A,FALSE,"equity";#N/A,#N/A,FALSE,"bond";#N/A,#N/A,FALSE,"int'l";#N/A,#N/A,FALSE,"loan";#N/A,#N/A,FALSE,"clearing";#N/A,#N/A,FALSE,"distrib"}</definedName>
    <definedName name="wrn.funds." localSheetId="3" hidden="1">{#N/A,#N/A,FALSE,"ws investments";#N/A,#N/A,FALSE,"profit";#N/A,#N/A,FALSE,"cash";#N/A,#N/A,FALSE,"puritan";#N/A,#N/A,FALSE,"magellan";#N/A,#N/A,FALSE,"equity";#N/A,#N/A,FALSE,"bond";#N/A,#N/A,FALSE,"int'l";#N/A,#N/A,FALSE,"loan";#N/A,#N/A,FALSE,"clearing";#N/A,#N/A,FALSE,"distrib"}</definedName>
    <definedName name="wrn.funds." hidden="1">{#N/A,#N/A,FALSE,"ws investments";#N/A,#N/A,FALSE,"profit";#N/A,#N/A,FALSE,"cash";#N/A,#N/A,FALSE,"puritan";#N/A,#N/A,FALSE,"magellan";#N/A,#N/A,FALSE,"equity";#N/A,#N/A,FALSE,"bond";#N/A,#N/A,FALSE,"int'l";#N/A,#N/A,FALSE,"loan";#N/A,#N/A,FALSE,"clearing";#N/A,#N/A,FALSE,"distrib"}</definedName>
    <definedName name="wrn.funds2" localSheetId="4" hidden="1">{#N/A,#N/A,FALSE,"ws investments";#N/A,#N/A,FALSE,"profit";#N/A,#N/A,FALSE,"cash";#N/A,#N/A,FALSE,"puritan";#N/A,#N/A,FALSE,"magellan";#N/A,#N/A,FALSE,"equity";#N/A,#N/A,FALSE,"bond";#N/A,#N/A,FALSE,"int'l";#N/A,#N/A,FALSE,"loan";#N/A,#N/A,FALSE,"clearing";#N/A,#N/A,FALSE,"distrib"}</definedName>
    <definedName name="wrn.funds2" localSheetId="5" hidden="1">{#N/A,#N/A,FALSE,"ws investments";#N/A,#N/A,FALSE,"profit";#N/A,#N/A,FALSE,"cash";#N/A,#N/A,FALSE,"puritan";#N/A,#N/A,FALSE,"magellan";#N/A,#N/A,FALSE,"equity";#N/A,#N/A,FALSE,"bond";#N/A,#N/A,FALSE,"int'l";#N/A,#N/A,FALSE,"loan";#N/A,#N/A,FALSE,"clearing";#N/A,#N/A,FALSE,"distrib"}</definedName>
    <definedName name="wrn.funds2" localSheetId="3" hidden="1">{#N/A,#N/A,FALSE,"ws investments";#N/A,#N/A,FALSE,"profit";#N/A,#N/A,FALSE,"cash";#N/A,#N/A,FALSE,"puritan";#N/A,#N/A,FALSE,"magellan";#N/A,#N/A,FALSE,"equity";#N/A,#N/A,FALSE,"bond";#N/A,#N/A,FALSE,"int'l";#N/A,#N/A,FALSE,"loan";#N/A,#N/A,FALSE,"clearing";#N/A,#N/A,FALSE,"distrib"}</definedName>
    <definedName name="wrn.funds2" hidden="1">{#N/A,#N/A,FALSE,"ws investments";#N/A,#N/A,FALSE,"profit";#N/A,#N/A,FALSE,"cash";#N/A,#N/A,FALSE,"puritan";#N/A,#N/A,FALSE,"magellan";#N/A,#N/A,FALSE,"equity";#N/A,#N/A,FALSE,"bond";#N/A,#N/A,FALSE,"int'l";#N/A,#N/A,FALSE,"loan";#N/A,#N/A,FALSE,"clearing";#N/A,#N/A,FALSE,"distrib"}</definedName>
    <definedName name="wrn.FY97SBP." localSheetId="4" hidden="1">{#N/A,#N/A,FALSE,"FY97";#N/A,#N/A,FALSE,"FY98";#N/A,#N/A,FALSE,"FY99";#N/A,#N/A,FALSE,"FY00";#N/A,#N/A,FALSE,"FY01"}</definedName>
    <definedName name="wrn.FY97SBP." localSheetId="5" hidden="1">{#N/A,#N/A,FALSE,"FY97";#N/A,#N/A,FALSE,"FY98";#N/A,#N/A,FALSE,"FY99";#N/A,#N/A,FALSE,"FY00";#N/A,#N/A,FALSE,"FY01"}</definedName>
    <definedName name="wrn.FY97SBP." localSheetId="3" hidden="1">{#N/A,#N/A,FALSE,"FY97";#N/A,#N/A,FALSE,"FY98";#N/A,#N/A,FALSE,"FY99";#N/A,#N/A,FALSE,"FY00";#N/A,#N/A,FALSE,"FY01"}</definedName>
    <definedName name="wrn.FY97SBP." hidden="1">{#N/A,#N/A,FALSE,"FY97";#N/A,#N/A,FALSE,"FY98";#N/A,#N/A,FALSE,"FY99";#N/A,#N/A,FALSE,"FY00";#N/A,#N/A,FALSE,"FY01"}</definedName>
    <definedName name="wrn.Garage." localSheetId="4" hidden="1">{#N/A,#N/A,FALSE,"Garage Assumpt 1";#N/A,#N/A,FALSE,"Garage Op Proj";#N/A,#N/A,FALSE,"Hist I&amp;E";#N/A,#N/A,FALSE,"Garage Lease"}</definedName>
    <definedName name="wrn.Garage." localSheetId="5" hidden="1">{#N/A,#N/A,FALSE,"Garage Assumpt 1";#N/A,#N/A,FALSE,"Garage Op Proj";#N/A,#N/A,FALSE,"Hist I&amp;E";#N/A,#N/A,FALSE,"Garage Lease"}</definedName>
    <definedName name="wrn.Garage." localSheetId="3" hidden="1">{#N/A,#N/A,FALSE,"Garage Assumpt 1";#N/A,#N/A,FALSE,"Garage Op Proj";#N/A,#N/A,FALSE,"Hist I&amp;E";#N/A,#N/A,FALSE,"Garage Lease"}</definedName>
    <definedName name="wrn.Garage." hidden="1">{#N/A,#N/A,FALSE,"Garage Assumpt 1";#N/A,#N/A,FALSE,"Garage Op Proj";#N/A,#N/A,FALSE,"Hist I&amp;E";#N/A,#N/A,FALSE,"Garage Lease"}</definedName>
    <definedName name="wrn.Garage._1" localSheetId="4" hidden="1">{#N/A,#N/A,FALSE,"Garage Assumpt 1";#N/A,#N/A,FALSE,"Garage Op Proj";#N/A,#N/A,FALSE,"Hist I&amp;E";#N/A,#N/A,FALSE,"Garage Lease"}</definedName>
    <definedName name="wrn.Garage._1" localSheetId="5" hidden="1">{#N/A,#N/A,FALSE,"Garage Assumpt 1";#N/A,#N/A,FALSE,"Garage Op Proj";#N/A,#N/A,FALSE,"Hist I&amp;E";#N/A,#N/A,FALSE,"Garage Lease"}</definedName>
    <definedName name="wrn.Garage._1" localSheetId="3" hidden="1">{#N/A,#N/A,FALSE,"Garage Assumpt 1";#N/A,#N/A,FALSE,"Garage Op Proj";#N/A,#N/A,FALSE,"Hist I&amp;E";#N/A,#N/A,FALSE,"Garage Lease"}</definedName>
    <definedName name="wrn.Garage._1" hidden="1">{#N/A,#N/A,FALSE,"Garage Assumpt 1";#N/A,#N/A,FALSE,"Garage Op Proj";#N/A,#N/A,FALSE,"Hist I&amp;E";#N/A,#N/A,FALSE,"Garage Lease"}</definedName>
    <definedName name="wrn.General._.Admin." localSheetId="4" hidden="1">{#N/A,#N/A,FALSE,"GandA Annual";#N/A,#N/A,FALSE,"GandA Monthly";#N/A,#N/A,FALSE,"Admin";#N/A,#N/A,FALSE,"Accounting";#N/A,#N/A,FALSE,"Legal";#N/A,#N/A,FALSE,"MIS";#N/A,#N/A,FALSE,"Mktng";#N/A,#N/A,FALSE,"Exec"}</definedName>
    <definedName name="wrn.General._.Admin." localSheetId="5" hidden="1">{#N/A,#N/A,FALSE,"GandA Annual";#N/A,#N/A,FALSE,"GandA Monthly";#N/A,#N/A,FALSE,"Admin";#N/A,#N/A,FALSE,"Accounting";#N/A,#N/A,FALSE,"Legal";#N/A,#N/A,FALSE,"MIS";#N/A,#N/A,FALSE,"Mktng";#N/A,#N/A,FALSE,"Exec"}</definedName>
    <definedName name="wrn.General._.Admin." localSheetId="3" hidden="1">{#N/A,#N/A,FALSE,"GandA Annual";#N/A,#N/A,FALSE,"GandA Monthly";#N/A,#N/A,FALSE,"Admin";#N/A,#N/A,FALSE,"Accounting";#N/A,#N/A,FALSE,"Legal";#N/A,#N/A,FALSE,"MIS";#N/A,#N/A,FALSE,"Mktng";#N/A,#N/A,FALSE,"Exec"}</definedName>
    <definedName name="wrn.General._.Admin." hidden="1">{#N/A,#N/A,FALSE,"GandA Annual";#N/A,#N/A,FALSE,"GandA Monthly";#N/A,#N/A,FALSE,"Admin";#N/A,#N/A,FALSE,"Accounting";#N/A,#N/A,FALSE,"Legal";#N/A,#N/A,FALSE,"MIS";#N/A,#N/A,FALSE,"Mktng";#N/A,#N/A,FALSE,"Exec"}</definedName>
    <definedName name="wrn.General._.Information." localSheetId="4" hidden="1">{#N/A,#N/A,FALSE,"Input 2 - Sources of Funds"}</definedName>
    <definedName name="wrn.General._.Information." localSheetId="5" hidden="1">{#N/A,#N/A,FALSE,"Input 2 - Sources of Funds"}</definedName>
    <definedName name="wrn.General._.Information." localSheetId="3" hidden="1">{#N/A,#N/A,FALSE,"Input 2 - Sources of Funds"}</definedName>
    <definedName name="wrn.General._.Information." hidden="1">{#N/A,#N/A,FALSE,"Input 2 - Sources of Funds"}</definedName>
    <definedName name="wrn.Gesamt._.Neu." localSheetId="4" hidden="1">{#N/A,#N/A,FALSE,"Report 2";#N/A,#N/A,FALSE,"Report 3";#N/A,#N/A,FALSE,"Report 4";#N/A,#N/A,FALSE,"Actual-Budget (kum)";#N/A,#N/A,FALSE,"Actual-Budget (per)";#N/A,#N/A,FALSE,"Comparison YTD";#N/A,#N/A,FALSE,"Expenses YTD";#N/A,#N/A,FALSE,"Summary";#N/A,#N/A,FALSE,"Aktiv";#N/A,#N/A,FALSE,"Passiv";#N/A,#N/A,FALSE,"Finale1";#N/A,#N/A,FALSE,"Finale2";#N/A,#N/A,FALSE,"periodisch1";#N/A,#N/A,FALSE,"periodisch2";#N/A,#N/A,FALSE,"D-Bestand";#N/A,#N/A,FALSE,"D-Zins";#N/A,#N/A,FALSE,"Fil_A_Bestand";#N/A,#N/A,FALSE,"Fil_A_Zins";#N/A,#N/A,FALSE,"Fil_A_D-Zins";#N/A,#N/A,FALSE,"Fil_P_Bestand";#N/A,#N/A,FALSE,"Fil_P_Zins";#N/A,#N/A,FALSE,"Fil_P_Neu";#N/A,#N/A,FALSE,"Fil_P_Änd";#N/A,#N/A,FALSE,"Fil_P_Änd_kum";#N/A,#N/A,FALSE,"Report 5";#N/A,#N/A,FALSE,"EWB-2";#N/A,#N/A,FALSE,"EWB";#N/A,#N/A,FALSE,"Headcount";#N/A,#N/A,FALSE,"Headcount2";#N/A,#N/A,FALSE,"Investitionsgüter";#N/A,#N/A,FALSE,"Rückstellungen"}</definedName>
    <definedName name="wrn.Gesamt._.Neu." localSheetId="5" hidden="1">{#N/A,#N/A,FALSE,"Report 2";#N/A,#N/A,FALSE,"Report 3";#N/A,#N/A,FALSE,"Report 4";#N/A,#N/A,FALSE,"Actual-Budget (kum)";#N/A,#N/A,FALSE,"Actual-Budget (per)";#N/A,#N/A,FALSE,"Comparison YTD";#N/A,#N/A,FALSE,"Expenses YTD";#N/A,#N/A,FALSE,"Summary";#N/A,#N/A,FALSE,"Aktiv";#N/A,#N/A,FALSE,"Passiv";#N/A,#N/A,FALSE,"Finale1";#N/A,#N/A,FALSE,"Finale2";#N/A,#N/A,FALSE,"periodisch1";#N/A,#N/A,FALSE,"periodisch2";#N/A,#N/A,FALSE,"D-Bestand";#N/A,#N/A,FALSE,"D-Zins";#N/A,#N/A,FALSE,"Fil_A_Bestand";#N/A,#N/A,FALSE,"Fil_A_Zins";#N/A,#N/A,FALSE,"Fil_A_D-Zins";#N/A,#N/A,FALSE,"Fil_P_Bestand";#N/A,#N/A,FALSE,"Fil_P_Zins";#N/A,#N/A,FALSE,"Fil_P_Neu";#N/A,#N/A,FALSE,"Fil_P_Änd";#N/A,#N/A,FALSE,"Fil_P_Änd_kum";#N/A,#N/A,FALSE,"Report 5";#N/A,#N/A,FALSE,"EWB-2";#N/A,#N/A,FALSE,"EWB";#N/A,#N/A,FALSE,"Headcount";#N/A,#N/A,FALSE,"Headcount2";#N/A,#N/A,FALSE,"Investitionsgüter";#N/A,#N/A,FALSE,"Rückstellungen"}</definedName>
    <definedName name="wrn.Gesamt._.Neu." localSheetId="3" hidden="1">{#N/A,#N/A,FALSE,"Report 2";#N/A,#N/A,FALSE,"Report 3";#N/A,#N/A,FALSE,"Report 4";#N/A,#N/A,FALSE,"Actual-Budget (kum)";#N/A,#N/A,FALSE,"Actual-Budget (per)";#N/A,#N/A,FALSE,"Comparison YTD";#N/A,#N/A,FALSE,"Expenses YTD";#N/A,#N/A,FALSE,"Summary";#N/A,#N/A,FALSE,"Aktiv";#N/A,#N/A,FALSE,"Passiv";#N/A,#N/A,FALSE,"Finale1";#N/A,#N/A,FALSE,"Finale2";#N/A,#N/A,FALSE,"periodisch1";#N/A,#N/A,FALSE,"periodisch2";#N/A,#N/A,FALSE,"D-Bestand";#N/A,#N/A,FALSE,"D-Zins";#N/A,#N/A,FALSE,"Fil_A_Bestand";#N/A,#N/A,FALSE,"Fil_A_Zins";#N/A,#N/A,FALSE,"Fil_A_D-Zins";#N/A,#N/A,FALSE,"Fil_P_Bestand";#N/A,#N/A,FALSE,"Fil_P_Zins";#N/A,#N/A,FALSE,"Fil_P_Neu";#N/A,#N/A,FALSE,"Fil_P_Änd";#N/A,#N/A,FALSE,"Fil_P_Änd_kum";#N/A,#N/A,FALSE,"Report 5";#N/A,#N/A,FALSE,"EWB-2";#N/A,#N/A,FALSE,"EWB";#N/A,#N/A,FALSE,"Headcount";#N/A,#N/A,FALSE,"Headcount2";#N/A,#N/A,FALSE,"Investitionsgüter";#N/A,#N/A,FALSE,"Rückstellungen"}</definedName>
    <definedName name="wrn.Gesamt._.Neu." hidden="1">{#N/A,#N/A,FALSE,"Report 2";#N/A,#N/A,FALSE,"Report 3";#N/A,#N/A,FALSE,"Report 4";#N/A,#N/A,FALSE,"Actual-Budget (kum)";#N/A,#N/A,FALSE,"Actual-Budget (per)";#N/A,#N/A,FALSE,"Comparison YTD";#N/A,#N/A,FALSE,"Expenses YTD";#N/A,#N/A,FALSE,"Summary";#N/A,#N/A,FALSE,"Aktiv";#N/A,#N/A,FALSE,"Passiv";#N/A,#N/A,FALSE,"Finale1";#N/A,#N/A,FALSE,"Finale2";#N/A,#N/A,FALSE,"periodisch1";#N/A,#N/A,FALSE,"periodisch2";#N/A,#N/A,FALSE,"D-Bestand";#N/A,#N/A,FALSE,"D-Zins";#N/A,#N/A,FALSE,"Fil_A_Bestand";#N/A,#N/A,FALSE,"Fil_A_Zins";#N/A,#N/A,FALSE,"Fil_A_D-Zins";#N/A,#N/A,FALSE,"Fil_P_Bestand";#N/A,#N/A,FALSE,"Fil_P_Zins";#N/A,#N/A,FALSE,"Fil_P_Neu";#N/A,#N/A,FALSE,"Fil_P_Änd";#N/A,#N/A,FALSE,"Fil_P_Änd_kum";#N/A,#N/A,FALSE,"Report 5";#N/A,#N/A,FALSE,"EWB-2";#N/A,#N/A,FALSE,"EWB";#N/A,#N/A,FALSE,"Headcount";#N/A,#N/A,FALSE,"Headcount2";#N/A,#N/A,FALSE,"Investitionsgüter";#N/A,#N/A,FALSE,"Rückstellungen"}</definedName>
    <definedName name="wrn.Gesamtausdruck." localSheetId="4" hidden="1">{#N/A,#N/A,FALSE,"Finale1";#N/A,#N/A,FALSE,"Finale2";#N/A,#N/A,FALSE,"peiodisch1";#N/A,#N/A,FALSE,"periodisch2";#N/A,#N/A,FALSE,"Aktiv";#N/A,#N/A,FALSE,"Passiv";#N/A,#N/A,FALSE,"EWB";#N/A,#N/A,FALSE,"EWB-2";#N/A,#N/A,FALSE,"D-Bestand";#N/A,#N/A,FALSE,"D-Zins";#N/A,#N/A,FALSE,"Fil_A_Bestand";#N/A,#N/A,FALSE,"Fil_A_Zins";#N/A,#N/A,FALSE,"Fil_A_D-Zins";#N/A,#N/A,FALSE,"Fil_P_Bestand";#N/A,#N/A,FALSE,"Fil_P_Zins";#N/A,#N/A,FALSE,"Fil_P_Neu";#N/A,#N/A,FALSE,"Report 2";#N/A,#N/A,FALSE,"Report 3";#N/A,#N/A,FALSE,"Report 4";#N/A,#N/A,FALSE,"Report 5";#N/A,#N/A,FALSE,"Summary";#N/A,#N/A,FALSE,"Actual-Budget (kum)";#N/A,#N/A,FALSE,"Actual-Budget (per)";#N/A,#N/A,FALSE,"Comparison YTD";#N/A,#N/A,FALSE,"Headcount";#N/A,#N/A,FALSE,"Headcount2";#N/A,#N/A,FALSE,"Investitionsgüter";#N/A,#N/A,FALSE,"Konzern";#N/A,#N/A,FALSE,"stat.con.";#N/A,#N/A,FALSE,"Zusatz1";#N/A,#N/A,FALSE,"BIS 1";#N/A,#N/A,FALSE,"BIS-Assets";#N/A,#N/A,FALSE,"BIS 2"}</definedName>
    <definedName name="wrn.Gesamtausdruck." localSheetId="5" hidden="1">{#N/A,#N/A,FALSE,"Finale1";#N/A,#N/A,FALSE,"Finale2";#N/A,#N/A,FALSE,"peiodisch1";#N/A,#N/A,FALSE,"periodisch2";#N/A,#N/A,FALSE,"Aktiv";#N/A,#N/A,FALSE,"Passiv";#N/A,#N/A,FALSE,"EWB";#N/A,#N/A,FALSE,"EWB-2";#N/A,#N/A,FALSE,"D-Bestand";#N/A,#N/A,FALSE,"D-Zins";#N/A,#N/A,FALSE,"Fil_A_Bestand";#N/A,#N/A,FALSE,"Fil_A_Zins";#N/A,#N/A,FALSE,"Fil_A_D-Zins";#N/A,#N/A,FALSE,"Fil_P_Bestand";#N/A,#N/A,FALSE,"Fil_P_Zins";#N/A,#N/A,FALSE,"Fil_P_Neu";#N/A,#N/A,FALSE,"Report 2";#N/A,#N/A,FALSE,"Report 3";#N/A,#N/A,FALSE,"Report 4";#N/A,#N/A,FALSE,"Report 5";#N/A,#N/A,FALSE,"Summary";#N/A,#N/A,FALSE,"Actual-Budget (kum)";#N/A,#N/A,FALSE,"Actual-Budget (per)";#N/A,#N/A,FALSE,"Comparison YTD";#N/A,#N/A,FALSE,"Headcount";#N/A,#N/A,FALSE,"Headcount2";#N/A,#N/A,FALSE,"Investitionsgüter";#N/A,#N/A,FALSE,"Konzern";#N/A,#N/A,FALSE,"stat.con.";#N/A,#N/A,FALSE,"Zusatz1";#N/A,#N/A,FALSE,"BIS 1";#N/A,#N/A,FALSE,"BIS-Assets";#N/A,#N/A,FALSE,"BIS 2"}</definedName>
    <definedName name="wrn.Gesamtausdruck." localSheetId="3" hidden="1">{#N/A,#N/A,FALSE,"Finale1";#N/A,#N/A,FALSE,"Finale2";#N/A,#N/A,FALSE,"peiodisch1";#N/A,#N/A,FALSE,"periodisch2";#N/A,#N/A,FALSE,"Aktiv";#N/A,#N/A,FALSE,"Passiv";#N/A,#N/A,FALSE,"EWB";#N/A,#N/A,FALSE,"EWB-2";#N/A,#N/A,FALSE,"D-Bestand";#N/A,#N/A,FALSE,"D-Zins";#N/A,#N/A,FALSE,"Fil_A_Bestand";#N/A,#N/A,FALSE,"Fil_A_Zins";#N/A,#N/A,FALSE,"Fil_A_D-Zins";#N/A,#N/A,FALSE,"Fil_P_Bestand";#N/A,#N/A,FALSE,"Fil_P_Zins";#N/A,#N/A,FALSE,"Fil_P_Neu";#N/A,#N/A,FALSE,"Report 2";#N/A,#N/A,FALSE,"Report 3";#N/A,#N/A,FALSE,"Report 4";#N/A,#N/A,FALSE,"Report 5";#N/A,#N/A,FALSE,"Summary";#N/A,#N/A,FALSE,"Actual-Budget (kum)";#N/A,#N/A,FALSE,"Actual-Budget (per)";#N/A,#N/A,FALSE,"Comparison YTD";#N/A,#N/A,FALSE,"Headcount";#N/A,#N/A,FALSE,"Headcount2";#N/A,#N/A,FALSE,"Investitionsgüter";#N/A,#N/A,FALSE,"Konzern";#N/A,#N/A,FALSE,"stat.con.";#N/A,#N/A,FALSE,"Zusatz1";#N/A,#N/A,FALSE,"BIS 1";#N/A,#N/A,FALSE,"BIS-Assets";#N/A,#N/A,FALSE,"BIS 2"}</definedName>
    <definedName name="wrn.Gesamtausdruck." hidden="1">{#N/A,#N/A,FALSE,"Finale1";#N/A,#N/A,FALSE,"Finale2";#N/A,#N/A,FALSE,"peiodisch1";#N/A,#N/A,FALSE,"periodisch2";#N/A,#N/A,FALSE,"Aktiv";#N/A,#N/A,FALSE,"Passiv";#N/A,#N/A,FALSE,"EWB";#N/A,#N/A,FALSE,"EWB-2";#N/A,#N/A,FALSE,"D-Bestand";#N/A,#N/A,FALSE,"D-Zins";#N/A,#N/A,FALSE,"Fil_A_Bestand";#N/A,#N/A,FALSE,"Fil_A_Zins";#N/A,#N/A,FALSE,"Fil_A_D-Zins";#N/A,#N/A,FALSE,"Fil_P_Bestand";#N/A,#N/A,FALSE,"Fil_P_Zins";#N/A,#N/A,FALSE,"Fil_P_Neu";#N/A,#N/A,FALSE,"Report 2";#N/A,#N/A,FALSE,"Report 3";#N/A,#N/A,FALSE,"Report 4";#N/A,#N/A,FALSE,"Report 5";#N/A,#N/A,FALSE,"Summary";#N/A,#N/A,FALSE,"Actual-Budget (kum)";#N/A,#N/A,FALSE,"Actual-Budget (per)";#N/A,#N/A,FALSE,"Comparison YTD";#N/A,#N/A,FALSE,"Headcount";#N/A,#N/A,FALSE,"Headcount2";#N/A,#N/A,FALSE,"Investitionsgüter";#N/A,#N/A,FALSE,"Konzern";#N/A,#N/A,FALSE,"stat.con.";#N/A,#N/A,FALSE,"Zusatz1";#N/A,#N/A,FALSE,"BIS 1";#N/A,#N/A,FALSE,"BIS-Assets";#N/A,#N/A,FALSE,"BIS 2"}</definedName>
    <definedName name="wrn.Gesamtausdruck._.alle._.Perioden." localSheetId="4"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alle._.Perioden." localSheetId="5"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alle._.Perioden." localSheetId="3"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alle._.Perioden."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localSheetId="4"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esamtausdruck._.erste._.elf._.Perioden." localSheetId="5"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esamtausdruck._.erste._.elf._.Perioden." localSheetId="3"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esamtausdruck._.erste._.elf._.Perioden."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GR._.Network._.Exhibit." localSheetId="4" hidden="1">{"Network Summary",#N/A,TRUE,"Summary";"Piping Summary",#N/A,TRUE," Piping";"Meters Summary",#N/A,TRUE,"Meters &amp; Connections";"Connections Summary",#N/A,TRUE,"Meters &amp; Connections";"Stations Summary",#N/A,TRUE,"Stations Pivot"}</definedName>
    <definedName name="wrn.GGR._.Network._.Exhibit." localSheetId="5" hidden="1">{"Network Summary",#N/A,TRUE,"Summary";"Piping Summary",#N/A,TRUE," Piping";"Meters Summary",#N/A,TRUE,"Meters &amp; Connections";"Connections Summary",#N/A,TRUE,"Meters &amp; Connections";"Stations Summary",#N/A,TRUE,"Stations Pivot"}</definedName>
    <definedName name="wrn.GGR._.Network._.Exhibit." localSheetId="3" hidden="1">{"Network Summary",#N/A,TRUE,"Summary";"Piping Summary",#N/A,TRUE," Piping";"Meters Summary",#N/A,TRUE,"Meters &amp; Connections";"Connections Summary",#N/A,TRUE,"Meters &amp; Connections";"Stations Summary",#N/A,TRUE,"Stations Pivot"}</definedName>
    <definedName name="wrn.GGR._.Network._.Exhibit." hidden="1">{"Network Summary",#N/A,TRUE,"Summary";"Piping Summary",#N/A,TRUE," Piping";"Meters Summary",#N/A,TRUE,"Meters &amp; Connections";"Connections Summary",#N/A,TRUE,"Meters &amp; Connections";"Stations Summary",#N/A,TRUE,"Stations Pivot"}</definedName>
    <definedName name="wrn.Go._.Support._.Documents." localSheetId="4" hidden="1">{#N/A,#N/A,FALSE,"Input Sheets";#N/A,#N/A,FALSE,"Presentation Page";#N/A,#N/A,FALSE,"Feasibility";#N/A,#N/A,FALSE,"Interest";#N/A,#N/A,FALSE,"Expenses";#N/A,#N/A,FALSE,"Op. Statement";#N/A,#N/A,FALSE,"Dev. Budget";#N/A,#N/A,FALSE,"Unit Mix";#N/A,#N/A,FALSE,"Assumptions"}</definedName>
    <definedName name="wrn.Go._.Support._.Documents." localSheetId="5" hidden="1">{#N/A,#N/A,FALSE,"Input Sheets";#N/A,#N/A,FALSE,"Presentation Page";#N/A,#N/A,FALSE,"Feasibility";#N/A,#N/A,FALSE,"Interest";#N/A,#N/A,FALSE,"Expenses";#N/A,#N/A,FALSE,"Op. Statement";#N/A,#N/A,FALSE,"Dev. Budget";#N/A,#N/A,FALSE,"Unit Mix";#N/A,#N/A,FALSE,"Assumptions"}</definedName>
    <definedName name="wrn.Go._.Support._.Documents." localSheetId="3" hidden="1">{#N/A,#N/A,FALSE,"Input Sheets";#N/A,#N/A,FALSE,"Presentation Page";#N/A,#N/A,FALSE,"Feasibility";#N/A,#N/A,FALSE,"Interest";#N/A,#N/A,FALSE,"Expenses";#N/A,#N/A,FALSE,"Op. Statement";#N/A,#N/A,FALSE,"Dev. Budget";#N/A,#N/A,FALSE,"Unit Mix";#N/A,#N/A,FALSE,"Assumptions"}</definedName>
    <definedName name="wrn.Go._.Support._.Documents." hidden="1">{#N/A,#N/A,FALSE,"Input Sheets";#N/A,#N/A,FALSE,"Presentation Page";#N/A,#N/A,FALSE,"Feasibility";#N/A,#N/A,FALSE,"Interest";#N/A,#N/A,FALSE,"Expenses";#N/A,#N/A,FALSE,"Op. Statement";#N/A,#N/A,FALSE,"Dev. Budget";#N/A,#N/A,FALSE,"Unit Mix";#N/A,#N/A,FALSE,"Assumptions"}</definedName>
    <definedName name="wrn.Golf." localSheetId="4" hidden="1">{"Golf Assumptions",#N/A,FALSE,"Asu";"Golf PF1",#N/A,FALSE,"Golf";"Golf PF2",#N/A,FALSE,"Golf";"Golf Dep1",#N/A,FALSE,"Golf";"Golf Dep2",#N/A,FALSE,"Golf"}</definedName>
    <definedName name="wrn.Golf." localSheetId="5" hidden="1">{"Golf Assumptions",#N/A,FALSE,"Asu";"Golf PF1",#N/A,FALSE,"Golf";"Golf PF2",#N/A,FALSE,"Golf";"Golf Dep1",#N/A,FALSE,"Golf";"Golf Dep2",#N/A,FALSE,"Golf"}</definedName>
    <definedName name="wrn.Golf." localSheetId="3" hidden="1">{"Golf Assumptions",#N/A,FALSE,"Asu";"Golf PF1",#N/A,FALSE,"Golf";"Golf PF2",#N/A,FALSE,"Golf";"Golf Dep1",#N/A,FALSE,"Golf";"Golf Dep2",#N/A,FALSE,"Golf"}</definedName>
    <definedName name="wrn.Golf." hidden="1">{"Golf Assumptions",#N/A,FALSE,"Asu";"Golf PF1",#N/A,FALSE,"Golf";"Golf PF2",#N/A,FALSE,"Golf";"Golf Dep1",#N/A,FALSE,"Golf";"Golf Dep2",#N/A,FALSE,"Golf"}</definedName>
    <definedName name="wrn.Golf._.Summary." localSheetId="4" hidden="1">{"View1",#N/A,FALSE,"Golf";"View2",#N/A,FALSE,"Golf";"View3",#N/A,FALSE,"Golf";"View4",#N/A,FALSE,"Golf";"View5",#N/A,FALSE,"Golf";"View6",#N/A,FALSE,"Golf";"View7",#N/A,FALSE,"Golf";"View8",#N/A,FALSE,"Golf";"View9",#N/A,FALSE,"Golf";"View10",#N/A,FALSE,"Golf";"View11",#N/A,FALSE,"Golf";"View12",#N/A,FALSE,"Golf"}</definedName>
    <definedName name="wrn.Golf._.Summary." localSheetId="5" hidden="1">{"View1",#N/A,FALSE,"Golf";"View2",#N/A,FALSE,"Golf";"View3",#N/A,FALSE,"Golf";"View4",#N/A,FALSE,"Golf";"View5",#N/A,FALSE,"Golf";"View6",#N/A,FALSE,"Golf";"View7",#N/A,FALSE,"Golf";"View8",#N/A,FALSE,"Golf";"View9",#N/A,FALSE,"Golf";"View10",#N/A,FALSE,"Golf";"View11",#N/A,FALSE,"Golf";"View12",#N/A,FALSE,"Golf"}</definedName>
    <definedName name="wrn.Golf._.Summary." localSheetId="3" hidden="1">{"View1",#N/A,FALSE,"Golf";"View2",#N/A,FALSE,"Golf";"View3",#N/A,FALSE,"Golf";"View4",#N/A,FALSE,"Golf";"View5",#N/A,FALSE,"Golf";"View6",#N/A,FALSE,"Golf";"View7",#N/A,FALSE,"Golf";"View8",#N/A,FALSE,"Golf";"View9",#N/A,FALSE,"Golf";"View10",#N/A,FALSE,"Golf";"View11",#N/A,FALSE,"Golf";"View12",#N/A,FALSE,"Golf"}</definedName>
    <definedName name="wrn.Golf._.Summary." hidden="1">{"View1",#N/A,FALSE,"Golf";"View2",#N/A,FALSE,"Golf";"View3",#N/A,FALSE,"Golf";"View4",#N/A,FALSE,"Golf";"View5",#N/A,FALSE,"Golf";"View6",#N/A,FALSE,"Golf";"View7",#N/A,FALSE,"Golf";"View8",#N/A,FALSE,"Golf";"View9",#N/A,FALSE,"Golf";"View10",#N/A,FALSE,"Golf";"View11",#N/A,FALSE,"Golf";"View12",#N/A,FALSE,"Golf"}</definedName>
    <definedName name="wrn.Golf._.Summary._1" localSheetId="4" hidden="1">{"View1",#N/A,FALSE,"Golf";"View2",#N/A,FALSE,"Golf";"View3",#N/A,FALSE,"Golf";"View4",#N/A,FALSE,"Golf";"View5",#N/A,FALSE,"Golf";"View6",#N/A,FALSE,"Golf";"View7",#N/A,FALSE,"Golf";"View8",#N/A,FALSE,"Golf";"View9",#N/A,FALSE,"Golf";"View10",#N/A,FALSE,"Golf";"View11",#N/A,FALSE,"Golf";"View12",#N/A,FALSE,"Golf"}</definedName>
    <definedName name="wrn.Golf._.Summary._1" localSheetId="5" hidden="1">{"View1",#N/A,FALSE,"Golf";"View2",#N/A,FALSE,"Golf";"View3",#N/A,FALSE,"Golf";"View4",#N/A,FALSE,"Golf";"View5",#N/A,FALSE,"Golf";"View6",#N/A,FALSE,"Golf";"View7",#N/A,FALSE,"Golf";"View8",#N/A,FALSE,"Golf";"View9",#N/A,FALSE,"Golf";"View10",#N/A,FALSE,"Golf";"View11",#N/A,FALSE,"Golf";"View12",#N/A,FALSE,"Golf"}</definedName>
    <definedName name="wrn.Golf._.Summary._1" localSheetId="3" hidden="1">{"View1",#N/A,FALSE,"Golf";"View2",#N/A,FALSE,"Golf";"View3",#N/A,FALSE,"Golf";"View4",#N/A,FALSE,"Golf";"View5",#N/A,FALSE,"Golf";"View6",#N/A,FALSE,"Golf";"View7",#N/A,FALSE,"Golf";"View8",#N/A,FALSE,"Golf";"View9",#N/A,FALSE,"Golf";"View10",#N/A,FALSE,"Golf";"View11",#N/A,FALSE,"Golf";"View12",#N/A,FALSE,"Golf"}</definedName>
    <definedName name="wrn.Golf._.Summary._1" hidden="1">{"View1",#N/A,FALSE,"Golf";"View2",#N/A,FALSE,"Golf";"View3",#N/A,FALSE,"Golf";"View4",#N/A,FALSE,"Golf";"View5",#N/A,FALSE,"Golf";"View6",#N/A,FALSE,"Golf";"View7",#N/A,FALSE,"Golf";"View8",#N/A,FALSE,"Golf";"View9",#N/A,FALSE,"Golf";"View10",#N/A,FALSE,"Golf";"View11",#N/A,FALSE,"Golf";"View12",#N/A,FALSE,"Golf"}</definedName>
    <definedName name="wrn.Graphs." localSheetId="4" hidden="1">{#N/A,"Kungens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raphs." localSheetId="5" hidden="1">{#N/A,"Kungens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raphs." localSheetId="3" hidden="1">{#N/A,"Kungens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raphs." hidden="1">{#N/A,"Kungens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reg." localSheetId="4" hidden="1">{"three",#N/A,FALSE,"Capital";"four",#N/A,FALSE,"Capital"}</definedName>
    <definedName name="wrn.greg." localSheetId="5" hidden="1">{"three",#N/A,FALSE,"Capital";"four",#N/A,FALSE,"Capital"}</definedName>
    <definedName name="wrn.greg." localSheetId="3" hidden="1">{"three",#N/A,FALSE,"Capital";"four",#N/A,FALSE,"Capital"}</definedName>
    <definedName name="wrn.greg." hidden="1">{"three",#N/A,FALSE,"Capital";"four",#N/A,FALSE,"Capital"}</definedName>
    <definedName name="wrn.greg._1" localSheetId="4" hidden="1">{"three",#N/A,FALSE,"Capital";"four",#N/A,FALSE,"Capital"}</definedName>
    <definedName name="wrn.greg._1" localSheetId="5" hidden="1">{"three",#N/A,FALSE,"Capital";"four",#N/A,FALSE,"Capital"}</definedName>
    <definedName name="wrn.greg._1" localSheetId="3" hidden="1">{"three",#N/A,FALSE,"Capital";"four",#N/A,FALSE,"Capital"}</definedName>
    <definedName name="wrn.greg._1" hidden="1">{"three",#N/A,FALSE,"Capital";"four",#N/A,FALSE,"Capital"}</definedName>
    <definedName name="wrn.gros." localSheetId="4" hidden="1">{#N/A,#N/A,FALSE,"Sch01";#N/A,#N/A,FALSE,"Sch02";#N/A,#N/A,FALSE,"Sch04";#N/A,#N/A,FALSE,"Sch05";#N/A,#N/A,FALSE,"Sch05a";#N/A,#N/A,FALSE,"Sch06";#N/A,#N/A,FALSE,"Sch07";#N/A,#N/A,FALSE,"Sch08";#N/A,#N/A,FALSE,"Sch09";#N/A,#N/A,FALSE,"Sch10";#N/A,#N/A,FALSE,"Sch11";#N/A,#N/A,FALSE,"Sch12";#N/A,#N/A,FALSE,"Sch-C";#N/A,#N/A,FALSE,"Sch-E"}</definedName>
    <definedName name="wrn.gros." localSheetId="5" hidden="1">{#N/A,#N/A,FALSE,"Sch01";#N/A,#N/A,FALSE,"Sch02";#N/A,#N/A,FALSE,"Sch04";#N/A,#N/A,FALSE,"Sch05";#N/A,#N/A,FALSE,"Sch05a";#N/A,#N/A,FALSE,"Sch06";#N/A,#N/A,FALSE,"Sch07";#N/A,#N/A,FALSE,"Sch08";#N/A,#N/A,FALSE,"Sch09";#N/A,#N/A,FALSE,"Sch10";#N/A,#N/A,FALSE,"Sch11";#N/A,#N/A,FALSE,"Sch12";#N/A,#N/A,FALSE,"Sch-C";#N/A,#N/A,FALSE,"Sch-E"}</definedName>
    <definedName name="wrn.gros." localSheetId="3" hidden="1">{#N/A,#N/A,FALSE,"Sch01";#N/A,#N/A,FALSE,"Sch02";#N/A,#N/A,FALSE,"Sch04";#N/A,#N/A,FALSE,"Sch05";#N/A,#N/A,FALSE,"Sch05a";#N/A,#N/A,FALSE,"Sch06";#N/A,#N/A,FALSE,"Sch07";#N/A,#N/A,FALSE,"Sch08";#N/A,#N/A,FALSE,"Sch09";#N/A,#N/A,FALSE,"Sch10";#N/A,#N/A,FALSE,"Sch11";#N/A,#N/A,FALSE,"Sch12";#N/A,#N/A,FALSE,"Sch-C";#N/A,#N/A,FALSE,"Sch-E"}</definedName>
    <definedName name="wrn.gros." hidden="1">{#N/A,#N/A,FALSE,"Sch01";#N/A,#N/A,FALSE,"Sch02";#N/A,#N/A,FALSE,"Sch04";#N/A,#N/A,FALSE,"Sch05";#N/A,#N/A,FALSE,"Sch05a";#N/A,#N/A,FALSE,"Sch06";#N/A,#N/A,FALSE,"Sch07";#N/A,#N/A,FALSE,"Sch08";#N/A,#N/A,FALSE,"Sch09";#N/A,#N/A,FALSE,"Sch10";#N/A,#N/A,FALSE,"Sch11";#N/A,#N/A,FALSE,"Sch12";#N/A,#N/A,FALSE,"Sch-C";#N/A,#N/A,FALSE,"Sch-E"}</definedName>
    <definedName name="wrn.Gross._.up." localSheetId="4" hidden="1">{#N/A,#N/A,FALSE,"Gross-Up"}</definedName>
    <definedName name="wrn.Gross._.up." localSheetId="5" hidden="1">{#N/A,#N/A,FALSE,"Gross-Up"}</definedName>
    <definedName name="wrn.Gross._.up." localSheetId="3" hidden="1">{#N/A,#N/A,FALSE,"Gross-Up"}</definedName>
    <definedName name="wrn.Gross._.up." hidden="1">{#N/A,#N/A,FALSE,"Gross-Up"}</definedName>
    <definedName name="wrn.Ground._.Lease._.Analysis." localSheetId="4" hidden="1">{#N/A,#N/A,TRUE,"OVERVIEW";#N/A,#N/A,TRUE,"ABSTRACT";#N/A,#N/A,TRUE,"CASH FLOW";#N/A,#N/A,TRUE,"CASH FLOW SUMMARY";#N/A,#N/A,TRUE,"NPV ANALYSIS"}</definedName>
    <definedName name="wrn.Ground._.Lease._.Analysis." localSheetId="5" hidden="1">{#N/A,#N/A,TRUE,"OVERVIEW";#N/A,#N/A,TRUE,"ABSTRACT";#N/A,#N/A,TRUE,"CASH FLOW";#N/A,#N/A,TRUE,"CASH FLOW SUMMARY";#N/A,#N/A,TRUE,"NPV ANALYSIS"}</definedName>
    <definedName name="wrn.Ground._.Lease._.Analysis." localSheetId="3" hidden="1">{#N/A,#N/A,TRUE,"OVERVIEW";#N/A,#N/A,TRUE,"ABSTRACT";#N/A,#N/A,TRUE,"CASH FLOW";#N/A,#N/A,TRUE,"CASH FLOW SUMMARY";#N/A,#N/A,TRUE,"NPV ANALYSIS"}</definedName>
    <definedName name="wrn.Ground._.Lease._.Analysis." hidden="1">{#N/A,#N/A,TRUE,"OVERVIEW";#N/A,#N/A,TRUE,"ABSTRACT";#N/A,#N/A,TRUE,"CASH FLOW";#N/A,#N/A,TRUE,"CASH FLOW SUMMARY";#N/A,#N/A,TRUE,"NPV ANALYSIS"}</definedName>
    <definedName name="wrn.GS." localSheetId="4" hidden="1">{"Cover1",#N/A,FALSE,"CashFlow";"CF1",#N/A,FALSE,"CashFlow";"CF2",#N/A,FALSE,"CashFlow";"Sens1",#N/A,FALSE,"CashFlow";"CB1",#N/A,FALSE,"CashFlow";"WF1",#N/A,FALSE,"CashFlow";"WF2",#N/A,FALSE,"CashFlow"}</definedName>
    <definedName name="wrn.GS." localSheetId="5" hidden="1">{"Cover1",#N/A,FALSE,"CashFlow";"CF1",#N/A,FALSE,"CashFlow";"CF2",#N/A,FALSE,"CashFlow";"Sens1",#N/A,FALSE,"CashFlow";"CB1",#N/A,FALSE,"CashFlow";"WF1",#N/A,FALSE,"CashFlow";"WF2",#N/A,FALSE,"CashFlow"}</definedName>
    <definedName name="wrn.GS." localSheetId="3" hidden="1">{"Cover1",#N/A,FALSE,"CashFlow";"CF1",#N/A,FALSE,"CashFlow";"CF2",#N/A,FALSE,"CashFlow";"Sens1",#N/A,FALSE,"CashFlow";"CB1",#N/A,FALSE,"CashFlow";"WF1",#N/A,FALSE,"CashFlow";"WF2",#N/A,FALSE,"CashFlow"}</definedName>
    <definedName name="wrn.GS." hidden="1">{"Cover1",#N/A,FALSE,"CashFlow";"CF1",#N/A,FALSE,"CashFlow";"CF2",#N/A,FALSE,"CashFlow";"Sens1",#N/A,FALSE,"CashFlow";"CB1",#N/A,FALSE,"CashFlow";"WF1",#N/A,FALSE,"CashFlow";"WF2",#N/A,FALSE,"CashFlow"}</definedName>
    <definedName name="wrn.GSA._.PRINT." localSheetId="4" hidden="1">{#N/A,#N/A,FALSE,"DEV COSTS";#N/A,#N/A,FALSE,"10-YR C. F."}</definedName>
    <definedName name="wrn.GSA._.PRINT." localSheetId="5" hidden="1">{#N/A,#N/A,FALSE,"DEV COSTS";#N/A,#N/A,FALSE,"10-YR C. F."}</definedName>
    <definedName name="wrn.GSA._.PRINT." localSheetId="3" hidden="1">{#N/A,#N/A,FALSE,"DEV COSTS";#N/A,#N/A,FALSE,"10-YR C. F."}</definedName>
    <definedName name="wrn.GSA._.PRINT." hidden="1">{#N/A,#N/A,FALSE,"DEV COSTS";#N/A,#N/A,FALSE,"10-YR C. F."}</definedName>
    <definedName name="wrn.GSA._.PRINT._1" localSheetId="4" hidden="1">{#N/A,#N/A,FALSE,"DEV COSTS";#N/A,#N/A,FALSE,"10-YR C. F."}</definedName>
    <definedName name="wrn.GSA._.PRINT._1" localSheetId="5" hidden="1">{#N/A,#N/A,FALSE,"DEV COSTS";#N/A,#N/A,FALSE,"10-YR C. F."}</definedName>
    <definedName name="wrn.GSA._.PRINT._1" localSheetId="3" hidden="1">{#N/A,#N/A,FALSE,"DEV COSTS";#N/A,#N/A,FALSE,"10-YR C. F."}</definedName>
    <definedName name="wrn.GSA._.PRINT._1" hidden="1">{#N/A,#N/A,FALSE,"DEV COSTS";#N/A,#N/A,FALSE,"10-YR C. F."}</definedName>
    <definedName name="wrn.GSA._.PRINT._2" localSheetId="4" hidden="1">{#N/A,#N/A,FALSE,"DEV COSTS";#N/A,#N/A,FALSE,"10-YR C. F."}</definedName>
    <definedName name="wrn.GSA._.PRINT._2" localSheetId="5" hidden="1">{#N/A,#N/A,FALSE,"DEV COSTS";#N/A,#N/A,FALSE,"10-YR C. F."}</definedName>
    <definedName name="wrn.GSA._.PRINT._2" localSheetId="3" hidden="1">{#N/A,#N/A,FALSE,"DEV COSTS";#N/A,#N/A,FALSE,"10-YR C. F."}</definedName>
    <definedName name="wrn.GSA._.PRINT._2" hidden="1">{#N/A,#N/A,FALSE,"DEV COSTS";#N/A,#N/A,FALSE,"10-YR C. F."}</definedName>
    <definedName name="wrn.gsa._PRINT5" localSheetId="4" hidden="1">{#N/A,#N/A,FALSE,"DEV COSTS";#N/A,#N/A,FALSE,"10-YR C. F."}</definedName>
    <definedName name="wrn.gsa._PRINT5" localSheetId="5" hidden="1">{#N/A,#N/A,FALSE,"DEV COSTS";#N/A,#N/A,FALSE,"10-YR C. F."}</definedName>
    <definedName name="wrn.gsa._PRINT5" localSheetId="3" hidden="1">{#N/A,#N/A,FALSE,"DEV COSTS";#N/A,#N/A,FALSE,"10-YR C. F."}</definedName>
    <definedName name="wrn.gsa._PRINT5" hidden="1">{#N/A,#N/A,FALSE,"DEV COSTS";#N/A,#N/A,FALSE,"10-YR C. F."}</definedName>
    <definedName name="wrn.gsa._PRINT5_1" localSheetId="4" hidden="1">{#N/A,#N/A,FALSE,"DEV COSTS";#N/A,#N/A,FALSE,"10-YR C. F."}</definedName>
    <definedName name="wrn.gsa._PRINT5_1" localSheetId="5" hidden="1">{#N/A,#N/A,FALSE,"DEV COSTS";#N/A,#N/A,FALSE,"10-YR C. F."}</definedName>
    <definedName name="wrn.gsa._PRINT5_1" localSheetId="3" hidden="1">{#N/A,#N/A,FALSE,"DEV COSTS";#N/A,#N/A,FALSE,"10-YR C. F."}</definedName>
    <definedName name="wrn.gsa._PRINT5_1" hidden="1">{#N/A,#N/A,FALSE,"DEV COSTS";#N/A,#N/A,FALSE,"10-YR C. F."}</definedName>
    <definedName name="wrn.gti._.qtrly._.stats." localSheetId="4" hidden="1">{"GTI monthly IS",#N/A,FALSE,"gti";#N/A,#N/A,FALSE,"gti"}</definedName>
    <definedName name="wrn.gti._.qtrly._.stats." localSheetId="5" hidden="1">{"GTI monthly IS",#N/A,FALSE,"gti";#N/A,#N/A,FALSE,"gti"}</definedName>
    <definedName name="wrn.gti._.qtrly._.stats." localSheetId="3" hidden="1">{"GTI monthly IS",#N/A,FALSE,"gti";#N/A,#N/A,FALSE,"gti"}</definedName>
    <definedName name="wrn.gti._.qtrly._.stats." hidden="1">{"GTI monthly IS",#N/A,FALSE,"gti";#N/A,#N/A,FALSE,"gti"}</definedName>
    <definedName name="wrn.Gund._.Arena._.PCD." localSheetId="4" hidden="1">{#N/A,#N/A,TRUE,"Gund Arena PCD";#N/A,#N/A,TRUE,"Gund Arena IOR"}</definedName>
    <definedName name="wrn.Gund._.Arena._.PCD." localSheetId="5" hidden="1">{#N/A,#N/A,TRUE,"Gund Arena PCD";#N/A,#N/A,TRUE,"Gund Arena IOR"}</definedName>
    <definedName name="wrn.Gund._.Arena._.PCD." localSheetId="3" hidden="1">{#N/A,#N/A,TRUE,"Gund Arena PCD";#N/A,#N/A,TRUE,"Gund Arena IOR"}</definedName>
    <definedName name="wrn.Gund._.Arena._.PCD." hidden="1">{#N/A,#N/A,TRUE,"Gund Arena PCD";#N/A,#N/A,TRUE,"Gund Arena IOR"}</definedName>
    <definedName name="wrn.Gund._.Arena._.PCD._1" localSheetId="4" hidden="1">{#N/A,#N/A,TRUE,"Gund Arena PCD";#N/A,#N/A,TRUE,"Gund Arena IOR"}</definedName>
    <definedName name="wrn.Gund._.Arena._.PCD._1" localSheetId="5" hidden="1">{#N/A,#N/A,TRUE,"Gund Arena PCD";#N/A,#N/A,TRUE,"Gund Arena IOR"}</definedName>
    <definedName name="wrn.Gund._.Arena._.PCD._1" localSheetId="3" hidden="1">{#N/A,#N/A,TRUE,"Gund Arena PCD";#N/A,#N/A,TRUE,"Gund Arena IOR"}</definedName>
    <definedName name="wrn.Gund._.Arena._.PCD._1" hidden="1">{#N/A,#N/A,TRUE,"Gund Arena PCD";#N/A,#N/A,TRUE,"Gund Arena IOR"}</definedName>
    <definedName name="wrn.Gyor." localSheetId="4" hidden="1">{"Gyor CF",#N/A,FALSE,"Hungary - Gyor";"Gyor inputs",#N/A,FALSE,"Hungary - Gyor"}</definedName>
    <definedName name="wrn.Gyor." localSheetId="5" hidden="1">{"Gyor CF",#N/A,FALSE,"Hungary - Gyor";"Gyor inputs",#N/A,FALSE,"Hungary - Gyor"}</definedName>
    <definedName name="wrn.Gyor." localSheetId="3" hidden="1">{"Gyor CF",#N/A,FALSE,"Hungary - Gyor";"Gyor inputs",#N/A,FALSE,"Hungary - Gyor"}</definedName>
    <definedName name="wrn.Gyor." hidden="1">{"Gyor CF",#N/A,FALSE,"Hungary - Gyor";"Gyor inputs",#N/A,FALSE,"Hungary - Gyor"}</definedName>
    <definedName name="wrn.H_and_V." localSheetId="4" hidden="1">{"Summary",#N/A,FALSE,"Summary";"Sensitivity Chart",#N/A,FALSE,"Sensitivity Chart ";"Rent Detail",#N/A,FALSE,"Rent Detail";"Opex Detail",#N/A,FALSE,"Operating"}</definedName>
    <definedName name="wrn.H_and_V." localSheetId="5" hidden="1">{"Summary",#N/A,FALSE,"Summary";"Sensitivity Chart",#N/A,FALSE,"Sensitivity Chart ";"Rent Detail",#N/A,FALSE,"Rent Detail";"Opex Detail",#N/A,FALSE,"Operating"}</definedName>
    <definedName name="wrn.H_and_V." localSheetId="3" hidden="1">{"Summary",#N/A,FALSE,"Summary";"Sensitivity Chart",#N/A,FALSE,"Sensitivity Chart ";"Rent Detail",#N/A,FALSE,"Rent Detail";"Opex Detail",#N/A,FALSE,"Operating"}</definedName>
    <definedName name="wrn.H_and_V." hidden="1">{"Summary",#N/A,FALSE,"Summary";"Sensitivity Chart",#N/A,FALSE,"Sensitivity Chart ";"Rent Detail",#N/A,FALSE,"Rent Detail";"Opex Detail",#N/A,FALSE,"Operating"}</definedName>
    <definedName name="wrn.HAMMOND." localSheetId="4"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5"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3"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over._.Portfolio._.Info.." localSheetId="4" hidden="1">{"Hanover Investment",#N/A,FALSE,"Wells Info";"Sponsor Investment/Return",#N/A,FALSE,"Wells Info";"Capital Structure",#N/A,FALSE,"Wells Info";"Operations/Value",#N/A,FALSE,"Wells Info";"Hanover Returns",#N/A,FALSE,"Wells Info"}</definedName>
    <definedName name="wrn.Hanover._.Portfolio._.Info.." localSheetId="5" hidden="1">{"Hanover Investment",#N/A,FALSE,"Wells Info";"Sponsor Investment/Return",#N/A,FALSE,"Wells Info";"Capital Structure",#N/A,FALSE,"Wells Info";"Operations/Value",#N/A,FALSE,"Wells Info";"Hanover Returns",#N/A,FALSE,"Wells Info"}</definedName>
    <definedName name="wrn.Hanover._.Portfolio._.Info.." localSheetId="3" hidden="1">{"Hanover Investment",#N/A,FALSE,"Wells Info";"Sponsor Investment/Return",#N/A,FALSE,"Wells Info";"Capital Structure",#N/A,FALSE,"Wells Info";"Operations/Value",#N/A,FALSE,"Wells Info";"Hanover Returns",#N/A,FALSE,"Wells Info"}</definedName>
    <definedName name="wrn.Hanover._.Portfolio._.Info.." hidden="1">{"Hanover Investment",#N/A,FALSE,"Wells Info";"Sponsor Investment/Return",#N/A,FALSE,"Wells Info";"Capital Structure",#N/A,FALSE,"Wells Info";"Operations/Value",#N/A,FALSE,"Wells Info";"Hanover Returns",#N/A,FALSE,"Wells Info"}</definedName>
    <definedName name="wrn.HEAT." localSheetId="4" hidden="1">{#N/A,#N/A,FALSE,"Heat";#N/A,#N/A,FALSE,"DCF";#N/A,#N/A,FALSE,"LBO";#N/A,#N/A,FALSE,"A";#N/A,#N/A,FALSE,"C";#N/A,#N/A,FALSE,"impd";#N/A,#N/A,FALSE,"Accr-Dilu"}</definedName>
    <definedName name="wrn.HEAT." localSheetId="5" hidden="1">{#N/A,#N/A,FALSE,"Heat";#N/A,#N/A,FALSE,"DCF";#N/A,#N/A,FALSE,"LBO";#N/A,#N/A,FALSE,"A";#N/A,#N/A,FALSE,"C";#N/A,#N/A,FALSE,"impd";#N/A,#N/A,FALSE,"Accr-Dilu"}</definedName>
    <definedName name="wrn.HEAT." localSheetId="3" hidden="1">{#N/A,#N/A,FALSE,"Heat";#N/A,#N/A,FALSE,"DCF";#N/A,#N/A,FALSE,"LBO";#N/A,#N/A,FALSE,"A";#N/A,#N/A,FALSE,"C";#N/A,#N/A,FALSE,"impd";#N/A,#N/A,FALSE,"Accr-Dilu"}</definedName>
    <definedName name="wrn.HEAT." hidden="1">{#N/A,#N/A,FALSE,"Heat";#N/A,#N/A,FALSE,"DCF";#N/A,#N/A,FALSE,"LBO";#N/A,#N/A,FALSE,"A";#N/A,#N/A,FALSE,"C";#N/A,#N/A,FALSE,"impd";#N/A,#N/A,FALSE,"Accr-Dilu"}</definedName>
    <definedName name="wrn.Hightower." localSheetId="4" hidden="1">{"Hightower-Investor",#N/A,FALSE,"Hightower";"Hightower-Property",#N/A,FALSE,"Hightower"}</definedName>
    <definedName name="wrn.Hightower." localSheetId="5" hidden="1">{"Hightower-Investor",#N/A,FALSE,"Hightower";"Hightower-Property",#N/A,FALSE,"Hightower"}</definedName>
    <definedName name="wrn.Hightower." localSheetId="3" hidden="1">{"Hightower-Investor",#N/A,FALSE,"Hightower";"Hightower-Property",#N/A,FALSE,"Hightower"}</definedName>
    <definedName name="wrn.Hightower." hidden="1">{"Hightower-Investor",#N/A,FALSE,"Hightower";"Hightower-Property",#N/A,FALSE,"Hightower"}</definedName>
    <definedName name="wrn.Hightower._1" localSheetId="4" hidden="1">{"Hightower-Investor",#N/A,FALSE,"Hightower";"Hightower-Property",#N/A,FALSE,"Hightower"}</definedName>
    <definedName name="wrn.Hightower._1" localSheetId="5" hidden="1">{"Hightower-Investor",#N/A,FALSE,"Hightower";"Hightower-Property",#N/A,FALSE,"Hightower"}</definedName>
    <definedName name="wrn.Hightower._1" localSheetId="3" hidden="1">{"Hightower-Investor",#N/A,FALSE,"Hightower";"Hightower-Property",#N/A,FALSE,"Hightower"}</definedName>
    <definedName name="wrn.Hightower._1" hidden="1">{"Hightower-Investor",#N/A,FALSE,"Hightower";"Hightower-Property",#N/A,FALSE,"Hightower"}</definedName>
    <definedName name="wrn.Hist._.InE." localSheetId="4" hidden="1">{#N/A,#N/A,FALSE,"Hist I&amp;E - Consol";#N/A,#N/A,FALSE,"Hist I&amp;E - Lakes";#N/A,#N/A,FALSE,"Hist I&amp;E - Chabot";#N/A,#N/A,FALSE,"Hist I&amp;E - Diablo"}</definedName>
    <definedName name="wrn.Hist._.InE." localSheetId="5" hidden="1">{#N/A,#N/A,FALSE,"Hist I&amp;E - Consol";#N/A,#N/A,FALSE,"Hist I&amp;E - Lakes";#N/A,#N/A,FALSE,"Hist I&amp;E - Chabot";#N/A,#N/A,FALSE,"Hist I&amp;E - Diablo"}</definedName>
    <definedName name="wrn.Hist._.InE." localSheetId="3" hidden="1">{#N/A,#N/A,FALSE,"Hist I&amp;E - Consol";#N/A,#N/A,FALSE,"Hist I&amp;E - Lakes";#N/A,#N/A,FALSE,"Hist I&amp;E - Chabot";#N/A,#N/A,FALSE,"Hist I&amp;E - Diablo"}</definedName>
    <definedName name="wrn.Hist._.InE." hidden="1">{#N/A,#N/A,FALSE,"Hist I&amp;E - Consol";#N/A,#N/A,FALSE,"Hist I&amp;E - Lakes";#N/A,#N/A,FALSE,"Hist I&amp;E - Chabot";#N/A,#N/A,FALSE,"Hist I&amp;E - Diablo"}</definedName>
    <definedName name="wrn.Hist._.InE._1" localSheetId="4" hidden="1">{#N/A,#N/A,FALSE,"Hist I&amp;E - Consol";#N/A,#N/A,FALSE,"Hist I&amp;E - Lakes";#N/A,#N/A,FALSE,"Hist I&amp;E - Chabot";#N/A,#N/A,FALSE,"Hist I&amp;E - Diablo"}</definedName>
    <definedName name="wrn.Hist._.InE._1" localSheetId="5" hidden="1">{#N/A,#N/A,FALSE,"Hist I&amp;E - Consol";#N/A,#N/A,FALSE,"Hist I&amp;E - Lakes";#N/A,#N/A,FALSE,"Hist I&amp;E - Chabot";#N/A,#N/A,FALSE,"Hist I&amp;E - Diablo"}</definedName>
    <definedName name="wrn.Hist._.InE._1" localSheetId="3" hidden="1">{#N/A,#N/A,FALSE,"Hist I&amp;E - Consol";#N/A,#N/A,FALSE,"Hist I&amp;E - Lakes";#N/A,#N/A,FALSE,"Hist I&amp;E - Chabot";#N/A,#N/A,FALSE,"Hist I&amp;E - Diablo"}</definedName>
    <definedName name="wrn.Hist._.InE._1" hidden="1">{#N/A,#N/A,FALSE,"Hist I&amp;E - Consol";#N/A,#N/A,FALSE,"Hist I&amp;E - Lakes";#N/A,#N/A,FALSE,"Hist I&amp;E - Chabot";#N/A,#N/A,FALSE,"Hist I&amp;E - Diablo"}</definedName>
    <definedName name="wrn.Hist._.InE2." localSheetId="4" hidden="1">{#N/A,#N/A,FALSE,"Hist I&amp;E - #2";#N/A,#N/A,FALSE,"Hist I&amp;E - #3";#N/A,#N/A,FALSE,"Hist I&amp;E - #4";#N/A,#N/A,FALSE,"Hist I&amp;E - #5";#N/A,#N/A,FALSE,"Hist I&amp;E - #6";#N/A,#N/A,FALSE,"Hist I&amp;E - #8";#N/A,#N/A,FALSE,"Hist I&amp;E - #9";#N/A,#N/A,FALSE,"Hist I&amp;E - #10"}</definedName>
    <definedName name="wrn.Hist._.InE2." localSheetId="5" hidden="1">{#N/A,#N/A,FALSE,"Hist I&amp;E - #2";#N/A,#N/A,FALSE,"Hist I&amp;E - #3";#N/A,#N/A,FALSE,"Hist I&amp;E - #4";#N/A,#N/A,FALSE,"Hist I&amp;E - #5";#N/A,#N/A,FALSE,"Hist I&amp;E - #6";#N/A,#N/A,FALSE,"Hist I&amp;E - #8";#N/A,#N/A,FALSE,"Hist I&amp;E - #9";#N/A,#N/A,FALSE,"Hist I&amp;E - #10"}</definedName>
    <definedName name="wrn.Hist._.InE2." localSheetId="3" hidden="1">{#N/A,#N/A,FALSE,"Hist I&amp;E - #2";#N/A,#N/A,FALSE,"Hist I&amp;E - #3";#N/A,#N/A,FALSE,"Hist I&amp;E - #4";#N/A,#N/A,FALSE,"Hist I&amp;E - #5";#N/A,#N/A,FALSE,"Hist I&amp;E - #6";#N/A,#N/A,FALSE,"Hist I&amp;E - #8";#N/A,#N/A,FALSE,"Hist I&amp;E - #9";#N/A,#N/A,FALSE,"Hist I&amp;E - #10"}</definedName>
    <definedName name="wrn.Hist._.InE2." hidden="1">{#N/A,#N/A,FALSE,"Hist I&amp;E - #2";#N/A,#N/A,FALSE,"Hist I&amp;E - #3";#N/A,#N/A,FALSE,"Hist I&amp;E - #4";#N/A,#N/A,FALSE,"Hist I&amp;E - #5";#N/A,#N/A,FALSE,"Hist I&amp;E - #6";#N/A,#N/A,FALSE,"Hist I&amp;E - #8";#N/A,#N/A,FALSE,"Hist I&amp;E - #9";#N/A,#N/A,FALSE,"Hist I&amp;E - #10"}</definedName>
    <definedName name="wrn.Hist._.InE2._1" localSheetId="4" hidden="1">{#N/A,#N/A,FALSE,"Hist I&amp;E - #2";#N/A,#N/A,FALSE,"Hist I&amp;E - #3";#N/A,#N/A,FALSE,"Hist I&amp;E - #4";#N/A,#N/A,FALSE,"Hist I&amp;E - #5";#N/A,#N/A,FALSE,"Hist I&amp;E - #6";#N/A,#N/A,FALSE,"Hist I&amp;E - #8";#N/A,#N/A,FALSE,"Hist I&amp;E - #9";#N/A,#N/A,FALSE,"Hist I&amp;E - #10"}</definedName>
    <definedName name="wrn.Hist._.InE2._1" localSheetId="5" hidden="1">{#N/A,#N/A,FALSE,"Hist I&amp;E - #2";#N/A,#N/A,FALSE,"Hist I&amp;E - #3";#N/A,#N/A,FALSE,"Hist I&amp;E - #4";#N/A,#N/A,FALSE,"Hist I&amp;E - #5";#N/A,#N/A,FALSE,"Hist I&amp;E - #6";#N/A,#N/A,FALSE,"Hist I&amp;E - #8";#N/A,#N/A,FALSE,"Hist I&amp;E - #9";#N/A,#N/A,FALSE,"Hist I&amp;E - #10"}</definedName>
    <definedName name="wrn.Hist._.InE2._1" localSheetId="3" hidden="1">{#N/A,#N/A,FALSE,"Hist I&amp;E - #2";#N/A,#N/A,FALSE,"Hist I&amp;E - #3";#N/A,#N/A,FALSE,"Hist I&amp;E - #4";#N/A,#N/A,FALSE,"Hist I&amp;E - #5";#N/A,#N/A,FALSE,"Hist I&amp;E - #6";#N/A,#N/A,FALSE,"Hist I&amp;E - #8";#N/A,#N/A,FALSE,"Hist I&amp;E - #9";#N/A,#N/A,FALSE,"Hist I&amp;E - #10"}</definedName>
    <definedName name="wrn.Hist._.InE2._1" hidden="1">{#N/A,#N/A,FALSE,"Hist I&amp;E - #2";#N/A,#N/A,FALSE,"Hist I&amp;E - #3";#N/A,#N/A,FALSE,"Hist I&amp;E - #4";#N/A,#N/A,FALSE,"Hist I&amp;E - #5";#N/A,#N/A,FALSE,"Hist I&amp;E - #6";#N/A,#N/A,FALSE,"Hist I&amp;E - #8";#N/A,#N/A,FALSE,"Hist I&amp;E - #9";#N/A,#N/A,FALSE,"Hist I&amp;E - #10"}</definedName>
    <definedName name="wrn.Historical._.Analysis." localSheetId="4" hidden="1">{#N/A,#N/A,FALSE,"HISTORICAL REV &amp; EXP"}</definedName>
    <definedName name="wrn.Historical._.Analysis." localSheetId="5" hidden="1">{#N/A,#N/A,FALSE,"HISTORICAL REV &amp; EXP"}</definedName>
    <definedName name="wrn.Historical._.Analysis." localSheetId="3" hidden="1">{#N/A,#N/A,FALSE,"HISTORICAL REV &amp; EXP"}</definedName>
    <definedName name="wrn.Historical._.Analysis." hidden="1">{#N/A,#N/A,FALSE,"HISTORICAL REV &amp; EXP"}</definedName>
    <definedName name="wrn.Historical._.Rev._.Exp." localSheetId="4" hidden="1">{#N/A,#N/A,FALSE,"Historical Rev &amp; Exp"}</definedName>
    <definedName name="wrn.Historical._.Rev._.Exp." localSheetId="5" hidden="1">{#N/A,#N/A,FALSE,"Historical Rev &amp; Exp"}</definedName>
    <definedName name="wrn.Historical._.Rev._.Exp." localSheetId="3" hidden="1">{#N/A,#N/A,FALSE,"Historical Rev &amp; Exp"}</definedName>
    <definedName name="wrn.Historical._.Rev._.Exp." hidden="1">{#N/A,#N/A,FALSE,"Historical Rev &amp; Exp"}</definedName>
    <definedName name="wrn.Historical._.Rev._.Exp._1" localSheetId="4" hidden="1">{#N/A,#N/A,FALSE,"Historical Rev &amp; Exp"}</definedName>
    <definedName name="wrn.Historical._.Rev._.Exp._1" localSheetId="5" hidden="1">{#N/A,#N/A,FALSE,"Historical Rev &amp; Exp"}</definedName>
    <definedName name="wrn.Historical._.Rev._.Exp._1" localSheetId="3" hidden="1">{#N/A,#N/A,FALSE,"Historical Rev &amp; Exp"}</definedName>
    <definedName name="wrn.Historical._.Rev._.Exp._1" hidden="1">{#N/A,#N/A,FALSE,"Historical Rev &amp; Exp"}</definedName>
    <definedName name="wrn.History._.Proforma." localSheetId="4" hidden="1">{"History &amp; Projection",#N/A,FALSE,"History - Proforma"}</definedName>
    <definedName name="wrn.History._.Proforma." localSheetId="5" hidden="1">{"History &amp; Projection",#N/A,FALSE,"History - Proforma"}</definedName>
    <definedName name="wrn.History._.Proforma." localSheetId="3" hidden="1">{"History &amp; Projection",#N/A,FALSE,"History - Proforma"}</definedName>
    <definedName name="wrn.History._.Proforma." hidden="1">{"History &amp; Projection",#N/A,FALSE,"History - Proforma"}</definedName>
    <definedName name="wrn.History._.Projection._.Comps." localSheetId="4" hidden="1">{"$ Per Occupied History+Projection+5Comps",#N/A,FALSE,"HISTORY (2)";"History+Projection+5Comps",#N/A,FALSE,"HISTORY (2)";"History+Projection",#N/A,FALSE,"HISTORY (2)";"History+Projection per Occ'd",#N/A,FALSE,"HISTORY (2)"}</definedName>
    <definedName name="wrn.History._.Projection._.Comps." localSheetId="5" hidden="1">{"$ Per Occupied History+Projection+5Comps",#N/A,FALSE,"HISTORY (2)";"History+Projection+5Comps",#N/A,FALSE,"HISTORY (2)";"History+Projection",#N/A,FALSE,"HISTORY (2)";"History+Projection per Occ'd",#N/A,FALSE,"HISTORY (2)"}</definedName>
    <definedName name="wrn.History._.Projection._.Comps." localSheetId="3" hidden="1">{"$ Per Occupied History+Projection+5Comps",#N/A,FALSE,"HISTORY (2)";"History+Projection+5Comps",#N/A,FALSE,"HISTORY (2)";"History+Projection",#N/A,FALSE,"HISTORY (2)";"History+Projection per Occ'd",#N/A,FALSE,"HISTORY (2)"}</definedName>
    <definedName name="wrn.History._.Projection._.Comps." hidden="1">{"$ Per Occupied History+Projection+5Comps",#N/A,FALSE,"HISTORY (2)";"History+Projection+5Comps",#N/A,FALSE,"HISTORY (2)";"History+Projection",#N/A,FALSE,"HISTORY (2)";"History+Projection per Occ'd",#N/A,FALSE,"HISTORY (2)"}</definedName>
    <definedName name="wrn.Hold._.Sell." localSheetId="4" hidden="1">{#N/A,#N/A,FALSE,"13Residual 2007";#N/A,#N/A,FALSE,"14Residual 2008";#N/A,#N/A,FALSE,"15Residual 2009";#N/A,#N/A,FALSE,"16Residual 2010";#N/A,#N/A,FALSE,"17Residual 2011";#N/A,#N/A,FALSE,"18Hold Disposition Matrix";#N/A,#N/A,FALSE,"19Other Disposition Matrix"}</definedName>
    <definedName name="wrn.Hold._.Sell." localSheetId="5" hidden="1">{#N/A,#N/A,FALSE,"13Residual 2007";#N/A,#N/A,FALSE,"14Residual 2008";#N/A,#N/A,FALSE,"15Residual 2009";#N/A,#N/A,FALSE,"16Residual 2010";#N/A,#N/A,FALSE,"17Residual 2011";#N/A,#N/A,FALSE,"18Hold Disposition Matrix";#N/A,#N/A,FALSE,"19Other Disposition Matrix"}</definedName>
    <definedName name="wrn.Hold._.Sell." localSheetId="3" hidden="1">{#N/A,#N/A,FALSE,"13Residual 2007";#N/A,#N/A,FALSE,"14Residual 2008";#N/A,#N/A,FALSE,"15Residual 2009";#N/A,#N/A,FALSE,"16Residual 2010";#N/A,#N/A,FALSE,"17Residual 2011";#N/A,#N/A,FALSE,"18Hold Disposition Matrix";#N/A,#N/A,FALSE,"19Other Disposition Matrix"}</definedName>
    <definedName name="wrn.Hold._.Sell." hidden="1">{#N/A,#N/A,FALSE,"13Residual 2007";#N/A,#N/A,FALSE,"14Residual 2008";#N/A,#N/A,FALSE,"15Residual 2009";#N/A,#N/A,FALSE,"16Residual 2010";#N/A,#N/A,FALSE,"17Residual 2011";#N/A,#N/A,FALSE,"18Hold Disposition Matrix";#N/A,#N/A,FALSE,"19Other Disposition Matrix"}</definedName>
    <definedName name="wrn.Hold._.Sell._1" localSheetId="4" hidden="1">{#N/A,#N/A,FALSE,"13Residual 2007";#N/A,#N/A,FALSE,"14Residual 2008";#N/A,#N/A,FALSE,"15Residual 2009";#N/A,#N/A,FALSE,"16Residual 2010";#N/A,#N/A,FALSE,"17Residual 2011";#N/A,#N/A,FALSE,"18Hold Disposition Matrix";#N/A,#N/A,FALSE,"19Other Disposition Matrix"}</definedName>
    <definedName name="wrn.Hold._.Sell._1" localSheetId="5" hidden="1">{#N/A,#N/A,FALSE,"13Residual 2007";#N/A,#N/A,FALSE,"14Residual 2008";#N/A,#N/A,FALSE,"15Residual 2009";#N/A,#N/A,FALSE,"16Residual 2010";#N/A,#N/A,FALSE,"17Residual 2011";#N/A,#N/A,FALSE,"18Hold Disposition Matrix";#N/A,#N/A,FALSE,"19Other Disposition Matrix"}</definedName>
    <definedName name="wrn.Hold._.Sell._1" localSheetId="3" hidden="1">{#N/A,#N/A,FALSE,"13Residual 2007";#N/A,#N/A,FALSE,"14Residual 2008";#N/A,#N/A,FALSE,"15Residual 2009";#N/A,#N/A,FALSE,"16Residual 2010";#N/A,#N/A,FALSE,"17Residual 2011";#N/A,#N/A,FALSE,"18Hold Disposition Matrix";#N/A,#N/A,FALSE,"19Other Disposition Matrix"}</definedName>
    <definedName name="wrn.Hold._.Sell._1" hidden="1">{#N/A,#N/A,FALSE,"13Residual 2007";#N/A,#N/A,FALSE,"14Residual 2008";#N/A,#N/A,FALSE,"15Residual 2009";#N/A,#N/A,FALSE,"16Residual 2010";#N/A,#N/A,FALSE,"17Residual 2011";#N/A,#N/A,FALSE,"18Hold Disposition Matrix";#N/A,#N/A,FALSE,"19Other Disposition Matrix"}</definedName>
    <definedName name="wrn.Hold._.Sell.1" localSheetId="4" hidden="1">{#N/A,#N/A,FALSE,"13Residual 2007";#N/A,#N/A,FALSE,"14Residual 2008";#N/A,#N/A,FALSE,"15Residual 2009";#N/A,#N/A,FALSE,"16Residual 2010";#N/A,#N/A,FALSE,"17Residual 2011";#N/A,#N/A,FALSE,"18Hold Disposition Matrix";#N/A,#N/A,FALSE,"19Other Disposition Matrix"}</definedName>
    <definedName name="wrn.Hold._.Sell.1" localSheetId="5" hidden="1">{#N/A,#N/A,FALSE,"13Residual 2007";#N/A,#N/A,FALSE,"14Residual 2008";#N/A,#N/A,FALSE,"15Residual 2009";#N/A,#N/A,FALSE,"16Residual 2010";#N/A,#N/A,FALSE,"17Residual 2011";#N/A,#N/A,FALSE,"18Hold Disposition Matrix";#N/A,#N/A,FALSE,"19Other Disposition Matrix"}</definedName>
    <definedName name="wrn.Hold._.Sell.1" localSheetId="3" hidden="1">{#N/A,#N/A,FALSE,"13Residual 2007";#N/A,#N/A,FALSE,"14Residual 2008";#N/A,#N/A,FALSE,"15Residual 2009";#N/A,#N/A,FALSE,"16Residual 2010";#N/A,#N/A,FALSE,"17Residual 2011";#N/A,#N/A,FALSE,"18Hold Disposition Matrix";#N/A,#N/A,FALSE,"19Other Disposition Matrix"}</definedName>
    <definedName name="wrn.Hold._.Sell.1" hidden="1">{#N/A,#N/A,FALSE,"13Residual 2007";#N/A,#N/A,FALSE,"14Residual 2008";#N/A,#N/A,FALSE,"15Residual 2009";#N/A,#N/A,FALSE,"16Residual 2010";#N/A,#N/A,FALSE,"17Residual 2011";#N/A,#N/A,FALSE,"18Hold Disposition Matrix";#N/A,#N/A,FALSE,"19Other Disposition Matrix"}</definedName>
    <definedName name="wrn.homeimprove_fs." localSheetId="4" hidden="1">{"avgbs",#N/A,FALSE,"homeimprove_fs";"is",#N/A,FALSE,"homeimprove_fs";"opexps",#N/A,FALSE,"homeimprove_fs"}</definedName>
    <definedName name="wrn.homeimprove_fs." localSheetId="5" hidden="1">{"avgbs",#N/A,FALSE,"homeimprove_fs";"is",#N/A,FALSE,"homeimprove_fs";"opexps",#N/A,FALSE,"homeimprove_fs"}</definedName>
    <definedName name="wrn.homeimprove_fs." localSheetId="3" hidden="1">{"avgbs",#N/A,FALSE,"homeimprove_fs";"is",#N/A,FALSE,"homeimprove_fs";"opexps",#N/A,FALSE,"homeimprove_fs"}</definedName>
    <definedName name="wrn.homeimprove_fs." hidden="1">{"avgbs",#N/A,FALSE,"homeimprove_fs";"is",#N/A,FALSE,"homeimprove_fs";"opexps",#N/A,FALSE,"homeimprove_fs"}</definedName>
    <definedName name="wrn.Horizon._.Bay." localSheetId="4" hidden="1">{"NOI Annual",#N/A,FALSE,"NOI";"NOI 2002",#N/A,FALSE,"NOI";"NOI 2003",#N/A,FALSE,"NOI";"NOI 2004",#N/A,FALSE,"NOI";"NOI 2005",#N/A,FALSE,"NOI";"NOI 2006",#N/A,FALSE,"NOI";"NOI (not annualized)",#N/A,FALSE,"NOI";"Routine CAPEX 2002",#N/A,FALSE,"Routine CAPEX";"Routine CAPEX Inputs",#N/A,FALSE,"Routine CAPEX Inputs";"Routine CAPEX 2003",#N/A,FALSE,"Routine CAPEX";"Routine CAPEX 2004",#N/A,FALSE,"Routine CAPEX";"Routine CAPEX 2005",#N/A,FALSE,"Routine CAPEX";"Routine CAPEX 2006",#N/A,FALSE,"Routine CAPEX";"Routine CAPEX Per Room",#N/A,FALSE,"Routine CAPEX";"Routine CAPEX Annual",#N/A,FALSE,"Routine CAPEX";"Reno Summary",#N/A,FALSE,"Reno CAPEX";"Reno 2002",#N/A,FALSE,"Reno CAPEX";"Reno 2003",#N/A,FALSE,"Reno CAPEX";"Reno 2004",#N/A,FALSE,"Reno CAPEX";"Reno Annual",#N/A,FALSE,"Reno CAPEX";"Unlev CF 2002",#N/A,FALSE,"Unlev CF";"Unlev CF 2003",#N/A,FALSE,"Unlev CF";"UNlev CF 2004",#N/A,FALSE,"Unlev CF";"Unlev CF 2005",#N/A,FALSE,"Unlev CF";"Unlev CF 2006",#N/A,FALSE,"Unlev CF";"Lease 2002",#N/A,FALSE,"Leases";"Leases 2003",#N/A,FALSE,"Leases";"Leases 2004",#N/A,FALSE,"Leases";"Leases 2005",#N/A,FALSE,"Leases";"Leases 2006",#N/A,FALSE,"Leases";"Lease Pay 2002",#N/A,FALSE,"Leases";"Lease Pay 2003",#N/A,FALSE,"Leases";"Lease Pay 2004",#N/A,FALSE,"Leases";"Lease Pay 2005",#N/A,FALSE,"Leases";"Lease Pay 2006",#N/A,FALSE,"Leases";"Lease Annual",#N/A,FALSE,"Leases";"Lease Pay Summary",#N/A,FALSE,"Leases";"Escrows 2002",#N/A,FALSE,"Escrows";"Escrows 2003",#N/A,FALSE,"Escrows";"Escrows 2004",#N/A,FALSE,"Escrows";"Escrows 2005",#N/A,FALSE,"Escrows";"Escrows 2006",#N/A,FALSE,"Escrows";"Escrows Summary",#N/A,FALSE,"Escrows";"Con Paydown 2002",#N/A,FALSE,"Consolidated Debt";"Con Interest 2002",#N/A,FALSE,"Consolidated Debt";"Con Paydown 2003",#N/A,FALSE,"Consolidated Debt";"Con Interest 2003",#N/A,FALSE,"Consolidated Debt";"Con Paydown 2004",#N/A,FALSE,"Consolidated Debt";"Con Interest 2004",#N/A,FALSE,"Consolidated Debt";"GDP Summary",#N/A,FALSE,"GDP";"GDP 2002",#N/A,FALSE,"GDP";"GDP 2003",#N/A,FALSE,"GDP";"GDP 2004",#N/A,FALSE,"GDP";"GDP 2005",#N/A,FALSE,"GDP";"GDP 2006",#N/A,FALSE,"GDP";"WH CF 2002",#N/A,FALSE,"WH Lev CF";"WH CF 2003",#N/A,FALSE,"WH Lev CF";"WH CF 2004",#N/A,FALSE,"WH Lev CF";"WH CF 2005",#N/A,FALSE,"WH Lev CF";"Wh CF 2006",#N/A,FALSE,"WH Lev CF";"levCF2002",#N/A,FALSE,"WH Lev CF";"levCF2003",#N/A,FALSE,"WH Lev CF";"levCF2004",#N/A,FALSE,"WH Lev CF";"levCF2005",#N/A,FALSE,"WH Lev CF";"levCF2006",#N/A,FALSE,"WH Lev CF"}</definedName>
    <definedName name="wrn.Horizon._.Bay." localSheetId="5" hidden="1">{"NOI Annual",#N/A,FALSE,"NOI";"NOI 2002",#N/A,FALSE,"NOI";"NOI 2003",#N/A,FALSE,"NOI";"NOI 2004",#N/A,FALSE,"NOI";"NOI 2005",#N/A,FALSE,"NOI";"NOI 2006",#N/A,FALSE,"NOI";"NOI (not annualized)",#N/A,FALSE,"NOI";"Routine CAPEX 2002",#N/A,FALSE,"Routine CAPEX";"Routine CAPEX Inputs",#N/A,FALSE,"Routine CAPEX Inputs";"Routine CAPEX 2003",#N/A,FALSE,"Routine CAPEX";"Routine CAPEX 2004",#N/A,FALSE,"Routine CAPEX";"Routine CAPEX 2005",#N/A,FALSE,"Routine CAPEX";"Routine CAPEX 2006",#N/A,FALSE,"Routine CAPEX";"Routine CAPEX Per Room",#N/A,FALSE,"Routine CAPEX";"Routine CAPEX Annual",#N/A,FALSE,"Routine CAPEX";"Reno Summary",#N/A,FALSE,"Reno CAPEX";"Reno 2002",#N/A,FALSE,"Reno CAPEX";"Reno 2003",#N/A,FALSE,"Reno CAPEX";"Reno 2004",#N/A,FALSE,"Reno CAPEX";"Reno Annual",#N/A,FALSE,"Reno CAPEX";"Unlev CF 2002",#N/A,FALSE,"Unlev CF";"Unlev CF 2003",#N/A,FALSE,"Unlev CF";"UNlev CF 2004",#N/A,FALSE,"Unlev CF";"Unlev CF 2005",#N/A,FALSE,"Unlev CF";"Unlev CF 2006",#N/A,FALSE,"Unlev CF";"Lease 2002",#N/A,FALSE,"Leases";"Leases 2003",#N/A,FALSE,"Leases";"Leases 2004",#N/A,FALSE,"Leases";"Leases 2005",#N/A,FALSE,"Leases";"Leases 2006",#N/A,FALSE,"Leases";"Lease Pay 2002",#N/A,FALSE,"Leases";"Lease Pay 2003",#N/A,FALSE,"Leases";"Lease Pay 2004",#N/A,FALSE,"Leases";"Lease Pay 2005",#N/A,FALSE,"Leases";"Lease Pay 2006",#N/A,FALSE,"Leases";"Lease Annual",#N/A,FALSE,"Leases";"Lease Pay Summary",#N/A,FALSE,"Leases";"Escrows 2002",#N/A,FALSE,"Escrows";"Escrows 2003",#N/A,FALSE,"Escrows";"Escrows 2004",#N/A,FALSE,"Escrows";"Escrows 2005",#N/A,FALSE,"Escrows";"Escrows 2006",#N/A,FALSE,"Escrows";"Escrows Summary",#N/A,FALSE,"Escrows";"Con Paydown 2002",#N/A,FALSE,"Consolidated Debt";"Con Interest 2002",#N/A,FALSE,"Consolidated Debt";"Con Paydown 2003",#N/A,FALSE,"Consolidated Debt";"Con Interest 2003",#N/A,FALSE,"Consolidated Debt";"Con Paydown 2004",#N/A,FALSE,"Consolidated Debt";"Con Interest 2004",#N/A,FALSE,"Consolidated Debt";"GDP Summary",#N/A,FALSE,"GDP";"GDP 2002",#N/A,FALSE,"GDP";"GDP 2003",#N/A,FALSE,"GDP";"GDP 2004",#N/A,FALSE,"GDP";"GDP 2005",#N/A,FALSE,"GDP";"GDP 2006",#N/A,FALSE,"GDP";"WH CF 2002",#N/A,FALSE,"WH Lev CF";"WH CF 2003",#N/A,FALSE,"WH Lev CF";"WH CF 2004",#N/A,FALSE,"WH Lev CF";"WH CF 2005",#N/A,FALSE,"WH Lev CF";"Wh CF 2006",#N/A,FALSE,"WH Lev CF";"levCF2002",#N/A,FALSE,"WH Lev CF";"levCF2003",#N/A,FALSE,"WH Lev CF";"levCF2004",#N/A,FALSE,"WH Lev CF";"levCF2005",#N/A,FALSE,"WH Lev CF";"levCF2006",#N/A,FALSE,"WH Lev CF"}</definedName>
    <definedName name="wrn.Horizon._.Bay." localSheetId="3" hidden="1">{"NOI Annual",#N/A,FALSE,"NOI";"NOI 2002",#N/A,FALSE,"NOI";"NOI 2003",#N/A,FALSE,"NOI";"NOI 2004",#N/A,FALSE,"NOI";"NOI 2005",#N/A,FALSE,"NOI";"NOI 2006",#N/A,FALSE,"NOI";"NOI (not annualized)",#N/A,FALSE,"NOI";"Routine CAPEX 2002",#N/A,FALSE,"Routine CAPEX";"Routine CAPEX Inputs",#N/A,FALSE,"Routine CAPEX Inputs";"Routine CAPEX 2003",#N/A,FALSE,"Routine CAPEX";"Routine CAPEX 2004",#N/A,FALSE,"Routine CAPEX";"Routine CAPEX 2005",#N/A,FALSE,"Routine CAPEX";"Routine CAPEX 2006",#N/A,FALSE,"Routine CAPEX";"Routine CAPEX Per Room",#N/A,FALSE,"Routine CAPEX";"Routine CAPEX Annual",#N/A,FALSE,"Routine CAPEX";"Reno Summary",#N/A,FALSE,"Reno CAPEX";"Reno 2002",#N/A,FALSE,"Reno CAPEX";"Reno 2003",#N/A,FALSE,"Reno CAPEX";"Reno 2004",#N/A,FALSE,"Reno CAPEX";"Reno Annual",#N/A,FALSE,"Reno CAPEX";"Unlev CF 2002",#N/A,FALSE,"Unlev CF";"Unlev CF 2003",#N/A,FALSE,"Unlev CF";"UNlev CF 2004",#N/A,FALSE,"Unlev CF";"Unlev CF 2005",#N/A,FALSE,"Unlev CF";"Unlev CF 2006",#N/A,FALSE,"Unlev CF";"Lease 2002",#N/A,FALSE,"Leases";"Leases 2003",#N/A,FALSE,"Leases";"Leases 2004",#N/A,FALSE,"Leases";"Leases 2005",#N/A,FALSE,"Leases";"Leases 2006",#N/A,FALSE,"Leases";"Lease Pay 2002",#N/A,FALSE,"Leases";"Lease Pay 2003",#N/A,FALSE,"Leases";"Lease Pay 2004",#N/A,FALSE,"Leases";"Lease Pay 2005",#N/A,FALSE,"Leases";"Lease Pay 2006",#N/A,FALSE,"Leases";"Lease Annual",#N/A,FALSE,"Leases";"Lease Pay Summary",#N/A,FALSE,"Leases";"Escrows 2002",#N/A,FALSE,"Escrows";"Escrows 2003",#N/A,FALSE,"Escrows";"Escrows 2004",#N/A,FALSE,"Escrows";"Escrows 2005",#N/A,FALSE,"Escrows";"Escrows 2006",#N/A,FALSE,"Escrows";"Escrows Summary",#N/A,FALSE,"Escrows";"Con Paydown 2002",#N/A,FALSE,"Consolidated Debt";"Con Interest 2002",#N/A,FALSE,"Consolidated Debt";"Con Paydown 2003",#N/A,FALSE,"Consolidated Debt";"Con Interest 2003",#N/A,FALSE,"Consolidated Debt";"Con Paydown 2004",#N/A,FALSE,"Consolidated Debt";"Con Interest 2004",#N/A,FALSE,"Consolidated Debt";"GDP Summary",#N/A,FALSE,"GDP";"GDP 2002",#N/A,FALSE,"GDP";"GDP 2003",#N/A,FALSE,"GDP";"GDP 2004",#N/A,FALSE,"GDP";"GDP 2005",#N/A,FALSE,"GDP";"GDP 2006",#N/A,FALSE,"GDP";"WH CF 2002",#N/A,FALSE,"WH Lev CF";"WH CF 2003",#N/A,FALSE,"WH Lev CF";"WH CF 2004",#N/A,FALSE,"WH Lev CF";"WH CF 2005",#N/A,FALSE,"WH Lev CF";"Wh CF 2006",#N/A,FALSE,"WH Lev CF";"levCF2002",#N/A,FALSE,"WH Lev CF";"levCF2003",#N/A,FALSE,"WH Lev CF";"levCF2004",#N/A,FALSE,"WH Lev CF";"levCF2005",#N/A,FALSE,"WH Lev CF";"levCF2006",#N/A,FALSE,"WH Lev CF"}</definedName>
    <definedName name="wrn.Horizon._.Bay." hidden="1">{"NOI Annual",#N/A,FALSE,"NOI";"NOI 2002",#N/A,FALSE,"NOI";"NOI 2003",#N/A,FALSE,"NOI";"NOI 2004",#N/A,FALSE,"NOI";"NOI 2005",#N/A,FALSE,"NOI";"NOI 2006",#N/A,FALSE,"NOI";"NOI (not annualized)",#N/A,FALSE,"NOI";"Routine CAPEX 2002",#N/A,FALSE,"Routine CAPEX";"Routine CAPEX Inputs",#N/A,FALSE,"Routine CAPEX Inputs";"Routine CAPEX 2003",#N/A,FALSE,"Routine CAPEX";"Routine CAPEX 2004",#N/A,FALSE,"Routine CAPEX";"Routine CAPEX 2005",#N/A,FALSE,"Routine CAPEX";"Routine CAPEX 2006",#N/A,FALSE,"Routine CAPEX";"Routine CAPEX Per Room",#N/A,FALSE,"Routine CAPEX";"Routine CAPEX Annual",#N/A,FALSE,"Routine CAPEX";"Reno Summary",#N/A,FALSE,"Reno CAPEX";"Reno 2002",#N/A,FALSE,"Reno CAPEX";"Reno 2003",#N/A,FALSE,"Reno CAPEX";"Reno 2004",#N/A,FALSE,"Reno CAPEX";"Reno Annual",#N/A,FALSE,"Reno CAPEX";"Unlev CF 2002",#N/A,FALSE,"Unlev CF";"Unlev CF 2003",#N/A,FALSE,"Unlev CF";"UNlev CF 2004",#N/A,FALSE,"Unlev CF";"Unlev CF 2005",#N/A,FALSE,"Unlev CF";"Unlev CF 2006",#N/A,FALSE,"Unlev CF";"Lease 2002",#N/A,FALSE,"Leases";"Leases 2003",#N/A,FALSE,"Leases";"Leases 2004",#N/A,FALSE,"Leases";"Leases 2005",#N/A,FALSE,"Leases";"Leases 2006",#N/A,FALSE,"Leases";"Lease Pay 2002",#N/A,FALSE,"Leases";"Lease Pay 2003",#N/A,FALSE,"Leases";"Lease Pay 2004",#N/A,FALSE,"Leases";"Lease Pay 2005",#N/A,FALSE,"Leases";"Lease Pay 2006",#N/A,FALSE,"Leases";"Lease Annual",#N/A,FALSE,"Leases";"Lease Pay Summary",#N/A,FALSE,"Leases";"Escrows 2002",#N/A,FALSE,"Escrows";"Escrows 2003",#N/A,FALSE,"Escrows";"Escrows 2004",#N/A,FALSE,"Escrows";"Escrows 2005",#N/A,FALSE,"Escrows";"Escrows 2006",#N/A,FALSE,"Escrows";"Escrows Summary",#N/A,FALSE,"Escrows";"Con Paydown 2002",#N/A,FALSE,"Consolidated Debt";"Con Interest 2002",#N/A,FALSE,"Consolidated Debt";"Con Paydown 2003",#N/A,FALSE,"Consolidated Debt";"Con Interest 2003",#N/A,FALSE,"Consolidated Debt";"Con Paydown 2004",#N/A,FALSE,"Consolidated Debt";"Con Interest 2004",#N/A,FALSE,"Consolidated Debt";"GDP Summary",#N/A,FALSE,"GDP";"GDP 2002",#N/A,FALSE,"GDP";"GDP 2003",#N/A,FALSE,"GDP";"GDP 2004",#N/A,FALSE,"GDP";"GDP 2005",#N/A,FALSE,"GDP";"GDP 2006",#N/A,FALSE,"GDP";"WH CF 2002",#N/A,FALSE,"WH Lev CF";"WH CF 2003",#N/A,FALSE,"WH Lev CF";"WH CF 2004",#N/A,FALSE,"WH Lev CF";"WH CF 2005",#N/A,FALSE,"WH Lev CF";"Wh CF 2006",#N/A,FALSE,"WH Lev CF";"levCF2002",#N/A,FALSE,"WH Lev CF";"levCF2003",#N/A,FALSE,"WH Lev CF";"levCF2004",#N/A,FALSE,"WH Lev CF";"levCF2005",#N/A,FALSE,"WH Lev CF";"levCF2006",#N/A,FALSE,"WH Lev CF"}</definedName>
    <definedName name="wrn.Hotel._.and._.Conf._.Center._.Owner._.Returns." localSheetId="4" hidden="1">{#N/A,#N/A,FALSE,"Combined Returns";#N/A,#N/A,FALSE,"Tax Returns";#N/A,#N/A,FALSE,"Cash Returns"}</definedName>
    <definedName name="wrn.Hotel._.and._.Conf._.Center._.Owner._.Returns." localSheetId="5" hidden="1">{#N/A,#N/A,FALSE,"Combined Returns";#N/A,#N/A,FALSE,"Tax Returns";#N/A,#N/A,FALSE,"Cash Returns"}</definedName>
    <definedName name="wrn.Hotel._.and._.Conf._.Center._.Owner._.Returns." localSheetId="3" hidden="1">{#N/A,#N/A,FALSE,"Combined Returns";#N/A,#N/A,FALSE,"Tax Returns";#N/A,#N/A,FALSE,"Cash Returns"}</definedName>
    <definedName name="wrn.Hotel._.and._.Conf._.Center._.Owner._.Returns." hidden="1">{#N/A,#N/A,FALSE,"Combined Returns";#N/A,#N/A,FALSE,"Tax Returns";#N/A,#N/A,FALSE,"Cash Returns"}</definedName>
    <definedName name="wrn.Hotel._.and._.Conf._.Center._.Owner._.Returns._1" localSheetId="4" hidden="1">{#N/A,#N/A,FALSE,"Combined Returns";#N/A,#N/A,FALSE,"Tax Returns";#N/A,#N/A,FALSE,"Cash Returns"}</definedName>
    <definedName name="wrn.Hotel._.and._.Conf._.Center._.Owner._.Returns._1" localSheetId="5" hidden="1">{#N/A,#N/A,FALSE,"Combined Returns";#N/A,#N/A,FALSE,"Tax Returns";#N/A,#N/A,FALSE,"Cash Returns"}</definedName>
    <definedName name="wrn.Hotel._.and._.Conf._.Center._.Owner._.Returns._1" localSheetId="3" hidden="1">{#N/A,#N/A,FALSE,"Combined Returns";#N/A,#N/A,FALSE,"Tax Returns";#N/A,#N/A,FALSE,"Cash Returns"}</definedName>
    <definedName name="wrn.Hotel._.and._.Conf._.Center._.Owner._.Returns._1" hidden="1">{#N/A,#N/A,FALSE,"Combined Returns";#N/A,#N/A,FALSE,"Tax Returns";#N/A,#N/A,FALSE,"Cash Returns"}</definedName>
    <definedName name="wrn.Hotel._.Financials." localSheetId="4" hidden="1">{#N/A,#N/A,FALSE,"Pro Forma";#N/A,#N/A,FALSE,"Project Summary";#N/A,#N/A,FALSE,"Detail Estimate";#N/A,#N/A,FALSE,"Cashflow Schedule"}</definedName>
    <definedName name="wrn.Hotel._.Financials." localSheetId="5" hidden="1">{#N/A,#N/A,FALSE,"Pro Forma";#N/A,#N/A,FALSE,"Project Summary";#N/A,#N/A,FALSE,"Detail Estimate";#N/A,#N/A,FALSE,"Cashflow Schedule"}</definedName>
    <definedName name="wrn.Hotel._.Financials." localSheetId="3" hidden="1">{#N/A,#N/A,FALSE,"Pro Forma";#N/A,#N/A,FALSE,"Project Summary";#N/A,#N/A,FALSE,"Detail Estimate";#N/A,#N/A,FALSE,"Cashflow Schedule"}</definedName>
    <definedName name="wrn.Hotel._.Financials." hidden="1">{#N/A,#N/A,FALSE,"Pro Forma";#N/A,#N/A,FALSE,"Project Summary";#N/A,#N/A,FALSE,"Detail Estimate";#N/A,#N/A,FALSE,"Cashflow Schedule"}</definedName>
    <definedName name="wrn.Hotel._.Financials._1" localSheetId="4" hidden="1">{#N/A,#N/A,FALSE,"Pro Forma";#N/A,#N/A,FALSE,"Project Summary";#N/A,#N/A,FALSE,"Detail Estimate";#N/A,#N/A,FALSE,"Cashflow Schedule"}</definedName>
    <definedName name="wrn.Hotel._.Financials._1" localSheetId="5" hidden="1">{#N/A,#N/A,FALSE,"Pro Forma";#N/A,#N/A,FALSE,"Project Summary";#N/A,#N/A,FALSE,"Detail Estimate";#N/A,#N/A,FALSE,"Cashflow Schedule"}</definedName>
    <definedName name="wrn.Hotel._.Financials._1" localSheetId="3" hidden="1">{#N/A,#N/A,FALSE,"Pro Forma";#N/A,#N/A,FALSE,"Project Summary";#N/A,#N/A,FALSE,"Detail Estimate";#N/A,#N/A,FALSE,"Cashflow Schedule"}</definedName>
    <definedName name="wrn.Hotel._.Financials._1" hidden="1">{#N/A,#N/A,FALSE,"Pro Forma";#N/A,#N/A,FALSE,"Project Summary";#N/A,#N/A,FALSE,"Detail Estimate";#N/A,#N/A,FALSE,"Cashflow Schedule"}</definedName>
    <definedName name="wrn.Howard._.review." localSheetId="4"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wrn.Howard._.review." localSheetId="5"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wrn.Howard._.review." localSheetId="3"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wrn.Howard._.review."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wrn.HRMONTH." localSheetId="4" hidden="1">{"SCH81",#N/A,FALSE,"SCH81";"SCH82",#N/A,FALSE,"SCH82"}</definedName>
    <definedName name="wrn.HRMONTH." localSheetId="5" hidden="1">{"SCH81",#N/A,FALSE,"SCH81";"SCH82",#N/A,FALSE,"SCH82"}</definedName>
    <definedName name="wrn.HRMONTH." localSheetId="3" hidden="1">{"SCH81",#N/A,FALSE,"SCH81";"SCH82",#N/A,FALSE,"SCH82"}</definedName>
    <definedName name="wrn.HRMONTH." hidden="1">{"SCH81",#N/A,FALSE,"SCH81";"SCH82",#N/A,FALSE,"SCH82"}</definedName>
    <definedName name="wrn.Hyatt._.Report." localSheetId="4" hidden="1">{"History+Projection+5Comps",#N/A,FALSE,"HISTORY (2)";"$ Per Occupied History+Projection+5Comps",#N/A,FALSE,"HISTORY (2)";"History+Projection",#N/A,FALSE,"HISTORY (2)"}</definedName>
    <definedName name="wrn.Hyatt._.Report." localSheetId="5" hidden="1">{"History+Projection+5Comps",#N/A,FALSE,"HISTORY (2)";"$ Per Occupied History+Projection+5Comps",#N/A,FALSE,"HISTORY (2)";"History+Projection",#N/A,FALSE,"HISTORY (2)"}</definedName>
    <definedName name="wrn.Hyatt._.Report." localSheetId="3" hidden="1">{"History+Projection+5Comps",#N/A,FALSE,"HISTORY (2)";"$ Per Occupied History+Projection+5Comps",#N/A,FALSE,"HISTORY (2)";"History+Projection",#N/A,FALSE,"HISTORY (2)"}</definedName>
    <definedName name="wrn.Hyatt._.Report." hidden="1">{"History+Projection+5Comps",#N/A,FALSE,"HISTORY (2)";"$ Per Occupied History+Projection+5Comps",#N/A,FALSE,"HISTORY (2)";"History+Projection",#N/A,FALSE,"HISTORY (2)"}</definedName>
    <definedName name="wrn.Hydraulic."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4" hidden="1">{#N/A,#N/A,FALSE,"HuscoCombined-Summ";#N/A,#N/A,FALSE,"HuscoCombined-Income";#N/A,#N/A,FALSE,"HuscoCombined-Offering";#N/A,#N/A,FALSE,"Husco-Income";#N/A,#N/A,FALSE,"TargetEngineer";#N/A,#N/A,FALSE,"TargetAcqCalc";#N/A,#N/A,FALSE,"Husco-Acq"}</definedName>
    <definedName name="wrn.Hydraulic2." localSheetId="5" hidden="1">{#N/A,#N/A,FALSE,"HuscoCombined-Summ";#N/A,#N/A,FALSE,"HuscoCombined-Income";#N/A,#N/A,FALSE,"HuscoCombined-Offering";#N/A,#N/A,FALSE,"Husco-Income";#N/A,#N/A,FALSE,"TargetEngineer";#N/A,#N/A,FALSE,"TargetAcqCalc";#N/A,#N/A,FALSE,"Husco-Acq"}</definedName>
    <definedName name="wrn.Hydraulic2." localSheetId="3"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cem." localSheetId="4" hidden="1">{#N/A,#N/A,FALSE,"Exb 2";#N/A,#N/A,FALSE,"Exb 3(a)";#N/A,#N/A,FALSE,"WACC";#N/A,#N/A,FALSE,"Exh 4(a)";#N/A,#N/A,FALSE,"Exh 4(b)";#N/A,#N/A,FALSE,"Exb 5(a)";#N/A,#N/A,FALSE,"Exb 5(b)"}</definedName>
    <definedName name="wrn.icem." localSheetId="5" hidden="1">{#N/A,#N/A,FALSE,"Exb 2";#N/A,#N/A,FALSE,"Exb 3(a)";#N/A,#N/A,FALSE,"WACC";#N/A,#N/A,FALSE,"Exh 4(a)";#N/A,#N/A,FALSE,"Exh 4(b)";#N/A,#N/A,FALSE,"Exb 5(a)";#N/A,#N/A,FALSE,"Exb 5(b)"}</definedName>
    <definedName name="wrn.icem." localSheetId="3" hidden="1">{#N/A,#N/A,FALSE,"Exb 2";#N/A,#N/A,FALSE,"Exb 3(a)";#N/A,#N/A,FALSE,"WACC";#N/A,#N/A,FALSE,"Exh 4(a)";#N/A,#N/A,FALSE,"Exh 4(b)";#N/A,#N/A,FALSE,"Exb 5(a)";#N/A,#N/A,FALSE,"Exb 5(b)"}</definedName>
    <definedName name="wrn.icem." hidden="1">{#N/A,#N/A,FALSE,"Exb 2";#N/A,#N/A,FALSE,"Exb 3(a)";#N/A,#N/A,FALSE,"WACC";#N/A,#N/A,FALSE,"Exh 4(a)";#N/A,#N/A,FALSE,"Exh 4(b)";#N/A,#N/A,FALSE,"Exb 5(a)";#N/A,#N/A,FALSE,"Exb 5(b)"}</definedName>
    <definedName name="wrn.IGT._.Model." localSheetId="4" hidden="1">{#N/A,#N/A,TRUE,"IGT";#N/A,#N/A,TRUE,"IGTSLOT"}</definedName>
    <definedName name="wrn.IGT._.Model." localSheetId="5" hidden="1">{#N/A,#N/A,TRUE,"IGT";#N/A,#N/A,TRUE,"IGTSLOT"}</definedName>
    <definedName name="wrn.IGT._.Model." localSheetId="3" hidden="1">{#N/A,#N/A,TRUE,"IGT";#N/A,#N/A,TRUE,"IGTSLOT"}</definedName>
    <definedName name="wrn.IGT._.Model." hidden="1">{#N/A,#N/A,TRUE,"IGT";#N/A,#N/A,TRUE,"IGTSLOT"}</definedName>
    <definedName name="wrn.III." localSheetId="4" hidden="1">{"CASHFLOW",#N/A,FALSE,"Northpointe"}</definedName>
    <definedName name="wrn.III." localSheetId="5" hidden="1">{"CASHFLOW",#N/A,FALSE,"Northpointe"}</definedName>
    <definedName name="wrn.III." localSheetId="3" hidden="1">{"CASHFLOW",#N/A,FALSE,"Northpointe"}</definedName>
    <definedName name="wrn.III." hidden="1">{"CASHFLOW",#N/A,FALSE,"Northpointe"}</definedName>
    <definedName name="wrn.Ilijan._.Print." localSheetId="4"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5"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3"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 localSheetId="4"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wrn.imp." localSheetId="5"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wrn.imp." localSheetId="3"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wrn.imp." hidden="1">{#N/A,#N/A,FALSE,"NET";#N/A,#N/A,FALSE,"caxi";#N/A,#N/A,FALSE,"nhai";#N/A,#N/A,FALSE,"urui";#N/A,#N/A,FALSE,"cali";#N/A,#N/A,FALSE,"joii";#N/A,#N/A,FALSE,"hol";#N/A,#N/A,FALSE,"poa";#N/A,#N/A,FALSE,"pel";#N/A,#N/A,FALSE,"cha";#N/A,#N/A,FALSE,"rgr";#N/A,#N/A,FALSE,"ere";#N/A,#N/A,FALSE,"scr";#N/A,#N/A,FALSE,"cri";#N/A,#N/A,FALSE,"bag";#N/A,#N/A,FALSE,"pfu";#N/A,#N/A,FALSE,"lit";#N/A,#N/A,FALSE,"mmd";#N/A,#N/A,FALSE,"sma";#N/A,#N/A,FALSE,"btg";#N/A,#N/A,FALSE,"far";#N/A,#N/A,FALSE,"laj";#N/A,#N/A,FALSE,"flo";#N/A,#N/A,FALSE,"076";#N/A,#N/A,FALSE,"iflo";#N/A,#N/A,FALSE,"blu"}</definedName>
    <definedName name="wrn.IMPRESSO." localSheetId="4" hidden="1">{#N/A,#N/A,FALSE,"Plan1";#N/A,#N/A,FALSE,"Plan2"}</definedName>
    <definedName name="wrn.IMPRESSO." localSheetId="5" hidden="1">{#N/A,#N/A,FALSE,"Plan1";#N/A,#N/A,FALSE,"Plan2"}</definedName>
    <definedName name="wrn.IMPRESSO." localSheetId="3" hidden="1">{#N/A,#N/A,FALSE,"Plan1";#N/A,#N/A,FALSE,"Plan2"}</definedName>
    <definedName name="wrn.IMPRESSO." hidden="1">{#N/A,#N/A,FALSE,"Plan1";#N/A,#N/A,FALSE,"Plan2"}</definedName>
    <definedName name="wrn.Inad._.Unidade._.OTN." localSheetId="4" hidden="1">{#N/A,#N/A,FALSE,"Inad Unidade-OTN"}</definedName>
    <definedName name="wrn.Inad._.Unidade._.OTN." localSheetId="5" hidden="1">{#N/A,#N/A,FALSE,"Inad Unidade-OTN"}</definedName>
    <definedName name="wrn.Inad._.Unidade._.OTN." localSheetId="3" hidden="1">{#N/A,#N/A,FALSE,"Inad Unidade-OTN"}</definedName>
    <definedName name="wrn.Inad._.Unidade._.OTN." hidden="1">{#N/A,#N/A,FALSE,"Inad Unidade-OTN"}</definedName>
    <definedName name="wrn.Inad._.Unidade._.real." localSheetId="4" hidden="1">{#N/A,#N/A,FALSE,"Inad Unidade-R$"}</definedName>
    <definedName name="wrn.Inad._.Unidade._.real." localSheetId="5" hidden="1">{#N/A,#N/A,FALSE,"Inad Unidade-R$"}</definedName>
    <definedName name="wrn.Inad._.Unidade._.real." localSheetId="3" hidden="1">{#N/A,#N/A,FALSE,"Inad Unidade-R$"}</definedName>
    <definedName name="wrn.Inad._.Unidade._.real." hidden="1">{#N/A,#N/A,FALSE,"Inad Unidade-R$"}</definedName>
    <definedName name="wrn.Inadimplencia._.Absoluta." localSheetId="4" hidden="1">{#N/A,#N/A,FALSE,"Inadimplencia Absoluta"}</definedName>
    <definedName name="wrn.Inadimplencia._.Absoluta." localSheetId="5" hidden="1">{#N/A,#N/A,FALSE,"Inadimplencia Absoluta"}</definedName>
    <definedName name="wrn.Inadimplencia._.Absoluta." localSheetId="3" hidden="1">{#N/A,#N/A,FALSE,"Inadimplencia Absoluta"}</definedName>
    <definedName name="wrn.Inadimplencia._.Absoluta." hidden="1">{#N/A,#N/A,FALSE,"Inadimplencia Absoluta"}</definedName>
    <definedName name="wrn.Inadimplencia._.Relativa." localSheetId="4" hidden="1">{#N/A,#N/A,FALSE,"Inadimplencia Relativa"}</definedName>
    <definedName name="wrn.Inadimplencia._.Relativa." localSheetId="5" hidden="1">{#N/A,#N/A,FALSE,"Inadimplencia Relativa"}</definedName>
    <definedName name="wrn.Inadimplencia._.Relativa." localSheetId="3" hidden="1">{#N/A,#N/A,FALSE,"Inadimplencia Relativa"}</definedName>
    <definedName name="wrn.Inadimplencia._.Relativa." hidden="1">{#N/A,#N/A,FALSE,"Inadimplencia Relativa"}</definedName>
    <definedName name="wrn.Income." localSheetId="4" hidden="1">{"Book Income",#N/A,FALSE,"B&amp;T";"Taxable Income",#N/A,FALSE,"B&amp;T"}</definedName>
    <definedName name="wrn.Income." localSheetId="5" hidden="1">{"Book Income",#N/A,FALSE,"B&amp;T";"Taxable Income",#N/A,FALSE,"B&amp;T"}</definedName>
    <definedName name="wrn.Income." localSheetId="3" hidden="1">{"Book Income",#N/A,FALSE,"B&amp;T";"Taxable Income",#N/A,FALSE,"B&amp;T"}</definedName>
    <definedName name="wrn.Income." hidden="1">{"Book Income",#N/A,FALSE,"B&amp;T";"Taxable Income",#N/A,FALSE,"B&amp;T"}</definedName>
    <definedName name="wrn.Income._.Input." localSheetId="4" hidden="1">{#N/A,#N/A,FALSE,"Income Input"}</definedName>
    <definedName name="wrn.Income._.Input." localSheetId="5" hidden="1">{#N/A,#N/A,FALSE,"Income Input"}</definedName>
    <definedName name="wrn.Income._.Input." localSheetId="3" hidden="1">{#N/A,#N/A,FALSE,"Income Input"}</definedName>
    <definedName name="wrn.Income._.Input." hidden="1">{#N/A,#N/A,FALSE,"Income Input"}</definedName>
    <definedName name="wrn.Income._.Prorations." localSheetId="4" hidden="1">{"Income Proration",#N/A,FALSE,"A"}</definedName>
    <definedName name="wrn.Income._.Prorations." localSheetId="5" hidden="1">{"Income Proration",#N/A,FALSE,"A"}</definedName>
    <definedName name="wrn.Income._.Prorations." localSheetId="3" hidden="1">{"Income Proration",#N/A,FALSE,"A"}</definedName>
    <definedName name="wrn.Income._.Prorations." hidden="1">{"Income Proration",#N/A,FALSE,"A"}</definedName>
    <definedName name="wrn.Income._.Statement." localSheetId="4" hidden="1">{"Helena Campos - Personal View",#N/A,FALSE,"YTD"}</definedName>
    <definedName name="wrn.Income._.Statement." localSheetId="5" hidden="1">{"Helena Campos - Personal View",#N/A,FALSE,"YTD"}</definedName>
    <definedName name="wrn.Income._.Statement." localSheetId="3" hidden="1">{"Helena Campos - Personal View",#N/A,FALSE,"YTD"}</definedName>
    <definedName name="wrn.Income._.Statement." hidden="1">{"Helena Campos - Personal View",#N/A,FALSE,"YTD"}</definedName>
    <definedName name="wrn.Income._.Statements."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localSheetId="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_1"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_1" localSheetId="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_1"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_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1"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1" localSheetId="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1"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stmt." localSheetId="4" hidden="1">{"is",#N/A,FALSE,"tpl&amp;port_fs";"is",#N/A,FALSE,"mhd_fs";"is",#N/A,FALSE,"loanworks_fs";"is",#N/A,FALSE,"homeimprove_fs";"is",#N/A,FALSE,"builder_fs";"is",#N/A,FALSE,"tp_clca_fs";"is",#N/A,FALSE,"wlca_fs";"is",#N/A,FALSE,"cmo_fs"}</definedName>
    <definedName name="wrn.Incomestmt." localSheetId="5" hidden="1">{"is",#N/A,FALSE,"tpl&amp;port_fs";"is",#N/A,FALSE,"mhd_fs";"is",#N/A,FALSE,"loanworks_fs";"is",#N/A,FALSE,"homeimprove_fs";"is",#N/A,FALSE,"builder_fs";"is",#N/A,FALSE,"tp_clca_fs";"is",#N/A,FALSE,"wlca_fs";"is",#N/A,FALSE,"cmo_fs"}</definedName>
    <definedName name="wrn.Incomestmt." localSheetId="3" hidden="1">{"is",#N/A,FALSE,"tpl&amp;port_fs";"is",#N/A,FALSE,"mhd_fs";"is",#N/A,FALSE,"loanworks_fs";"is",#N/A,FALSE,"homeimprove_fs";"is",#N/A,FALSE,"builder_fs";"is",#N/A,FALSE,"tp_clca_fs";"is",#N/A,FALSE,"wlca_fs";"is",#N/A,FALSE,"cmo_fs"}</definedName>
    <definedName name="wrn.Incomestmt." hidden="1">{"is",#N/A,FALSE,"tpl&amp;port_fs";"is",#N/A,FALSE,"mhd_fs";"is",#N/A,FALSE,"loanworks_fs";"is",#N/A,FALSE,"homeimprove_fs";"is",#N/A,FALSE,"builder_fs";"is",#N/A,FALSE,"tp_clca_fs";"is",#N/A,FALSE,"wlca_fs";"is",#N/A,FALSE,"cmo_fs"}</definedName>
    <definedName name="wrn.INDEPS." localSheetId="4" hidden="1">{"page1",#N/A,FALSE,"TIND_CC1";"page2",#N/A,FALSE,"TIND_CC1";"page3",#N/A,FALSE,"TIND_CC1";"page4",#N/A,FALSE,"TIND_CC1";"page5",#N/A,FALSE,"TIND_CC1"}</definedName>
    <definedName name="wrn.INDEPS." localSheetId="5" hidden="1">{"page1",#N/A,FALSE,"TIND_CC1";"page2",#N/A,FALSE,"TIND_CC1";"page3",#N/A,FALSE,"TIND_CC1";"page4",#N/A,FALSE,"TIND_CC1";"page5",#N/A,FALSE,"TIND_CC1"}</definedName>
    <definedName name="wrn.INDEPS." localSheetId="3"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ex." localSheetId="4" hidden="1">{#N/A,#N/A,FALSE,"INDEX"}</definedName>
    <definedName name="wrn.Index." localSheetId="5" hidden="1">{#N/A,#N/A,FALSE,"INDEX"}</definedName>
    <definedName name="wrn.Index." localSheetId="3" hidden="1">{#N/A,#N/A,FALSE,"INDEX"}</definedName>
    <definedName name="wrn.Index." hidden="1">{#N/A,#N/A,FALSE,"INDEX"}</definedName>
    <definedName name="wrn.Index._1" localSheetId="4" hidden="1">{#N/A,#N/A,FALSE,"INDEX"}</definedName>
    <definedName name="wrn.Index._1" localSheetId="5" hidden="1">{#N/A,#N/A,FALSE,"INDEX"}</definedName>
    <definedName name="wrn.Index._1" localSheetId="3" hidden="1">{#N/A,#N/A,FALSE,"INDEX"}</definedName>
    <definedName name="wrn.Index._1" hidden="1">{#N/A,#N/A,FALSE,"INDEX"}</definedName>
    <definedName name="wrn.Individual._.Regions." localSheetId="4" hidden="1">{#N/A,#N/A,FALSE,"Summary";#N/A,#N/A,FALSE,"AIME";#N/A,#N/A,FALSE,"Asia (2)";#N/A,#N/A,FALSE,"Europe";#N/A,#N/A,FALSE,"LA"}</definedName>
    <definedName name="wrn.Individual._.Regions." localSheetId="5" hidden="1">{#N/A,#N/A,FALSE,"Summary";#N/A,#N/A,FALSE,"AIME";#N/A,#N/A,FALSE,"Asia (2)";#N/A,#N/A,FALSE,"Europe";#N/A,#N/A,FALSE,"LA"}</definedName>
    <definedName name="wrn.Individual._.Regions." localSheetId="3" hidden="1">{#N/A,#N/A,FALSE,"Summary";#N/A,#N/A,FALSE,"AIME";#N/A,#N/A,FALSE,"Asia (2)";#N/A,#N/A,FALSE,"Europe";#N/A,#N/A,FALSE,"LA"}</definedName>
    <definedName name="wrn.Individual._.Regions." hidden="1">{#N/A,#N/A,FALSE,"Summary";#N/A,#N/A,FALSE,"AIME";#N/A,#N/A,FALSE,"Asia (2)";#N/A,#N/A,FALSE,"Europe";#N/A,#N/A,FALSE,"LA"}</definedName>
    <definedName name="wrn.Individual._.Regions._1" localSheetId="4" hidden="1">{#N/A,#N/A,FALSE,"Summary";#N/A,#N/A,FALSE,"AIME";#N/A,#N/A,FALSE,"Asia (2)";#N/A,#N/A,FALSE,"Europe";#N/A,#N/A,FALSE,"LA"}</definedName>
    <definedName name="wrn.Individual._.Regions._1" localSheetId="5" hidden="1">{#N/A,#N/A,FALSE,"Summary";#N/A,#N/A,FALSE,"AIME";#N/A,#N/A,FALSE,"Asia (2)";#N/A,#N/A,FALSE,"Europe";#N/A,#N/A,FALSE,"LA"}</definedName>
    <definedName name="wrn.Individual._.Regions._1" localSheetId="3" hidden="1">{#N/A,#N/A,FALSE,"Summary";#N/A,#N/A,FALSE,"AIME";#N/A,#N/A,FALSE,"Asia (2)";#N/A,#N/A,FALSE,"Europe";#N/A,#N/A,FALSE,"LA"}</definedName>
    <definedName name="wrn.Individual._.Regions._1" hidden="1">{#N/A,#N/A,FALSE,"Summary";#N/A,#N/A,FALSE,"AIME";#N/A,#N/A,FALSE,"Asia (2)";#N/A,#N/A,FALSE,"Europe";#N/A,#N/A,FALSE,"LA"}</definedName>
    <definedName name="wrn.Innaloo." localSheetId="4" hidden="1">{#N/A,#N/A,TRUE,"PROJ SUMMARY";#N/A,#N/A,TRUE,"EXTENSION SHOPS";#N/A,#N/A,TRUE,"NOT AFFECTED SHOPS";#N/A,#N/A,TRUE,"LOST SHOPS"}</definedName>
    <definedName name="wrn.Innaloo." localSheetId="5" hidden="1">{#N/A,#N/A,TRUE,"PROJ SUMMARY";#N/A,#N/A,TRUE,"EXTENSION SHOPS";#N/A,#N/A,TRUE,"NOT AFFECTED SHOPS";#N/A,#N/A,TRUE,"LOST SHOPS"}</definedName>
    <definedName name="wrn.Innaloo." localSheetId="3" hidden="1">{#N/A,#N/A,TRUE,"PROJ SUMMARY";#N/A,#N/A,TRUE,"EXTENSION SHOPS";#N/A,#N/A,TRUE,"NOT AFFECTED SHOPS";#N/A,#N/A,TRUE,"LOST SHOPS"}</definedName>
    <definedName name="wrn.Innaloo." hidden="1">{#N/A,#N/A,TRUE,"PROJ SUMMARY";#N/A,#N/A,TRUE,"EXTENSION SHOPS";#N/A,#N/A,TRUE,"NOT AFFECTED SHOPS";#N/A,#N/A,TRUE,"LOST SHOPS"}</definedName>
    <definedName name="wrn.input." localSheetId="4" hidden="1">{"avgbs",#N/A,FALSE,"Sheet1";"is",#N/A,FALSE,"Sheet1";"opexps",#N/A,FALSE,"Sheet1"}</definedName>
    <definedName name="wrn.input." localSheetId="5" hidden="1">{"avgbs",#N/A,FALSE,"Sheet1";"is",#N/A,FALSE,"Sheet1";"opexps",#N/A,FALSE,"Sheet1"}</definedName>
    <definedName name="wrn.input." localSheetId="3" hidden="1">{"avgbs",#N/A,FALSE,"Sheet1";"is",#N/A,FALSE,"Sheet1";"opexps",#N/A,FALSE,"Sheet1"}</definedName>
    <definedName name="wrn.input." hidden="1">{"avgbs",#N/A,FALSE,"Sheet1";"is",#N/A,FALSE,"Sheet1";"opexps",#N/A,FALSE,"Sheet1"}</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ssumption._.Sheets." localSheetId="4" hidden="1">{#N/A,#N/A,TRUE,"inp. genl.";#N/A,#N/A,TRUE,"inp. cnst. cost";#N/A,#N/A,TRUE,"inp. lease-up";#N/A,#N/A,TRUE,"inp. exp."}</definedName>
    <definedName name="wrn.Input._.Assumption._.Sheets." localSheetId="5" hidden="1">{#N/A,#N/A,TRUE,"inp. genl.";#N/A,#N/A,TRUE,"inp. cnst. cost";#N/A,#N/A,TRUE,"inp. lease-up";#N/A,#N/A,TRUE,"inp. exp."}</definedName>
    <definedName name="wrn.Input._.Assumption._.Sheets." localSheetId="3" hidden="1">{#N/A,#N/A,TRUE,"inp. genl.";#N/A,#N/A,TRUE,"inp. cnst. cost";#N/A,#N/A,TRUE,"inp. lease-up";#N/A,#N/A,TRUE,"inp. exp."}</definedName>
    <definedName name="wrn.Input._.Assumption._.Sheets." hidden="1">{#N/A,#N/A,TRUE,"inp. genl.";#N/A,#N/A,TRUE,"inp. cnst. cost";#N/A,#N/A,TRUE,"inp. lease-up";#N/A,#N/A,TRUE,"inp. exp."}</definedName>
    <definedName name="wrn.INPUT._.INFO." localSheetId="4" hidden="1">{"Input",#N/A,FALSE,"INPUT"}</definedName>
    <definedName name="wrn.INPUT._.INFO." localSheetId="5" hidden="1">{"Input",#N/A,FALSE,"INPUT"}</definedName>
    <definedName name="wrn.INPUT._.INFO." localSheetId="3" hidden="1">{"Input",#N/A,FALSE,"INPUT"}</definedName>
    <definedName name="wrn.INPUT._.INFO." hidden="1">{"Input",#N/A,FALSE,"INPUT"}</definedName>
    <definedName name="wrn.Input._.Pages." localSheetId="4" hidden="1">{#N/A,#N/A,TRUE,"General Assumptions (Input)";#N/A,#N/A,TRUE,"Income (Input Page)";#N/A,#N/A,TRUE,"Related Mgmt Exps (Input Page)";#N/A,#N/A,TRUE,"Development Cost (Input)"}</definedName>
    <definedName name="wrn.Input._.Pages." localSheetId="5" hidden="1">{#N/A,#N/A,TRUE,"General Assumptions (Input)";#N/A,#N/A,TRUE,"Income (Input Page)";#N/A,#N/A,TRUE,"Related Mgmt Exps (Input Page)";#N/A,#N/A,TRUE,"Development Cost (Input)"}</definedName>
    <definedName name="wrn.Input._.Pages." localSheetId="3" hidden="1">{#N/A,#N/A,TRUE,"General Assumptions (Input)";#N/A,#N/A,TRUE,"Income (Input Page)";#N/A,#N/A,TRUE,"Related Mgmt Exps (Input Page)";#N/A,#N/A,TRUE,"Development Cost (Input)"}</definedName>
    <definedName name="wrn.Input._.Pages." hidden="1">{#N/A,#N/A,TRUE,"General Assumptions (Input)";#N/A,#N/A,TRUE,"Income (Input Page)";#N/A,#N/A,TRUE,"Related Mgmt Exps (Input Page)";#N/A,#N/A,TRUE,"Development Cost (Input)"}</definedName>
    <definedName name="wrn.Input._.Pages._.and._.Pro._.Forma." localSheetId="4"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_.Pages._.and._.Pro._.Forma." localSheetId="5"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_.Pages._.and._.Pro._.Forma." localSheetId="3"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_.Pages._.and._.Pro._.Forma."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s." localSheetId="4" hidden="1">{"Inflation-BaseYear",#N/A,FALSE,"Inputs"}</definedName>
    <definedName name="wrn.Inputs." localSheetId="5" hidden="1">{"Inflation-BaseYear",#N/A,FALSE,"Inputs"}</definedName>
    <definedName name="wrn.Inputs." localSheetId="3" hidden="1">{"Inflation-BaseYear",#N/A,FALSE,"Inputs"}</definedName>
    <definedName name="wrn.Inputs." hidden="1">{"Inflation-BaseYear",#N/A,FALSE,"Inputs"}</definedName>
    <definedName name="wrn.Inputs._1" localSheetId="4" hidden="1">{"Inflation-BaseYear",#N/A,FALSE,"Inputs"}</definedName>
    <definedName name="wrn.Inputs._1" localSheetId="5" hidden="1">{"Inflation-BaseYear",#N/A,FALSE,"Inputs"}</definedName>
    <definedName name="wrn.Inputs._1" localSheetId="3" hidden="1">{"Inflation-BaseYear",#N/A,FALSE,"Inputs"}</definedName>
    <definedName name="wrn.Inputs._1" hidden="1">{"Inflation-BaseYear",#N/A,FALSE,"Inputs"}</definedName>
    <definedName name="wrn.Instructor._.Tips." localSheetId="4"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localSheetId="5"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localSheetId="3"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cobud1." localSheetId="4" hidden="1">{#N/A,#N/A,FALSE,"SLSBUD"}</definedName>
    <definedName name="wrn.intcobud1." localSheetId="5" hidden="1">{#N/A,#N/A,FALSE,"SLSBUD"}</definedName>
    <definedName name="wrn.intcobud1." localSheetId="3" hidden="1">{#N/A,#N/A,FALSE,"SLSBUD"}</definedName>
    <definedName name="wrn.intcobud1." hidden="1">{#N/A,#N/A,FALSE,"SLSBUD"}</definedName>
    <definedName name="wrn.intcobud2." localSheetId="4" hidden="1">{#N/A,#N/A,FALSE,"SLSBUD"}</definedName>
    <definedName name="wrn.intcobud2." localSheetId="5" hidden="1">{#N/A,#N/A,FALSE,"SLSBUD"}</definedName>
    <definedName name="wrn.intcobud2." localSheetId="3" hidden="1">{#N/A,#N/A,FALSE,"SLSBUD"}</definedName>
    <definedName name="wrn.intcobud2." hidden="1">{#N/A,#N/A,FALSE,"SLSBUD"}</definedName>
    <definedName name="wrn.interest." localSheetId="4" hidden="1">{#N/A,#N/A,FALSE,"SPacific";#N/A,#N/A,FALSE,"Hanover";#N/A,#N/A,FALSE,"Fairbanks";#N/A,#N/A,FALSE,"Life Savings";#N/A,#N/A,FALSE,"Ocwen";#N/A,#N/A,FALSE,"EMACC";#N/A,#N/A,FALSE,"CREC";#N/A,#N/A,FALSE,"SPTL";#N/A,#N/A,FALSE,"Thornberg";#N/A,#N/A,FALSE,"Conti Res";#N/A,#N/A,FALSE,"Conti Com";#N/A,#N/A,FALSE,"EMAQ";#N/A,#N/A,FALSE,"Fair1"}</definedName>
    <definedName name="wrn.interest." localSheetId="5" hidden="1">{#N/A,#N/A,FALSE,"SPacific";#N/A,#N/A,FALSE,"Hanover";#N/A,#N/A,FALSE,"Fairbanks";#N/A,#N/A,FALSE,"Life Savings";#N/A,#N/A,FALSE,"Ocwen";#N/A,#N/A,FALSE,"EMACC";#N/A,#N/A,FALSE,"CREC";#N/A,#N/A,FALSE,"SPTL";#N/A,#N/A,FALSE,"Thornberg";#N/A,#N/A,FALSE,"Conti Res";#N/A,#N/A,FALSE,"Conti Com";#N/A,#N/A,FALSE,"EMAQ";#N/A,#N/A,FALSE,"Fair1"}</definedName>
    <definedName name="wrn.interest." localSheetId="3" hidden="1">{#N/A,#N/A,FALSE,"SPacific";#N/A,#N/A,FALSE,"Hanover";#N/A,#N/A,FALSE,"Fairbanks";#N/A,#N/A,FALSE,"Life Savings";#N/A,#N/A,FALSE,"Ocwen";#N/A,#N/A,FALSE,"EMACC";#N/A,#N/A,FALSE,"CREC";#N/A,#N/A,FALSE,"SPTL";#N/A,#N/A,FALSE,"Thornberg";#N/A,#N/A,FALSE,"Conti Res";#N/A,#N/A,FALSE,"Conti Com";#N/A,#N/A,FALSE,"EMAQ";#N/A,#N/A,FALSE,"Fair1"}</definedName>
    <definedName name="wrn.interest." hidden="1">{#N/A,#N/A,FALSE,"SPacific";#N/A,#N/A,FALSE,"Hanover";#N/A,#N/A,FALSE,"Fairbanks";#N/A,#N/A,FALSE,"Life Savings";#N/A,#N/A,FALSE,"Ocwen";#N/A,#N/A,FALSE,"EMACC";#N/A,#N/A,FALSE,"CREC";#N/A,#N/A,FALSE,"SPTL";#N/A,#N/A,FALSE,"Thornberg";#N/A,#N/A,FALSE,"Conti Res";#N/A,#N/A,FALSE,"Conti Com";#N/A,#N/A,FALSE,"EMAQ";#N/A,#N/A,FALSE,"Fair1"}</definedName>
    <definedName name="wrn.Internal." localSheetId="4" hidden="1">{#N/A,#N/A,FALSE,"Apt. Exec Sum";#N/A,#N/A,FALSE,"Master Budget";#N/A,#N/A,FALSE,"Assumptions";#N/A,#N/A,FALSE,"Unit Schedule no Condo";#N/A,#N/A,FALSE,"Apt.CashFlow";#N/A,#N/A,FALSE,"Apt. Lease-up"}</definedName>
    <definedName name="wrn.Internal." localSheetId="5" hidden="1">{#N/A,#N/A,FALSE,"Apt. Exec Sum";#N/A,#N/A,FALSE,"Master Budget";#N/A,#N/A,FALSE,"Assumptions";#N/A,#N/A,FALSE,"Unit Schedule no Condo";#N/A,#N/A,FALSE,"Apt.CashFlow";#N/A,#N/A,FALSE,"Apt. Lease-up"}</definedName>
    <definedName name="wrn.Internal." localSheetId="3" hidden="1">{#N/A,#N/A,FALSE,"Apt. Exec Sum";#N/A,#N/A,FALSE,"Master Budget";#N/A,#N/A,FALSE,"Assumptions";#N/A,#N/A,FALSE,"Unit Schedule no Condo";#N/A,#N/A,FALSE,"Apt.CashFlow";#N/A,#N/A,FALSE,"Apt. Lease-up"}</definedName>
    <definedName name="wrn.Internal." hidden="1">{#N/A,#N/A,FALSE,"Apt. Exec Sum";#N/A,#N/A,FALSE,"Master Budget";#N/A,#N/A,FALSE,"Assumptions";#N/A,#N/A,FALSE,"Unit Schedule no Condo";#N/A,#N/A,FALSE,"Apt.CashFlow";#N/A,#N/A,FALSE,"Apt. Lease-up"}</definedName>
    <definedName name="wrn.INTERNAL._.COST." localSheetId="4" hidden="1">{"COST.PROFIT",#N/A,TRUE,"Cost.profit";"DDCOHEAD",#N/A,TRUE,"D,D&amp;C overhead"}</definedName>
    <definedName name="wrn.INTERNAL._.COST." localSheetId="5" hidden="1">{"COST.PROFIT",#N/A,TRUE,"Cost.profit";"DDCOHEAD",#N/A,TRUE,"D,D&amp;C overhead"}</definedName>
    <definedName name="wrn.INTERNAL._.COST." localSheetId="3" hidden="1">{"COST.PROFIT",#N/A,TRUE,"Cost.profit";"DDCOHEAD",#N/A,TRUE,"D,D&amp;C overhead"}</definedName>
    <definedName name="wrn.INTERNAL._.COST." hidden="1">{"COST.PROFIT",#N/A,TRUE,"Cost.profit";"DDCOHEAD",#N/A,TRUE,"D,D&amp;C overhead"}</definedName>
    <definedName name="wrn.Internal._.Detail." localSheetId="4" hidden="1">{"IntDetail",#N/A,FALSE,"Reports";"IntSummary",#N/A,FALSE,"Reports"}</definedName>
    <definedName name="wrn.Internal._.Detail." localSheetId="5" hidden="1">{"IntDetail",#N/A,FALSE,"Reports";"IntSummary",#N/A,FALSE,"Reports"}</definedName>
    <definedName name="wrn.Internal._.Detail." localSheetId="3" hidden="1">{"IntDetail",#N/A,FALSE,"Reports";"IntSummary",#N/A,FALSE,"Reports"}</definedName>
    <definedName name="wrn.Internal._.Detail." hidden="1">{"IntDetail",#N/A,FALSE,"Reports";"IntSummary",#N/A,FALSE,"Reports"}</definedName>
    <definedName name="wrn.Internal._.Report__detail._.displayed." localSheetId="4" hidden="1">{"CREELP Internal",#N/A,FALSE,"CREELP";#N/A,#N/A,FALSE,"Funding 1 &amp; 2";#N/A,#N/A,FALSE,"Funding 8";#N/A,#N/A,FALSE,"Capitalization";#N/A,#N/A,FALSE,"Company EBITDA"}</definedName>
    <definedName name="wrn.Internal._.Report__detail._.displayed." localSheetId="5" hidden="1">{"CREELP Internal",#N/A,FALSE,"CREELP";#N/A,#N/A,FALSE,"Funding 1 &amp; 2";#N/A,#N/A,FALSE,"Funding 8";#N/A,#N/A,FALSE,"Capitalization";#N/A,#N/A,FALSE,"Company EBITDA"}</definedName>
    <definedName name="wrn.Internal._.Report__detail._.displayed." localSheetId="3" hidden="1">{"CREELP Internal",#N/A,FALSE,"CREELP";#N/A,#N/A,FALSE,"Funding 1 &amp; 2";#N/A,#N/A,FALSE,"Funding 8";#N/A,#N/A,FALSE,"Capitalization";#N/A,#N/A,FALSE,"Company EBITDA"}</definedName>
    <definedName name="wrn.Internal._.Report__detail._.displayed." hidden="1">{"CREELP Internal",#N/A,FALSE,"CREELP";#N/A,#N/A,FALSE,"Funding 1 &amp; 2";#N/A,#N/A,FALSE,"Funding 8";#N/A,#N/A,FALSE,"Capitalization";#N/A,#N/A,FALSE,"Company EBITDA"}</definedName>
    <definedName name="wrn.Internal._.Report_detail._.displated.0" localSheetId="4" hidden="1">{"CREELP Internal",#N/A,FALSE,"CREELP";#N/A,#N/A,FALSE,"Funding 1 &amp; 2";#N/A,#N/A,FALSE,"Funding 8";#N/A,#N/A,FALSE,"Capitalization";#N/A,#N/A,FALSE,"Company EBITDA"}</definedName>
    <definedName name="wrn.Internal._.Report_detail._.displated.0" localSheetId="5" hidden="1">{"CREELP Internal",#N/A,FALSE,"CREELP";#N/A,#N/A,FALSE,"Funding 1 &amp; 2";#N/A,#N/A,FALSE,"Funding 8";#N/A,#N/A,FALSE,"Capitalization";#N/A,#N/A,FALSE,"Company EBITDA"}</definedName>
    <definedName name="wrn.Internal._.Report_detail._.displated.0" localSheetId="3" hidden="1">{"CREELP Internal",#N/A,FALSE,"CREELP";#N/A,#N/A,FALSE,"Funding 1 &amp; 2";#N/A,#N/A,FALSE,"Funding 8";#N/A,#N/A,FALSE,"Capitalization";#N/A,#N/A,FALSE,"Company EBITDA"}</definedName>
    <definedName name="wrn.Internal._.Report_detail._.displated.0" hidden="1">{"CREELP Internal",#N/A,FALSE,"CREELP";#N/A,#N/A,FALSE,"Funding 1 &amp; 2";#N/A,#N/A,FALSE,"Funding 8";#N/A,#N/A,FALSE,"Capitalization";#N/A,#N/A,FALSE,"Company EBITDA"}</definedName>
    <definedName name="wrn.Investment._.Review." localSheetId="4" hidden="1">{#N/A,#N/A,FALSE,"Proforma Five Yr";#N/A,#N/A,FALSE,"Capital Input";#N/A,#N/A,FALSE,"Calculations";#N/A,#N/A,FALSE,"Transaction Summary-DTW"}</definedName>
    <definedName name="wrn.Investment._.Review." localSheetId="5" hidden="1">{#N/A,#N/A,FALSE,"Proforma Five Yr";#N/A,#N/A,FALSE,"Capital Input";#N/A,#N/A,FALSE,"Calculations";#N/A,#N/A,FALSE,"Transaction Summary-DTW"}</definedName>
    <definedName name="wrn.Investment._.Review." localSheetId="3" hidden="1">{#N/A,#N/A,FALSE,"Proforma Five Yr";#N/A,#N/A,FALSE,"Capital Input";#N/A,#N/A,FALSE,"Calculations";#N/A,#N/A,FALSE,"Transaction Summary-DTW"}</definedName>
    <definedName name="wrn.Investment._.Review." hidden="1">{#N/A,#N/A,FALSE,"Proforma Five Yr";#N/A,#N/A,FALSE,"Capital Input";#N/A,#N/A,FALSE,"Calculations";#N/A,#N/A,FALSE,"Transaction Summary-DTW"}</definedName>
    <definedName name="wrn.Investment._.Review._1" localSheetId="4" hidden="1">{#N/A,#N/A,FALSE,"Proforma Five Yr";#N/A,#N/A,FALSE,"Capital Input";#N/A,#N/A,FALSE,"Calculations";#N/A,#N/A,FALSE,"Transaction Summary-DTW"}</definedName>
    <definedName name="wrn.Investment._.Review._1" localSheetId="5" hidden="1">{#N/A,#N/A,FALSE,"Proforma Five Yr";#N/A,#N/A,FALSE,"Capital Input";#N/A,#N/A,FALSE,"Calculations";#N/A,#N/A,FALSE,"Transaction Summary-DTW"}</definedName>
    <definedName name="wrn.Investment._.Review._1" localSheetId="3" hidden="1">{#N/A,#N/A,FALSE,"Proforma Five Yr";#N/A,#N/A,FALSE,"Capital Input";#N/A,#N/A,FALSE,"Calculations";#N/A,#N/A,FALSE,"Transaction Summary-DTW"}</definedName>
    <definedName name="wrn.Investment._.Review._1" hidden="1">{#N/A,#N/A,FALSE,"Proforma Five Yr";#N/A,#N/A,FALSE,"Capital Input";#N/A,#N/A,FALSE,"Calculations";#N/A,#N/A,FALSE,"Transaction Summary-DTW"}</definedName>
    <definedName name="wrn.Investment._.Summary._.Golf._.Suites." localSheetId="4" hidden="1">{"Preferred Equity IRR",#N/A,FALSE,"PROFORMA";"GP Cash Flow and IRR",#N/A,FALSE,"PROFORMA"}</definedName>
    <definedName name="wrn.Investment._.Summary._.Golf._.Suites." localSheetId="5" hidden="1">{"Preferred Equity IRR",#N/A,FALSE,"PROFORMA";"GP Cash Flow and IRR",#N/A,FALSE,"PROFORMA"}</definedName>
    <definedName name="wrn.Investment._.Summary._.Golf._.Suites." localSheetId="3" hidden="1">{"Preferred Equity IRR",#N/A,FALSE,"PROFORMA";"GP Cash Flow and IRR",#N/A,FALSE,"PROFORMA"}</definedName>
    <definedName name="wrn.Investment._.Summary._.Golf._.Suites." hidden="1">{"Preferred Equity IRR",#N/A,FALSE,"PROFORMA";"GP Cash Flow and IRR",#N/A,FALSE,"PROFORMA"}</definedName>
    <definedName name="wrn.Investor._.Package." localSheetId="4" hidden="1">{#N/A,#N/A,FALSE,"Valuation";#N/A,#N/A,FALSE,"PeakChart";#N/A,#N/A,FALSE,"CashFlowSummary";#N/A,#N/A,FALSE,"RevenueAssumptions";#N/A,#N/A,FALSE,"InTractCstAssmp";#N/A,#N/A,FALSE,"LotTakedowns"}</definedName>
    <definedName name="wrn.Investor._.Package." localSheetId="5" hidden="1">{#N/A,#N/A,FALSE,"Valuation";#N/A,#N/A,FALSE,"PeakChart";#N/A,#N/A,FALSE,"CashFlowSummary";#N/A,#N/A,FALSE,"RevenueAssumptions";#N/A,#N/A,FALSE,"InTractCstAssmp";#N/A,#N/A,FALSE,"LotTakedowns"}</definedName>
    <definedName name="wrn.Investor._.Package." localSheetId="3" hidden="1">{#N/A,#N/A,FALSE,"Valuation";#N/A,#N/A,FALSE,"PeakChart";#N/A,#N/A,FALSE,"CashFlowSummary";#N/A,#N/A,FALSE,"RevenueAssumptions";#N/A,#N/A,FALSE,"InTractCstAssmp";#N/A,#N/A,FALSE,"LotTakedowns"}</definedName>
    <definedName name="wrn.Investor._.Package." hidden="1">{#N/A,#N/A,FALSE,"Valuation";#N/A,#N/A,FALSE,"PeakChart";#N/A,#N/A,FALSE,"CashFlowSummary";#N/A,#N/A,FALSE,"RevenueAssumptions";#N/A,#N/A,FALSE,"InTractCstAssmp";#N/A,#N/A,FALSE,"LotTakedowns"}</definedName>
    <definedName name="wrn.IP._.STOCK._.REPORT." localSheetId="4" hidden="1">{#N/A,#N/A,FALSE,"IPCOVER";#N/A,#N/A,FALSE,"STATEMENT";#N/A,#N/A,FALSE,"MARGIN";#N/A,#N/A,FALSE,"GNS &amp; LSS";#N/A,#N/A,FALSE,"IPREALGL";#N/A,#N/A,FALSE,"SHRTACCT"}</definedName>
    <definedName name="wrn.IP._.STOCK._.REPORT." localSheetId="5" hidden="1">{#N/A,#N/A,FALSE,"IPCOVER";#N/A,#N/A,FALSE,"STATEMENT";#N/A,#N/A,FALSE,"MARGIN";#N/A,#N/A,FALSE,"GNS &amp; LSS";#N/A,#N/A,FALSE,"IPREALGL";#N/A,#N/A,FALSE,"SHRTACCT"}</definedName>
    <definedName name="wrn.IP._.STOCK._.REPORT." localSheetId="3" hidden="1">{#N/A,#N/A,FALSE,"IPCOVER";#N/A,#N/A,FALSE,"STATEMENT";#N/A,#N/A,FALSE,"MARGIN";#N/A,#N/A,FALSE,"GNS &amp; LSS";#N/A,#N/A,FALSE,"IPREALGL";#N/A,#N/A,FALSE,"SHRTACCT"}</definedName>
    <definedName name="wrn.IP._.STOCK._.REPORT." hidden="1">{#N/A,#N/A,FALSE,"IPCOVER";#N/A,#N/A,FALSE,"STATEMENT";#N/A,#N/A,FALSE,"MARGIN";#N/A,#N/A,FALSE,"GNS &amp; LSS";#N/A,#N/A,FALSE,"IPREALGL";#N/A,#N/A,FALSE,"SHRTACCT"}</definedName>
    <definedName name="wrn.IPO._.Valuation." localSheetId="4" hidden="1">{"assumptions",#N/A,FALSE,"Scenario 1";"valuation",#N/A,FALSE,"Scenario 1"}</definedName>
    <definedName name="wrn.IPO._.Valuation." localSheetId="5" hidden="1">{"assumptions",#N/A,FALSE,"Scenario 1";"valuation",#N/A,FALSE,"Scenario 1"}</definedName>
    <definedName name="wrn.IPO._.Valuation." localSheetId="3" hidden="1">{"assumptions",#N/A,FALSE,"Scenario 1";"valuation",#N/A,FALSE,"Scenario 1"}</definedName>
    <definedName name="wrn.IPO._.Valuation." hidden="1">{"assumptions",#N/A,FALSE,"Scenario 1";"valuation",#N/A,FALSE,"Scenario 1"}</definedName>
    <definedName name="wrn.IPO._.Valuation._1" localSheetId="4" hidden="1">{"assumptions",#N/A,FALSE,"Scenario 1";"valuation",#N/A,FALSE,"Scenario 1"}</definedName>
    <definedName name="wrn.IPO._.Valuation._1" localSheetId="5" hidden="1">{"assumptions",#N/A,FALSE,"Scenario 1";"valuation",#N/A,FALSE,"Scenario 1"}</definedName>
    <definedName name="wrn.IPO._.Valuation._1" localSheetId="3" hidden="1">{"assumptions",#N/A,FALSE,"Scenario 1";"valuation",#N/A,FALSE,"Scenario 1"}</definedName>
    <definedName name="wrn.IPO._.Valuation._1" hidden="1">{"assumptions",#N/A,FALSE,"Scenario 1";"valuation",#N/A,FALSE,"Scenario 1"}</definedName>
    <definedName name="wrn.ipovalue." localSheetId="4" hidden="1">{#N/A,#N/A,FALSE,"puboff";#N/A,#N/A,FALSE,"valuation";#N/A,#N/A,FALSE,"finanalsis";#N/A,#N/A,FALSE,"split";#N/A,#N/A,FALSE,"ownership"}</definedName>
    <definedName name="wrn.ipovalue." localSheetId="5" hidden="1">{#N/A,#N/A,FALSE,"puboff";#N/A,#N/A,FALSE,"valuation";#N/A,#N/A,FALSE,"finanalsis";#N/A,#N/A,FALSE,"split";#N/A,#N/A,FALSE,"ownership"}</definedName>
    <definedName name="wrn.ipovalue." localSheetId="3" hidden="1">{#N/A,#N/A,FALSE,"puboff";#N/A,#N/A,FALSE,"valuation";#N/A,#N/A,FALSE,"finanalsis";#N/A,#N/A,FALSE,"split";#N/A,#N/A,FALSE,"ownership"}</definedName>
    <definedName name="wrn.ipovalue." hidden="1">{#N/A,#N/A,FALSE,"puboff";#N/A,#N/A,FALSE,"valuation";#N/A,#N/A,FALSE,"finanalsis";#N/A,#N/A,FALSE,"split";#N/A,#N/A,FALSE,"ownership"}</definedName>
    <definedName name="wrn.IRR." localSheetId="4" hidden="1">{"IRR Benefits",#N/A,FALSE,"IRR";"Tax Credits",#N/A,FALSE,"IRR"}</definedName>
    <definedName name="wrn.IRR." localSheetId="5" hidden="1">{"IRR Benefits",#N/A,FALSE,"IRR";"Tax Credits",#N/A,FALSE,"IRR"}</definedName>
    <definedName name="wrn.IRR." localSheetId="3" hidden="1">{"IRR Benefits",#N/A,FALSE,"IRR";"Tax Credits",#N/A,FALSE,"IRR"}</definedName>
    <definedName name="wrn.IRR." hidden="1">{"IRR Benefits",#N/A,FALSE,"IRR";"Tax Credits",#N/A,FALSE,"IRR"}</definedName>
    <definedName name="wrn.IRR._.Calculations." localSheetId="4" hidden="1">{"Assumptions",#N/A,FALSE,"Fidelity IRR";"Summary",#N/A,FALSE,"Fidelity IRR";"Overall",#N/A,FALSE,"Fidelity IRR";"Monthly by partner",#N/A,FALSE,"Fidelity IRR";"Limited Preferred",#N/A,FALSE,"Fidelity IRR";"Limited 2nd Level",#N/A,FALSE,"Fidelity IRR";"Limited 3rd Level",#N/A,FALSE,"Fidelity IRR";"Limited 4th Level",#N/A,FALSE,"Fidelity IRR";"Limited 5th Level",#N/A,FALSE,"Fidelity IRR";"General Partner",#N/A,FALSE,"Fidelity IRR"}</definedName>
    <definedName name="wrn.IRR._.Calculations." localSheetId="5" hidden="1">{"Assumptions",#N/A,FALSE,"Fidelity IRR";"Summary",#N/A,FALSE,"Fidelity IRR";"Overall",#N/A,FALSE,"Fidelity IRR";"Monthly by partner",#N/A,FALSE,"Fidelity IRR";"Limited Preferred",#N/A,FALSE,"Fidelity IRR";"Limited 2nd Level",#N/A,FALSE,"Fidelity IRR";"Limited 3rd Level",#N/A,FALSE,"Fidelity IRR";"Limited 4th Level",#N/A,FALSE,"Fidelity IRR";"Limited 5th Level",#N/A,FALSE,"Fidelity IRR";"General Partner",#N/A,FALSE,"Fidelity IRR"}</definedName>
    <definedName name="wrn.IRR._.Calculations." localSheetId="3" hidden="1">{"Assumptions",#N/A,FALSE,"Fidelity IRR";"Summary",#N/A,FALSE,"Fidelity IRR";"Overall",#N/A,FALSE,"Fidelity IRR";"Monthly by partner",#N/A,FALSE,"Fidelity IRR";"Limited Preferred",#N/A,FALSE,"Fidelity IRR";"Limited 2nd Level",#N/A,FALSE,"Fidelity IRR";"Limited 3rd Level",#N/A,FALSE,"Fidelity IRR";"Limited 4th Level",#N/A,FALSE,"Fidelity IRR";"Limited 5th Level",#N/A,FALSE,"Fidelity IRR";"General Partner",#N/A,FALSE,"Fidelity IRR"}</definedName>
    <definedName name="wrn.IRR._.Calculations." hidden="1">{"Assumptions",#N/A,FALSE,"Fidelity IRR";"Summary",#N/A,FALSE,"Fidelity IRR";"Overall",#N/A,FALSE,"Fidelity IRR";"Monthly by partner",#N/A,FALSE,"Fidelity IRR";"Limited Preferred",#N/A,FALSE,"Fidelity IRR";"Limited 2nd Level",#N/A,FALSE,"Fidelity IRR";"Limited 3rd Level",#N/A,FALSE,"Fidelity IRR";"Limited 4th Level",#N/A,FALSE,"Fidelity IRR";"Limited 5th Level",#N/A,FALSE,"Fidelity IRR";"General Partner",#N/A,FALSE,"Fidelity IRR"}</definedName>
    <definedName name="wrn.IRR._.CORP._.7." localSheetId="4" hidden="1">{"IRR",#N/A,FALSE,"Corp 7 IRR";"Input",#N/A,FALSE,"Corp 7 IRR"}</definedName>
    <definedName name="wrn.IRR._.CORP._.7." localSheetId="5" hidden="1">{"IRR",#N/A,FALSE,"Corp 7 IRR";"Input",#N/A,FALSE,"Corp 7 IRR"}</definedName>
    <definedName name="wrn.IRR._.CORP._.7." localSheetId="3" hidden="1">{"IRR",#N/A,FALSE,"Corp 7 IRR";"Input",#N/A,FALSE,"Corp 7 IRR"}</definedName>
    <definedName name="wrn.IRR._.CORP._.7." hidden="1">{"IRR",#N/A,FALSE,"Corp 7 IRR";"Input",#N/A,FALSE,"Corp 7 IRR"}</definedName>
    <definedName name="wrn.IRR_Calc." localSheetId="4" hidden="1">{#N/A,#N/A,FALSE,"objekt";#N/A,#N/A,FALSE,"huurders";#N/A,#N/A,FALSE,"cash flow"}</definedName>
    <definedName name="wrn.IRR_Calc." localSheetId="5" hidden="1">{#N/A,#N/A,FALSE,"objekt";#N/A,#N/A,FALSE,"huurders";#N/A,#N/A,FALSE,"cash flow"}</definedName>
    <definedName name="wrn.IRR_Calc." localSheetId="3" hidden="1">{#N/A,#N/A,FALSE,"objekt";#N/A,#N/A,FALSE,"huurders";#N/A,#N/A,FALSE,"cash flow"}</definedName>
    <definedName name="wrn.IRR_Calc." hidden="1">{#N/A,#N/A,FALSE,"objekt";#N/A,#N/A,FALSE,"huurders";#N/A,#N/A,FALSE,"cash flow"}</definedName>
    <definedName name="wrn.IRR_Calc._1" localSheetId="4" hidden="1">{#N/A,#N/A,FALSE,"objekt";#N/A,#N/A,FALSE,"huurders";#N/A,#N/A,FALSE,"cash flow"}</definedName>
    <definedName name="wrn.IRR_Calc._1" localSheetId="5" hidden="1">{#N/A,#N/A,FALSE,"objekt";#N/A,#N/A,FALSE,"huurders";#N/A,#N/A,FALSE,"cash flow"}</definedName>
    <definedName name="wrn.IRR_Calc._1" localSheetId="3" hidden="1">{#N/A,#N/A,FALSE,"objekt";#N/A,#N/A,FALSE,"huurders";#N/A,#N/A,FALSE,"cash flow"}</definedName>
    <definedName name="wrn.IRR_Calc._1" hidden="1">{#N/A,#N/A,FALSE,"objekt";#N/A,#N/A,FALSE,"huurders";#N/A,#N/A,FALSE,"cash flow"}</definedName>
    <definedName name="wrn.IRR_Calc._2" localSheetId="4" hidden="1">{#N/A,#N/A,FALSE,"objekt";#N/A,#N/A,FALSE,"huurders";#N/A,#N/A,FALSE,"cash flow"}</definedName>
    <definedName name="wrn.IRR_Calc._2" localSheetId="5" hidden="1">{#N/A,#N/A,FALSE,"objekt";#N/A,#N/A,FALSE,"huurders";#N/A,#N/A,FALSE,"cash flow"}</definedName>
    <definedName name="wrn.IRR_Calc._2" localSheetId="3" hidden="1">{#N/A,#N/A,FALSE,"objekt";#N/A,#N/A,FALSE,"huurders";#N/A,#N/A,FALSE,"cash flow"}</definedName>
    <definedName name="wrn.IRR_Calc._2" hidden="1">{#N/A,#N/A,FALSE,"objekt";#N/A,#N/A,FALSE,"huurders";#N/A,#N/A,FALSE,"cash flow"}</definedName>
    <definedName name="wrn.irving._.report." localSheetId="4" hidden="1">{#N/A,#N/A,FALSE,"Summary";#N/A,#N/A,FALSE,"Total Project Economics"}</definedName>
    <definedName name="wrn.irving._.report." localSheetId="5" hidden="1">{#N/A,#N/A,FALSE,"Summary";#N/A,#N/A,FALSE,"Total Project Economics"}</definedName>
    <definedName name="wrn.irving._.report." localSheetId="3" hidden="1">{#N/A,#N/A,FALSE,"Summary";#N/A,#N/A,FALSE,"Total Project Economics"}</definedName>
    <definedName name="wrn.irving._.report." hidden="1">{#N/A,#N/A,FALSE,"Summary";#N/A,#N/A,FALSE,"Total Project Economics"}</definedName>
    <definedName name="wrn.ISCG._.model." localSheetId="4" hidden="1">{#N/A,#N/A,FALSE,"Second";#N/A,#N/A,FALSE,"ownership";#N/A,#N/A,FALSE,"Valuation";#N/A,#N/A,FALSE,"Eqiv";#N/A,#N/A,FALSE,"Mults";#N/A,#N/A,FALSE,"ISCG Graphics"}</definedName>
    <definedName name="wrn.ISCG._.model." localSheetId="5" hidden="1">{#N/A,#N/A,FALSE,"Second";#N/A,#N/A,FALSE,"ownership";#N/A,#N/A,FALSE,"Valuation";#N/A,#N/A,FALSE,"Eqiv";#N/A,#N/A,FALSE,"Mults";#N/A,#N/A,FALSE,"ISCG Graphics"}</definedName>
    <definedName name="wrn.ISCG._.model." localSheetId="3"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Ist._.Year." localSheetId="4" hidden="1">{#N/A,#N/A,FALSE,"CF Yr1";#N/A,#N/A,FALSE,"Rent Roll";#N/A,#N/A,FALSE,"Rent Yr1";#N/A,#N/A,FALSE,"Occ Yr1";#N/A,#N/A,FALSE,"TI+Com Yr1";#N/A,#N/A,FALSE,"OER Yr1";#N/A,#N/A,FALSE,"OE Yr1"}</definedName>
    <definedName name="wrn.Ist._.Year." localSheetId="5" hidden="1">{#N/A,#N/A,FALSE,"CF Yr1";#N/A,#N/A,FALSE,"Rent Roll";#N/A,#N/A,FALSE,"Rent Yr1";#N/A,#N/A,FALSE,"Occ Yr1";#N/A,#N/A,FALSE,"TI+Com Yr1";#N/A,#N/A,FALSE,"OER Yr1";#N/A,#N/A,FALSE,"OE Yr1"}</definedName>
    <definedName name="wrn.Ist._.Year." localSheetId="3" hidden="1">{#N/A,#N/A,FALSE,"CF Yr1";#N/A,#N/A,FALSE,"Rent Roll";#N/A,#N/A,FALSE,"Rent Yr1";#N/A,#N/A,FALSE,"Occ Yr1";#N/A,#N/A,FALSE,"TI+Com Yr1";#N/A,#N/A,FALSE,"OER Yr1";#N/A,#N/A,FALSE,"OE Yr1"}</definedName>
    <definedName name="wrn.Ist._.Year." hidden="1">{#N/A,#N/A,FALSE,"CF Yr1";#N/A,#N/A,FALSE,"Rent Roll";#N/A,#N/A,FALSE,"Rent Yr1";#N/A,#N/A,FALSE,"Occ Yr1";#N/A,#N/A,FALSE,"TI+Com Yr1";#N/A,#N/A,FALSE,"OER Yr1";#N/A,#N/A,FALSE,"OE Yr1"}</definedName>
    <definedName name="wrn.ITAPPL." localSheetId="4" hidden="1">{#N/A,#N/A,FALSE,"TITLE";#N/A,#N/A,FALSE,"Budget 00";#N/A,#N/A,FALSE,"HR 99";#N/A,#N/A,FALSE,"B 99"}</definedName>
    <definedName name="wrn.ITAPPL." localSheetId="5" hidden="1">{#N/A,#N/A,FALSE,"TITLE";#N/A,#N/A,FALSE,"Budget 00";#N/A,#N/A,FALSE,"HR 99";#N/A,#N/A,FALSE,"B 99"}</definedName>
    <definedName name="wrn.ITAPPL." localSheetId="3" hidden="1">{#N/A,#N/A,FALSE,"TITLE";#N/A,#N/A,FALSE,"Budget 00";#N/A,#N/A,FALSE,"HR 99";#N/A,#N/A,FALSE,"B 99"}</definedName>
    <definedName name="wrn.ITAPPL." hidden="1">{#N/A,#N/A,FALSE,"TITLE";#N/A,#N/A,FALSE,"Budget 00";#N/A,#N/A,FALSE,"HR 99";#N/A,#N/A,FALSE,"B 99"}</definedName>
    <definedName name="wrn.IV." localSheetId="4" hidden="1">{"CASHFLOW",#N/A,FALSE,"Northpointe"}</definedName>
    <definedName name="wrn.IV." localSheetId="5" hidden="1">{"CASHFLOW",#N/A,FALSE,"Northpointe"}</definedName>
    <definedName name="wrn.IV." localSheetId="3" hidden="1">{"CASHFLOW",#N/A,FALSE,"Northpointe"}</definedName>
    <definedName name="wrn.IV." hidden="1">{"CASHFLOW",#N/A,FALSE,"Northpointe"}</definedName>
    <definedName name="wrn.jan._.98." localSheetId="4" hidden="1">{"sheet a",#N/A,FALSE,"A";"sheet b 1",#N/A,FALSE,"B";"sheet b 2",#N/A,FALSE,"B"}</definedName>
    <definedName name="wrn.jan._.98." localSheetId="5" hidden="1">{"sheet a",#N/A,FALSE,"A";"sheet b 1",#N/A,FALSE,"B";"sheet b 2",#N/A,FALSE,"B"}</definedName>
    <definedName name="wrn.jan._.98." localSheetId="3" hidden="1">{"sheet a",#N/A,FALSE,"A";"sheet b 1",#N/A,FALSE,"B";"sheet b 2",#N/A,FALSE,"B"}</definedName>
    <definedName name="wrn.jan._.98." hidden="1">{"sheet a",#N/A,FALSE,"A";"sheet b 1",#N/A,FALSE,"B";"sheet b 2",#N/A,FALSE,"B"}</definedName>
    <definedName name="wrn.JANI._.REBATES." localSheetId="4" hidden="1">{"TOTAL",#N/A,FALSE,"A";"FISCAL94",#N/A,FALSE,"A";"FISCAL95",#N/A,FALSE,"A";"FISCAL96",#N/A,FALSE,"A";"misc page",#N/A,FALSE,"A"}</definedName>
    <definedName name="wrn.JANI._.REBATES." localSheetId="5" hidden="1">{"TOTAL",#N/A,FALSE,"A";"FISCAL94",#N/A,FALSE,"A";"FISCAL95",#N/A,FALSE,"A";"FISCAL96",#N/A,FALSE,"A";"misc page",#N/A,FALSE,"A"}</definedName>
    <definedName name="wrn.JANI._.REBATES." localSheetId="3" hidden="1">{"TOTAL",#N/A,FALSE,"A";"FISCAL94",#N/A,FALSE,"A";"FISCAL95",#N/A,FALSE,"A";"FISCAL96",#N/A,FALSE,"A";"misc page",#N/A,FALSE,"A"}</definedName>
    <definedName name="wrn.JANI._.REBATES." hidden="1">{"TOTAL",#N/A,FALSE,"A";"FISCAL94",#N/A,FALSE,"A";"FISCAL95",#N/A,FALSE,"A";"FISCAL96",#N/A,FALSE,"A";"misc page",#N/A,FALSE,"A"}</definedName>
    <definedName name="wrn.JEG." localSheetId="4" hidden="1">{#N/A,#N/A,FALSE,"Assumptions";#N/A,#N/A,FALSE,"I&amp;E";#N/A,#N/A,FALSE,"Tax Analysis";#N/A,#N/A,FALSE,"3Cash Flow";#N/A,#N/A,FALSE,"5Residual";#N/A,#N/A,FALSE,"9Pricing Matrix";#N/A,#N/A,FALSE,"10Vacancy Matrix";#N/A,#N/A,FALSE,"11Expiration Schedule";#N/A,#N/A,FALSE,"12Lease-up Schedule"}</definedName>
    <definedName name="wrn.JEG." localSheetId="5" hidden="1">{#N/A,#N/A,FALSE,"Assumptions";#N/A,#N/A,FALSE,"I&amp;E";#N/A,#N/A,FALSE,"Tax Analysis";#N/A,#N/A,FALSE,"3Cash Flow";#N/A,#N/A,FALSE,"5Residual";#N/A,#N/A,FALSE,"9Pricing Matrix";#N/A,#N/A,FALSE,"10Vacancy Matrix";#N/A,#N/A,FALSE,"11Expiration Schedule";#N/A,#N/A,FALSE,"12Lease-up Schedule"}</definedName>
    <definedName name="wrn.JEG." localSheetId="3" hidden="1">{#N/A,#N/A,FALSE,"Assumptions";#N/A,#N/A,FALSE,"I&amp;E";#N/A,#N/A,FALSE,"Tax Analysis";#N/A,#N/A,FALSE,"3Cash Flow";#N/A,#N/A,FALSE,"5Residual";#N/A,#N/A,FALSE,"9Pricing Matrix";#N/A,#N/A,FALSE,"10Vacancy Matrix";#N/A,#N/A,FALSE,"11Expiration Schedule";#N/A,#N/A,FALSE,"12Lease-up Schedule"}</definedName>
    <definedName name="wrn.JEG." hidden="1">{#N/A,#N/A,FALSE,"Assumptions";#N/A,#N/A,FALSE,"I&amp;E";#N/A,#N/A,FALSE,"Tax Analysis";#N/A,#N/A,FALSE,"3Cash Flow";#N/A,#N/A,FALSE,"5Residual";#N/A,#N/A,FALSE,"9Pricing Matrix";#N/A,#N/A,FALSE,"10Vacancy Matrix";#N/A,#N/A,FALSE,"11Expiration Schedule";#N/A,#N/A,FALSE,"12Lease-up Schedule"}</definedName>
    <definedName name="wrn.JM." localSheetId="4" hidden="1">{#N/A,#N/A,FALSE,"ExecSum";#N/A,#N/A,FALSE,"Budget";#N/A,#N/A,FALSE,"Summary1";#N/A,#N/A,FALSE,"CashFlow";#N/A,#N/A,FALSE,"Year1 Cash Flow";#N/A,#N/A,FALSE,"Carry";#N/A,#N/A,FALSE,"Page 3"}</definedName>
    <definedName name="wrn.JM." localSheetId="5" hidden="1">{#N/A,#N/A,FALSE,"ExecSum";#N/A,#N/A,FALSE,"Budget";#N/A,#N/A,FALSE,"Summary1";#N/A,#N/A,FALSE,"CashFlow";#N/A,#N/A,FALSE,"Year1 Cash Flow";#N/A,#N/A,FALSE,"Carry";#N/A,#N/A,FALSE,"Page 3"}</definedName>
    <definedName name="wrn.JM." localSheetId="3" hidden="1">{#N/A,#N/A,FALSE,"ExecSum";#N/A,#N/A,FALSE,"Budget";#N/A,#N/A,FALSE,"Summary1";#N/A,#N/A,FALSE,"CashFlow";#N/A,#N/A,FALSE,"Year1 Cash Flow";#N/A,#N/A,FALSE,"Carry";#N/A,#N/A,FALSE,"Page 3"}</definedName>
    <definedName name="wrn.JM." hidden="1">{#N/A,#N/A,FALSE,"ExecSum";#N/A,#N/A,FALSE,"Budget";#N/A,#N/A,FALSE,"Summary1";#N/A,#N/A,FALSE,"CashFlow";#N/A,#N/A,FALSE,"Year1 Cash Flow";#N/A,#N/A,FALSE,"Carry";#N/A,#N/A,FALSE,"Page 3"}</definedName>
    <definedName name="wrn.JODM._.Graphs." localSheetId="4" hidden="1">{"graph",#N/A,FALSE,"WWJU";"graph",#N/A,FALSE,"WWSEM";"graph",#N/A,FALSE,"GOMJU";"graph",#N/A,FALSE,"GOMSEM";"graph",#N/A,FALSE,"NSJU";"graph",#N/A,FALSE,"NSSEM";"graph",#N/A,FALSE,"WAJU";"graph",#N/A,FALSE,"STOCKPRI";"graph",#N/A,FALSE,"CFTEV";"graph",#N/A,FALSE,"NAV-RCV";"graph",#N/A,FALSE,"CRUDEWW"}</definedName>
    <definedName name="wrn.JODM._.Graphs." localSheetId="5" hidden="1">{"graph",#N/A,FALSE,"WWJU";"graph",#N/A,FALSE,"WWSEM";"graph",#N/A,FALSE,"GOMJU";"graph",#N/A,FALSE,"GOMSEM";"graph",#N/A,FALSE,"NSJU";"graph",#N/A,FALSE,"NSSEM";"graph",#N/A,FALSE,"WAJU";"graph",#N/A,FALSE,"STOCKPRI";"graph",#N/A,FALSE,"CFTEV";"graph",#N/A,FALSE,"NAV-RCV";"graph",#N/A,FALSE,"CRUDEWW"}</definedName>
    <definedName name="wrn.JODM._.Graphs." localSheetId="3"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ODM._.Graphs._1" localSheetId="4" hidden="1">{"graph",#N/A,FALSE,"WWJU";"graph",#N/A,FALSE,"WWSEM";"graph",#N/A,FALSE,"GOMJU";"graph",#N/A,FALSE,"GOMSEM";"graph",#N/A,FALSE,"NSJU";"graph",#N/A,FALSE,"NSSEM";"graph",#N/A,FALSE,"WAJU";"graph",#N/A,FALSE,"STOCKPRI";"graph",#N/A,FALSE,"CFTEV";"graph",#N/A,FALSE,"NAV-RCV";"graph",#N/A,FALSE,"CRUDEWW"}</definedName>
    <definedName name="wrn.JODM._.Graphs._1" localSheetId="5" hidden="1">{"graph",#N/A,FALSE,"WWJU";"graph",#N/A,FALSE,"WWSEM";"graph",#N/A,FALSE,"GOMJU";"graph",#N/A,FALSE,"GOMSEM";"graph",#N/A,FALSE,"NSJU";"graph",#N/A,FALSE,"NSSEM";"graph",#N/A,FALSE,"WAJU";"graph",#N/A,FALSE,"STOCKPRI";"graph",#N/A,FALSE,"CFTEV";"graph",#N/A,FALSE,"NAV-RCV";"graph",#N/A,FALSE,"CRUDEWW"}</definedName>
    <definedName name="wrn.JODM._.Graphs._1" localSheetId="3" hidden="1">{"graph",#N/A,FALSE,"WWJU";"graph",#N/A,FALSE,"WWSEM";"graph",#N/A,FALSE,"GOMJU";"graph",#N/A,FALSE,"GOMSEM";"graph",#N/A,FALSE,"NSJU";"graph",#N/A,FALSE,"NSSEM";"graph",#N/A,FALSE,"WAJU";"graph",#N/A,FALSE,"STOCKPRI";"graph",#N/A,FALSE,"CFTEV";"graph",#N/A,FALSE,"NAV-RCV";"graph",#N/A,FALSE,"CRUDEWW"}</definedName>
    <definedName name="wrn.JODM._.Graphs._1" hidden="1">{"graph",#N/A,FALSE,"WWJU";"graph",#N/A,FALSE,"WWSEM";"graph",#N/A,FALSE,"GOMJU";"graph",#N/A,FALSE,"GOMSEM";"graph",#N/A,FALSE,"NSJU";"graph",#N/A,FALSE,"NSSEM";"graph",#N/A,FALSE,"WAJU";"graph",#N/A,FALSE,"STOCKPRI";"graph",#N/A,FALSE,"CFTEV";"graph",#N/A,FALSE,"NAV-RCV";"graph",#N/A,FALSE,"CRUDEWW"}</definedName>
    <definedName name="wrn.Journal._.Enteries." localSheetId="4" hidden="1">{#N/A,#N/A,FALSE,"Journal worksheet EAMC";#N/A,#N/A,FALSE,"AMGT";#N/A,#N/A,FALSE,"CAPE";#N/A,#N/A,FALSE,"EXEC";#N/A,#N/A,FALSE,"MKTG";#N/A,#N/A,FALSE,"FINA";#N/A,#N/A,FALSE,"LEGAL";#N/A,#N/A,FALSE,"MKTG";#N/A,#N/A,FALSE,"GEN";#N/A,#N/A,FALSE,"EIMC";#N/A,#N/A,FALSE,"EMMES JAPAN";#N/A,#N/A,FALSE,"ERS";#N/A,#N/A,FALSE,"ADMI"}</definedName>
    <definedName name="wrn.Journal._.Enteries." localSheetId="5" hidden="1">{#N/A,#N/A,FALSE,"Journal worksheet EAMC";#N/A,#N/A,FALSE,"AMGT";#N/A,#N/A,FALSE,"CAPE";#N/A,#N/A,FALSE,"EXEC";#N/A,#N/A,FALSE,"MKTG";#N/A,#N/A,FALSE,"FINA";#N/A,#N/A,FALSE,"LEGAL";#N/A,#N/A,FALSE,"MKTG";#N/A,#N/A,FALSE,"GEN";#N/A,#N/A,FALSE,"EIMC";#N/A,#N/A,FALSE,"EMMES JAPAN";#N/A,#N/A,FALSE,"ERS";#N/A,#N/A,FALSE,"ADMI"}</definedName>
    <definedName name="wrn.Journal._.Enteries." localSheetId="3" hidden="1">{#N/A,#N/A,FALSE,"Journal worksheet EAMC";#N/A,#N/A,FALSE,"AMGT";#N/A,#N/A,FALSE,"CAPE";#N/A,#N/A,FALSE,"EXEC";#N/A,#N/A,FALSE,"MKTG";#N/A,#N/A,FALSE,"FINA";#N/A,#N/A,FALSE,"LEGAL";#N/A,#N/A,FALSE,"MKTG";#N/A,#N/A,FALSE,"GEN";#N/A,#N/A,FALSE,"EIMC";#N/A,#N/A,FALSE,"EMMES JAPAN";#N/A,#N/A,FALSE,"ERS";#N/A,#N/A,FALSE,"ADMI"}</definedName>
    <definedName name="wrn.Journal._.Enteries." hidden="1">{#N/A,#N/A,FALSE,"Journal worksheet EAMC";#N/A,#N/A,FALSE,"AMGT";#N/A,#N/A,FALSE,"CAPE";#N/A,#N/A,FALSE,"EXEC";#N/A,#N/A,FALSE,"MKTG";#N/A,#N/A,FALSE,"FINA";#N/A,#N/A,FALSE,"LEGAL";#N/A,#N/A,FALSE,"MKTG";#N/A,#N/A,FALSE,"GEN";#N/A,#N/A,FALSE,"EIMC";#N/A,#N/A,FALSE,"EMMES JAPAN";#N/A,#N/A,FALSE,"ERS";#N/A,#N/A,FALSE,"ADMI"}</definedName>
    <definedName name="wrn.JR._.Proforma." localSheetId="4" hidden="1">{"Coversheet",#N/A,TRUE,"Sheet1";"Const Budget",#N/A,TRUE,"Sheet1";"CashFlow",#N/A,TRUE,"Sheet1";"Fund Distributions",#N/A,TRUE,"Sheet1";"Sensitivity Analysis",#N/A,TRUE,"Sheet1"}</definedName>
    <definedName name="wrn.JR._.Proforma." localSheetId="5" hidden="1">{"Coversheet",#N/A,TRUE,"Sheet1";"Const Budget",#N/A,TRUE,"Sheet1";"CashFlow",#N/A,TRUE,"Sheet1";"Fund Distributions",#N/A,TRUE,"Sheet1";"Sensitivity Analysis",#N/A,TRUE,"Sheet1"}</definedName>
    <definedName name="wrn.JR._.Proforma." localSheetId="3" hidden="1">{"Coversheet",#N/A,TRUE,"Sheet1";"Const Budget",#N/A,TRUE,"Sheet1";"CashFlow",#N/A,TRUE,"Sheet1";"Fund Distributions",#N/A,TRUE,"Sheet1";"Sensitivity Analysis",#N/A,TRUE,"Sheet1"}</definedName>
    <definedName name="wrn.JR._.Proforma." hidden="1">{"Coversheet",#N/A,TRUE,"Sheet1";"Const Budget",#N/A,TRUE,"Sheet1";"CashFlow",#N/A,TRUE,"Sheet1";"Fund Distributions",#N/A,TRUE,"Sheet1";"Sensitivity Analysis",#N/A,TRUE,"Sheet1"}</definedName>
    <definedName name="wrn.Kenngb." localSheetId="4" hidden="1">{#N/A,#N/A,FALSE,"SKG_SC";#N/A,#N/A,FALSE,"SKG_KP";#N/A,#N/A,FALSE,"SCG_KC";#N/A,#N/A,FALSE,"SKG_PM";#N/A,#N/A,FALSE,"SKG_Asta";#N/A,#N/A,FALSE,"SKG_DE";#N/A,#N/A,FALSE,"SKG_FA";#N/A,#N/A,FALSE,"SKG_EM";#N/A,#N/A,FALSE,"SKG_AK";#N/A,#N/A,FALSE,"SKG_CER";#N/A,#N/A,FALSE,"SKG_BA";#N/A,#N/A,FALSE,"SKG_KO"}</definedName>
    <definedName name="wrn.Kenngb." localSheetId="5" hidden="1">{#N/A,#N/A,FALSE,"SKG_SC";#N/A,#N/A,FALSE,"SKG_KP";#N/A,#N/A,FALSE,"SCG_KC";#N/A,#N/A,FALSE,"SKG_PM";#N/A,#N/A,FALSE,"SKG_Asta";#N/A,#N/A,FALSE,"SKG_DE";#N/A,#N/A,FALSE,"SKG_FA";#N/A,#N/A,FALSE,"SKG_EM";#N/A,#N/A,FALSE,"SKG_AK";#N/A,#N/A,FALSE,"SKG_CER";#N/A,#N/A,FALSE,"SKG_BA";#N/A,#N/A,FALSE,"SKG_KO"}</definedName>
    <definedName name="wrn.Kenngb." localSheetId="3" hidden="1">{#N/A,#N/A,FALSE,"SKG_SC";#N/A,#N/A,FALSE,"SKG_KP";#N/A,#N/A,FALSE,"SCG_KC";#N/A,#N/A,FALSE,"SKG_PM";#N/A,#N/A,FALSE,"SKG_Asta";#N/A,#N/A,FALSE,"SKG_DE";#N/A,#N/A,FALSE,"SKG_FA";#N/A,#N/A,FALSE,"SKG_EM";#N/A,#N/A,FALSE,"SKG_AK";#N/A,#N/A,FALSE,"SKG_CER";#N/A,#N/A,FALSE,"SKG_BA";#N/A,#N/A,FALSE,"SKG_KO"}</definedName>
    <definedName name="wrn.Kenngb." hidden="1">{#N/A,#N/A,FALSE,"SKG_SC";#N/A,#N/A,FALSE,"SKG_KP";#N/A,#N/A,FALSE,"SCG_KC";#N/A,#N/A,FALSE,"SKG_PM";#N/A,#N/A,FALSE,"SKG_Asta";#N/A,#N/A,FALSE,"SKG_DE";#N/A,#N/A,FALSE,"SKG_FA";#N/A,#N/A,FALSE,"SKG_EM";#N/A,#N/A,FALSE,"SKG_AK";#N/A,#N/A,FALSE,"SKG_CER";#N/A,#N/A,FALSE,"SKG_BA";#N/A,#N/A,FALSE,"SKG_KO"}</definedName>
    <definedName name="wrn.KEYFIN." localSheetId="4" hidden="1">{"SCH49",#N/A,FALSE,"eva"}</definedName>
    <definedName name="wrn.KEYFIN." localSheetId="5" hidden="1">{"SCH49",#N/A,FALSE,"eva"}</definedName>
    <definedName name="wrn.KEYFIN." localSheetId="3" hidden="1">{"SCH49",#N/A,FALSE,"eva"}</definedName>
    <definedName name="wrn.KEYFIN." hidden="1">{"SCH49",#N/A,FALSE,"eva"}</definedName>
    <definedName name="wrn.Konzept._.2." localSheetId="4" hidden="1">{#N/A,#N/A,FALSE,"Report 2";#N/A,#N/A,FALSE,"Report 3";#N/A,#N/A,FALSE,"Report 4";#N/A,#N/A,FALSE,"Report 5";#N/A,#N/A,FALSE,"Aktiv";#N/A,#N/A,FALSE,"Fil_A_Bestand";#N/A,#N/A,FALSE,"Fil_A_Zins";#N/A,#N/A,FALSE,"Fil_A_D-Zins";#N/A,#N/A,FALSE,"Passiv";#N/A,#N/A,FALSE,"Fil_P_Bestand";#N/A,#N/A,FALSE,"Fil_P_Zins";#N/A,#N/A,FALSE,"Fil_P_Neu";#N/A,#N/A,FALSE,"D-Bestand";#N/A,#N/A,FALSE,"D-Zins";#N/A,#N/A,FALSE,"peiodisch1";#N/A,#N/A,FALSE,"periodisch2";#N/A,#N/A,FALSE,"Finale1";#N/A,#N/A,FALSE,"Finale2";#N/A,#N/A,FALSE,"EWB-2";#N/A,#N/A,FALSE,"EWB";#N/A,#N/A,FALSE,"Headcount";#N/A,#N/A,FALSE,"Headcount2";#N/A,#N/A,FALSE,"Investitionsgüter";#N/A,#N/A,FALSE,"Konzern";#N/A,#N/A,FALSE,"BIS 2";#N/A,#N/A,FALSE,"BIS 1";#N/A,#N/A,FALSE,"Summary";#N/A,#N/A,FALSE,"Actual-Budget (kum)";#N/A,#N/A,FALSE,"Actual-Budget (per)";#N/A,#N/A,FALSE,"Comparison YTD";#N/A,#N/A,FALSE,"stat.con.";#N/A,#N/A,FALSE,"Zusatz1";#N/A,#N/A,FALSE,"BIS-Assets"}</definedName>
    <definedName name="wrn.Konzept._.2." localSheetId="5" hidden="1">{#N/A,#N/A,FALSE,"Report 2";#N/A,#N/A,FALSE,"Report 3";#N/A,#N/A,FALSE,"Report 4";#N/A,#N/A,FALSE,"Report 5";#N/A,#N/A,FALSE,"Aktiv";#N/A,#N/A,FALSE,"Fil_A_Bestand";#N/A,#N/A,FALSE,"Fil_A_Zins";#N/A,#N/A,FALSE,"Fil_A_D-Zins";#N/A,#N/A,FALSE,"Passiv";#N/A,#N/A,FALSE,"Fil_P_Bestand";#N/A,#N/A,FALSE,"Fil_P_Zins";#N/A,#N/A,FALSE,"Fil_P_Neu";#N/A,#N/A,FALSE,"D-Bestand";#N/A,#N/A,FALSE,"D-Zins";#N/A,#N/A,FALSE,"peiodisch1";#N/A,#N/A,FALSE,"periodisch2";#N/A,#N/A,FALSE,"Finale1";#N/A,#N/A,FALSE,"Finale2";#N/A,#N/A,FALSE,"EWB-2";#N/A,#N/A,FALSE,"EWB";#N/A,#N/A,FALSE,"Headcount";#N/A,#N/A,FALSE,"Headcount2";#N/A,#N/A,FALSE,"Investitionsgüter";#N/A,#N/A,FALSE,"Konzern";#N/A,#N/A,FALSE,"BIS 2";#N/A,#N/A,FALSE,"BIS 1";#N/A,#N/A,FALSE,"Summary";#N/A,#N/A,FALSE,"Actual-Budget (kum)";#N/A,#N/A,FALSE,"Actual-Budget (per)";#N/A,#N/A,FALSE,"Comparison YTD";#N/A,#N/A,FALSE,"stat.con.";#N/A,#N/A,FALSE,"Zusatz1";#N/A,#N/A,FALSE,"BIS-Assets"}</definedName>
    <definedName name="wrn.Konzept._.2." localSheetId="3" hidden="1">{#N/A,#N/A,FALSE,"Report 2";#N/A,#N/A,FALSE,"Report 3";#N/A,#N/A,FALSE,"Report 4";#N/A,#N/A,FALSE,"Report 5";#N/A,#N/A,FALSE,"Aktiv";#N/A,#N/A,FALSE,"Fil_A_Bestand";#N/A,#N/A,FALSE,"Fil_A_Zins";#N/A,#N/A,FALSE,"Fil_A_D-Zins";#N/A,#N/A,FALSE,"Passiv";#N/A,#N/A,FALSE,"Fil_P_Bestand";#N/A,#N/A,FALSE,"Fil_P_Zins";#N/A,#N/A,FALSE,"Fil_P_Neu";#N/A,#N/A,FALSE,"D-Bestand";#N/A,#N/A,FALSE,"D-Zins";#N/A,#N/A,FALSE,"peiodisch1";#N/A,#N/A,FALSE,"periodisch2";#N/A,#N/A,FALSE,"Finale1";#N/A,#N/A,FALSE,"Finale2";#N/A,#N/A,FALSE,"EWB-2";#N/A,#N/A,FALSE,"EWB";#N/A,#N/A,FALSE,"Headcount";#N/A,#N/A,FALSE,"Headcount2";#N/A,#N/A,FALSE,"Investitionsgüter";#N/A,#N/A,FALSE,"Konzern";#N/A,#N/A,FALSE,"BIS 2";#N/A,#N/A,FALSE,"BIS 1";#N/A,#N/A,FALSE,"Summary";#N/A,#N/A,FALSE,"Actual-Budget (kum)";#N/A,#N/A,FALSE,"Actual-Budget (per)";#N/A,#N/A,FALSE,"Comparison YTD";#N/A,#N/A,FALSE,"stat.con.";#N/A,#N/A,FALSE,"Zusatz1";#N/A,#N/A,FALSE,"BIS-Assets"}</definedName>
    <definedName name="wrn.Konzept._.2." hidden="1">{#N/A,#N/A,FALSE,"Report 2";#N/A,#N/A,FALSE,"Report 3";#N/A,#N/A,FALSE,"Report 4";#N/A,#N/A,FALSE,"Report 5";#N/A,#N/A,FALSE,"Aktiv";#N/A,#N/A,FALSE,"Fil_A_Bestand";#N/A,#N/A,FALSE,"Fil_A_Zins";#N/A,#N/A,FALSE,"Fil_A_D-Zins";#N/A,#N/A,FALSE,"Passiv";#N/A,#N/A,FALSE,"Fil_P_Bestand";#N/A,#N/A,FALSE,"Fil_P_Zins";#N/A,#N/A,FALSE,"Fil_P_Neu";#N/A,#N/A,FALSE,"D-Bestand";#N/A,#N/A,FALSE,"D-Zins";#N/A,#N/A,FALSE,"peiodisch1";#N/A,#N/A,FALSE,"periodisch2";#N/A,#N/A,FALSE,"Finale1";#N/A,#N/A,FALSE,"Finale2";#N/A,#N/A,FALSE,"EWB-2";#N/A,#N/A,FALSE,"EWB";#N/A,#N/A,FALSE,"Headcount";#N/A,#N/A,FALSE,"Headcount2";#N/A,#N/A,FALSE,"Investitionsgüter";#N/A,#N/A,FALSE,"Konzern";#N/A,#N/A,FALSE,"BIS 2";#N/A,#N/A,FALSE,"BIS 1";#N/A,#N/A,FALSE,"Summary";#N/A,#N/A,FALSE,"Actual-Budget (kum)";#N/A,#N/A,FALSE,"Actual-Budget (per)";#N/A,#N/A,FALSE,"Comparison YTD";#N/A,#N/A,FALSE,"stat.con.";#N/A,#N/A,FALSE,"Zusatz1";#N/A,#N/A,FALSE,"BIS-Assets"}</definedName>
    <definedName name="wrn.Kosten." localSheetId="4" hidden="1">{#N/A,#N/A,FALSE,"KST 1";#N/A,#N/A,FALSE,"KST 2";#N/A,#N/A,FALSE,"KST 3";#N/A,#N/A,FALSE,"KST Gesamt";#N/A,#N/A,FALSE,"KST D1"}</definedName>
    <definedName name="wrn.Kosten." localSheetId="5" hidden="1">{#N/A,#N/A,FALSE,"KST 1";#N/A,#N/A,FALSE,"KST 2";#N/A,#N/A,FALSE,"KST 3";#N/A,#N/A,FALSE,"KST Gesamt";#N/A,#N/A,FALSE,"KST D1"}</definedName>
    <definedName name="wrn.Kosten." localSheetId="3" hidden="1">{#N/A,#N/A,FALSE,"KST 1";#N/A,#N/A,FALSE,"KST 2";#N/A,#N/A,FALSE,"KST 3";#N/A,#N/A,FALSE,"KST Gesamt";#N/A,#N/A,FALSE,"KST D1"}</definedName>
    <definedName name="wrn.Kosten." hidden="1">{#N/A,#N/A,FALSE,"KST 1";#N/A,#N/A,FALSE,"KST 2";#N/A,#N/A,FALSE,"KST 3";#N/A,#N/A,FALSE,"KST Gesamt";#N/A,#N/A,FALSE,"KST D1"}</definedName>
    <definedName name="wrn.LAKEANNE7." localSheetId="4" hidden="1">{#N/A,#N/A,FALSE,"DEV SUMMARY";#N/A,#N/A,FALSE,"INV SUMMARY";#N/A,#N/A,FALSE,"REV SUMMARY";#N/A,#N/A,FALSE,"CONST COST"}</definedName>
    <definedName name="wrn.LAKEANNE7." localSheetId="5" hidden="1">{#N/A,#N/A,FALSE,"DEV SUMMARY";#N/A,#N/A,FALSE,"INV SUMMARY";#N/A,#N/A,FALSE,"REV SUMMARY";#N/A,#N/A,FALSE,"CONST COST"}</definedName>
    <definedName name="wrn.LAKEANNE7." localSheetId="3" hidden="1">{#N/A,#N/A,FALSE,"DEV SUMMARY";#N/A,#N/A,FALSE,"INV SUMMARY";#N/A,#N/A,FALSE,"REV SUMMARY";#N/A,#N/A,FALSE,"CONST COST"}</definedName>
    <definedName name="wrn.LAKEANNE7." hidden="1">{#N/A,#N/A,FALSE,"DEV SUMMARY";#N/A,#N/A,FALSE,"INV SUMMARY";#N/A,#N/A,FALSE,"REV SUMMARY";#N/A,#N/A,FALSE,"CONST COST"}</definedName>
    <definedName name="wrn.Land." localSheetId="4" hidden="1">{"Land",#N/A,FALSE,"Land"}</definedName>
    <definedName name="wrn.Land." localSheetId="5" hidden="1">{"Land",#N/A,FALSE,"Land"}</definedName>
    <definedName name="wrn.Land." localSheetId="3" hidden="1">{"Land",#N/A,FALSE,"Land"}</definedName>
    <definedName name="wrn.Land." hidden="1">{"Land",#N/A,FALSE,"Land"}</definedName>
    <definedName name="wrn.Land._.Takedown._.Summary." localSheetId="4" hidden="1">{"land1",#N/A,FALSE,"Land";"land2",#N/A,FALSE,"Land";"land3",#N/A,FALSE,"Land"}</definedName>
    <definedName name="wrn.Land._.Takedown._.Summary." localSheetId="5" hidden="1">{"land1",#N/A,FALSE,"Land";"land2",#N/A,FALSE,"Land";"land3",#N/A,FALSE,"Land"}</definedName>
    <definedName name="wrn.Land._.Takedown._.Summary." localSheetId="3" hidden="1">{"land1",#N/A,FALSE,"Land";"land2",#N/A,FALSE,"Land";"land3",#N/A,FALSE,"Land"}</definedName>
    <definedName name="wrn.Land._.Takedown._.Summary." hidden="1">{"land1",#N/A,FALSE,"Land";"land2",#N/A,FALSE,"Land";"land3",#N/A,FALSE,"Land"}</definedName>
    <definedName name="wrn.Land._.Takedown._.Summary._1" localSheetId="4" hidden="1">{"land1",#N/A,FALSE,"Land";"land2",#N/A,FALSE,"Land";"land3",#N/A,FALSE,"Land"}</definedName>
    <definedName name="wrn.Land._.Takedown._.Summary._1" localSheetId="5" hidden="1">{"land1",#N/A,FALSE,"Land";"land2",#N/A,FALSE,"Land";"land3",#N/A,FALSE,"Land"}</definedName>
    <definedName name="wrn.Land._.Takedown._.Summary._1" localSheetId="3" hidden="1">{"land1",#N/A,FALSE,"Land";"land2",#N/A,FALSE,"Land";"land3",#N/A,FALSE,"Land"}</definedName>
    <definedName name="wrn.Land._.Takedown._.Summary._1" hidden="1">{"land1",#N/A,FALSE,"Land";"land2",#N/A,FALSE,"Land";"land3",#N/A,FALSE,"Land"}</definedName>
    <definedName name="wrn.LANDSCAPE." localSheetId="4" hidden="1">{"METHODS",#N/A,FALSE,"A"}</definedName>
    <definedName name="wrn.LANDSCAPE." localSheetId="5" hidden="1">{"METHODS",#N/A,FALSE,"A"}</definedName>
    <definedName name="wrn.LANDSCAPE." localSheetId="3" hidden="1">{"METHODS",#N/A,FALSE,"A"}</definedName>
    <definedName name="wrn.LANDSCAPE." hidden="1">{"METHODS",#N/A,FALSE,"A"}</definedName>
    <definedName name="wrn.Large._.Cash._.Flow." localSheetId="4"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wrn.Large._.Cash._.Flow." localSheetId="5"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wrn.Large._.Cash._.Flow." localSheetId="3"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wrn.Large._.Cash._.Flow."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wrn.Large._.Cash._.Flow._.Summary." localSheetId="4" hidden="1">{"Cash Flow_Large",#N/A,FALSE,"CashFlowSummary";"Finance_Large",#N/A,FALSE,"FinanceCashFlow";"Equity_Large",#N/A,FALSE,"EquityReturns";"LeaseUp_Large",#N/A,FALSE,"LeaseUp"}</definedName>
    <definedName name="wrn.Large._.Cash._.Flow._.Summary." localSheetId="5" hidden="1">{"Cash Flow_Large",#N/A,FALSE,"CashFlowSummary";"Finance_Large",#N/A,FALSE,"FinanceCashFlow";"Equity_Large",#N/A,FALSE,"EquityReturns";"LeaseUp_Large",#N/A,FALSE,"LeaseUp"}</definedName>
    <definedName name="wrn.Large._.Cash._.Flow._.Summary." localSheetId="3" hidden="1">{"Cash Flow_Large",#N/A,FALSE,"CashFlowSummary";"Finance_Large",#N/A,FALSE,"FinanceCashFlow";"Equity_Large",#N/A,FALSE,"EquityReturns";"LeaseUp_Large",#N/A,FALSE,"LeaseUp"}</definedName>
    <definedName name="wrn.Large._.Cash._.Flow._.Summary." hidden="1">{"Cash Flow_Large",#N/A,FALSE,"CashFlowSummary";"Finance_Large",#N/A,FALSE,"FinanceCashFlow";"Equity_Large",#N/A,FALSE,"EquityReturns";"LeaseUp_Large",#N/A,FALSE,"LeaseUp"}</definedName>
    <definedName name="wrn.latbud1." localSheetId="4" hidden="1">{#N/A,#N/A,FALSE,"SLSBUD"}</definedName>
    <definedName name="wrn.latbud1." localSheetId="5" hidden="1">{#N/A,#N/A,FALSE,"SLSBUD"}</definedName>
    <definedName name="wrn.latbud1." localSheetId="3" hidden="1">{#N/A,#N/A,FALSE,"SLSBUD"}</definedName>
    <definedName name="wrn.latbud1." hidden="1">{#N/A,#N/A,FALSE,"SLSBUD"}</definedName>
    <definedName name="wrn.latbud2" localSheetId="4" hidden="1">{#N/A,#N/A,FALSE,"SLSBUD"}</definedName>
    <definedName name="wrn.latbud2" localSheetId="5" hidden="1">{#N/A,#N/A,FALSE,"SLSBUD"}</definedName>
    <definedName name="wrn.latbud2" localSheetId="3" hidden="1">{#N/A,#N/A,FALSE,"SLSBUD"}</definedName>
    <definedName name="wrn.latbud2" hidden="1">{#N/A,#N/A,FALSE,"SLSBUD"}</definedName>
    <definedName name="wrn.latbud2." localSheetId="4" hidden="1">{#N/A,#N/A,FALSE,"SLSBUD"}</definedName>
    <definedName name="wrn.latbud2." localSheetId="5" hidden="1">{#N/A,#N/A,FALSE,"SLSBUD"}</definedName>
    <definedName name="wrn.latbud2." localSheetId="3" hidden="1">{#N/A,#N/A,FALSE,"SLSBUD"}</definedName>
    <definedName name="wrn.latbud2." hidden="1">{#N/A,#N/A,FALSE,"SLSBUD"}</definedName>
    <definedName name="wrn.Latent._.Demand._.Inputs." localSheetId="4" hidden="1">{#N/A,#N/A,FALSE,"Latent"}</definedName>
    <definedName name="wrn.Latent._.Demand._.Inputs." localSheetId="5" hidden="1">{#N/A,#N/A,FALSE,"Latent"}</definedName>
    <definedName name="wrn.Latent._.Demand._.Inputs." localSheetId="3" hidden="1">{#N/A,#N/A,FALSE,"Latent"}</definedName>
    <definedName name="wrn.Latent._.Demand._.Inputs." hidden="1">{#N/A,#N/A,FALSE,"Latent"}</definedName>
    <definedName name="wrn.Latent._.Demand._.Inputs._1" localSheetId="4" hidden="1">{#N/A,#N/A,FALSE,"Latent"}</definedName>
    <definedName name="wrn.Latent._.Demand._.Inputs._1" localSheetId="5" hidden="1">{#N/A,#N/A,FALSE,"Latent"}</definedName>
    <definedName name="wrn.Latent._.Demand._.Inputs._1" localSheetId="3" hidden="1">{#N/A,#N/A,FALSE,"Latent"}</definedName>
    <definedName name="wrn.Latent._.Demand._.Inputs._1" hidden="1">{#N/A,#N/A,FALSE,"Latent"}</definedName>
    <definedName name="wrn.Latin._.America." localSheetId="4" hidden="1">{"rawdata",#N/A,TRUE,"CANTV";"in",#N/A,TRUE,"CANTV";"rawdata",#N/A,TRUE,"Entel";"in",#N/A,TRUE,"Entel";"rawdata",#N/A,TRUE,"TBra";"in",#N/A,TRUE,"TBra";"rawdata",#N/A,TRUE,"TArg";"in",#N/A,TRUE,"TArg";"rawdata",#N/A,TRUE,"TdArg";"in",#N/A,TRUE,"TdArg";"rawdata",#N/A,TRUE,"TdPer";"in",#N/A,TRUE,"TdPer";"rawdata",#N/A,TRUE,"CTC";"in",#N/A,TRUE,"CTC";"rawdata",#N/A,TRUE,"TMX";"in",#N/A,TRUE,"TMX"}</definedName>
    <definedName name="wrn.Latin._.America." localSheetId="5" hidden="1">{"rawdata",#N/A,TRUE,"CANTV";"in",#N/A,TRUE,"CANTV";"rawdata",#N/A,TRUE,"Entel";"in",#N/A,TRUE,"Entel";"rawdata",#N/A,TRUE,"TBra";"in",#N/A,TRUE,"TBra";"rawdata",#N/A,TRUE,"TArg";"in",#N/A,TRUE,"TArg";"rawdata",#N/A,TRUE,"TdArg";"in",#N/A,TRUE,"TdArg";"rawdata",#N/A,TRUE,"TdPer";"in",#N/A,TRUE,"TdPer";"rawdata",#N/A,TRUE,"CTC";"in",#N/A,TRUE,"CTC";"rawdata",#N/A,TRUE,"TMX";"in",#N/A,TRUE,"TMX"}</definedName>
    <definedName name="wrn.Latin._.America." localSheetId="3" hidden="1">{"rawdata",#N/A,TRUE,"CANTV";"in",#N/A,TRUE,"CANTV";"rawdata",#N/A,TRUE,"Entel";"in",#N/A,TRUE,"Entel";"rawdata",#N/A,TRUE,"TBra";"in",#N/A,TRUE,"TBra";"rawdata",#N/A,TRUE,"TArg";"in",#N/A,TRUE,"TArg";"rawdata",#N/A,TRUE,"TdArg";"in",#N/A,TRUE,"TdArg";"rawdata",#N/A,TRUE,"TdPer";"in",#N/A,TRUE,"TdPer";"rawdata",#N/A,TRUE,"CTC";"in",#N/A,TRUE,"CTC";"rawdata",#N/A,TRUE,"TMX";"in",#N/A,TRUE,"TMX"}</definedName>
    <definedName name="wrn.Latin._.America." hidden="1">{"rawdata",#N/A,TRUE,"CANTV";"in",#N/A,TRUE,"CANTV";"rawdata",#N/A,TRUE,"Entel";"in",#N/A,TRUE,"Entel";"rawdata",#N/A,TRUE,"TBra";"in",#N/A,TRUE,"TBra";"rawdata",#N/A,TRUE,"TArg";"in",#N/A,TRUE,"TArg";"rawdata",#N/A,TRUE,"TdArg";"in",#N/A,TRUE,"TdArg";"rawdata",#N/A,TRUE,"TdPer";"in",#N/A,TRUE,"TdPer";"rawdata",#N/A,TRUE,"CTC";"in",#N/A,TRUE,"CTC";"rawdata",#N/A,TRUE,"TMX";"in",#N/A,TRUE,"TMX"}</definedName>
    <definedName name="wrn.LBO._.Summary." localSheetId="4" hidden="1">{"LBO Summary",#N/A,FALSE,"Summary"}</definedName>
    <definedName name="wrn.LBO._.Summary." localSheetId="5" hidden="1">{"LBO Summary",#N/A,FALSE,"Summary"}</definedName>
    <definedName name="wrn.LBO._.Summary." localSheetId="3" hidden="1">{"LBO Summary",#N/A,FALSE,"Summary"}</definedName>
    <definedName name="wrn.LBO._.Summary." hidden="1">{"LBO Summary",#N/A,FALSE,"Summary"}</definedName>
    <definedName name="wrn.LBO._.Summary._1" localSheetId="4" hidden="1">{"LBO Summary",#N/A,FALSE,"Summary"}</definedName>
    <definedName name="wrn.LBO._.Summary._1" localSheetId="5" hidden="1">{"LBO Summary",#N/A,FALSE,"Summary"}</definedName>
    <definedName name="wrn.LBO._.Summary._1" localSheetId="3" hidden="1">{"LBO Summary",#N/A,FALSE,"Summary"}</definedName>
    <definedName name="wrn.LBO._.Summary._1" hidden="1">{"LBO Summary",#N/A,FALSE,"Summary"}</definedName>
    <definedName name="wrn.lease._.mod._.base._.rent._.02." localSheetId="4" hidden="1">{#N/A,#N/A,FALSE,"Lease Modification Base rent"}</definedName>
    <definedName name="wrn.lease._.mod._.base._.rent._.02." localSheetId="5" hidden="1">{#N/A,#N/A,FALSE,"Lease Modification Base rent"}</definedName>
    <definedName name="wrn.lease._.mod._.base._.rent._.02." localSheetId="3" hidden="1">{#N/A,#N/A,FALSE,"Lease Modification Base rent"}</definedName>
    <definedName name="wrn.lease._.mod._.base._.rent._.02." hidden="1">{#N/A,#N/A,FALSE,"Lease Modification Base rent"}</definedName>
    <definedName name="wrn.LEASE._.MOD._.BASE._.RENT._.03." localSheetId="4" hidden="1">{#N/A,#N/A,FALSE,"lease modification Base rent-03"}</definedName>
    <definedName name="wrn.LEASE._.MOD._.BASE._.RENT._.03." localSheetId="5" hidden="1">{#N/A,#N/A,FALSE,"lease modification Base rent-03"}</definedName>
    <definedName name="wrn.LEASE._.MOD._.BASE._.RENT._.03." localSheetId="3" hidden="1">{#N/A,#N/A,FALSE,"lease modification Base rent-03"}</definedName>
    <definedName name="wrn.LEASE._.MOD._.BASE._.RENT._.03." hidden="1">{#N/A,#N/A,FALSE,"lease modification Base rent-03"}</definedName>
    <definedName name="wrn.lease._.mod._.cam._.02." localSheetId="4" hidden="1">{#N/A,#N/A,FALSE,"lease modification-CAM"}</definedName>
    <definedName name="wrn.lease._.mod._.cam._.02." localSheetId="5" hidden="1">{#N/A,#N/A,FALSE,"lease modification-CAM"}</definedName>
    <definedName name="wrn.lease._.mod._.cam._.02." localSheetId="3" hidden="1">{#N/A,#N/A,FALSE,"lease modification-CAM"}</definedName>
    <definedName name="wrn.lease._.mod._.cam._.02." hidden="1">{#N/A,#N/A,FALSE,"lease modification-CAM"}</definedName>
    <definedName name="wrn.lease._.mod._.RET." localSheetId="4" hidden="1">{#N/A,#N/A,FALSE,"lease modification-RET"}</definedName>
    <definedName name="wrn.lease._.mod._.RET." localSheetId="5" hidden="1">{#N/A,#N/A,FALSE,"lease modification-RET"}</definedName>
    <definedName name="wrn.lease._.mod._.RET." localSheetId="3" hidden="1">{#N/A,#N/A,FALSE,"lease modification-RET"}</definedName>
    <definedName name="wrn.lease._.mod._.RET." hidden="1">{#N/A,#N/A,FALSE,"lease modification-RET"}</definedName>
    <definedName name="wrn.Lease._.Rollover." localSheetId="4" hidden="1">{#N/A,#N/A,FALSE,"Lease Rollover"}</definedName>
    <definedName name="wrn.Lease._.Rollover." localSheetId="5" hidden="1">{#N/A,#N/A,FALSE,"Lease Rollover"}</definedName>
    <definedName name="wrn.Lease._.Rollover." localSheetId="3" hidden="1">{#N/A,#N/A,FALSE,"Lease Rollover"}</definedName>
    <definedName name="wrn.Lease._.Rollover." hidden="1">{#N/A,#N/A,FALSE,"Lease Rollover"}</definedName>
    <definedName name="wrn.Lease._.Rollover._1" localSheetId="4" hidden="1">{#N/A,#N/A,FALSE,"Lease Rollover"}</definedName>
    <definedName name="wrn.Lease._.Rollover._1" localSheetId="5" hidden="1">{#N/A,#N/A,FALSE,"Lease Rollover"}</definedName>
    <definedName name="wrn.Lease._.Rollover._1" localSheetId="3" hidden="1">{#N/A,#N/A,FALSE,"Lease Rollover"}</definedName>
    <definedName name="wrn.Lease._.Rollover._1" hidden="1">{#N/A,#N/A,FALSE,"Lease Rollover"}</definedName>
    <definedName name="wrn.Lease._.Rpts." localSheetId="4" hidden="1">{"Lease1",#N/A,FALSE,"Lease";"Lease2",#N/A,FALSE,"Lease";"Lease3",#N/A,FALSE,"Lease";"Dev Costs",#N/A,FALSE,"Development"}</definedName>
    <definedName name="wrn.Lease._.Rpts." localSheetId="5" hidden="1">{"Lease1",#N/A,FALSE,"Lease";"Lease2",#N/A,FALSE,"Lease";"Lease3",#N/A,FALSE,"Lease";"Dev Costs",#N/A,FALSE,"Development"}</definedName>
    <definedName name="wrn.Lease._.Rpts." localSheetId="3" hidden="1">{"Lease1",#N/A,FALSE,"Lease";"Lease2",#N/A,FALSE,"Lease";"Lease3",#N/A,FALSE,"Lease";"Dev Costs",#N/A,FALSE,"Development"}</definedName>
    <definedName name="wrn.Lease._.Rpts." hidden="1">{"Lease1",#N/A,FALSE,"Lease";"Lease2",#N/A,FALSE,"Lease";"Lease3",#N/A,FALSE,"Lease";"Dev Costs",#N/A,FALSE,"Development"}</definedName>
    <definedName name="wrn.Leases." localSheetId="4" hidden="1">{#N/A,#N/A,FALSE,"Leases"}</definedName>
    <definedName name="wrn.Leases." localSheetId="5" hidden="1">{#N/A,#N/A,FALSE,"Leases"}</definedName>
    <definedName name="wrn.Leases." localSheetId="3" hidden="1">{#N/A,#N/A,FALSE,"Leases"}</definedName>
    <definedName name="wrn.Leases." hidden="1">{#N/A,#N/A,FALSE,"Leases"}</definedName>
    <definedName name="wrn.LEASING." localSheetId="4" hidden="1">{#N/A,#N/A,FALSE,"96 RENT SUM";#N/A,#N/A,FALSE,"LSGACTSCHED";#N/A,#N/A,FALSE,"Conc. Sched"}</definedName>
    <definedName name="wrn.LEASING." localSheetId="5" hidden="1">{#N/A,#N/A,FALSE,"96 RENT SUM";#N/A,#N/A,FALSE,"LSGACTSCHED";#N/A,#N/A,FALSE,"Conc. Sched"}</definedName>
    <definedName name="wrn.LEASING." localSheetId="3" hidden="1">{#N/A,#N/A,FALSE,"96 RENT SUM";#N/A,#N/A,FALSE,"LSGACTSCHED";#N/A,#N/A,FALSE,"Conc. Sched"}</definedName>
    <definedName name="wrn.LEASING." hidden="1">{#N/A,#N/A,FALSE,"96 RENT SUM";#N/A,#N/A,FALSE,"LSGACTSCHED";#N/A,#N/A,FALSE,"Conc. Sched"}</definedName>
    <definedName name="wrn.Leasing._.Variance." localSheetId="4" hidden="1">{#N/A,#N/A,FALSE,"Leasing 6A"}</definedName>
    <definedName name="wrn.Leasing._.Variance." localSheetId="5" hidden="1">{#N/A,#N/A,FALSE,"Leasing 6A"}</definedName>
    <definedName name="wrn.Leasing._.Variance." localSheetId="3" hidden="1">{#N/A,#N/A,FALSE,"Leasing 6A"}</definedName>
    <definedName name="wrn.Leasing._.Variance." hidden="1">{#N/A,#N/A,FALSE,"Leasing 6A"}</definedName>
    <definedName name="wrn.LEASING._1" localSheetId="4" hidden="1">{#N/A,#N/A,FALSE,"96 RENT SUM";#N/A,#N/A,FALSE,"LSGACTSCHED";#N/A,#N/A,FALSE,"Conc. Sched"}</definedName>
    <definedName name="wrn.LEASING._1" localSheetId="5" hidden="1">{#N/A,#N/A,FALSE,"96 RENT SUM";#N/A,#N/A,FALSE,"LSGACTSCHED";#N/A,#N/A,FALSE,"Conc. Sched"}</definedName>
    <definedName name="wrn.LEASING._1" localSheetId="3" hidden="1">{#N/A,#N/A,FALSE,"96 RENT SUM";#N/A,#N/A,FALSE,"LSGACTSCHED";#N/A,#N/A,FALSE,"Conc. Sched"}</definedName>
    <definedName name="wrn.LEASING._1" hidden="1">{#N/A,#N/A,FALSE,"96 RENT SUM";#N/A,#N/A,FALSE,"LSGACTSCHED";#N/A,#N/A,FALSE,"Conc. Sched"}</definedName>
    <definedName name="wrn.LeasingResults." localSheetId="4" hidden="1">{#N/A,#N/A,FALSE,"Retention";#N/A,#N/A,FALSE,"ZL Roll";#N/A,#N/A,FALSE,"FC Roll";#N/A,#N/A,FALSE,"zmlConsildated";#N/A,#N/A,FALSE,"ZM ROll SbyS";#N/A,#N/A,FALSE,"ZL";#N/A,#N/A,FALSE,"FCOccy";#N/A,#N/A,FALSE,"ZM123";#N/A,#N/A,FALSE,"portfolio"}</definedName>
    <definedName name="wrn.LeasingResults." localSheetId="5" hidden="1">{#N/A,#N/A,FALSE,"Retention";#N/A,#N/A,FALSE,"ZL Roll";#N/A,#N/A,FALSE,"FC Roll";#N/A,#N/A,FALSE,"zmlConsildated";#N/A,#N/A,FALSE,"ZM ROll SbyS";#N/A,#N/A,FALSE,"ZL";#N/A,#N/A,FALSE,"FCOccy";#N/A,#N/A,FALSE,"ZM123";#N/A,#N/A,FALSE,"portfolio"}</definedName>
    <definedName name="wrn.LeasingResults." localSheetId="3" hidden="1">{#N/A,#N/A,FALSE,"Retention";#N/A,#N/A,FALSE,"ZL Roll";#N/A,#N/A,FALSE,"FC Roll";#N/A,#N/A,FALSE,"zmlConsildated";#N/A,#N/A,FALSE,"ZM ROll SbyS";#N/A,#N/A,FALSE,"ZL";#N/A,#N/A,FALSE,"FCOccy";#N/A,#N/A,FALSE,"ZM123";#N/A,#N/A,FALSE,"portfolio"}</definedName>
    <definedName name="wrn.LeasingResults." hidden="1">{#N/A,#N/A,FALSE,"Retention";#N/A,#N/A,FALSE,"ZL Roll";#N/A,#N/A,FALSE,"FC Roll";#N/A,#N/A,FALSE,"zmlConsildated";#N/A,#N/A,FALSE,"ZM ROll SbyS";#N/A,#N/A,FALSE,"ZL";#N/A,#N/A,FALSE,"FCOccy";#N/A,#N/A,FALSE,"ZM123";#N/A,#N/A,FALSE,"portfolio"}</definedName>
    <definedName name="wrn.LeasingResults.IRR" localSheetId="4" hidden="1">{#N/A,#N/A,FALSE,"Retention";#N/A,#N/A,FALSE,"ZL Roll";#N/A,#N/A,FALSE,"FC Roll";#N/A,#N/A,FALSE,"zmlConsildated";#N/A,#N/A,FALSE,"ZM ROll SbyS";#N/A,#N/A,FALSE,"ZL";#N/A,#N/A,FALSE,"FCOccy";#N/A,#N/A,FALSE,"ZM123";#N/A,#N/A,FALSE,"portfolio"}</definedName>
    <definedName name="wrn.LeasingResults.IRR" localSheetId="5" hidden="1">{#N/A,#N/A,FALSE,"Retention";#N/A,#N/A,FALSE,"ZL Roll";#N/A,#N/A,FALSE,"FC Roll";#N/A,#N/A,FALSE,"zmlConsildated";#N/A,#N/A,FALSE,"ZM ROll SbyS";#N/A,#N/A,FALSE,"ZL";#N/A,#N/A,FALSE,"FCOccy";#N/A,#N/A,FALSE,"ZM123";#N/A,#N/A,FALSE,"portfolio"}</definedName>
    <definedName name="wrn.LeasingResults.IRR" localSheetId="3" hidden="1">{#N/A,#N/A,FALSE,"Retention";#N/A,#N/A,FALSE,"ZL Roll";#N/A,#N/A,FALSE,"FC Roll";#N/A,#N/A,FALSE,"zmlConsildated";#N/A,#N/A,FALSE,"ZM ROll SbyS";#N/A,#N/A,FALSE,"ZL";#N/A,#N/A,FALSE,"FCOccy";#N/A,#N/A,FALSE,"ZM123";#N/A,#N/A,FALSE,"portfolio"}</definedName>
    <definedName name="wrn.LeasingResults.IRR" hidden="1">{#N/A,#N/A,FALSE,"Retention";#N/A,#N/A,FALSE,"ZL Roll";#N/A,#N/A,FALSE,"FC Roll";#N/A,#N/A,FALSE,"zmlConsildated";#N/A,#N/A,FALSE,"ZM ROll SbyS";#N/A,#N/A,FALSE,"ZL";#N/A,#N/A,FALSE,"FCOccy";#N/A,#N/A,FALSE,"ZM123";#N/A,#N/A,FALSE,"portfolio"}</definedName>
    <definedName name="wrn.Lender..Golf._.Only." localSheetId="4" hidden="1">{#N/A,#N/A,FALSE,"B-DevBud--Lend--Golf";#N/A,#N/A,FALSE,"B-Loan Terms--Golf";#N/A,#N/A,FALSE,"B-LTV--Golf";#N/A,#N/A,FALSE,"B-Project CF--Golf"}</definedName>
    <definedName name="wrn.Lender..Golf._.Only." localSheetId="5" hidden="1">{#N/A,#N/A,FALSE,"B-DevBud--Lend--Golf";#N/A,#N/A,FALSE,"B-Loan Terms--Golf";#N/A,#N/A,FALSE,"B-LTV--Golf";#N/A,#N/A,FALSE,"B-Project CF--Golf"}</definedName>
    <definedName name="wrn.Lender..Golf._.Only." localSheetId="3" hidden="1">{#N/A,#N/A,FALSE,"B-DevBud--Lend--Golf";#N/A,#N/A,FALSE,"B-Loan Terms--Golf";#N/A,#N/A,FALSE,"B-LTV--Golf";#N/A,#N/A,FALSE,"B-Project CF--Golf"}</definedName>
    <definedName name="wrn.Lender..Golf._.Only." hidden="1">{#N/A,#N/A,FALSE,"B-DevBud--Lend--Golf";#N/A,#N/A,FALSE,"B-Loan Terms--Golf";#N/A,#N/A,FALSE,"B-LTV--Golf";#N/A,#N/A,FALSE,"B-Project CF--Golf"}</definedName>
    <definedName name="wrn.Lender..Hotel._.Only." localSheetId="4" hidden="1">{#N/A,#N/A,FALSE,"B-DevBud--Lend--Hotel";#N/A,#N/A,FALSE,"B-Loan Terms--Hotel";#N/A,#N/A,FALSE,"B-LTV--Hotel";#N/A,#N/A,FALSE,"B-Project CF--Hotel";#N/A,#N/A,FALSE,"HotelCF"}</definedName>
    <definedName name="wrn.Lender..Hotel._.Only." localSheetId="5" hidden="1">{#N/A,#N/A,FALSE,"B-DevBud--Lend--Hotel";#N/A,#N/A,FALSE,"B-Loan Terms--Hotel";#N/A,#N/A,FALSE,"B-LTV--Hotel";#N/A,#N/A,FALSE,"B-Project CF--Hotel";#N/A,#N/A,FALSE,"HotelCF"}</definedName>
    <definedName name="wrn.Lender..Hotel._.Only." localSheetId="3" hidden="1">{#N/A,#N/A,FALSE,"B-DevBud--Lend--Hotel";#N/A,#N/A,FALSE,"B-Loan Terms--Hotel";#N/A,#N/A,FALSE,"B-LTV--Hotel";#N/A,#N/A,FALSE,"B-Project CF--Hotel";#N/A,#N/A,FALSE,"HotelCF"}</definedName>
    <definedName name="wrn.Lender..Hotel._.Only." hidden="1">{#N/A,#N/A,FALSE,"B-DevBud--Lend--Hotel";#N/A,#N/A,FALSE,"B-Loan Terms--Hotel";#N/A,#N/A,FALSE,"B-LTV--Hotel";#N/A,#N/A,FALSE,"B-Project CF--Hotel";#N/A,#N/A,FALSE,"HotelCF"}</definedName>
    <definedName name="wrn.letter._.size." localSheetId="4" hidden="1">{#N/A,#N/A,TRUE,"General Info";#N/A,#N/A,TRUE,"Project Returns";#N/A,#N/A,TRUE,"Financial Summary";#N/A,#N/A,TRUE,"Project Costs";#N/A,#N/A,TRUE,"Rent Revenue"}</definedName>
    <definedName name="wrn.letter._.size." localSheetId="5" hidden="1">{#N/A,#N/A,TRUE,"General Info";#N/A,#N/A,TRUE,"Project Returns";#N/A,#N/A,TRUE,"Financial Summary";#N/A,#N/A,TRUE,"Project Costs";#N/A,#N/A,TRUE,"Rent Revenue"}</definedName>
    <definedName name="wrn.letter._.size." localSheetId="3" hidden="1">{#N/A,#N/A,TRUE,"General Info";#N/A,#N/A,TRUE,"Project Returns";#N/A,#N/A,TRUE,"Financial Summary";#N/A,#N/A,TRUE,"Project Costs";#N/A,#N/A,TRUE,"Rent Revenue"}</definedName>
    <definedName name="wrn.letter._.size." hidden="1">{#N/A,#N/A,TRUE,"General Info";#N/A,#N/A,TRUE,"Project Returns";#N/A,#N/A,TRUE,"Financial Summary";#N/A,#N/A,TRUE,"Project Costs";#N/A,#N/A,TRUE,"Rent Revenue"}</definedName>
    <definedName name="wrn.LETTERED." localSheetId="4"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5"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vel._.4." localSheetId="4" hidden="1">{#N/A,#N/A,FALSE,"Income";#N/A,#N/A,FALSE,"EPS";#N/A,#N/A,FALSE,"Quarterly";#N/A,#N/A,FALSE,"CashFlow";#N/A,#N/A,FALSE,"Other";#N/A,#N/A,FALSE,"Dividend";#N/A,#N/A,FALSE,"Financials &amp; Ratios";#N/A,#N/A,FALSE,"Return On Equity";#N/A,#N/A,FALSE,"Inventory"}</definedName>
    <definedName name="wrn.Level._.4." localSheetId="5" hidden="1">{#N/A,#N/A,FALSE,"Income";#N/A,#N/A,FALSE,"EPS";#N/A,#N/A,FALSE,"Quarterly";#N/A,#N/A,FALSE,"CashFlow";#N/A,#N/A,FALSE,"Other";#N/A,#N/A,FALSE,"Dividend";#N/A,#N/A,FALSE,"Financials &amp; Ratios";#N/A,#N/A,FALSE,"Return On Equity";#N/A,#N/A,FALSE,"Inventory"}</definedName>
    <definedName name="wrn.Level._.4." localSheetId="3" hidden="1">{#N/A,#N/A,FALSE,"Income";#N/A,#N/A,FALSE,"EPS";#N/A,#N/A,FALSE,"Quarterly";#N/A,#N/A,FALSE,"CashFlow";#N/A,#N/A,FALSE,"Other";#N/A,#N/A,FALSE,"Dividend";#N/A,#N/A,FALSE,"Financials &amp; Ratios";#N/A,#N/A,FALSE,"Return On Equity";#N/A,#N/A,FALSE,"Inventory"}</definedName>
    <definedName name="wrn.Level._.4." hidden="1">{#N/A,#N/A,FALSE,"Income";#N/A,#N/A,FALSE,"EPS";#N/A,#N/A,FALSE,"Quarterly";#N/A,#N/A,FALSE,"CashFlow";#N/A,#N/A,FALSE,"Other";#N/A,#N/A,FALSE,"Dividend";#N/A,#N/A,FALSE,"Financials &amp; Ratios";#N/A,#N/A,FALSE,"Return On Equity";#N/A,#N/A,FALSE,"Inventory"}</definedName>
    <definedName name="wrn.Line._.Item._.Summary." localSheetId="4" hidden="1">{#N/A,#N/A,FALSE,"Line Item Summ."}</definedName>
    <definedName name="wrn.Line._.Item._.Summary." localSheetId="5" hidden="1">{#N/A,#N/A,FALSE,"Line Item Summ."}</definedName>
    <definedName name="wrn.Line._.Item._.Summary." localSheetId="3" hidden="1">{#N/A,#N/A,FALSE,"Line Item Summ."}</definedName>
    <definedName name="wrn.Line._.Item._.Summary." hidden="1">{#N/A,#N/A,FALSE,"Line Item Summ."}</definedName>
    <definedName name="wrn.lnsum" localSheetId="4" hidden="1">{"Loan Summary",#N/A,FALSE,"Phase 1 loan &amp; data"}</definedName>
    <definedName name="wrn.lnsum" localSheetId="5" hidden="1">{"Loan Summary",#N/A,FALSE,"Phase 1 loan &amp; data"}</definedName>
    <definedName name="wrn.lnsum" localSheetId="3" hidden="1">{"Loan Summary",#N/A,FALSE,"Phase 1 loan &amp; data"}</definedName>
    <definedName name="wrn.lnsum" hidden="1">{"Loan Summary",#N/A,FALSE,"Phase 1 loan &amp; data"}</definedName>
    <definedName name="wrn.Loan._.Brief." localSheetId="4" hidden="1">{#N/A,#N/A,TRUE,"Brief-Loan Request";#N/A,#N/A,TRUE,"Property History";#N/A,#N/A,TRUE,"Borrower";#N/A,#N/A,TRUE,"Sponsor-Manager";#N/A,#N/A,TRUE,"Area-Neigborhood";#N/A,#N/A,TRUE,"Site-Improvements";#N/A,#N/A,TRUE,"Tenancy";#N/A,#N/A,TRUE,"Immed Needs";#N/A,#N/A,TRUE,"Needs over Term";#N/A,#N/A,TRUE,"Environmental";#N/A,#N/A,TRUE,"Market-Quality";#N/A,#N/A,TRUE,"Appraisal";#N/A,#N/A,TRUE,"UW Income";#N/A,#N/A,TRUE,"UW Expenses";#N/A,#N/A,TRUE,"UW Reserves";#N/A,#N/A,TRUE,"Exit-Valuation";#N/A,#N/A,TRUE,"Strengths-Weaknesses";#N/A,#N/A,TRUE,"Recommendation"}</definedName>
    <definedName name="wrn.Loan._.Brief." localSheetId="5" hidden="1">{#N/A,#N/A,TRUE,"Brief-Loan Request";#N/A,#N/A,TRUE,"Property History";#N/A,#N/A,TRUE,"Borrower";#N/A,#N/A,TRUE,"Sponsor-Manager";#N/A,#N/A,TRUE,"Area-Neigborhood";#N/A,#N/A,TRUE,"Site-Improvements";#N/A,#N/A,TRUE,"Tenancy";#N/A,#N/A,TRUE,"Immed Needs";#N/A,#N/A,TRUE,"Needs over Term";#N/A,#N/A,TRUE,"Environmental";#N/A,#N/A,TRUE,"Market-Quality";#N/A,#N/A,TRUE,"Appraisal";#N/A,#N/A,TRUE,"UW Income";#N/A,#N/A,TRUE,"UW Expenses";#N/A,#N/A,TRUE,"UW Reserves";#N/A,#N/A,TRUE,"Exit-Valuation";#N/A,#N/A,TRUE,"Strengths-Weaknesses";#N/A,#N/A,TRUE,"Recommendation"}</definedName>
    <definedName name="wrn.Loan._.Brief." localSheetId="3" hidden="1">{#N/A,#N/A,TRUE,"Brief-Loan Request";#N/A,#N/A,TRUE,"Property History";#N/A,#N/A,TRUE,"Borrower";#N/A,#N/A,TRUE,"Sponsor-Manager";#N/A,#N/A,TRUE,"Area-Neigborhood";#N/A,#N/A,TRUE,"Site-Improvements";#N/A,#N/A,TRUE,"Tenancy";#N/A,#N/A,TRUE,"Immed Needs";#N/A,#N/A,TRUE,"Needs over Term";#N/A,#N/A,TRUE,"Environmental";#N/A,#N/A,TRUE,"Market-Quality";#N/A,#N/A,TRUE,"Appraisal";#N/A,#N/A,TRUE,"UW Income";#N/A,#N/A,TRUE,"UW Expenses";#N/A,#N/A,TRUE,"UW Reserves";#N/A,#N/A,TRUE,"Exit-Valuation";#N/A,#N/A,TRUE,"Strengths-Weaknesses";#N/A,#N/A,TRUE,"Recommendation"}</definedName>
    <definedName name="wrn.Loan._.Brief." hidden="1">{#N/A,#N/A,TRUE,"Brief-Loan Request";#N/A,#N/A,TRUE,"Property History";#N/A,#N/A,TRUE,"Borrower";#N/A,#N/A,TRUE,"Sponsor-Manager";#N/A,#N/A,TRUE,"Area-Neigborhood";#N/A,#N/A,TRUE,"Site-Improvements";#N/A,#N/A,TRUE,"Tenancy";#N/A,#N/A,TRUE,"Immed Needs";#N/A,#N/A,TRUE,"Needs over Term";#N/A,#N/A,TRUE,"Environmental";#N/A,#N/A,TRUE,"Market-Quality";#N/A,#N/A,TRUE,"Appraisal";#N/A,#N/A,TRUE,"UW Income";#N/A,#N/A,TRUE,"UW Expenses";#N/A,#N/A,TRUE,"UW Reserves";#N/A,#N/A,TRUE,"Exit-Valuation";#N/A,#N/A,TRUE,"Strengths-Weaknesses";#N/A,#N/A,TRUE,"Recommendation"}</definedName>
    <definedName name="wrn.Loan._.Committee." localSheetId="4"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wrn.Loan._.Committee." localSheetId="5"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wrn.Loan._.Committee." localSheetId="3"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wrn.Loan._.Committee."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wrn.Loan._.Pricing._.Analysis." localSheetId="4" hidden="1">{#N/A,#N/A,FALSE,"LOAN ANALYSIS"}</definedName>
    <definedName name="wrn.Loan._.Pricing._.Analysis." localSheetId="5" hidden="1">{#N/A,#N/A,FALSE,"LOAN ANALYSIS"}</definedName>
    <definedName name="wrn.Loan._.Pricing._.Analysis." localSheetId="3" hidden="1">{#N/A,#N/A,FALSE,"LOAN ANALYSIS"}</definedName>
    <definedName name="wrn.Loan._.Pricing._.Analysis." hidden="1">{#N/A,#N/A,FALSE,"LOAN ANALYSIS"}</definedName>
    <definedName name="wrn.Loan._.Pricing._.Analysis._1" localSheetId="4" hidden="1">{#N/A,#N/A,FALSE,"LOAN ANALYSIS"}</definedName>
    <definedName name="wrn.Loan._.Pricing._.Analysis._1" localSheetId="5" hidden="1">{#N/A,#N/A,FALSE,"LOAN ANALYSIS"}</definedName>
    <definedName name="wrn.Loan._.Pricing._.Analysis._1" localSheetId="3" hidden="1">{#N/A,#N/A,FALSE,"LOAN ANALYSIS"}</definedName>
    <definedName name="wrn.Loan._.Pricing._.Analysis._1" hidden="1">{#N/A,#N/A,FALSE,"LOAN ANALYSIS"}</definedName>
    <definedName name="wrn.Loan._.Submission." localSheetId="4" hidden="1">{#N/A,#N/A,FALSE,"Brief";#N/A,#N/A,FALSE,"Loan Purpose";#N/A,#N/A,FALSE,"Borrower";#N/A,#N/A,FALSE,"Sponsor";#N/A,#N/A,FALSE,"Site-Improvements";#N/A,#N/A,FALSE,"Manager";#N/A,#N/A,FALSE,"Tenancy-MF";#N/A,#N/A,FALSE,"Market";#N/A,#N/A,FALSE,"Engineering";#N/A,#N/A,FALSE,"Environmental";#N/A,#N/A,FALSE,"Appraisal";#N/A,#N/A,FALSE,"UW Income";#N/A,#N/A,FALSE,"UW Expenses";#N/A,#N/A,FALSE,"UW Reserves";#N/A,#N/A,FALSE,"Exit-Valuation";#N/A,#N/A,FALSE,"Strengths-Weaknesses";#N/A,#N/A,FALSE,"Recommendation"}</definedName>
    <definedName name="wrn.Loan._.Submission." localSheetId="5" hidden="1">{#N/A,#N/A,FALSE,"Brief";#N/A,#N/A,FALSE,"Loan Purpose";#N/A,#N/A,FALSE,"Borrower";#N/A,#N/A,FALSE,"Sponsor";#N/A,#N/A,FALSE,"Site-Improvements";#N/A,#N/A,FALSE,"Manager";#N/A,#N/A,FALSE,"Tenancy-MF";#N/A,#N/A,FALSE,"Market";#N/A,#N/A,FALSE,"Engineering";#N/A,#N/A,FALSE,"Environmental";#N/A,#N/A,FALSE,"Appraisal";#N/A,#N/A,FALSE,"UW Income";#N/A,#N/A,FALSE,"UW Expenses";#N/A,#N/A,FALSE,"UW Reserves";#N/A,#N/A,FALSE,"Exit-Valuation";#N/A,#N/A,FALSE,"Strengths-Weaknesses";#N/A,#N/A,FALSE,"Recommendation"}</definedName>
    <definedName name="wrn.Loan._.Submission." localSheetId="3" hidden="1">{#N/A,#N/A,FALSE,"Brief";#N/A,#N/A,FALSE,"Loan Purpose";#N/A,#N/A,FALSE,"Borrower";#N/A,#N/A,FALSE,"Sponsor";#N/A,#N/A,FALSE,"Site-Improvements";#N/A,#N/A,FALSE,"Manager";#N/A,#N/A,FALSE,"Tenancy-MF";#N/A,#N/A,FALSE,"Market";#N/A,#N/A,FALSE,"Engineering";#N/A,#N/A,FALSE,"Environmental";#N/A,#N/A,FALSE,"Appraisal";#N/A,#N/A,FALSE,"UW Income";#N/A,#N/A,FALSE,"UW Expenses";#N/A,#N/A,FALSE,"UW Reserves";#N/A,#N/A,FALSE,"Exit-Valuation";#N/A,#N/A,FALSE,"Strengths-Weaknesses";#N/A,#N/A,FALSE,"Recommendation"}</definedName>
    <definedName name="wrn.Loan._.Submission." hidden="1">{#N/A,#N/A,FALSE,"Brief";#N/A,#N/A,FALSE,"Loan Purpose";#N/A,#N/A,FALSE,"Borrower";#N/A,#N/A,FALSE,"Sponsor";#N/A,#N/A,FALSE,"Site-Improvements";#N/A,#N/A,FALSE,"Manager";#N/A,#N/A,FALSE,"Tenancy-MF";#N/A,#N/A,FALSE,"Market";#N/A,#N/A,FALSE,"Engineering";#N/A,#N/A,FALSE,"Environmental";#N/A,#N/A,FALSE,"Appraisal";#N/A,#N/A,FALSE,"UW Income";#N/A,#N/A,FALSE,"UW Expenses";#N/A,#N/A,FALSE,"UW Reserves";#N/A,#N/A,FALSE,"Exit-Valuation";#N/A,#N/A,FALSE,"Strengths-Weaknesses";#N/A,#N/A,FALSE,"Recommendation"}</definedName>
    <definedName name="wrn.Loan._.Summary." localSheetId="4" hidden="1">{"Loan Summary",#N/A,FALSE,"Phase 1 loan &amp; data"}</definedName>
    <definedName name="wrn.Loan._.Summary." localSheetId="5" hidden="1">{"Loan Summary",#N/A,FALSE,"Phase 1 loan &amp; data"}</definedName>
    <definedName name="wrn.Loan._.Summary." localSheetId="3" hidden="1">{"Loan Summary",#N/A,FALSE,"Phase 1 loan &amp; data"}</definedName>
    <definedName name="wrn.Loan._.Summary." hidden="1">{"Loan Summary",#N/A,FALSE,"Phase 1 loan &amp; data"}</definedName>
    <definedName name="wrn.LoanInformation." localSheetId="4" hidden="1">{#N/A,#N/A,FALSE,"LoanAssumptions"}</definedName>
    <definedName name="wrn.LoanInformation." localSheetId="5" hidden="1">{#N/A,#N/A,FALSE,"LoanAssumptions"}</definedName>
    <definedName name="wrn.LoanInformation." localSheetId="3" hidden="1">{#N/A,#N/A,FALSE,"LoanAssumptions"}</definedName>
    <definedName name="wrn.LoanInformation." hidden="1">{#N/A,#N/A,FALSE,"LoanAssumptions"}</definedName>
    <definedName name="wrn.LoanInformation._1" localSheetId="4" hidden="1">{#N/A,#N/A,FALSE,"LoanAssumptions"}</definedName>
    <definedName name="wrn.LoanInformation._1" localSheetId="5" hidden="1">{#N/A,#N/A,FALSE,"LoanAssumptions"}</definedName>
    <definedName name="wrn.LoanInformation._1" localSheetId="3" hidden="1">{#N/A,#N/A,FALSE,"LoanAssumptions"}</definedName>
    <definedName name="wrn.LoanInformation._1" hidden="1">{#N/A,#N/A,FALSE,"LoanAssumptions"}</definedName>
    <definedName name="wrn.Loanrecap." localSheetId="4" hidden="1">{"Loanrecap",#N/A,FALSE,"Construction"}</definedName>
    <definedName name="wrn.Loanrecap." localSheetId="5" hidden="1">{"Loanrecap",#N/A,FALSE,"Construction"}</definedName>
    <definedName name="wrn.Loanrecap." localSheetId="3" hidden="1">{"Loanrecap",#N/A,FALSE,"Construction"}</definedName>
    <definedName name="wrn.Loanrecap." hidden="1">{"Loanrecap",#N/A,FALSE,"Construction"}</definedName>
    <definedName name="wrn.loanworks_fs." localSheetId="4" hidden="1">{"avgbs",#N/A,FALSE,"loanworks_fs";"is",#N/A,FALSE,"loanworks_fs";"opexps",#N/A,FALSE,"loanworks_fs"}</definedName>
    <definedName name="wrn.loanworks_fs." localSheetId="5" hidden="1">{"avgbs",#N/A,FALSE,"loanworks_fs";"is",#N/A,FALSE,"loanworks_fs";"opexps",#N/A,FALSE,"loanworks_fs"}</definedName>
    <definedName name="wrn.loanworks_fs." localSheetId="3" hidden="1">{"avgbs",#N/A,FALSE,"loanworks_fs";"is",#N/A,FALSE,"loanworks_fs";"opexps",#N/A,FALSE,"loanworks_fs"}</definedName>
    <definedName name="wrn.loanworks_fs." hidden="1">{"avgbs",#N/A,FALSE,"loanworks_fs";"is",#N/A,FALSE,"loanworks_fs";"opexps",#N/A,FALSE,"loanworks_fs"}</definedName>
    <definedName name="wrn.Lodging." localSheetId="4" hidden="1">{#N/A,#N/A,FALSE,"EPS";#N/A,#N/A,FALSE,"EBITDA"}</definedName>
    <definedName name="wrn.Lodging." localSheetId="5" hidden="1">{#N/A,#N/A,FALSE,"EPS";#N/A,#N/A,FALSE,"EBITDA"}</definedName>
    <definedName name="wrn.Lodging." localSheetId="3" hidden="1">{#N/A,#N/A,FALSE,"EPS";#N/A,#N/A,FALSE,"EBITDA"}</definedName>
    <definedName name="wrn.Lodging." hidden="1">{#N/A,#N/A,FALSE,"EPS";#N/A,#N/A,FALSE,"EBITDA"}</definedName>
    <definedName name="wrn.Lojas._.por._.Aluguel._.Real." localSheetId="4" hidden="1">{#N/A,#N/A,FALSE,"Lojas por Aluguel (R$)"}</definedName>
    <definedName name="wrn.Lojas._.por._.Aluguel._.Real." localSheetId="5" hidden="1">{#N/A,#N/A,FALSE,"Lojas por Aluguel (R$)"}</definedName>
    <definedName name="wrn.Lojas._.por._.Aluguel._.Real." localSheetId="3" hidden="1">{#N/A,#N/A,FALSE,"Lojas por Aluguel (R$)"}</definedName>
    <definedName name="wrn.Lojas._.por._.Aluguel._.Real." hidden="1">{#N/A,#N/A,FALSE,"Lojas por Aluguel (R$)"}</definedName>
    <definedName name="wrn.Lojas._.por._.Faturamento._.real." localSheetId="4" hidden="1">{#N/A,#N/A,FALSE,"Lojas por Faturamento (R$)"}</definedName>
    <definedName name="wrn.Lojas._.por._.Faturamento._.real." localSheetId="5" hidden="1">{#N/A,#N/A,FALSE,"Lojas por Faturamento (R$)"}</definedName>
    <definedName name="wrn.Lojas._.por._.Faturamento._.real." localSheetId="3" hidden="1">{#N/A,#N/A,FALSE,"Lojas por Faturamento (R$)"}</definedName>
    <definedName name="wrn.Lojas._.por._.Faturamento._.real." hidden="1">{#N/A,#N/A,FALSE,"Lojas por Faturamento (R$)"}</definedName>
    <definedName name="wrn.Lot._.Inventory." localSheetId="4" hidden="1">{"lot inventory",#N/A,FALSE,"Lot List"}</definedName>
    <definedName name="wrn.Lot._.Inventory." localSheetId="5" hidden="1">{"lot inventory",#N/A,FALSE,"Lot List"}</definedName>
    <definedName name="wrn.Lot._.Inventory." localSheetId="3" hidden="1">{"lot inventory",#N/A,FALSE,"Lot List"}</definedName>
    <definedName name="wrn.Lot._.Inventory." hidden="1">{"lot inventory",#N/A,FALSE,"Lot List"}</definedName>
    <definedName name="wrn.Lot._.Inventory._1" localSheetId="4" hidden="1">{"lot inventory",#N/A,FALSE,"Lot List"}</definedName>
    <definedName name="wrn.Lot._.Inventory._1" localSheetId="5" hidden="1">{"lot inventory",#N/A,FALSE,"Lot List"}</definedName>
    <definedName name="wrn.Lot._.Inventory._1" localSheetId="3" hidden="1">{"lot inventory",#N/A,FALSE,"Lot List"}</definedName>
    <definedName name="wrn.Lot._.Inventory._1" hidden="1">{"lot inventory",#N/A,FALSE,"Lot List"}</definedName>
    <definedName name="wrn.Lot._.Summary." localSheetId="4" hidden="1">{"Lot Prices",#N/A,FALSE,"LOTS-PRICING";"lot1",#N/A,FALSE,"Lots";"lot2",#N/A,FALSE,"Lots";"Lot3",#N/A,FALSE,"Lots";"lot4",#N/A,FALSE,"Lots";"lot5",#N/A,FALSE,"Lots";"lot6",#N/A,FALSE,"Lots";"lot7",#N/A,FALSE,"Lots";"lot8",#N/A,FALSE,"Lots";"lot9",#N/A,FALSE,"Lots";"lot10",#N/A,FALSE,"Lots";"lot11",#N/A,FALSE,"Lots";"lot12",#N/A,FALSE,"Lots"}</definedName>
    <definedName name="wrn.Lot._.Summary." localSheetId="5" hidden="1">{"Lot Prices",#N/A,FALSE,"LOTS-PRICING";"lot1",#N/A,FALSE,"Lots";"lot2",#N/A,FALSE,"Lots";"Lot3",#N/A,FALSE,"Lots";"lot4",#N/A,FALSE,"Lots";"lot5",#N/A,FALSE,"Lots";"lot6",#N/A,FALSE,"Lots";"lot7",#N/A,FALSE,"Lots";"lot8",#N/A,FALSE,"Lots";"lot9",#N/A,FALSE,"Lots";"lot10",#N/A,FALSE,"Lots";"lot11",#N/A,FALSE,"Lots";"lot12",#N/A,FALSE,"Lots"}</definedName>
    <definedName name="wrn.Lot._.Summary." localSheetId="3" hidden="1">{"Lot Prices",#N/A,FALSE,"LOTS-PRICING";"lot1",#N/A,FALSE,"Lots";"lot2",#N/A,FALSE,"Lots";"Lot3",#N/A,FALSE,"Lots";"lot4",#N/A,FALSE,"Lots";"lot5",#N/A,FALSE,"Lots";"lot6",#N/A,FALSE,"Lots";"lot7",#N/A,FALSE,"Lots";"lot8",#N/A,FALSE,"Lots";"lot9",#N/A,FALSE,"Lots";"lot10",#N/A,FALSE,"Lots";"lot11",#N/A,FALSE,"Lots";"lot12",#N/A,FALSE,"Lots"}</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Lot._.Summary._1" localSheetId="4" hidden="1">{"Lot Prices",#N/A,FALSE,"LOTS-PRICING";"lot1",#N/A,FALSE,"Lots";"lot2",#N/A,FALSE,"Lots";"Lot3",#N/A,FALSE,"Lots";"lot4",#N/A,FALSE,"Lots";"lot5",#N/A,FALSE,"Lots";"lot6",#N/A,FALSE,"Lots";"lot7",#N/A,FALSE,"Lots";"lot8",#N/A,FALSE,"Lots";"lot9",#N/A,FALSE,"Lots";"lot10",#N/A,FALSE,"Lots";"lot11",#N/A,FALSE,"Lots";"lot12",#N/A,FALSE,"Lots"}</definedName>
    <definedName name="wrn.Lot._.Summary._1" localSheetId="5" hidden="1">{"Lot Prices",#N/A,FALSE,"LOTS-PRICING";"lot1",#N/A,FALSE,"Lots";"lot2",#N/A,FALSE,"Lots";"Lot3",#N/A,FALSE,"Lots";"lot4",#N/A,FALSE,"Lots";"lot5",#N/A,FALSE,"Lots";"lot6",#N/A,FALSE,"Lots";"lot7",#N/A,FALSE,"Lots";"lot8",#N/A,FALSE,"Lots";"lot9",#N/A,FALSE,"Lots";"lot10",#N/A,FALSE,"Lots";"lot11",#N/A,FALSE,"Lots";"lot12",#N/A,FALSE,"Lots"}</definedName>
    <definedName name="wrn.Lot._.Summary._1" localSheetId="3" hidden="1">{"Lot Prices",#N/A,FALSE,"LOTS-PRICING";"lot1",#N/A,FALSE,"Lots";"lot2",#N/A,FALSE,"Lots";"Lot3",#N/A,FALSE,"Lots";"lot4",#N/A,FALSE,"Lots";"lot5",#N/A,FALSE,"Lots";"lot6",#N/A,FALSE,"Lots";"lot7",#N/A,FALSE,"Lots";"lot8",#N/A,FALSE,"Lots";"lot9",#N/A,FALSE,"Lots";"lot10",#N/A,FALSE,"Lots";"lot11",#N/A,FALSE,"Lots";"lot12",#N/A,FALSE,"Lots"}</definedName>
    <definedName name="wrn.Lot._.Summary._1" hidden="1">{"Lot Prices",#N/A,FALSE,"LOTS-PRICING";"lot1",#N/A,FALSE,"Lots";"lot2",#N/A,FALSE,"Lots";"Lot3",#N/A,FALSE,"Lots";"lot4",#N/A,FALSE,"Lots";"lot5",#N/A,FALSE,"Lots";"lot6",#N/A,FALSE,"Lots";"lot7",#N/A,FALSE,"Lots";"lot8",#N/A,FALSE,"Lots";"lot9",#N/A,FALSE,"Lots";"lot10",#N/A,FALSE,"Lots";"lot11",#N/A,FALSE,"Lots";"lot12",#N/A,FALSE,"Lots"}</definedName>
    <definedName name="wrn.Lower._.Tier._.Analysis." localSheetId="4" hidden="1">{#N/A,#N/A,TRUE,"Summary";#N/A,#N/A,TRUE,"Sources and Uses";#N/A,#N/A,TRUE,"Qualified Basis";#N/A,#N/A,TRUE,"Rent and Unit Mix";#N/A,#N/A,TRUE,"Stabilized";#N/A,#N/A,TRUE,"Proforma Operations";#N/A,#N/A,TRUE,"Lease-Up";#N/A,#N/A,TRUE,"Tax Credit Analysis";#N/A,#N/A,TRUE,"Buyer's IRR";#N/A,#N/A,TRUE,"Exhibit A";#N/A,#N/A,TRUE,"Developer Fee Schedule";#N/A,#N/A,TRUE,"Min. Gain Calc.";#N/A,#N/A,TRUE,"Min. Gain Calc. 3-3-5"}</definedName>
    <definedName name="wrn.Lower._.Tier._.Analysis." localSheetId="5" hidden="1">{#N/A,#N/A,TRUE,"Summary";#N/A,#N/A,TRUE,"Sources and Uses";#N/A,#N/A,TRUE,"Qualified Basis";#N/A,#N/A,TRUE,"Rent and Unit Mix";#N/A,#N/A,TRUE,"Stabilized";#N/A,#N/A,TRUE,"Proforma Operations";#N/A,#N/A,TRUE,"Lease-Up";#N/A,#N/A,TRUE,"Tax Credit Analysis";#N/A,#N/A,TRUE,"Buyer's IRR";#N/A,#N/A,TRUE,"Exhibit A";#N/A,#N/A,TRUE,"Developer Fee Schedule";#N/A,#N/A,TRUE,"Min. Gain Calc.";#N/A,#N/A,TRUE,"Min. Gain Calc. 3-3-5"}</definedName>
    <definedName name="wrn.Lower._.Tier._.Analysis." localSheetId="3" hidden="1">{#N/A,#N/A,TRUE,"Summary";#N/A,#N/A,TRUE,"Sources and Uses";#N/A,#N/A,TRUE,"Qualified Basis";#N/A,#N/A,TRUE,"Rent and Unit Mix";#N/A,#N/A,TRUE,"Stabilized";#N/A,#N/A,TRUE,"Proforma Operations";#N/A,#N/A,TRUE,"Lease-Up";#N/A,#N/A,TRUE,"Tax Credit Analysis";#N/A,#N/A,TRUE,"Buyer's IRR";#N/A,#N/A,TRUE,"Exhibit A";#N/A,#N/A,TRUE,"Developer Fee Schedule";#N/A,#N/A,TRUE,"Min. Gain Calc.";#N/A,#N/A,TRUE,"Min. Gain Calc. 3-3-5"}</definedName>
    <definedName name="wrn.Lower._.Tier._.Analysis." hidden="1">{#N/A,#N/A,TRUE,"Summary";#N/A,#N/A,TRUE,"Sources and Uses";#N/A,#N/A,TRUE,"Qualified Basis";#N/A,#N/A,TRUE,"Rent and Unit Mix";#N/A,#N/A,TRUE,"Stabilized";#N/A,#N/A,TRUE,"Proforma Operations";#N/A,#N/A,TRUE,"Lease-Up";#N/A,#N/A,TRUE,"Tax Credit Analysis";#N/A,#N/A,TRUE,"Buyer's IRR";#N/A,#N/A,TRUE,"Exhibit A";#N/A,#N/A,TRUE,"Developer Fee Schedule";#N/A,#N/A,TRUE,"Min. Gain Calc.";#N/A,#N/A,TRUE,"Min. Gain Calc. 3-3-5"}</definedName>
    <definedName name="wrn.LOWY._.REPORT." localSheetId="4" hidden="1">{"TITLE",#N/A,TRUE,"TITLE SHEET";"cover_sheet",#N/A,TRUE,"COVER SHHET";"PROFOMA",#N/A,TRUE,"Feasability";"DRTSMRY",#N/A,TRUE,"DIRECT COST";"NEW_ROLL",#N/A,TRUE,"NEW RENT ROLL";"LOST_RENT",#N/A,TRUE,"Lost rent-buyout"}</definedName>
    <definedName name="wrn.LOWY._.REPORT." localSheetId="5" hidden="1">{"TITLE",#N/A,TRUE,"TITLE SHEET";"cover_sheet",#N/A,TRUE,"COVER SHHET";"PROFOMA",#N/A,TRUE,"Feasability";"DRTSMRY",#N/A,TRUE,"DIRECT COST";"NEW_ROLL",#N/A,TRUE,"NEW RENT ROLL";"LOST_RENT",#N/A,TRUE,"Lost rent-buyout"}</definedName>
    <definedName name="wrn.LOWY._.REPORT." localSheetId="3" hidden="1">{"TITLE",#N/A,TRUE,"TITLE SHEET";"cover_sheet",#N/A,TRUE,"COVER SHHET";"PROFOMA",#N/A,TRUE,"Feasability";"DRTSMRY",#N/A,TRUE,"DIRECT COST";"NEW_ROLL",#N/A,TRUE,"NEW RENT ROLL";"LOST_RENT",#N/A,TRUE,"Lost rent-buyout"}</definedName>
    <definedName name="wrn.LOWY._.REPORT." hidden="1">{"TITLE",#N/A,TRUE,"TITLE SHEET";"cover_sheet",#N/A,TRUE,"COVER SHHET";"PROFOMA",#N/A,TRUE,"Feasability";"DRTSMRY",#N/A,TRUE,"DIRECT COST";"NEW_ROLL",#N/A,TRUE,"NEW RENT ROLL";"LOST_RENT",#N/A,TRUE,"Lost rent-buyout"}</definedName>
    <definedName name="wrn.lsp." localSheetId="4" hidden="1">{#N/A,#N/A,FALSE,"index";#N/A,#N/A,FALSE,"prudential";#N/A,#N/A,FALSE,"com.verif";#N/A,#N/A,FALSE,"COND.PREC";#N/A,#N/A,FALSE,"DRAWDOWN";#N/A,#N/A,FALSE,"SETTL.INSTR";#N/A,#N/A,FALSE,"LIST DOC.";#N/A,#N/A,FALSE,"COND.SUBS.";#N/A,#N/A,FALSE,"annualrev";#N/A,#N/A,FALSE,"financ.rev"}</definedName>
    <definedName name="wrn.lsp." localSheetId="5" hidden="1">{#N/A,#N/A,FALSE,"index";#N/A,#N/A,FALSE,"prudential";#N/A,#N/A,FALSE,"com.verif";#N/A,#N/A,FALSE,"COND.PREC";#N/A,#N/A,FALSE,"DRAWDOWN";#N/A,#N/A,FALSE,"SETTL.INSTR";#N/A,#N/A,FALSE,"LIST DOC.";#N/A,#N/A,FALSE,"COND.SUBS.";#N/A,#N/A,FALSE,"annualrev";#N/A,#N/A,FALSE,"financ.rev"}</definedName>
    <definedName name="wrn.lsp." localSheetId="3" hidden="1">{#N/A,#N/A,FALSE,"index";#N/A,#N/A,FALSE,"prudential";#N/A,#N/A,FALSE,"com.verif";#N/A,#N/A,FALSE,"COND.PREC";#N/A,#N/A,FALSE,"DRAWDOWN";#N/A,#N/A,FALSE,"SETTL.INSTR";#N/A,#N/A,FALSE,"LIST DOC.";#N/A,#N/A,FALSE,"COND.SUBS.";#N/A,#N/A,FALSE,"annualrev";#N/A,#N/A,FALSE,"financ.rev"}</definedName>
    <definedName name="wrn.lsp." hidden="1">{#N/A,#N/A,FALSE,"index";#N/A,#N/A,FALSE,"prudential";#N/A,#N/A,FALSE,"com.verif";#N/A,#N/A,FALSE,"COND.PREC";#N/A,#N/A,FALSE,"DRAWDOWN";#N/A,#N/A,FALSE,"SETTL.INSTR";#N/A,#N/A,FALSE,"LIST DOC.";#N/A,#N/A,FALSE,"COND.SUBS.";#N/A,#N/A,FALSE,"annualrev";#N/A,#N/A,FALSE,"financ.rev"}</definedName>
    <definedName name="wrn.lsp.2" localSheetId="4" hidden="1">{#N/A,#N/A,FALSE,"index";#N/A,#N/A,FALSE,"prudential";#N/A,#N/A,FALSE,"com.verif";#N/A,#N/A,FALSE,"COND.PREC";#N/A,#N/A,FALSE,"DRAWDOWN";#N/A,#N/A,FALSE,"SETTL.INSTR";#N/A,#N/A,FALSE,"LIST DOC.";#N/A,#N/A,FALSE,"COND.SUBS.";#N/A,#N/A,FALSE,"annualrev";#N/A,#N/A,FALSE,"financ.rev"}</definedName>
    <definedName name="wrn.lsp.2" localSheetId="5" hidden="1">{#N/A,#N/A,FALSE,"index";#N/A,#N/A,FALSE,"prudential";#N/A,#N/A,FALSE,"com.verif";#N/A,#N/A,FALSE,"COND.PREC";#N/A,#N/A,FALSE,"DRAWDOWN";#N/A,#N/A,FALSE,"SETTL.INSTR";#N/A,#N/A,FALSE,"LIST DOC.";#N/A,#N/A,FALSE,"COND.SUBS.";#N/A,#N/A,FALSE,"annualrev";#N/A,#N/A,FALSE,"financ.rev"}</definedName>
    <definedName name="wrn.lsp.2" localSheetId="3" hidden="1">{#N/A,#N/A,FALSE,"index";#N/A,#N/A,FALSE,"prudential";#N/A,#N/A,FALSE,"com.verif";#N/A,#N/A,FALSE,"COND.PREC";#N/A,#N/A,FALSE,"DRAWDOWN";#N/A,#N/A,FALSE,"SETTL.INSTR";#N/A,#N/A,FALSE,"LIST DOC.";#N/A,#N/A,FALSE,"COND.SUBS.";#N/A,#N/A,FALSE,"annualrev";#N/A,#N/A,FALSE,"financ.rev"}</definedName>
    <definedName name="wrn.lsp.2" hidden="1">{#N/A,#N/A,FALSE,"index";#N/A,#N/A,FALSE,"prudential";#N/A,#N/A,FALSE,"com.verif";#N/A,#N/A,FALSE,"COND.PREC";#N/A,#N/A,FALSE,"DRAWDOWN";#N/A,#N/A,FALSE,"SETTL.INSTR";#N/A,#N/A,FALSE,"LIST DOC.";#N/A,#N/A,FALSE,"COND.SUBS.";#N/A,#N/A,FALSE,"annualrev";#N/A,#N/A,FALSE,"financ.rev"}</definedName>
    <definedName name="wrn.Ltd._.Service._.Budget." localSheetId="4"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 localSheetId="5"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 localSheetId="3"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_1" localSheetId="4"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_1" localSheetId="5"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_1" localSheetId="3"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_1"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rd." localSheetId="4"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5"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4" hidden="1">{"LTV Output",#N/A,FALSE,"Output"}</definedName>
    <definedName name="wrn.LTV._.Output." localSheetId="5" hidden="1">{"LTV Output",#N/A,FALSE,"Output"}</definedName>
    <definedName name="wrn.LTV._.Output." localSheetId="3" hidden="1">{"LTV Output",#N/A,FALSE,"Output"}</definedName>
    <definedName name="wrn.LTV._.Output." hidden="1">{"LTV Output",#N/A,FALSE,"Output"}</definedName>
    <definedName name="wrn.LTV._.Output._1" localSheetId="4" hidden="1">{"LTV Output",#N/A,FALSE,"Output"}</definedName>
    <definedName name="wrn.LTV._.Output._1" localSheetId="5" hidden="1">{"LTV Output",#N/A,FALSE,"Output"}</definedName>
    <definedName name="wrn.LTV._.Output._1" localSheetId="3" hidden="1">{"LTV Output",#N/A,FALSE,"Output"}</definedName>
    <definedName name="wrn.LTV._.Output._1" hidden="1">{"LTV Output",#N/A,FALSE,"Output"}</definedName>
    <definedName name="wrn.Main._.CBO._.Report." localSheetId="4"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localSheetId="3"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rn.Maine." localSheetId="4" hidden="1">{"Assumptions",#N/A,TRUE,"Assumptions";"Income",#N/A,TRUE,"Income";"Balance",#N/A,TRUE,"Balance"}</definedName>
    <definedName name="wrn.Maine." localSheetId="5" hidden="1">{"Assumptions",#N/A,TRUE,"Assumptions";"Income",#N/A,TRUE,"Income";"Balance",#N/A,TRUE,"Balance"}</definedName>
    <definedName name="wrn.Maine." localSheetId="3" hidden="1">{"Assumptions",#N/A,TRUE,"Assumptions";"Income",#N/A,TRUE,"Income";"Balance",#N/A,TRUE,"Balance"}</definedName>
    <definedName name="wrn.Maine." hidden="1">{"Assumptions",#N/A,TRUE,"Assumptions";"Income",#N/A,TRUE,"Income";"Balance",#N/A,TRUE,"Balance"}</definedName>
    <definedName name="wrn.Maine2."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pa._.de._.Aluguel._.Analitico." localSheetId="4" hidden="1">{#N/A,#N/A,FALSE,"Mapa de Aluguel - Analítico"}</definedName>
    <definedName name="wrn.Mapa._.de._.Aluguel._.Analitico." localSheetId="5" hidden="1">{#N/A,#N/A,FALSE,"Mapa de Aluguel - Analítico"}</definedName>
    <definedName name="wrn.Mapa._.de._.Aluguel._.Analitico." localSheetId="3" hidden="1">{#N/A,#N/A,FALSE,"Mapa de Aluguel - Analítico"}</definedName>
    <definedName name="wrn.Mapa._.de._.Aluguel._.Analitico." hidden="1">{#N/A,#N/A,FALSE,"Mapa de Aluguel - Analítico"}</definedName>
    <definedName name="wrn.Mapa._.de._.Aluguel._.Sintetico." localSheetId="4" hidden="1">{#N/A,#N/A,FALSE,"Mapa de Aluguel - Sintético"}</definedName>
    <definedName name="wrn.Mapa._.de._.Aluguel._.Sintetico." localSheetId="5" hidden="1">{#N/A,#N/A,FALSE,"Mapa de Aluguel - Sintético"}</definedName>
    <definedName name="wrn.Mapa._.de._.Aluguel._.Sintetico." localSheetId="3" hidden="1">{#N/A,#N/A,FALSE,"Mapa de Aluguel - Sintético"}</definedName>
    <definedName name="wrn.Mapa._.de._.Aluguel._.Sintetico." hidden="1">{#N/A,#N/A,FALSE,"Mapa de Aluguel - Sintético"}</definedName>
    <definedName name="wrn.MARK." localSheetId="4"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wrn.MARK." localSheetId="5"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wrn.MARK." localSheetId="3"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wrn.MARK." hidden="1">{#N/A,#N/A,FALSE,"PAYROLL BREAKDOWN";#N/A,#N/A,FALSE,"PRODUCTION SUMMARY";#N/A,#N/A,FALSE,"PROD ACTUAL TO BUDGET";#N/A,#N/A,FALSE,"WET END BREAKDOWN";#N/A,#N/A,FALSE,"FISH DIST.";#N/A,#N/A,FALSE,"SARD ANALYSIS ";#N/A,#N/A,FALSE,"SNACK ANALYSIS";#N/A,#N/A,FALSE,"RD FISH TO CANNERY";#N/A,#N/A,FALSE,"FRESH STEAKS";#N/A,#N/A,FALSE,"FROZEN STEAKS";#N/A,#N/A,FALSE,"SALMON FOOD &amp; BAIT";#N/A,#N/A,FALSE,"COLD STORAGE";#N/A,#N/A,FALSE,"LABELLING";#N/A,#N/A,FALSE,"OIL KLS";#N/A,#N/A,FALSE,"WA OIL";#N/A,#N/A,FALSE,"OIL FPEO ST";#N/A,#N/A,FALSE,"OIL FPEO ST FROZEN";#N/A,#N/A,FALSE,"OIL FPEO AL";#N/A,#N/A,FALSE,"SW FPEO ST";#N/A,#N/A,FALSE,"LEMON SARD";#N/A,#N/A,FALSE,"FROZEN TOM STEEL";#N/A,#N/A,FALSE,"MUST SPRATS";#N/A,#N/A,FALSE,"DEEP CAN KLS";#N/A,#N/A,FALSE,"OIL STKS";#N/A,#N/A,FALSE,"MUST STKS";#N/A,#N/A,FALSE,"LHS STKS";#N/A,#N/A,FALSE,"REG OVALS";#N/A,#N/A,FALSE,"REG SNACKS"}</definedName>
    <definedName name="wrn.market." localSheetId="4" hidden="1">{#N/A,#N/A,FALSE,"SUBMKT";#N/A,#N/A,FALSE,"MARKET";#N/A,#N/A,FALSE,"VACANCY";#N/A,#N/A,FALSE,"ABSORB";#N/A,#N/A,FALSE,"SUBLEASE";#N/A,#N/A,FALSE,"CONSTRCT"}</definedName>
    <definedName name="wrn.market." localSheetId="5" hidden="1">{#N/A,#N/A,FALSE,"SUBMKT";#N/A,#N/A,FALSE,"MARKET";#N/A,#N/A,FALSE,"VACANCY";#N/A,#N/A,FALSE,"ABSORB";#N/A,#N/A,FALSE,"SUBLEASE";#N/A,#N/A,FALSE,"CONSTRCT"}</definedName>
    <definedName name="wrn.market." localSheetId="3" hidden="1">{#N/A,#N/A,FALSE,"SUBMKT";#N/A,#N/A,FALSE,"MARKET";#N/A,#N/A,FALSE,"VACANCY";#N/A,#N/A,FALSE,"ABSORB";#N/A,#N/A,FALSE,"SUBLEASE";#N/A,#N/A,FALSE,"CONSTRCT"}</definedName>
    <definedName name="wrn.market." hidden="1">{#N/A,#N/A,FALSE,"SUBMKT";#N/A,#N/A,FALSE,"MARKET";#N/A,#N/A,FALSE,"VACANCY";#N/A,#N/A,FALSE,"ABSORB";#N/A,#N/A,FALSE,"SUBLEASE";#N/A,#N/A,FALSE,"CONSTRCT"}</definedName>
    <definedName name="wrn.Market._.Op._.Exp." localSheetId="4" hidden="1">{#N/A,#N/A,FALSE,"MARKET"}</definedName>
    <definedName name="wrn.Market._.Op._.Exp." localSheetId="5" hidden="1">{#N/A,#N/A,FALSE,"MARKET"}</definedName>
    <definedName name="wrn.Market._.Op._.Exp." localSheetId="3" hidden="1">{#N/A,#N/A,FALSE,"MARKET"}</definedName>
    <definedName name="wrn.Market._.Op._.Exp." hidden="1">{#N/A,#N/A,FALSE,"MARKET"}</definedName>
    <definedName name="wrn.Market._.Values." localSheetId="4" hidden="1">{#N/A,#N/A,TRUE,"10 Yr Hold";#N/A,#N/A,TRUE,"7 Yr Hold";#N/A,#N/A,TRUE,"5 Yr Hold";#N/A,#N/A,TRUE,"3 Yr Hold"}</definedName>
    <definedName name="wrn.Market._.Values." localSheetId="5" hidden="1">{#N/A,#N/A,TRUE,"10 Yr Hold";#N/A,#N/A,TRUE,"7 Yr Hold";#N/A,#N/A,TRUE,"5 Yr Hold";#N/A,#N/A,TRUE,"3 Yr Hold"}</definedName>
    <definedName name="wrn.Market._.Values." localSheetId="3" hidden="1">{#N/A,#N/A,TRUE,"10 Yr Hold";#N/A,#N/A,TRUE,"7 Yr Hold";#N/A,#N/A,TRUE,"5 Yr Hold";#N/A,#N/A,TRUE,"3 Yr Hold"}</definedName>
    <definedName name="wrn.Market._.Values." hidden="1">{#N/A,#N/A,TRUE,"10 Yr Hold";#N/A,#N/A,TRUE,"7 Yr Hold";#N/A,#N/A,TRUE,"5 Yr Hold";#N/A,#N/A,TRUE,"3 Yr Hold"}</definedName>
    <definedName name="wrn.Market._.Values._1" localSheetId="4" hidden="1">{#N/A,#N/A,TRUE,"10 Yr Hold";#N/A,#N/A,TRUE,"7 Yr Hold";#N/A,#N/A,TRUE,"5 Yr Hold";#N/A,#N/A,TRUE,"3 Yr Hold"}</definedName>
    <definedName name="wrn.Market._.Values._1" localSheetId="5" hidden="1">{#N/A,#N/A,TRUE,"10 Yr Hold";#N/A,#N/A,TRUE,"7 Yr Hold";#N/A,#N/A,TRUE,"5 Yr Hold";#N/A,#N/A,TRUE,"3 Yr Hold"}</definedName>
    <definedName name="wrn.Market._.Values._1" localSheetId="3" hidden="1">{#N/A,#N/A,TRUE,"10 Yr Hold";#N/A,#N/A,TRUE,"7 Yr Hold";#N/A,#N/A,TRUE,"5 Yr Hold";#N/A,#N/A,TRUE,"3 Yr Hold"}</definedName>
    <definedName name="wrn.Market._.Values._1" hidden="1">{#N/A,#N/A,TRUE,"10 Yr Hold";#N/A,#N/A,TRUE,"7 Yr Hold";#N/A,#N/A,TRUE,"5 Yr Hold";#N/A,#N/A,TRUE,"3 Yr Hold"}</definedName>
    <definedName name="wrn.Market._.Values.IRR" localSheetId="4" hidden="1">{#N/A,#N/A,TRUE,"10 Yr Hold";#N/A,#N/A,TRUE,"7 Yr Hold";#N/A,#N/A,TRUE,"5 Yr Hold";#N/A,#N/A,TRUE,"3 Yr Hold"}</definedName>
    <definedName name="wrn.Market._.Values.IRR" localSheetId="5" hidden="1">{#N/A,#N/A,TRUE,"10 Yr Hold";#N/A,#N/A,TRUE,"7 Yr Hold";#N/A,#N/A,TRUE,"5 Yr Hold";#N/A,#N/A,TRUE,"3 Yr Hold"}</definedName>
    <definedName name="wrn.Market._.Values.IRR" localSheetId="3" hidden="1">{#N/A,#N/A,TRUE,"10 Yr Hold";#N/A,#N/A,TRUE,"7 Yr Hold";#N/A,#N/A,TRUE,"5 Yr Hold";#N/A,#N/A,TRUE,"3 Yr Hold"}</definedName>
    <definedName name="wrn.Market._.Values.IRR" hidden="1">{#N/A,#N/A,TRUE,"10 Yr Hold";#N/A,#N/A,TRUE,"7 Yr Hold";#N/A,#N/A,TRUE,"5 Yr Hold";#N/A,#N/A,TRUE,"3 Yr Hold"}</definedName>
    <definedName name="wrn.Market_Report." localSheetId="4" hidden="1">{#N/A,#N/A,FALSE,"1Summary";#N/A,#N/A,FALSE,"2Assumptions";"CashFlowTen",#N/A,FALSE,"3Cash Flow";"Residual",#N/A,FALSE,"5Residual";#N/A,#N/A,FALSE,"9Vacancy Matrix";#N/A,#N/A,FALSE,"10Expiration Schedule"}</definedName>
    <definedName name="wrn.Market_Report." localSheetId="5" hidden="1">{#N/A,#N/A,FALSE,"1Summary";#N/A,#N/A,FALSE,"2Assumptions";"CashFlowTen",#N/A,FALSE,"3Cash Flow";"Residual",#N/A,FALSE,"5Residual";#N/A,#N/A,FALSE,"9Vacancy Matrix";#N/A,#N/A,FALSE,"10Expiration Schedule"}</definedName>
    <definedName name="wrn.Market_Report." localSheetId="3" hidden="1">{#N/A,#N/A,FALSE,"1Summary";#N/A,#N/A,FALSE,"2Assumptions";"CashFlowTen",#N/A,FALSE,"3Cash Flow";"Residual",#N/A,FALSE,"5Residual";#N/A,#N/A,FALSE,"9Vacancy Matrix";#N/A,#N/A,FALSE,"10Expiration Schedule"}</definedName>
    <definedName name="wrn.Market_Report." hidden="1">{#N/A,#N/A,FALSE,"1Summary";#N/A,#N/A,FALSE,"2Assumptions";"CashFlowTen",#N/A,FALSE,"3Cash Flow";"Residual",#N/A,FALSE,"5Residual";#N/A,#N/A,FALSE,"9Vacancy Matrix";#N/A,#N/A,FALSE,"10Expiration Schedule"}</definedName>
    <definedName name="wrn.MARKETING." localSheetId="4" hidden="1">{#N/A,#N/A,FALSE,"MARKETING I";#N/A,#N/A,FALSE,"MARKETING II";#N/A,#N/A,FALSE,"MARKETING III"}</definedName>
    <definedName name="wrn.MARKETING." localSheetId="5" hidden="1">{#N/A,#N/A,FALSE,"MARKETING I";#N/A,#N/A,FALSE,"MARKETING II";#N/A,#N/A,FALSE,"MARKETING III"}</definedName>
    <definedName name="wrn.MARKETING." localSheetId="3" hidden="1">{#N/A,#N/A,FALSE,"MARKETING I";#N/A,#N/A,FALSE,"MARKETING II";#N/A,#N/A,FALSE,"MARKETING III"}</definedName>
    <definedName name="wrn.MARKETING." hidden="1">{#N/A,#N/A,FALSE,"MARKETING I";#N/A,#N/A,FALSE,"MARKETING II";#N/A,#N/A,FALSE,"MARKETING III"}</definedName>
    <definedName name="wrn.Marketing._1" localSheetId="4" hidden="1">{#N/A,#N/A,FALSE,"2Assumptions";#N/A,#N/A,FALSE,"3Cash Flow";#N/A,#N/A,FALSE,"I&amp;E";#N/A,#N/A,FALSE,"I&amp;E (2)";#N/A,#N/A,FALSE,"10Vacancy Matrix";#N/A,#N/A,FALSE,"11Expiration Schedule"}</definedName>
    <definedName name="wrn.Marketing._1" localSheetId="5" hidden="1">{#N/A,#N/A,FALSE,"2Assumptions";#N/A,#N/A,FALSE,"3Cash Flow";#N/A,#N/A,FALSE,"I&amp;E";#N/A,#N/A,FALSE,"I&amp;E (2)";#N/A,#N/A,FALSE,"10Vacancy Matrix";#N/A,#N/A,FALSE,"11Expiration Schedule"}</definedName>
    <definedName name="wrn.Marketing._1" localSheetId="3" hidden="1">{#N/A,#N/A,FALSE,"2Assumptions";#N/A,#N/A,FALSE,"3Cash Flow";#N/A,#N/A,FALSE,"I&amp;E";#N/A,#N/A,FALSE,"I&amp;E (2)";#N/A,#N/A,FALSE,"10Vacancy Matrix";#N/A,#N/A,FALSE,"11Expiration Schedule"}</definedName>
    <definedName name="wrn.Marketing._1" hidden="1">{#N/A,#N/A,FALSE,"2Assumptions";#N/A,#N/A,FALSE,"3Cash Flow";#N/A,#N/A,FALSE,"I&amp;E";#N/A,#N/A,FALSE,"I&amp;E (2)";#N/A,#N/A,FALSE,"10Vacancy Matrix";#N/A,#N/A,FALSE,"11Expiration Schedule"}</definedName>
    <definedName name="wrn.Marketing.1" localSheetId="4" hidden="1">{#N/A,#N/A,FALSE,"2Assumptions";#N/A,#N/A,FALSE,"3Cash Flow";#N/A,#N/A,FALSE,"I&amp;E";#N/A,#N/A,FALSE,"I&amp;E (2)";#N/A,#N/A,FALSE,"10Vacancy Matrix";#N/A,#N/A,FALSE,"11Expiration Schedule"}</definedName>
    <definedName name="wrn.Marketing.1" localSheetId="5" hidden="1">{#N/A,#N/A,FALSE,"2Assumptions";#N/A,#N/A,FALSE,"3Cash Flow";#N/A,#N/A,FALSE,"I&amp;E";#N/A,#N/A,FALSE,"I&amp;E (2)";#N/A,#N/A,FALSE,"10Vacancy Matrix";#N/A,#N/A,FALSE,"11Expiration Schedule"}</definedName>
    <definedName name="wrn.Marketing.1" localSheetId="3" hidden="1">{#N/A,#N/A,FALSE,"2Assumptions";#N/A,#N/A,FALSE,"3Cash Flow";#N/A,#N/A,FALSE,"I&amp;E";#N/A,#N/A,FALSE,"I&amp;E (2)";#N/A,#N/A,FALSE,"10Vacancy Matrix";#N/A,#N/A,FALSE,"11Expiration Schedule"}</definedName>
    <definedName name="wrn.Marketing.1" hidden="1">{#N/A,#N/A,FALSE,"2Assumptions";#N/A,#N/A,FALSE,"3Cash Flow";#N/A,#N/A,FALSE,"I&amp;E";#N/A,#N/A,FALSE,"I&amp;E (2)";#N/A,#N/A,FALSE,"10Vacancy Matrix";#N/A,#N/A,FALSE,"11Expiration Schedule"}</definedName>
    <definedName name="wrn.Master." localSheetId="4" hidden="1">{#N/A,#N/A,FALSE,"Master Summary 1";#N/A,#N/A,FALSE,"245 Park-Rem. Obl.";#N/A,#N/A,FALSE,"245 Park-N, Lse";#N/A,#N/A,FALSE,"245 Park-N, Lse (2)";#N/A,#N/A,FALSE,"245 Park- SL";#N/A,#N/A,FALSE,"250 Park";#N/A,#N/A,FALSE,"1285 6th";#N/A,#N/A,FALSE,"101 Park";#N/A,#N/A,FALSE,"Sublease Commission"}</definedName>
    <definedName name="wrn.Master." localSheetId="5" hidden="1">{#N/A,#N/A,FALSE,"Master Summary 1";#N/A,#N/A,FALSE,"245 Park-Rem. Obl.";#N/A,#N/A,FALSE,"245 Park-N, Lse";#N/A,#N/A,FALSE,"245 Park-N, Lse (2)";#N/A,#N/A,FALSE,"245 Park- SL";#N/A,#N/A,FALSE,"250 Park";#N/A,#N/A,FALSE,"1285 6th";#N/A,#N/A,FALSE,"101 Park";#N/A,#N/A,FALSE,"Sublease Commission"}</definedName>
    <definedName name="wrn.Master." localSheetId="3" hidden="1">{#N/A,#N/A,FALSE,"Master Summary 1";#N/A,#N/A,FALSE,"245 Park-Rem. Obl.";#N/A,#N/A,FALSE,"245 Park-N, Lse";#N/A,#N/A,FALSE,"245 Park-N, Lse (2)";#N/A,#N/A,FALSE,"245 Park- SL";#N/A,#N/A,FALSE,"250 Park";#N/A,#N/A,FALSE,"1285 6th";#N/A,#N/A,FALSE,"101 Park";#N/A,#N/A,FALSE,"Sublease Commission"}</definedName>
    <definedName name="wrn.Master." hidden="1">{#N/A,#N/A,FALSE,"Master Summary 1";#N/A,#N/A,FALSE,"245 Park-Rem. Obl.";#N/A,#N/A,FALSE,"245 Park-N, Lse";#N/A,#N/A,FALSE,"245 Park-N, Lse (2)";#N/A,#N/A,FALSE,"245 Park- SL";#N/A,#N/A,FALSE,"250 Park";#N/A,#N/A,FALSE,"1285 6th";#N/A,#N/A,FALSE,"101 Park";#N/A,#N/A,FALSE,"Sublease Commission"}</definedName>
    <definedName name="wrn.Master._.Developer._.Cash._.Flow." localSheetId="4" hidden="1">{#N/A,#N/A,FALSE,"Assumptions";#N/A,#N/A,FALSE,"Master Dev P&amp;L"}</definedName>
    <definedName name="wrn.Master._.Developer._.Cash._.Flow." localSheetId="5" hidden="1">{#N/A,#N/A,FALSE,"Assumptions";#N/A,#N/A,FALSE,"Master Dev P&amp;L"}</definedName>
    <definedName name="wrn.Master._.Developer._.Cash._.Flow." localSheetId="3" hidden="1">{#N/A,#N/A,FALSE,"Assumptions";#N/A,#N/A,FALSE,"Master Dev P&amp;L"}</definedName>
    <definedName name="wrn.Master._.Developer._.Cash._.Flow." hidden="1">{#N/A,#N/A,FALSE,"Assumptions";#N/A,#N/A,FALSE,"Master Dev P&amp;L"}</definedName>
    <definedName name="wrn.Master._.Developer._.Cash._.Flow._1" localSheetId="4" hidden="1">{#N/A,#N/A,FALSE,"Assumptions";#N/A,#N/A,FALSE,"Master Dev P&amp;L"}</definedName>
    <definedName name="wrn.Master._.Developer._.Cash._.Flow._1" localSheetId="5" hidden="1">{#N/A,#N/A,FALSE,"Assumptions";#N/A,#N/A,FALSE,"Master Dev P&amp;L"}</definedName>
    <definedName name="wrn.Master._.Developer._.Cash._.Flow._1" localSheetId="3" hidden="1">{#N/A,#N/A,FALSE,"Assumptions";#N/A,#N/A,FALSE,"Master Dev P&amp;L"}</definedName>
    <definedName name="wrn.Master._.Developer._.Cash._.Flow._1" hidden="1">{#N/A,#N/A,FALSE,"Assumptions";#N/A,#N/A,FALSE,"Master Dev P&amp;L"}</definedName>
    <definedName name="wrn.Master._1" localSheetId="4" hidden="1">{#N/A,#N/A,FALSE,"Master Summary 1";#N/A,#N/A,FALSE,"245 Park-Rem. Obl.";#N/A,#N/A,FALSE,"245 Park-N, Lse";#N/A,#N/A,FALSE,"245 Park-N, Lse (2)";#N/A,#N/A,FALSE,"245 Park- SL";#N/A,#N/A,FALSE,"250 Park";#N/A,#N/A,FALSE,"1285 6th";#N/A,#N/A,FALSE,"101 Park";#N/A,#N/A,FALSE,"Sublease Commission"}</definedName>
    <definedName name="wrn.Master._1" localSheetId="5" hidden="1">{#N/A,#N/A,FALSE,"Master Summary 1";#N/A,#N/A,FALSE,"245 Park-Rem. Obl.";#N/A,#N/A,FALSE,"245 Park-N, Lse";#N/A,#N/A,FALSE,"245 Park-N, Lse (2)";#N/A,#N/A,FALSE,"245 Park- SL";#N/A,#N/A,FALSE,"250 Park";#N/A,#N/A,FALSE,"1285 6th";#N/A,#N/A,FALSE,"101 Park";#N/A,#N/A,FALSE,"Sublease Commission"}</definedName>
    <definedName name="wrn.Master._1" localSheetId="3" hidden="1">{#N/A,#N/A,FALSE,"Master Summary 1";#N/A,#N/A,FALSE,"245 Park-Rem. Obl.";#N/A,#N/A,FALSE,"245 Park-N, Lse";#N/A,#N/A,FALSE,"245 Park-N, Lse (2)";#N/A,#N/A,FALSE,"245 Park- SL";#N/A,#N/A,FALSE,"250 Park";#N/A,#N/A,FALSE,"1285 6th";#N/A,#N/A,FALSE,"101 Park";#N/A,#N/A,FALSE,"Sublease Commission"}</definedName>
    <definedName name="wrn.Master._1" hidden="1">{#N/A,#N/A,FALSE,"Master Summary 1";#N/A,#N/A,FALSE,"245 Park-Rem. Obl.";#N/A,#N/A,FALSE,"245 Park-N, Lse";#N/A,#N/A,FALSE,"245 Park-N, Lse (2)";#N/A,#N/A,FALSE,"245 Park- SL";#N/A,#N/A,FALSE,"250 Park";#N/A,#N/A,FALSE,"1285 6th";#N/A,#N/A,FALSE,"101 Park";#N/A,#N/A,FALSE,"Sublease Commission"}</definedName>
    <definedName name="wrn.MATRICES._.and._.CFs." localSheetId="4" hidden="1">{#N/A,#N/A,FALSE,"Assumptions";#N/A,#N/A,FALSE,"Consol CF";#N/A,#N/A,FALSE,"matx B4 DS";#N/A,#N/A,FALSE,"Hacienda CF";#N/A,#N/A,FALSE,"matx B4 DS Hac";#N/A,#N/A,FALSE,"Chabot CF";#N/A,#N/A,FALSE,"matx B4 DS Chabot";#N/A,#N/A,FALSE,"Diablo CF";#N/A,#N/A,FALSE,"matx B4 DS Diablo"}</definedName>
    <definedName name="wrn.MATRICES._.and._.CFs." localSheetId="5" hidden="1">{#N/A,#N/A,FALSE,"Assumptions";#N/A,#N/A,FALSE,"Consol CF";#N/A,#N/A,FALSE,"matx B4 DS";#N/A,#N/A,FALSE,"Hacienda CF";#N/A,#N/A,FALSE,"matx B4 DS Hac";#N/A,#N/A,FALSE,"Chabot CF";#N/A,#N/A,FALSE,"matx B4 DS Chabot";#N/A,#N/A,FALSE,"Diablo CF";#N/A,#N/A,FALSE,"matx B4 DS Diablo"}</definedName>
    <definedName name="wrn.MATRICES._.and._.CFs." localSheetId="3" hidden="1">{#N/A,#N/A,FALSE,"Assumptions";#N/A,#N/A,FALSE,"Consol CF";#N/A,#N/A,FALSE,"matx B4 DS";#N/A,#N/A,FALSE,"Hacienda CF";#N/A,#N/A,FALSE,"matx B4 DS Hac";#N/A,#N/A,FALSE,"Chabot CF";#N/A,#N/A,FALSE,"matx B4 DS Chabot";#N/A,#N/A,FALSE,"Diablo CF";#N/A,#N/A,FALSE,"matx B4 DS Diablo"}</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ES._.and._.CFs._1" localSheetId="4" hidden="1">{#N/A,#N/A,FALSE,"Assumptions";#N/A,#N/A,FALSE,"Consol CF";#N/A,#N/A,FALSE,"matx B4 DS";#N/A,#N/A,FALSE,"Hacienda CF";#N/A,#N/A,FALSE,"matx B4 DS Hac";#N/A,#N/A,FALSE,"Chabot CF";#N/A,#N/A,FALSE,"matx B4 DS Chabot";#N/A,#N/A,FALSE,"Diablo CF";#N/A,#N/A,FALSE,"matx B4 DS Diablo"}</definedName>
    <definedName name="wrn.MATRICES._.and._.CFs._1" localSheetId="5" hidden="1">{#N/A,#N/A,FALSE,"Assumptions";#N/A,#N/A,FALSE,"Consol CF";#N/A,#N/A,FALSE,"matx B4 DS";#N/A,#N/A,FALSE,"Hacienda CF";#N/A,#N/A,FALSE,"matx B4 DS Hac";#N/A,#N/A,FALSE,"Chabot CF";#N/A,#N/A,FALSE,"matx B4 DS Chabot";#N/A,#N/A,FALSE,"Diablo CF";#N/A,#N/A,FALSE,"matx B4 DS Diablo"}</definedName>
    <definedName name="wrn.MATRICES._.and._.CFs._1" localSheetId="3" hidden="1">{#N/A,#N/A,FALSE,"Assumptions";#N/A,#N/A,FALSE,"Consol CF";#N/A,#N/A,FALSE,"matx B4 DS";#N/A,#N/A,FALSE,"Hacienda CF";#N/A,#N/A,FALSE,"matx B4 DS Hac";#N/A,#N/A,FALSE,"Chabot CF";#N/A,#N/A,FALSE,"matx B4 DS Chabot";#N/A,#N/A,FALSE,"Diablo CF";#N/A,#N/A,FALSE,"matx B4 DS Diablo"}</definedName>
    <definedName name="wrn.MATRICES._.and._.CFs._1" hidden="1">{#N/A,#N/A,FALSE,"Assumptions";#N/A,#N/A,FALSE,"Consol CF";#N/A,#N/A,FALSE,"matx B4 DS";#N/A,#N/A,FALSE,"Hacienda CF";#N/A,#N/A,FALSE,"matx B4 DS Hac";#N/A,#N/A,FALSE,"Chabot CF";#N/A,#N/A,FALSE,"matx B4 DS Chabot";#N/A,#N/A,FALSE,"Diablo CF";#N/A,#N/A,FALSE,"matx B4 DS Diablo"}</definedName>
    <definedName name="wrn.MATRICIES._.ONLY." localSheetId="4" hidden="1">{#N/A,#N/A,FALSE,"matx B4 DS";#N/A,#N/A,FALSE,"matx B4 DS Hac";#N/A,#N/A,FALSE,"matx B4 DS Chabot";#N/A,#N/A,FALSE,"matx B4 DS Diablo"}</definedName>
    <definedName name="wrn.MATRICIES._.ONLY." localSheetId="5" hidden="1">{#N/A,#N/A,FALSE,"matx B4 DS";#N/A,#N/A,FALSE,"matx B4 DS Hac";#N/A,#N/A,FALSE,"matx B4 DS Chabot";#N/A,#N/A,FALSE,"matx B4 DS Diablo"}</definedName>
    <definedName name="wrn.MATRICIES._.ONLY." localSheetId="3" hidden="1">{#N/A,#N/A,FALSE,"matx B4 DS";#N/A,#N/A,FALSE,"matx B4 DS Hac";#N/A,#N/A,FALSE,"matx B4 DS Chabot";#N/A,#N/A,FALSE,"matx B4 DS Diablo"}</definedName>
    <definedName name="wrn.MATRICIES._.ONLY." hidden="1">{#N/A,#N/A,FALSE,"matx B4 DS";#N/A,#N/A,FALSE,"matx B4 DS Hac";#N/A,#N/A,FALSE,"matx B4 DS Chabot";#N/A,#N/A,FALSE,"matx B4 DS Diablo"}</definedName>
    <definedName name="wrn.MATRICIES._.ONLY._1" localSheetId="4" hidden="1">{#N/A,#N/A,FALSE,"matx B4 DS";#N/A,#N/A,FALSE,"matx B4 DS Hac";#N/A,#N/A,FALSE,"matx B4 DS Chabot";#N/A,#N/A,FALSE,"matx B4 DS Diablo"}</definedName>
    <definedName name="wrn.MATRICIES._.ONLY._1" localSheetId="5" hidden="1">{#N/A,#N/A,FALSE,"matx B4 DS";#N/A,#N/A,FALSE,"matx B4 DS Hac";#N/A,#N/A,FALSE,"matx B4 DS Chabot";#N/A,#N/A,FALSE,"matx B4 DS Diablo"}</definedName>
    <definedName name="wrn.MATRICIES._.ONLY._1" localSheetId="3" hidden="1">{#N/A,#N/A,FALSE,"matx B4 DS";#N/A,#N/A,FALSE,"matx B4 DS Hac";#N/A,#N/A,FALSE,"matx B4 DS Chabot";#N/A,#N/A,FALSE,"matx B4 DS Diablo"}</definedName>
    <definedName name="wrn.MATRICIES._.ONLY._1" hidden="1">{#N/A,#N/A,FALSE,"matx B4 DS";#N/A,#N/A,FALSE,"matx B4 DS Hac";#N/A,#N/A,FALSE,"matx B4 DS Chabot";#N/A,#N/A,FALSE,"matx B4 DS Diablo"}</definedName>
    <definedName name="wrn.Media._.Aluguel._.12._.meses." localSheetId="4" hidden="1">{#N/A,#N/A,FALSE,"Média Aluguel 12 Meses"}</definedName>
    <definedName name="wrn.Media._.Aluguel._.12._.meses." localSheetId="5" hidden="1">{#N/A,#N/A,FALSE,"Média Aluguel 12 Meses"}</definedName>
    <definedName name="wrn.Media._.Aluguel._.12._.meses." localSheetId="3" hidden="1">{#N/A,#N/A,FALSE,"Média Aluguel 12 Meses"}</definedName>
    <definedName name="wrn.Media._.Aluguel._.12._.meses." hidden="1">{#N/A,#N/A,FALSE,"Média Aluguel 12 Meses"}</definedName>
    <definedName name="wrn.memo." localSheetId="4" hidden="1">{#N/A,#N/A,TRUE,"financial";#N/A,#N/A,TRUE,"plants"}</definedName>
    <definedName name="wrn.memo." localSheetId="5" hidden="1">{#N/A,#N/A,TRUE,"financial";#N/A,#N/A,TRUE,"plants"}</definedName>
    <definedName name="wrn.memo." localSheetId="3" hidden="1">{#N/A,#N/A,TRUE,"financial";#N/A,#N/A,TRUE,"plants"}</definedName>
    <definedName name="wrn.memo." hidden="1">{#N/A,#N/A,TRUE,"financial";#N/A,#N/A,TRUE,"plants"}</definedName>
    <definedName name="wrn.merge." localSheetId="4" hidden="1">{#N/A,#N/A,FALSE,"IPO";#N/A,#N/A,FALSE,"DCF";#N/A,#N/A,FALSE,"LBO";#N/A,#N/A,FALSE,"MULT_VAL";#N/A,#N/A,FALSE,"Status Quo";#N/A,#N/A,FALSE,"Recap"}</definedName>
    <definedName name="wrn.merge." localSheetId="5" hidden="1">{#N/A,#N/A,FALSE,"IPO";#N/A,#N/A,FALSE,"DCF";#N/A,#N/A,FALSE,"LBO";#N/A,#N/A,FALSE,"MULT_VAL";#N/A,#N/A,FALSE,"Status Quo";#N/A,#N/A,FALSE,"Recap"}</definedName>
    <definedName name="wrn.merge." localSheetId="3" hidden="1">{#N/A,#N/A,FALSE,"IPO";#N/A,#N/A,FALSE,"DCF";#N/A,#N/A,FALSE,"LBO";#N/A,#N/A,FALSE,"MULT_VAL";#N/A,#N/A,FALSE,"Status Quo";#N/A,#N/A,FALSE,"Recap"}</definedName>
    <definedName name="wrn.merge." hidden="1">{#N/A,#N/A,FALSE,"IPO";#N/A,#N/A,FALSE,"DCF";#N/A,#N/A,FALSE,"LBO";#N/A,#N/A,FALSE,"MULT_VAL";#N/A,#N/A,FALSE,"Status Quo";#N/A,#N/A,FALSE,"Recap"}</definedName>
    <definedName name="wrn.merger." localSheetId="4"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PLANS." localSheetId="4" hidden="1">{"Assumptions1",#N/A,FALSE,"Assumptions";"MergerPlans1","20yearamort",FALSE,"MergerPlans";"MergerPlans1","40yearamort",FALSE,"MergerPlans";"MergerPlans2",#N/A,FALSE,"MergerPlans";"inputs",#N/A,FALSE,"MergerPlans"}</definedName>
    <definedName name="wrn.MERGER._.PLANS." localSheetId="5" hidden="1">{"Assumptions1",#N/A,FALSE,"Assumptions";"MergerPlans1","20yearamort",FALSE,"MergerPlans";"MergerPlans1","40yearamort",FALSE,"MergerPlans";"MergerPlans2",#N/A,FALSE,"MergerPlans";"inputs",#N/A,FALSE,"MergerPlans"}</definedName>
    <definedName name="wrn.MERGER._.PLANS." localSheetId="3" hidden="1">{"Assumptions1",#N/A,FALSE,"Assumptions";"MergerPlans1","20yearamort",FALSE,"MergerPlans";"MergerPlans1","40yearamort",FALSE,"MergerPlans";"MergerPlans2",#N/A,FALSE,"MergerPlans";"inputs",#N/A,FALSE,"MergerPlans"}</definedName>
    <definedName name="wrn.MERGER._.PLANS." hidden="1">{"Assumptions1",#N/A,FALSE,"Assumptions";"MergerPlans1","20yearamort",FALSE,"MergerPlans";"MergerPlans1","40yearamort",FALSE,"MergerPlans";"MergerPlans2",#N/A,FALSE,"MergerPlans";"inputs",#N/A,FALSE,"MergerPlans"}</definedName>
    <definedName name="wrn.Method._.GLA._.Input._.Sheets." localSheetId="4" hidden="1">{"GLA INPUT",#N/A,FALSE,"CAM METHODS";"METHODS",#N/A,FALSE,"CAM METHODS"}</definedName>
    <definedName name="wrn.Method._.GLA._.Input._.Sheets." localSheetId="5" hidden="1">{"GLA INPUT",#N/A,FALSE,"CAM METHODS";"METHODS",#N/A,FALSE,"CAM METHODS"}</definedName>
    <definedName name="wrn.Method._.GLA._.Input._.Sheets." localSheetId="3" hidden="1">{"GLA INPUT",#N/A,FALSE,"CAM METHODS";"METHODS",#N/A,FALSE,"CAM METHODS"}</definedName>
    <definedName name="wrn.Method._.GLA._.Input._.Sheets." hidden="1">{"GLA INPUT",#N/A,FALSE,"CAM METHODS";"METHODS",#N/A,FALSE,"CAM METHODS"}</definedName>
    <definedName name="wrn.mexbu3" localSheetId="4" hidden="1">{#N/A,#N/A,FALSE,"SLSBUD"}</definedName>
    <definedName name="wrn.mexbu3" localSheetId="5" hidden="1">{#N/A,#N/A,FALSE,"SLSBUD"}</definedName>
    <definedName name="wrn.mexbu3" localSheetId="3" hidden="1">{#N/A,#N/A,FALSE,"SLSBUD"}</definedName>
    <definedName name="wrn.mexbu3" hidden="1">{#N/A,#N/A,FALSE,"SLSBUD"}</definedName>
    <definedName name="wrn.mexbud1." localSheetId="4" hidden="1">{#N/A,#N/A,FALSE,"SLSBUD"}</definedName>
    <definedName name="wrn.mexbud1." localSheetId="5" hidden="1">{#N/A,#N/A,FALSE,"SLSBUD"}</definedName>
    <definedName name="wrn.mexbud1." localSheetId="3" hidden="1">{#N/A,#N/A,FALSE,"SLSBUD"}</definedName>
    <definedName name="wrn.mexbud1." hidden="1">{#N/A,#N/A,FALSE,"SLSBUD"}</definedName>
    <definedName name="wrn.mexbud2." localSheetId="4" hidden="1">{#N/A,#N/A,FALSE,"SLSBUD"}</definedName>
    <definedName name="wrn.mexbud2." localSheetId="5" hidden="1">{#N/A,#N/A,FALSE,"SLSBUD"}</definedName>
    <definedName name="wrn.mexbud2." localSheetId="3" hidden="1">{#N/A,#N/A,FALSE,"SLSBUD"}</definedName>
    <definedName name="wrn.mexbud2." hidden="1">{#N/A,#N/A,FALSE,"SLSBUD"}</definedName>
    <definedName name="wrn.Mezz._.Package." localSheetId="4" hidden="1">{#N/A,#N/A,FALSE,"CashFlowSummary";#N/A,#N/A,FALSE,"InvestorSummary";#N/A,#N/A,FALSE,"RevenueAssumptions";#N/A,#N/A,FALSE,"MasterCostAssmp";#N/A,#N/A,FALSE,"InTractCstAssmp";#N/A,#N/A,FALSE,"LotTakedowns"}</definedName>
    <definedName name="wrn.Mezz._.Package." localSheetId="5" hidden="1">{#N/A,#N/A,FALSE,"CashFlowSummary";#N/A,#N/A,FALSE,"InvestorSummary";#N/A,#N/A,FALSE,"RevenueAssumptions";#N/A,#N/A,FALSE,"MasterCostAssmp";#N/A,#N/A,FALSE,"InTractCstAssmp";#N/A,#N/A,FALSE,"LotTakedowns"}</definedName>
    <definedName name="wrn.Mezz._.Package." localSheetId="3" hidden="1">{#N/A,#N/A,FALSE,"CashFlowSummary";#N/A,#N/A,FALSE,"InvestorSummary";#N/A,#N/A,FALSE,"RevenueAssumptions";#N/A,#N/A,FALSE,"MasterCostAssmp";#N/A,#N/A,FALSE,"InTractCstAssmp";#N/A,#N/A,FALSE,"LotTakedowns"}</definedName>
    <definedName name="wrn.Mezz._.Package." hidden="1">{#N/A,#N/A,FALSE,"CashFlowSummary";#N/A,#N/A,FALSE,"InvestorSummary";#N/A,#N/A,FALSE,"RevenueAssumptions";#N/A,#N/A,FALSE,"MasterCostAssmp";#N/A,#N/A,FALSE,"InTractCstAssmp";#N/A,#N/A,FALSE,"LotTakedowns"}</definedName>
    <definedName name="wrn.MFJVO._.and._.Summary._.Inputs._.Only." localSheetId="4" hidden="1">{#N/A,#N/A,FALSE,"Summary";#N/A,#N/A,FALSE,"General Inputs &amp; Assumptions";"Franchise Inputs",#N/A,FALSE,"Franchise";"Managed Inputs a",#N/A,FALSE,"Managed";"JV Inputs",#N/A,FALSE,"JV";"Owned Inputs",#N/A,FALSE,"Owned"}</definedName>
    <definedName name="wrn.MFJVO._.and._.Summary._.Inputs._.Only." localSheetId="5" hidden="1">{#N/A,#N/A,FALSE,"Summary";#N/A,#N/A,FALSE,"General Inputs &amp; Assumptions";"Franchise Inputs",#N/A,FALSE,"Franchise";"Managed Inputs a",#N/A,FALSE,"Managed";"JV Inputs",#N/A,FALSE,"JV";"Owned Inputs",#N/A,FALSE,"Owned"}</definedName>
    <definedName name="wrn.MFJVO._.and._.Summary._.Inputs._.Only." localSheetId="3" hidden="1">{#N/A,#N/A,FALSE,"Summary";#N/A,#N/A,FALSE,"General Inputs &amp; Assumptions";"Franchise Inputs",#N/A,FALSE,"Franchise";"Managed Inputs a",#N/A,FALSE,"Managed";"JV Inputs",#N/A,FALSE,"JV";"Owned Inputs",#N/A,FALSE,"Owned"}</definedName>
    <definedName name="wrn.MFJVO._.and._.Summary._.Inputs._.Only." hidden="1">{#N/A,#N/A,FALSE,"Summary";#N/A,#N/A,FALSE,"General Inputs &amp; Assumptions";"Franchise Inputs",#N/A,FALSE,"Franchise";"Managed Inputs a",#N/A,FALSE,"Managed";"JV Inputs",#N/A,FALSE,"JV";"Owned Inputs",#N/A,FALSE,"Owned"}</definedName>
    <definedName name="wrn.MFJVO._.and._.Summary._.Inputs._.Only._1" localSheetId="4" hidden="1">{#N/A,#N/A,FALSE,"Summary";#N/A,#N/A,FALSE,"General Inputs &amp; Assumptions";"Franchise Inputs",#N/A,FALSE,"Franchise";"Managed Inputs a",#N/A,FALSE,"Managed";"JV Inputs",#N/A,FALSE,"JV";"Owned Inputs",#N/A,FALSE,"Owned"}</definedName>
    <definedName name="wrn.MFJVO._.and._.Summary._.Inputs._.Only._1" localSheetId="5" hidden="1">{#N/A,#N/A,FALSE,"Summary";#N/A,#N/A,FALSE,"General Inputs &amp; Assumptions";"Franchise Inputs",#N/A,FALSE,"Franchise";"Managed Inputs a",#N/A,FALSE,"Managed";"JV Inputs",#N/A,FALSE,"JV";"Owned Inputs",#N/A,FALSE,"Owned"}</definedName>
    <definedName name="wrn.MFJVO._.and._.Summary._.Inputs._.Only._1" localSheetId="3" hidden="1">{#N/A,#N/A,FALSE,"Summary";#N/A,#N/A,FALSE,"General Inputs &amp; Assumptions";"Franchise Inputs",#N/A,FALSE,"Franchise";"Managed Inputs a",#N/A,FALSE,"Managed";"JV Inputs",#N/A,FALSE,"JV";"Owned Inputs",#N/A,FALSE,"Owned"}</definedName>
    <definedName name="wrn.MFJVO._.and._.Summary._.Inputs._.Only._1" hidden="1">{#N/A,#N/A,FALSE,"Summary";#N/A,#N/A,FALSE,"General Inputs &amp; Assumptions";"Franchise Inputs",#N/A,FALSE,"Franchise";"Managed Inputs a",#N/A,FALSE,"Managed";"JV Inputs",#N/A,FALSE,"JV";"Owned Inputs",#N/A,FALSE,"Owned"}</definedName>
    <definedName name="wrn.MGTSUMRPT." localSheetId="4"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GTSUMRPT." localSheetId="5"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GTSUMRPT." localSheetId="3"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GTSUMRPT."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hd_fs." localSheetId="4" hidden="1">{"avgbs",#N/A,FALSE,"mhd_fs";"is",#N/A,FALSE,"mhd_fs";"opexps",#N/A,FALSE,"mhd_fs"}</definedName>
    <definedName name="wrn.mhd_fs." localSheetId="5" hidden="1">{"avgbs",#N/A,FALSE,"mhd_fs";"is",#N/A,FALSE,"mhd_fs";"opexps",#N/A,FALSE,"mhd_fs"}</definedName>
    <definedName name="wrn.mhd_fs." localSheetId="3" hidden="1">{"avgbs",#N/A,FALSE,"mhd_fs";"is",#N/A,FALSE,"mhd_fs";"opexps",#N/A,FALSE,"mhd_fs"}</definedName>
    <definedName name="wrn.mhd_fs." hidden="1">{"avgbs",#N/A,FALSE,"mhd_fs";"is",#N/A,FALSE,"mhd_fs";"opexps",#N/A,FALSE,"mhd_fs"}</definedName>
    <definedName name="wrn.MHP._.UW._.Master.xls." localSheetId="4" hidden="1">{#N/A,#N/A,FALSE,"Inspection Form";#N/A,#N/A,FALSE,"Underwriting Summary";#N/A,#N/A,FALSE,"MHP Financial Summary";#N/A,#N/A,FALSE,"Historical CF's";#N/A,#N/A,FALSE,"Cash Flow Projections";#N/A,#N/A,FALSE,"Operating Statements";#N/A,#N/A,FALSE,"Property Rent Roll";#N/A,#N/A,FALSE,"Appraisal Summary";#N/A,#N/A,FALSE,"Rental &amp; Sales Comps";#N/A,#N/A,FALSE,"Property Condition";#N/A,#N/A,FALSE,"Environmental Assessment"}</definedName>
    <definedName name="wrn.MHP._.UW._.Master.xls." localSheetId="5" hidden="1">{#N/A,#N/A,FALSE,"Inspection Form";#N/A,#N/A,FALSE,"Underwriting Summary";#N/A,#N/A,FALSE,"MHP Financial Summary";#N/A,#N/A,FALSE,"Historical CF's";#N/A,#N/A,FALSE,"Cash Flow Projections";#N/A,#N/A,FALSE,"Operating Statements";#N/A,#N/A,FALSE,"Property Rent Roll";#N/A,#N/A,FALSE,"Appraisal Summary";#N/A,#N/A,FALSE,"Rental &amp; Sales Comps";#N/A,#N/A,FALSE,"Property Condition";#N/A,#N/A,FALSE,"Environmental Assessment"}</definedName>
    <definedName name="wrn.MHP._.UW._.Master.xls." localSheetId="3" hidden="1">{#N/A,#N/A,FALSE,"Inspection Form";#N/A,#N/A,FALSE,"Underwriting Summary";#N/A,#N/A,FALSE,"MHP Financial Summary";#N/A,#N/A,FALSE,"Historical CF's";#N/A,#N/A,FALSE,"Cash Flow Projections";#N/A,#N/A,FALSE,"Operating Statements";#N/A,#N/A,FALSE,"Property Rent Roll";#N/A,#N/A,FALSE,"Appraisal Summary";#N/A,#N/A,FALSE,"Rental &amp; Sales Comps";#N/A,#N/A,FALSE,"Property Condition";#N/A,#N/A,FALSE,"Environmental Assessment"}</definedName>
    <definedName name="wrn.MHP._.UW._.Master.xls." hidden="1">{#N/A,#N/A,FALSE,"Inspection Form";#N/A,#N/A,FALSE,"Underwriting Summary";#N/A,#N/A,FALSE,"MHP Financial Summary";#N/A,#N/A,FALSE,"Historical CF's";#N/A,#N/A,FALSE,"Cash Flow Projections";#N/A,#N/A,FALSE,"Operating Statements";#N/A,#N/A,FALSE,"Property Rent Roll";#N/A,#N/A,FALSE,"Appraisal Summary";#N/A,#N/A,FALSE,"Rental &amp; Sales Comps";#N/A,#N/A,FALSE,"Property Condition";#N/A,#N/A,FALSE,"Environmental Assessment"}</definedName>
    <definedName name="wrn.Midnight._.Oil._.Section." localSheetId="4" hidden="1">{#N/A,#N/A,FALSE,"Bar Input";#N/A,#N/A,FALSE,"Bar Returns"}</definedName>
    <definedName name="wrn.Midnight._.Oil._.Section." localSheetId="5" hidden="1">{#N/A,#N/A,FALSE,"Bar Input";#N/A,#N/A,FALSE,"Bar Returns"}</definedName>
    <definedName name="wrn.Midnight._.Oil._.Section." localSheetId="3" hidden="1">{#N/A,#N/A,FALSE,"Bar Input";#N/A,#N/A,FALSE,"Bar Returns"}</definedName>
    <definedName name="wrn.Midnight._.Oil._.Section." hidden="1">{#N/A,#N/A,FALSE,"Bar Input";#N/A,#N/A,FALSE,"Bar Returns"}</definedName>
    <definedName name="wrn.Midnight._.Oil._.Section._1" localSheetId="4" hidden="1">{#N/A,#N/A,FALSE,"Bar Input";#N/A,#N/A,FALSE,"Bar Returns"}</definedName>
    <definedName name="wrn.Midnight._.Oil._.Section._1" localSheetId="5" hidden="1">{#N/A,#N/A,FALSE,"Bar Input";#N/A,#N/A,FALSE,"Bar Returns"}</definedName>
    <definedName name="wrn.Midnight._.Oil._.Section._1" localSheetId="3" hidden="1">{#N/A,#N/A,FALSE,"Bar Input";#N/A,#N/A,FALSE,"Bar Returns"}</definedName>
    <definedName name="wrn.Midnight._.Oil._.Section._1" hidden="1">{#N/A,#N/A,FALSE,"Bar Input";#N/A,#N/A,FALSE,"Bar Returns"}</definedName>
    <definedName name="wrn.minrenn" localSheetId="4" hidden="1">{"MINRENT2",#N/A,FALSE,"SCHEDULE B"}</definedName>
    <definedName name="wrn.minrenn" localSheetId="5" hidden="1">{"MINRENT2",#N/A,FALSE,"SCHEDULE B"}</definedName>
    <definedName name="wrn.minrenn" localSheetId="3" hidden="1">{"MINRENT2",#N/A,FALSE,"SCHEDULE B"}</definedName>
    <definedName name="wrn.minrenn" hidden="1">{"MINRENT2",#N/A,FALSE,"SCHEDULE B"}</definedName>
    <definedName name="wrn.MINRENT." localSheetId="4" hidden="1">{"MINRENT2",#N/A,FALSE,"SCHEDULE B"}</definedName>
    <definedName name="wrn.MINRENT." localSheetId="5" hidden="1">{"MINRENT2",#N/A,FALSE,"SCHEDULE B"}</definedName>
    <definedName name="wrn.MINRENT." localSheetId="3" hidden="1">{"MINRENT2",#N/A,FALSE,"SCHEDULE B"}</definedName>
    <definedName name="wrn.MINRENT." hidden="1">{"MINRENT2",#N/A,FALSE,"SCHEDULE B"}</definedName>
    <definedName name="wrn.minrent.2" localSheetId="4" hidden="1">{"MINRENT2",#N/A,FALSE,"SCHEDULE B"}</definedName>
    <definedName name="wrn.minrent.2" localSheetId="5" hidden="1">{"MINRENT2",#N/A,FALSE,"SCHEDULE B"}</definedName>
    <definedName name="wrn.minrent.2" localSheetId="3" hidden="1">{"MINRENT2",#N/A,FALSE,"SCHEDULE B"}</definedName>
    <definedName name="wrn.minrent.2" hidden="1">{"MINRENT2",#N/A,FALSE,"SCHEDULE B"}</definedName>
    <definedName name="wrn.mirBellagio." localSheetId="4" hidden="1">{#N/A,#N/A,FALSE,"MIR";#N/A,#N/A,FALSE,"NYNY"}</definedName>
    <definedName name="wrn.mirBellagio." localSheetId="5" hidden="1">{#N/A,#N/A,FALSE,"MIR";#N/A,#N/A,FALSE,"NYNY"}</definedName>
    <definedName name="wrn.mirBellagio." localSheetId="3" hidden="1">{#N/A,#N/A,FALSE,"MIR";#N/A,#N/A,FALSE,"NYNY"}</definedName>
    <definedName name="wrn.mirBellagio." hidden="1">{#N/A,#N/A,FALSE,"MIR";#N/A,#N/A,FALSE,"NYNY"}</definedName>
    <definedName name="wrn.misc." localSheetId="4" hidden="1">{#N/A,#N/A,FALSE,"Sheet10"}</definedName>
    <definedName name="wrn.misc." localSheetId="5" hidden="1">{#N/A,#N/A,FALSE,"Sheet10"}</definedName>
    <definedName name="wrn.misc." localSheetId="3" hidden="1">{#N/A,#N/A,FALSE,"Sheet10"}</definedName>
    <definedName name="wrn.misc." hidden="1">{#N/A,#N/A,FALSE,"Sheet10"}</definedName>
    <definedName name="wrn.mkting" localSheetId="4" hidden="1">{#N/A,#N/A,FALSE,"MARKETING I";#N/A,#N/A,FALSE,"MARKETING II";#N/A,#N/A,FALSE,"MARKETING III"}</definedName>
    <definedName name="wrn.mkting" localSheetId="5" hidden="1">{#N/A,#N/A,FALSE,"MARKETING I";#N/A,#N/A,FALSE,"MARKETING II";#N/A,#N/A,FALSE,"MARKETING III"}</definedName>
    <definedName name="wrn.mkting" localSheetId="3" hidden="1">{#N/A,#N/A,FALSE,"MARKETING I";#N/A,#N/A,FALSE,"MARKETING II";#N/A,#N/A,FALSE,"MARKETING III"}</definedName>
    <definedName name="wrn.mkting" hidden="1">{#N/A,#N/A,FALSE,"MARKETING I";#N/A,#N/A,FALSE,"MARKETING II";#N/A,#N/A,FALSE,"MARKETING III"}</definedName>
    <definedName name="wrn.mktstd." localSheetId="4" hidden="1">{"Project Input",#N/A,FALSE,"Sheet1";"additions",#N/A,FALSE,"Sheet2";"demand",#N/A,FALSE,"Sheet3";"Market Mix",#N/A,FALSE,"Sheet4";"Occ projection",#N/A,FALSE,"Sheet6"}</definedName>
    <definedName name="wrn.mktstd." localSheetId="5" hidden="1">{"Project Input",#N/A,FALSE,"Sheet1";"additions",#N/A,FALSE,"Sheet2";"demand",#N/A,FALSE,"Sheet3";"Market Mix",#N/A,FALSE,"Sheet4";"Occ projection",#N/A,FALSE,"Sheet6"}</definedName>
    <definedName name="wrn.mktstd." localSheetId="3" hidden="1">{"Project Input",#N/A,FALSE,"Sheet1";"additions",#N/A,FALSE,"Sheet2";"demand",#N/A,FALSE,"Sheet3";"Market Mix",#N/A,FALSE,"Sheet4";"Occ projection",#N/A,FALSE,"Sheet6"}</definedName>
    <definedName name="wrn.mktstd." hidden="1">{"Project Input",#N/A,FALSE,"Sheet1";"additions",#N/A,FALSE,"Sheet2";"demand",#N/A,FALSE,"Sheet3";"Market Mix",#N/A,FALSE,"Sheet4";"Occ projection",#N/A,FALSE,"Sheet6"}</definedName>
    <definedName name="wrn.mn" localSheetId="4"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mn" localSheetId="5"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mn" localSheetId="3"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mn"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Model." localSheetId="4" hidden="1">{"Investor",#N/A,FALSE,"Model";"Property",#N/A,FALSE,"Model";"Incentive Taxes",#N/A,FALSE,"Model"}</definedName>
    <definedName name="wrn.Model." localSheetId="5" hidden="1">{"Investor",#N/A,FALSE,"Model";"Property",#N/A,FALSE,"Model";"Incentive Taxes",#N/A,FALSE,"Model"}</definedName>
    <definedName name="wrn.Model." localSheetId="3" hidden="1">{"Investor",#N/A,FALSE,"Model";"Property",#N/A,FALSE,"Model";"Incentive Taxes",#N/A,FALSE,"Model"}</definedName>
    <definedName name="wrn.Model." hidden="1">{"Investor",#N/A,FALSE,"Model";"Property",#N/A,FALSE,"Model";"Incentive Taxes",#N/A,FALSE,"Model"}</definedName>
    <definedName name="wrn.Model._.Level._.3." localSheetId="4" hidden="1">{"Income (All hidden)",#N/A,FALSE,"Income";"EPS (All Hidden)",#N/A,FALSE,"EPS";"EPS (All Hidden)",#N/A,FALSE,"CashFlow";"Quarterly (Last, Current and Next)",#N/A,FALSE,"Quarterly"}</definedName>
    <definedName name="wrn.Model._.Level._.3." localSheetId="5" hidden="1">{"Income (All hidden)",#N/A,FALSE,"Income";"EPS (All Hidden)",#N/A,FALSE,"EPS";"EPS (All Hidden)",#N/A,FALSE,"CashFlow";"Quarterly (Last, Current and Next)",#N/A,FALSE,"Quarterly"}</definedName>
    <definedName name="wrn.Model._.Level._.3." localSheetId="3"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del._1" localSheetId="4" hidden="1">{"Investor",#N/A,FALSE,"Model";"Property",#N/A,FALSE,"Model";"Incentive Taxes",#N/A,FALSE,"Model"}</definedName>
    <definedName name="wrn.Model._1" localSheetId="5" hidden="1">{"Investor",#N/A,FALSE,"Model";"Property",#N/A,FALSE,"Model";"Incentive Taxes",#N/A,FALSE,"Model"}</definedName>
    <definedName name="wrn.Model._1" localSheetId="3" hidden="1">{"Investor",#N/A,FALSE,"Model";"Property",#N/A,FALSE,"Model";"Incentive Taxes",#N/A,FALSE,"Model"}</definedName>
    <definedName name="wrn.Model._1" hidden="1">{"Investor",#N/A,FALSE,"Model";"Property",#N/A,FALSE,"Model";"Incentive Taxes",#N/A,FALSE,"Model"}</definedName>
    <definedName name="wrn.Model._2" localSheetId="4" hidden="1">{"Investor",#N/A,FALSE,"Model";"Property",#N/A,FALSE,"Model";"Incentive Taxes",#N/A,FALSE,"Model"}</definedName>
    <definedName name="wrn.Model._2" localSheetId="5" hidden="1">{"Investor",#N/A,FALSE,"Model";"Property",#N/A,FALSE,"Model";"Incentive Taxes",#N/A,FALSE,"Model"}</definedName>
    <definedName name="wrn.Model._2" localSheetId="3" hidden="1">{"Investor",#N/A,FALSE,"Model";"Property",#N/A,FALSE,"Model";"Incentive Taxes",#N/A,FALSE,"Model"}</definedName>
    <definedName name="wrn.Model._2" hidden="1">{"Investor",#N/A,FALSE,"Model";"Property",#N/A,FALSE,"Model";"Incentive Taxes",#N/A,FALSE,"Model"}</definedName>
    <definedName name="wrn.model2." localSheetId="4" hidden="1">{"Investor",#N/A,FALSE,"Model";"Property",#N/A,FALSE,"Model";"Incentive Taxes",#N/A,FALSE,"Model"}</definedName>
    <definedName name="wrn.model2." localSheetId="5" hidden="1">{"Investor",#N/A,FALSE,"Model";"Property",#N/A,FALSE,"Model";"Incentive Taxes",#N/A,FALSE,"Model"}</definedName>
    <definedName name="wrn.model2." localSheetId="3" hidden="1">{"Investor",#N/A,FALSE,"Model";"Property",#N/A,FALSE,"Model";"Incentive Taxes",#N/A,FALSE,"Model"}</definedName>
    <definedName name="wrn.model2." hidden="1">{"Investor",#N/A,FALSE,"Model";"Property",#N/A,FALSE,"Model";"Incentive Taxes",#N/A,FALSE,"Model"}</definedName>
    <definedName name="wrn.model2._1" localSheetId="4" hidden="1">{"Investor",#N/A,FALSE,"Model";"Property",#N/A,FALSE,"Model";"Incentive Taxes",#N/A,FALSE,"Model"}</definedName>
    <definedName name="wrn.model2._1" localSheetId="5" hidden="1">{"Investor",#N/A,FALSE,"Model";"Property",#N/A,FALSE,"Model";"Incentive Taxes",#N/A,FALSE,"Model"}</definedName>
    <definedName name="wrn.model2._1" localSheetId="3" hidden="1">{"Investor",#N/A,FALSE,"Model";"Property",#N/A,FALSE,"Model";"Incentive Taxes",#N/A,FALSE,"Model"}</definedName>
    <definedName name="wrn.model2._1" hidden="1">{"Investor",#N/A,FALSE,"Model";"Property",#N/A,FALSE,"Model";"Incentive Taxes",#N/A,FALSE,"Model"}</definedName>
    <definedName name="wrn.model2._2" localSheetId="4" hidden="1">{"Investor",#N/A,FALSE,"Model";"Property",#N/A,FALSE,"Model";"Incentive Taxes",#N/A,FALSE,"Model"}</definedName>
    <definedName name="wrn.model2._2" localSheetId="5" hidden="1">{"Investor",#N/A,FALSE,"Model";"Property",#N/A,FALSE,"Model";"Incentive Taxes",#N/A,FALSE,"Model"}</definedName>
    <definedName name="wrn.model2._2" localSheetId="3" hidden="1">{"Investor",#N/A,FALSE,"Model";"Property",#N/A,FALSE,"Model";"Incentive Taxes",#N/A,FALSE,"Model"}</definedName>
    <definedName name="wrn.model2._2" hidden="1">{"Investor",#N/A,FALSE,"Model";"Property",#N/A,FALSE,"Model";"Incentive Taxes",#N/A,FALSE,"Model"}</definedName>
    <definedName name="wrn.MODEL5" localSheetId="4" hidden="1">{"IS",#N/A,FALSE,"Income Statement";"ISR",#N/A,FALSE,"Income Statement Ratios";"BS",#N/A,FALSE,"Balance Sheet";"BSR",#N/A,FALSE,"Balance Sheet Ratios";"CF",#N/A,FALSE,"Cash Flow";"SALES",#N/A,FALSE,"Sales Analysis";"RR",#N/A,FALSE,"Recent Results"}</definedName>
    <definedName name="wrn.MODEL5" localSheetId="5" hidden="1">{"IS",#N/A,FALSE,"Income Statement";"ISR",#N/A,FALSE,"Income Statement Ratios";"BS",#N/A,FALSE,"Balance Sheet";"BSR",#N/A,FALSE,"Balance Sheet Ratios";"CF",#N/A,FALSE,"Cash Flow";"SALES",#N/A,FALSE,"Sales Analysis";"RR",#N/A,FALSE,"Recent Results"}</definedName>
    <definedName name="wrn.MODEL5" localSheetId="3" hidden="1">{"IS",#N/A,FALSE,"Income Statement";"ISR",#N/A,FALSE,"Income Statement Ratios";"BS",#N/A,FALSE,"Balance Sheet";"BSR",#N/A,FALSE,"Balance Sheet Ratios";"CF",#N/A,FALSE,"Cash Flow";"SALES",#N/A,FALSE,"Sales Analysis";"RR",#N/A,FALSE,"Recent Results"}</definedName>
    <definedName name="wrn.MODEL5" hidden="1">{"IS",#N/A,FALSE,"Income Statement";"ISR",#N/A,FALSE,"Income Statement Ratios";"BS",#N/A,FALSE,"Balance Sheet";"BSR",#N/A,FALSE,"Balance Sheet Ratios";"CF",#N/A,FALSE,"Cash Flow";"SALES",#N/A,FALSE,"Sales Analysis";"RR",#N/A,FALSE,"Recent Results"}</definedName>
    <definedName name="wrn.MODEL5_1" localSheetId="4" hidden="1">{"IS",#N/A,FALSE,"Income Statement";"ISR",#N/A,FALSE,"Income Statement Ratios";"BS",#N/A,FALSE,"Balance Sheet";"BSR",#N/A,FALSE,"Balance Sheet Ratios";"CF",#N/A,FALSE,"Cash Flow";"SALES",#N/A,FALSE,"Sales Analysis";"RR",#N/A,FALSE,"Recent Results"}</definedName>
    <definedName name="wrn.MODEL5_1" localSheetId="5" hidden="1">{"IS",#N/A,FALSE,"Income Statement";"ISR",#N/A,FALSE,"Income Statement Ratios";"BS",#N/A,FALSE,"Balance Sheet";"BSR",#N/A,FALSE,"Balance Sheet Ratios";"CF",#N/A,FALSE,"Cash Flow";"SALES",#N/A,FALSE,"Sales Analysis";"RR",#N/A,FALSE,"Recent Results"}</definedName>
    <definedName name="wrn.MODEL5_1" localSheetId="3" hidden="1">{"IS",#N/A,FALSE,"Income Statement";"ISR",#N/A,FALSE,"Income Statement Ratios";"BS",#N/A,FALSE,"Balance Sheet";"BSR",#N/A,FALSE,"Balance Sheet Ratios";"CF",#N/A,FALSE,"Cash Flow";"SALES",#N/A,FALSE,"Sales Analysis";"RR",#N/A,FALSE,"Recent Results"}</definedName>
    <definedName name="wrn.MODEL5_1" hidden="1">{"IS",#N/A,FALSE,"Income Statement";"ISR",#N/A,FALSE,"Income Statement Ratios";"BS",#N/A,FALSE,"Balance Sheet";"BSR",#N/A,FALSE,"Balance Sheet Ratios";"CF",#N/A,FALSE,"Cash Flow";"SALES",#N/A,FALSE,"Sales Analysis";"RR",#N/A,FALSE,"Recent Results"}</definedName>
    <definedName name="wrn.ModelReview." localSheetId="4"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 localSheetId="5"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 localSheetId="3"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localSheetId="4"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localSheetId="5"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localSheetId="3"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nth." localSheetId="4" hidden="1">{"Month SumOps",#N/A,FALSE,"SumOps";"Month SumGP",#N/A,FALSE,"SumGP";"Month SumExp",#N/A,FALSE,"SumExp";"Month ExpDept",#N/A,FALSE,"ExpDept"}</definedName>
    <definedName name="wrn.Month." localSheetId="5" hidden="1">{"Month SumOps",#N/A,FALSE,"SumOps";"Month SumGP",#N/A,FALSE,"SumGP";"Month SumExp",#N/A,FALSE,"SumExp";"Month ExpDept",#N/A,FALSE,"ExpDept"}</definedName>
    <definedName name="wrn.Month." localSheetId="3" hidden="1">{"Month SumOps",#N/A,FALSE,"SumOps";"Month SumGP",#N/A,FALSE,"SumGP";"Month SumExp",#N/A,FALSE,"SumExp";"Month ExpDept",#N/A,FALSE,"ExpDept"}</definedName>
    <definedName name="wrn.Month." hidden="1">{"Month SumOps",#N/A,FALSE,"SumOps";"Month SumGP",#N/A,FALSE,"SumGP";"Month SumExp",#N/A,FALSE,"SumExp";"Month ExpDept",#N/A,FALSE,"ExpDept"}</definedName>
    <definedName name="wrn.MONTHLY." localSheetId="4" hidden="1">{"SCH93",#N/A,FALSE,"monthly";"SCH94",#N/A,FALSE,"monthly";"SCH95",#N/A,FALSE,"monthly";"SCH96",#N/A,FALSE,"monthly";"SCH97",#N/A,FALSE,"monthly";"SCH104",#N/A,FALSE,"monthly";"SCH105",#N/A,FALSE,"monthly";"SCH106",#N/A,FALSE,"monthly";"SCH107",#N/A,FALSE,"monthly";"SCH108",#N/A,FALSE,"monthly";"SCH109",#N/A,FALSE,"monthly";"SCH110",#N/A,FALSE,"monthly"}</definedName>
    <definedName name="wrn.MONTHLY." localSheetId="5" hidden="1">{"SCH93",#N/A,FALSE,"monthly";"SCH94",#N/A,FALSE,"monthly";"SCH95",#N/A,FALSE,"monthly";"SCH96",#N/A,FALSE,"monthly";"SCH97",#N/A,FALSE,"monthly";"SCH104",#N/A,FALSE,"monthly";"SCH105",#N/A,FALSE,"monthly";"SCH106",#N/A,FALSE,"monthly";"SCH107",#N/A,FALSE,"monthly";"SCH108",#N/A,FALSE,"monthly";"SCH109",#N/A,FALSE,"monthly";"SCH110",#N/A,FALSE,"monthly"}</definedName>
    <definedName name="wrn.MONTHLY." localSheetId="3" hidden="1">{"SCH93",#N/A,FALSE,"monthly";"SCH94",#N/A,FALSE,"monthly";"SCH95",#N/A,FALSE,"monthly";"SCH96",#N/A,FALSE,"monthly";"SCH97",#N/A,FALSE,"monthly";"SCH104",#N/A,FALSE,"monthly";"SCH105",#N/A,FALSE,"monthly";"SCH106",#N/A,FALSE,"monthly";"SCH107",#N/A,FALSE,"monthly";"SCH108",#N/A,FALSE,"monthly";"SCH109",#N/A,FALSE,"monthly";"SCH110",#N/A,FALSE,"monthly"}</definedName>
    <definedName name="wrn.MONTHLY." hidden="1">{"SCH93",#N/A,FALSE,"monthly";"SCH94",#N/A,FALSE,"monthly";"SCH95",#N/A,FALSE,"monthly";"SCH96",#N/A,FALSE,"monthly";"SCH97",#N/A,FALSE,"monthly";"SCH104",#N/A,FALSE,"monthly";"SCH105",#N/A,FALSE,"monthly";"SCH106",#N/A,FALSE,"monthly";"SCH107",#N/A,FALSE,"monthly";"SCH108",#N/A,FALSE,"monthly";"SCH109",#N/A,FALSE,"monthly";"SCH110",#N/A,FALSE,"monthly"}</definedName>
    <definedName name="wrn.Monthly._.Cash._.Flow._.Report." localSheetId="4" hidden="1">{"Cash Flow_Small",#N/A,TRUE,"CashFlowSummary";"Finance_Small",#N/A,TRUE,"FinanceCashFlow";"Marketing_Small",#N/A,TRUE,"MarketingCashFlow";"Construction_Small",#N/A,TRUE,"ConstCashFlow";"Land_Small",#N/A,TRUE,"LandCashFlow";"A&amp;E_Small",#N/A,TRUE,"A&amp;ECashFlow";"Indirect_Small",#N/A,TRUE,"IndirectCashFlow";"G&amp;A_Small",#N/A,TRUE,"G&amp;ACashFlow"}</definedName>
    <definedName name="wrn.Monthly._.Cash._.Flow._.Report." localSheetId="5" hidden="1">{"Cash Flow_Small",#N/A,TRUE,"CashFlowSummary";"Finance_Small",#N/A,TRUE,"FinanceCashFlow";"Marketing_Small",#N/A,TRUE,"MarketingCashFlow";"Construction_Small",#N/A,TRUE,"ConstCashFlow";"Land_Small",#N/A,TRUE,"LandCashFlow";"A&amp;E_Small",#N/A,TRUE,"A&amp;ECashFlow";"Indirect_Small",#N/A,TRUE,"IndirectCashFlow";"G&amp;A_Small",#N/A,TRUE,"G&amp;ACashFlow"}</definedName>
    <definedName name="wrn.Monthly._.Cash._.Flow._.Report." localSheetId="3" hidden="1">{"Cash Flow_Small",#N/A,TRUE,"CashFlowSummary";"Finance_Small",#N/A,TRUE,"FinanceCashFlow";"Marketing_Small",#N/A,TRUE,"MarketingCashFlow";"Construction_Small",#N/A,TRUE,"ConstCashFlow";"Land_Small",#N/A,TRUE,"LandCashFlow";"A&amp;E_Small",#N/A,TRUE,"A&amp;ECashFlow";"Indirect_Small",#N/A,TRUE,"IndirectCashFlow";"G&amp;A_Small",#N/A,TRUE,"G&amp;ACashFlow"}</definedName>
    <definedName name="wrn.Monthly._.Cash._.Flow._.Report." hidden="1">{"Cash Flow_Small",#N/A,TRUE,"CashFlowSummary";"Finance_Small",#N/A,TRUE,"FinanceCashFlow";"Marketing_Small",#N/A,TRUE,"MarketingCashFlow";"Construction_Small",#N/A,TRUE,"ConstCashFlow";"Land_Small",#N/A,TRUE,"LandCashFlow";"A&amp;E_Small",#N/A,TRUE,"A&amp;ECashFlow";"Indirect_Small",#N/A,TRUE,"IndirectCashFlow";"G&amp;A_Small",#N/A,TRUE,"G&amp;ACashFlow"}</definedName>
    <definedName name="wrn.Monthly._.Cost._.Report." localSheetId="4" hidden="1">{#N/A,#N/A,TRUE,"Cover";#N/A,#N/A,TRUE,"BTCostSummary";"Construction with Retention",#N/A,TRUE,"Construction";#N/A,#N/A,TRUE,"Finance";#N/A,#N/A,TRUE,"Marketing";#N/A,#N/A,TRUE,"A&amp;E";#N/A,#N/A,TRUE,"Indirect";#N/A,#N/A,TRUE,"Gen and Admin"}</definedName>
    <definedName name="wrn.Monthly._.Cost._.Report." localSheetId="5" hidden="1">{#N/A,#N/A,TRUE,"Cover";#N/A,#N/A,TRUE,"BTCostSummary";"Construction with Retention",#N/A,TRUE,"Construction";#N/A,#N/A,TRUE,"Finance";#N/A,#N/A,TRUE,"Marketing";#N/A,#N/A,TRUE,"A&amp;E";#N/A,#N/A,TRUE,"Indirect";#N/A,#N/A,TRUE,"Gen and Admin"}</definedName>
    <definedName name="wrn.Monthly._.Cost._.Report." localSheetId="3" hidden="1">{#N/A,#N/A,TRUE,"Cover";#N/A,#N/A,TRUE,"BTCostSummary";"Construction with Retention",#N/A,TRUE,"Construction";#N/A,#N/A,TRUE,"Finance";#N/A,#N/A,TRUE,"Marketing";#N/A,#N/A,TRUE,"A&amp;E";#N/A,#N/A,TRUE,"Indirect";#N/A,#N/A,TRUE,"Gen and Admin"}</definedName>
    <definedName name="wrn.Monthly._.Cost._.Report." hidden="1">{#N/A,#N/A,TRUE,"Cover";#N/A,#N/A,TRUE,"BTCostSummary";"Construction with Retention",#N/A,TRUE,"Construction";#N/A,#N/A,TRUE,"Finance";#N/A,#N/A,TRUE,"Marketing";#N/A,#N/A,TRUE,"A&amp;E";#N/A,#N/A,TRUE,"Indirect";#N/A,#N/A,TRUE,"Gen and Admin"}</definedName>
    <definedName name="wrn.Monthly._.Detail._.Reports." localSheetId="4" hidden="1">{"Detail Project Cash Flow",#N/A,TRUE,"Cash Flow Grid";"Financing Calculation",#N/A,TRUE,"Cash Flow Grid"}</definedName>
    <definedName name="wrn.Monthly._.Detail._.Reports." localSheetId="5" hidden="1">{"Detail Project Cash Flow",#N/A,TRUE,"Cash Flow Grid";"Financing Calculation",#N/A,TRUE,"Cash Flow Grid"}</definedName>
    <definedName name="wrn.Monthly._.Detail._.Reports." localSheetId="3" hidden="1">{"Detail Project Cash Flow",#N/A,TRUE,"Cash Flow Grid";"Financing Calculation",#N/A,TRUE,"Cash Flow Grid"}</definedName>
    <definedName name="wrn.Monthly._.Detail._.Reports." hidden="1">{"Detail Project Cash Flow",#N/A,TRUE,"Cash Flow Grid";"Financing Calculation",#N/A,TRUE,"Cash Flow Grid"}</definedName>
    <definedName name="wrn.monthly._.financial." localSheetId="4" hidden="1">{#N/A,#N/A,FALSE,"SUMMARY 4a";#N/A,#N/A,FALSE,"GBA 4b";#N/A,#N/A,FALSE,"TENANT 4c";#N/A,#N/A,FALSE,"BUDGET DETAIL";#N/A,#N/A,FALSE,"PRO FORMA"}</definedName>
    <definedName name="wrn.monthly._.financial." localSheetId="5" hidden="1">{#N/A,#N/A,FALSE,"SUMMARY 4a";#N/A,#N/A,FALSE,"GBA 4b";#N/A,#N/A,FALSE,"TENANT 4c";#N/A,#N/A,FALSE,"BUDGET DETAIL";#N/A,#N/A,FALSE,"PRO FORMA"}</definedName>
    <definedName name="wrn.monthly._.financial." localSheetId="3" hidden="1">{#N/A,#N/A,FALSE,"SUMMARY 4a";#N/A,#N/A,FALSE,"GBA 4b";#N/A,#N/A,FALSE,"TENANT 4c";#N/A,#N/A,FALSE,"BUDGET DETAIL";#N/A,#N/A,FALSE,"PRO FORMA"}</definedName>
    <definedName name="wrn.monthly._.financial." hidden="1">{#N/A,#N/A,FALSE,"SUMMARY 4a";#N/A,#N/A,FALSE,"GBA 4b";#N/A,#N/A,FALSE,"TENANT 4c";#N/A,#N/A,FALSE,"BUDGET DETAIL";#N/A,#N/A,FALSE,"PRO FORMA"}</definedName>
    <definedName name="wrn.Monthly._.Report." localSheetId="4" hidden="1">{"pro forma monthly",#N/A,FALSE,"Pro Forma";"equity monthly",#N/A,FALSE,"Equity";"TCC monthly",#N/A,FALSE,"TCC"}</definedName>
    <definedName name="wrn.Monthly._.Report." localSheetId="5" hidden="1">{"pro forma monthly",#N/A,FALSE,"Pro Forma";"equity monthly",#N/A,FALSE,"Equity";"TCC monthly",#N/A,FALSE,"TCC"}</definedName>
    <definedName name="wrn.Monthly._.Report." localSheetId="3" hidden="1">{"pro forma monthly",#N/A,FALSE,"Pro Forma";"equity monthly",#N/A,FALSE,"Equity";"TCC monthly",#N/A,FALSE,"TCC"}</definedName>
    <definedName name="wrn.Monthly._.Report." hidden="1">{"pro forma monthly",#N/A,FALSE,"Pro Forma";"equity monthly",#N/A,FALSE,"Equity";"TCC monthly",#N/A,FALSE,"TCC"}</definedName>
    <definedName name="wrn.Monthly._.summaries." localSheetId="4" hidden="1">{#N/A,#N/A,TRUE,"Emmes Monthly";#N/A,#N/A,TRUE,"Cash Flow";#N/A,#N/A,TRUE,"Cash Flow WS";#N/A,#N/A,TRUE,"Emmes Capital";#N/A,#N/A,TRUE,"Asset monthly";#N/A,#N/A,TRUE,"Property Monthly";#N/A,#N/A,TRUE,"GandA Monthly"}</definedName>
    <definedName name="wrn.Monthly._.summaries." localSheetId="5" hidden="1">{#N/A,#N/A,TRUE,"Emmes Monthly";#N/A,#N/A,TRUE,"Cash Flow";#N/A,#N/A,TRUE,"Cash Flow WS";#N/A,#N/A,TRUE,"Emmes Capital";#N/A,#N/A,TRUE,"Asset monthly";#N/A,#N/A,TRUE,"Property Monthly";#N/A,#N/A,TRUE,"GandA Monthly"}</definedName>
    <definedName name="wrn.Monthly._.summaries." localSheetId="3" hidden="1">{#N/A,#N/A,TRUE,"Emmes Monthly";#N/A,#N/A,TRUE,"Cash Flow";#N/A,#N/A,TRUE,"Cash Flow WS";#N/A,#N/A,TRUE,"Emmes Capital";#N/A,#N/A,TRUE,"Asset monthly";#N/A,#N/A,TRUE,"Property Monthly";#N/A,#N/A,TRUE,"GandA Monthly"}</definedName>
    <definedName name="wrn.Monthly._.summaries." hidden="1">{#N/A,#N/A,TRUE,"Emmes Monthly";#N/A,#N/A,TRUE,"Cash Flow";#N/A,#N/A,TRUE,"Cash Flow WS";#N/A,#N/A,TRUE,"Emmes Capital";#N/A,#N/A,TRUE,"Asset monthly";#N/A,#N/A,TRUE,"Property Monthly";#N/A,#N/A,TRUE,"GandA Monthly"}</definedName>
    <definedName name="wrn.MonthlyRentRoll." localSheetId="4" hidden="1">{"MonthlyRentRoll",#N/A,FALSE,"RentRoll"}</definedName>
    <definedName name="wrn.MonthlyRentRoll." localSheetId="5" hidden="1">{"MonthlyRentRoll",#N/A,FALSE,"RentRoll"}</definedName>
    <definedName name="wrn.MonthlyRentRoll." localSheetId="3" hidden="1">{"MonthlyRentRoll",#N/A,FALSE,"RentRoll"}</definedName>
    <definedName name="wrn.MonthlyRentRoll." hidden="1">{"MonthlyRentRoll",#N/A,FALSE,"RentRoll"}</definedName>
    <definedName name="wrn.MonthlyRentRoll._1" localSheetId="4" hidden="1">{"MonthlyRentRoll",#N/A,FALSE,"RentRoll"}</definedName>
    <definedName name="wrn.MonthlyRentRoll._1" localSheetId="5" hidden="1">{"MonthlyRentRoll",#N/A,FALSE,"RentRoll"}</definedName>
    <definedName name="wrn.MonthlyRentRoll._1" localSheetId="3" hidden="1">{"MonthlyRentRoll",#N/A,FALSE,"RentRoll"}</definedName>
    <definedName name="wrn.MonthlyRentRoll._1" hidden="1">{"MonthlyRentRoll",#N/A,FALSE,"RentRoll"}</definedName>
    <definedName name="wrn.monthlyrentroll1" localSheetId="4" hidden="1">{"MonthlyRentRoll",#N/A,FALSE,"RentRoll"}</definedName>
    <definedName name="wrn.monthlyrentroll1" localSheetId="5" hidden="1">{"MonthlyRentRoll",#N/A,FALSE,"RentRoll"}</definedName>
    <definedName name="wrn.monthlyrentroll1" localSheetId="3" hidden="1">{"MonthlyRentRoll",#N/A,FALSE,"RentRoll"}</definedName>
    <definedName name="wrn.monthlyrentroll1" hidden="1">{"MonthlyRentRoll",#N/A,FALSE,"RentRoll"}</definedName>
    <definedName name="wrn.Mortgage._.Loan._.Sch." localSheetId="4" hidden="1">{#N/A,#N/A,FALSE,"Mortgage Loan Sch"}</definedName>
    <definedName name="wrn.Mortgage._.Loan._.Sch." localSheetId="5" hidden="1">{#N/A,#N/A,FALSE,"Mortgage Loan Sch"}</definedName>
    <definedName name="wrn.Mortgage._.Loan._.Sch." localSheetId="3" hidden="1">{#N/A,#N/A,FALSE,"Mortgage Loan Sch"}</definedName>
    <definedName name="wrn.Mortgage._.Loan._.Sch." hidden="1">{#N/A,#N/A,FALSE,"Mortgage Loan Sch"}</definedName>
    <definedName name="wrn.Mortgage._.Loan._.Sch._1" localSheetId="4" hidden="1">{#N/A,#N/A,FALSE,"Mortgage Loan Sch"}</definedName>
    <definedName name="wrn.Mortgage._.Loan._.Sch._1" localSheetId="5" hidden="1">{#N/A,#N/A,FALSE,"Mortgage Loan Sch"}</definedName>
    <definedName name="wrn.Mortgage._.Loan._.Sch._1" localSheetId="3" hidden="1">{#N/A,#N/A,FALSE,"Mortgage Loan Sch"}</definedName>
    <definedName name="wrn.Mortgage._.Loan._.Sch._1" hidden="1">{#N/A,#N/A,FALSE,"Mortgage Loan Sch"}</definedName>
    <definedName name="wrn.MT." localSheetId="4" hidden="1">{#N/A,#N/A,TRUE,"tocMT";#N/A,#N/A,TRUE,"mtdata1";#N/A,#N/A,TRUE,"noi";#N/A,#N/A,TRUE,"Income";#N/A,#N/A,TRUE,"Expense";#N/A,#N/A,TRUE,"Interim";#N/A,#N/A,TRUE,"base";#N/A,#N/A,TRUE,"mtcash";#N/A,#N/A,TRUE,"mttax"}</definedName>
    <definedName name="wrn.MT." localSheetId="5" hidden="1">{#N/A,#N/A,TRUE,"tocMT";#N/A,#N/A,TRUE,"mtdata1";#N/A,#N/A,TRUE,"noi";#N/A,#N/A,TRUE,"Income";#N/A,#N/A,TRUE,"Expense";#N/A,#N/A,TRUE,"Interim";#N/A,#N/A,TRUE,"base";#N/A,#N/A,TRUE,"mtcash";#N/A,#N/A,TRUE,"mttax"}</definedName>
    <definedName name="wrn.MT." localSheetId="3" hidden="1">{#N/A,#N/A,TRUE,"tocMT";#N/A,#N/A,TRUE,"mtdata1";#N/A,#N/A,TRUE,"noi";#N/A,#N/A,TRUE,"Income";#N/A,#N/A,TRUE,"Expense";#N/A,#N/A,TRUE,"Interim";#N/A,#N/A,TRUE,"base";#N/A,#N/A,TRUE,"mtcash";#N/A,#N/A,TRUE,"mttax"}</definedName>
    <definedName name="wrn.MT." hidden="1">{#N/A,#N/A,TRUE,"tocMT";#N/A,#N/A,TRUE,"mtdata1";#N/A,#N/A,TRUE,"noi";#N/A,#N/A,TRUE,"Income";#N/A,#N/A,TRUE,"Expense";#N/A,#N/A,TRUE,"Interim";#N/A,#N/A,TRUE,"base";#N/A,#N/A,TRUE,"mtcash";#N/A,#N/A,TRUE,"mttax"}</definedName>
    <definedName name="wrn.MultiFamily._.UW._.Master.xls." localSheetId="4" hidden="1">{#N/A,#N/A,FALSE,"Inspection Form";#N/A,#N/A,FALSE,"Underwriting Summary";#N/A,#N/A,FALSE,"Multi Family Financial Summary";#N/A,#N/A,FALSE,"Historical CF's";#N/A,#N/A,FALSE,"Cash Flow Projections";#N/A,#N/A,FALSE,"Operating Statements";#N/A,#N/A,FALSE,"Property Rent Roll";#N/A,#N/A,FALSE,"Appraisal Summary";#N/A,#N/A,FALSE,"Rental &amp; Sales Comps";#N/A,#N/A,FALSE,"Property Condition";#N/A,#N/A,FALSE,"Environmental Assessment"}</definedName>
    <definedName name="wrn.MultiFamily._.UW._.Master.xls." localSheetId="5" hidden="1">{#N/A,#N/A,FALSE,"Inspection Form";#N/A,#N/A,FALSE,"Underwriting Summary";#N/A,#N/A,FALSE,"Multi Family Financial Summary";#N/A,#N/A,FALSE,"Historical CF's";#N/A,#N/A,FALSE,"Cash Flow Projections";#N/A,#N/A,FALSE,"Operating Statements";#N/A,#N/A,FALSE,"Property Rent Roll";#N/A,#N/A,FALSE,"Appraisal Summary";#N/A,#N/A,FALSE,"Rental &amp; Sales Comps";#N/A,#N/A,FALSE,"Property Condition";#N/A,#N/A,FALSE,"Environmental Assessment"}</definedName>
    <definedName name="wrn.MultiFamily._.UW._.Master.xls." localSheetId="3" hidden="1">{#N/A,#N/A,FALSE,"Inspection Form";#N/A,#N/A,FALSE,"Underwriting Summary";#N/A,#N/A,FALSE,"Multi Family Financial Summary";#N/A,#N/A,FALSE,"Historical CF's";#N/A,#N/A,FALSE,"Cash Flow Projections";#N/A,#N/A,FALSE,"Operating Statements";#N/A,#N/A,FALSE,"Property Rent Roll";#N/A,#N/A,FALSE,"Appraisal Summary";#N/A,#N/A,FALSE,"Rental &amp; Sales Comps";#N/A,#N/A,FALSE,"Property Condition";#N/A,#N/A,FALSE,"Environmental Assessment"}</definedName>
    <definedName name="wrn.MultiFamily._.UW._.Master.xls." hidden="1">{#N/A,#N/A,FALSE,"Inspection Form";#N/A,#N/A,FALSE,"Underwriting Summary";#N/A,#N/A,FALSE,"Multi Family Financial Summary";#N/A,#N/A,FALSE,"Historical CF's";#N/A,#N/A,FALSE,"Cash Flow Projections";#N/A,#N/A,FALSE,"Operating Statements";#N/A,#N/A,FALSE,"Property Rent Roll";#N/A,#N/A,FALSE,"Appraisal Summary";#N/A,#N/A,FALSE,"Rental &amp; Sales Comps";#N/A,#N/A,FALSE,"Property Condition";#N/A,#N/A,FALSE,"Environmental Assessment"}</definedName>
    <definedName name="wrn.NCL._.Tower._.Five._.Year._.Hold." localSheetId="4" hidden="1">{#N/A,#N/A,FALSE,"North Central Life";#N/A,#N/A,FALSE,"Town Square";#N/A,#N/A,FALSE,"Summary"}</definedName>
    <definedName name="wrn.NCL._.Tower._.Five._.Year._.Hold." localSheetId="5" hidden="1">{#N/A,#N/A,FALSE,"North Central Life";#N/A,#N/A,FALSE,"Town Square";#N/A,#N/A,FALSE,"Summary"}</definedName>
    <definedName name="wrn.NCL._.Tower._.Five._.Year._.Hold." localSheetId="3" hidden="1">{#N/A,#N/A,FALSE,"North Central Life";#N/A,#N/A,FALSE,"Town Square";#N/A,#N/A,FALSE,"Summary"}</definedName>
    <definedName name="wrn.NCL._.Tower._.Five._.Year._.Hold." hidden="1">{#N/A,#N/A,FALSE,"North Central Life";#N/A,#N/A,FALSE,"Town Square";#N/A,#N/A,FALSE,"Summary"}</definedName>
    <definedName name="wrn.nema." localSheetId="4" hidden="1">{#N/A,#N/A,FALSE,"Distbn Ntwrk";#N/A,#N/A,FALSE,"Workforce";#N/A,#N/A,FALSE,"cur-prod1";#N/A,#N/A,FALSE,"in-proc"}</definedName>
    <definedName name="wrn.nema." localSheetId="5" hidden="1">{#N/A,#N/A,FALSE,"Distbn Ntwrk";#N/A,#N/A,FALSE,"Workforce";#N/A,#N/A,FALSE,"cur-prod1";#N/A,#N/A,FALSE,"in-proc"}</definedName>
    <definedName name="wrn.nema." localSheetId="3" hidden="1">{#N/A,#N/A,FALSE,"Distbn Ntwrk";#N/A,#N/A,FALSE,"Workforce";#N/A,#N/A,FALSE,"cur-prod1";#N/A,#N/A,FALSE,"in-proc"}</definedName>
    <definedName name="wrn.nema." hidden="1">{#N/A,#N/A,FALSE,"Distbn Ntwrk";#N/A,#N/A,FALSE,"Workforce";#N/A,#N/A,FALSE,"cur-prod1";#N/A,#N/A,FALSE,"in-proc"}</definedName>
    <definedName name="wrn.net" localSheetId="4"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net" localSheetId="5"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net" localSheetId="3"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net"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new." localSheetId="4" hidden="1">{#N/A,#N/A,FALSE,"Impl";#N/A,#N/A,FALSE,"sum";#N/A,#N/A,FALSE,"cat";#N/A,#N/A,FALSE,"cum";#N/A,#N/A,FALSE,"varity";#N/A,#N/A,FALSE,"ddc";#N/A,#N/A,FALSE,"man";#N/A,#N/A,FALSE,"metra";#N/A,#N/A,FALSE,"volvo"}</definedName>
    <definedName name="wrn.new." localSheetId="5" hidden="1">{#N/A,#N/A,FALSE,"Impl";#N/A,#N/A,FALSE,"sum";#N/A,#N/A,FALSE,"cat";#N/A,#N/A,FALSE,"cum";#N/A,#N/A,FALSE,"varity";#N/A,#N/A,FALSE,"ddc";#N/A,#N/A,FALSE,"man";#N/A,#N/A,FALSE,"metra";#N/A,#N/A,FALSE,"volvo"}</definedName>
    <definedName name="wrn.new." localSheetId="3"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ew._.Bowling._.Center._.Income._.and._.Expense._.Analysis." localSheetId="4" hidden="1">{#N/A,#N/A,TRUE,"Input Sheet";#N/A,#N/A,TRUE,"Proposed Balance Sheet";#N/A,#N/A,TRUE,"Personal Property Depreciation ";#N/A,#N/A,TRUE,"Financing 1";#N/A,#N/A,TRUE,"Estimated Operating Statement";#N/A,#N/A,TRUE,"Project Recap"}</definedName>
    <definedName name="wrn.New._.Bowling._.Center._.Income._.and._.Expense._.Analysis." localSheetId="5" hidden="1">{#N/A,#N/A,TRUE,"Input Sheet";#N/A,#N/A,TRUE,"Proposed Balance Sheet";#N/A,#N/A,TRUE,"Personal Property Depreciation ";#N/A,#N/A,TRUE,"Financing 1";#N/A,#N/A,TRUE,"Estimated Operating Statement";#N/A,#N/A,TRUE,"Project Recap"}</definedName>
    <definedName name="wrn.New._.Bowling._.Center._.Income._.and._.Expense._.Analysis." localSheetId="3" hidden="1">{#N/A,#N/A,TRUE,"Input Sheet";#N/A,#N/A,TRUE,"Proposed Balance Sheet";#N/A,#N/A,TRUE,"Personal Property Depreciation ";#N/A,#N/A,TRUE,"Financing 1";#N/A,#N/A,TRUE,"Estimated Operating Statement";#N/A,#N/A,TRUE,"Project Recap"}</definedName>
    <definedName name="wrn.New._.Bowling._.Center._.Income._.and._.Expense._.Analysis." hidden="1">{#N/A,#N/A,TRUE,"Input Sheet";#N/A,#N/A,TRUE,"Proposed Balance Sheet";#N/A,#N/A,TRUE,"Personal Property Depreciation ";#N/A,#N/A,TRUE,"Financing 1";#N/A,#N/A,TRUE,"Estimated Operating Statement";#N/A,#N/A,TRUE,"Project Recap"}</definedName>
    <definedName name="wrn.New._.Loan._.Brief." localSheetId="4" hidden="1">{#N/A,#N/A,TRUE,"Brief";#N/A,#N/A,TRUE,"Loan Purpose";#N/A,#N/A,TRUE,"Borrower";#N/A,#N/A,TRUE,"Sponsor";#N/A,#N/A,TRUE,"Site-Improvements";#N/A,#N/A,TRUE,"Manager";#N/A,#N/A,TRUE,"Tenancy-Comm";#N/A,#N/A,TRUE,"Engineering";#N/A,#N/A,TRUE,"Market";#N/A,#N/A,TRUE,"Environmental";#N/A,#N/A,TRUE,"Appraisal";#N/A,#N/A,TRUE,"UW Income";#N/A,#N/A,TRUE,"UW Expenses";#N/A,#N/A,TRUE,"UW Reserves";#N/A,#N/A,TRUE,"Exit-Valuation";#N/A,#N/A,TRUE,"Strengths-Weaknesses";#N/A,#N/A,TRUE,"Recommendation"}</definedName>
    <definedName name="wrn.New._.Loan._.Brief." localSheetId="5" hidden="1">{#N/A,#N/A,TRUE,"Brief";#N/A,#N/A,TRUE,"Loan Purpose";#N/A,#N/A,TRUE,"Borrower";#N/A,#N/A,TRUE,"Sponsor";#N/A,#N/A,TRUE,"Site-Improvements";#N/A,#N/A,TRUE,"Manager";#N/A,#N/A,TRUE,"Tenancy-Comm";#N/A,#N/A,TRUE,"Engineering";#N/A,#N/A,TRUE,"Market";#N/A,#N/A,TRUE,"Environmental";#N/A,#N/A,TRUE,"Appraisal";#N/A,#N/A,TRUE,"UW Income";#N/A,#N/A,TRUE,"UW Expenses";#N/A,#N/A,TRUE,"UW Reserves";#N/A,#N/A,TRUE,"Exit-Valuation";#N/A,#N/A,TRUE,"Strengths-Weaknesses";#N/A,#N/A,TRUE,"Recommendation"}</definedName>
    <definedName name="wrn.New._.Loan._.Brief." localSheetId="3" hidden="1">{#N/A,#N/A,TRUE,"Brief";#N/A,#N/A,TRUE,"Loan Purpose";#N/A,#N/A,TRUE,"Borrower";#N/A,#N/A,TRUE,"Sponsor";#N/A,#N/A,TRUE,"Site-Improvements";#N/A,#N/A,TRUE,"Manager";#N/A,#N/A,TRUE,"Tenancy-Comm";#N/A,#N/A,TRUE,"Engineering";#N/A,#N/A,TRUE,"Market";#N/A,#N/A,TRUE,"Environmental";#N/A,#N/A,TRUE,"Appraisal";#N/A,#N/A,TRUE,"UW Income";#N/A,#N/A,TRUE,"UW Expenses";#N/A,#N/A,TRUE,"UW Reserves";#N/A,#N/A,TRUE,"Exit-Valuation";#N/A,#N/A,TRUE,"Strengths-Weaknesses";#N/A,#N/A,TRUE,"Recommendation"}</definedName>
    <definedName name="wrn.New._.Loan._.Brief." hidden="1">{#N/A,#N/A,TRUE,"Brief";#N/A,#N/A,TRUE,"Loan Purpose";#N/A,#N/A,TRUE,"Borrower";#N/A,#N/A,TRUE,"Sponsor";#N/A,#N/A,TRUE,"Site-Improvements";#N/A,#N/A,TRUE,"Manager";#N/A,#N/A,TRUE,"Tenancy-Comm";#N/A,#N/A,TRUE,"Engineering";#N/A,#N/A,TRUE,"Market";#N/A,#N/A,TRUE,"Environmental";#N/A,#N/A,TRUE,"Appraisal";#N/A,#N/A,TRUE,"UW Income";#N/A,#N/A,TRUE,"UW Expenses";#N/A,#N/A,TRUE,"UW Reserves";#N/A,#N/A,TRUE,"Exit-Valuation";#N/A,#N/A,TRUE,"Strengths-Weaknesses";#N/A,#N/A,TRUE,"Recommendation"}</definedName>
    <definedName name="wrn.new._.report." localSheetId="4"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 localSheetId="5"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 localSheetId="3"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Sizing._.Sheet." localSheetId="4" hidden="1">{#N/A,#N/A,TRUE,"Input";#N/A,#N/A,TRUE,"Op Stmt Reconciliation";#N/A,#N/A,TRUE,"RR Reconciliation";#N/A,#N/A,TRUE,"Rollover";#N/A,#N/A,TRUE,"Cash Flow Summary";#N/A,#N/A,TRUE,"Loan Analysis";#N/A,#N/A,TRUE,"Projection"}</definedName>
    <definedName name="wrn.New._.Sizing._.Sheet." localSheetId="5" hidden="1">{#N/A,#N/A,TRUE,"Input";#N/A,#N/A,TRUE,"Op Stmt Reconciliation";#N/A,#N/A,TRUE,"RR Reconciliation";#N/A,#N/A,TRUE,"Rollover";#N/A,#N/A,TRUE,"Cash Flow Summary";#N/A,#N/A,TRUE,"Loan Analysis";#N/A,#N/A,TRUE,"Projection"}</definedName>
    <definedName name="wrn.New._.Sizing._.Sheet." localSheetId="3" hidden="1">{#N/A,#N/A,TRUE,"Input";#N/A,#N/A,TRUE,"Op Stmt Reconciliation";#N/A,#N/A,TRUE,"RR Reconciliation";#N/A,#N/A,TRUE,"Rollover";#N/A,#N/A,TRUE,"Cash Flow Summary";#N/A,#N/A,TRUE,"Loan Analysis";#N/A,#N/A,TRUE,"Projection"}</definedName>
    <definedName name="wrn.New._.Sizing._.Sheet." hidden="1">{#N/A,#N/A,TRUE,"Input";#N/A,#N/A,TRUE,"Op Stmt Reconciliation";#N/A,#N/A,TRUE,"RR Reconciliation";#N/A,#N/A,TRUE,"Rollover";#N/A,#N/A,TRUE,"Cash Flow Summary";#N/A,#N/A,TRUE,"Loan Analysis";#N/A,#N/A,TRUE,"Projection"}</definedName>
    <definedName name="wrn.newest." localSheetId="4" hidden="1">{#N/A,#N/A,TRUE,"TS";#N/A,#N/A,TRUE,"Combo";#N/A,#N/A,TRUE,"FAIR";#N/A,#N/A,TRUE,"RBC";#N/A,#N/A,TRUE,"xxxx"}</definedName>
    <definedName name="wrn.newest." localSheetId="5" hidden="1">{#N/A,#N/A,TRUE,"TS";#N/A,#N/A,TRUE,"Combo";#N/A,#N/A,TRUE,"FAIR";#N/A,#N/A,TRUE,"RBC";#N/A,#N/A,TRUE,"xxxx"}</definedName>
    <definedName name="wrn.newest." localSheetId="3" hidden="1">{#N/A,#N/A,TRUE,"TS";#N/A,#N/A,TRUE,"Combo";#N/A,#N/A,TRUE,"FAIR";#N/A,#N/A,TRUE,"RBC";#N/A,#N/A,TRUE,"xxxx"}</definedName>
    <definedName name="wrn.newest." hidden="1">{#N/A,#N/A,TRUE,"TS";#N/A,#N/A,TRUE,"Combo";#N/A,#N/A,TRUE,"FAIR";#N/A,#N/A,TRUE,"RBC";#N/A,#N/A,TRUE,"xxxx"}</definedName>
    <definedName name="wrn.NoAptRR." localSheetId="4" hidden="1">{#N/A,#N/A,FALSE,"AptStabYr";#N/A,#N/A,FALSE,"Hard Costs";#N/A,#N/A,FALSE,"Project Costs ";#N/A,#N/A,FALSE,"Draw M1-18";#N/A,#N/A,FALSE,"LeaseUpHotel";#N/A,#N/A,FALSE,"Apt10YrCF";#N/A,#N/A,FALSE,"Hotel CF";#N/A,#N/A,FALSE,"LeaseUpApt"}</definedName>
    <definedName name="wrn.NoAptRR." localSheetId="5" hidden="1">{#N/A,#N/A,FALSE,"AptStabYr";#N/A,#N/A,FALSE,"Hard Costs";#N/A,#N/A,FALSE,"Project Costs ";#N/A,#N/A,FALSE,"Draw M1-18";#N/A,#N/A,FALSE,"LeaseUpHotel";#N/A,#N/A,FALSE,"Apt10YrCF";#N/A,#N/A,FALSE,"Hotel CF";#N/A,#N/A,FALSE,"LeaseUpApt"}</definedName>
    <definedName name="wrn.NoAptRR." localSheetId="3" hidden="1">{#N/A,#N/A,FALSE,"AptStabYr";#N/A,#N/A,FALSE,"Hard Costs";#N/A,#N/A,FALSE,"Project Costs ";#N/A,#N/A,FALSE,"Draw M1-18";#N/A,#N/A,FALSE,"LeaseUpHotel";#N/A,#N/A,FALSE,"Apt10YrCF";#N/A,#N/A,FALSE,"Hotel CF";#N/A,#N/A,FALSE,"LeaseUpApt"}</definedName>
    <definedName name="wrn.NoAptRR." hidden="1">{#N/A,#N/A,FALSE,"AptStabYr";#N/A,#N/A,FALSE,"Hard Costs";#N/A,#N/A,FALSE,"Project Costs ";#N/A,#N/A,FALSE,"Draw M1-18";#N/A,#N/A,FALSE,"LeaseUpHotel";#N/A,#N/A,FALSE,"Apt10YrCF";#N/A,#N/A,FALSE,"Hotel CF";#N/A,#N/A,FALSE,"LeaseUpApt"}</definedName>
    <definedName name="wrn.Normal._.Version." localSheetId="4" hidden="1">{#N/A,#N/A,TRUE,"Table of Contents";#N/A,#N/A,TRUE,"Deal Summary";#N/A,#N/A,TRUE,"Value Asmptns &amp; Refi Reqmts";#N/A,#N/A,TRUE,"Waterfall-Worksheet";#N/A,#N/A,TRUE,"Proof Sheet";#N/A,#N/A,TRUE,"Return Partnership";#N/A,#N/A,TRUE,"Return Doshi";#N/A,#N/A,TRUE,"Return Citi";#N/A,#N/A,TRUE,"Return R&amp;F";#N/A,#N/A,TRUE,"Cap Acct Doshi";#N/A,#N/A,TRUE,"Cap Acct Citi";#N/A,#N/A,TRUE,"Cap Acct R&amp;F";#N/A,#N/A,TRUE,"R&amp;F ACC SubAccount";#N/A,#N/A,TRUE,"Citi Distribution Limitation";#N/A,#N/A,TRUE,"Debt Calculation";#N/A,#N/A,TRUE,"Prepayment Penalty"}</definedName>
    <definedName name="wrn.Normal._.Version." localSheetId="5" hidden="1">{#N/A,#N/A,TRUE,"Table of Contents";#N/A,#N/A,TRUE,"Deal Summary";#N/A,#N/A,TRUE,"Value Asmptns &amp; Refi Reqmts";#N/A,#N/A,TRUE,"Waterfall-Worksheet";#N/A,#N/A,TRUE,"Proof Sheet";#N/A,#N/A,TRUE,"Return Partnership";#N/A,#N/A,TRUE,"Return Doshi";#N/A,#N/A,TRUE,"Return Citi";#N/A,#N/A,TRUE,"Return R&amp;F";#N/A,#N/A,TRUE,"Cap Acct Doshi";#N/A,#N/A,TRUE,"Cap Acct Citi";#N/A,#N/A,TRUE,"Cap Acct R&amp;F";#N/A,#N/A,TRUE,"R&amp;F ACC SubAccount";#N/A,#N/A,TRUE,"Citi Distribution Limitation";#N/A,#N/A,TRUE,"Debt Calculation";#N/A,#N/A,TRUE,"Prepayment Penalty"}</definedName>
    <definedName name="wrn.Normal._.Version." localSheetId="3" hidden="1">{#N/A,#N/A,TRUE,"Table of Contents";#N/A,#N/A,TRUE,"Deal Summary";#N/A,#N/A,TRUE,"Value Asmptns &amp; Refi Reqmts";#N/A,#N/A,TRUE,"Waterfall-Worksheet";#N/A,#N/A,TRUE,"Proof Sheet";#N/A,#N/A,TRUE,"Return Partnership";#N/A,#N/A,TRUE,"Return Doshi";#N/A,#N/A,TRUE,"Return Citi";#N/A,#N/A,TRUE,"Return R&amp;F";#N/A,#N/A,TRUE,"Cap Acct Doshi";#N/A,#N/A,TRUE,"Cap Acct Citi";#N/A,#N/A,TRUE,"Cap Acct R&amp;F";#N/A,#N/A,TRUE,"R&amp;F ACC SubAccount";#N/A,#N/A,TRUE,"Citi Distribution Limitation";#N/A,#N/A,TRUE,"Debt Calculation";#N/A,#N/A,TRUE,"Prepayment Penalty"}</definedName>
    <definedName name="wrn.Normal._.Version." hidden="1">{#N/A,#N/A,TRUE,"Table of Contents";#N/A,#N/A,TRUE,"Deal Summary";#N/A,#N/A,TRUE,"Value Asmptns &amp; Refi Reqmts";#N/A,#N/A,TRUE,"Waterfall-Worksheet";#N/A,#N/A,TRUE,"Proof Sheet";#N/A,#N/A,TRUE,"Return Partnership";#N/A,#N/A,TRUE,"Return Doshi";#N/A,#N/A,TRUE,"Return Citi";#N/A,#N/A,TRUE,"Return R&amp;F";#N/A,#N/A,TRUE,"Cap Acct Doshi";#N/A,#N/A,TRUE,"Cap Acct Citi";#N/A,#N/A,TRUE,"Cap Acct R&amp;F";#N/A,#N/A,TRUE,"R&amp;F ACC SubAccount";#N/A,#N/A,TRUE,"Citi Distribution Limitation";#N/A,#N/A,TRUE,"Debt Calculation";#N/A,#N/A,TRUE,"Prepayment Penalty"}</definedName>
    <definedName name="wrn.Normal._.Version._1" localSheetId="4" hidden="1">{#N/A,#N/A,TRUE,"Table of Contents";#N/A,#N/A,TRUE,"Deal Summary";#N/A,#N/A,TRUE,"Value Asmptns &amp; Refi Reqmts";#N/A,#N/A,TRUE,"Waterfall-Worksheet";#N/A,#N/A,TRUE,"Proof Sheet";#N/A,#N/A,TRUE,"Return Partnership";#N/A,#N/A,TRUE,"Return Doshi";#N/A,#N/A,TRUE,"Return Citi";#N/A,#N/A,TRUE,"Return R&amp;F";#N/A,#N/A,TRUE,"Cap Acct Doshi";#N/A,#N/A,TRUE,"Cap Acct Citi";#N/A,#N/A,TRUE,"Cap Acct R&amp;F";#N/A,#N/A,TRUE,"R&amp;F ACC SubAccount";#N/A,#N/A,TRUE,"Citi Distribution Limitation";#N/A,#N/A,TRUE,"Debt Calculation";#N/A,#N/A,TRUE,"Prepayment Penalty"}</definedName>
    <definedName name="wrn.Normal._.Version._1" localSheetId="5" hidden="1">{#N/A,#N/A,TRUE,"Table of Contents";#N/A,#N/A,TRUE,"Deal Summary";#N/A,#N/A,TRUE,"Value Asmptns &amp; Refi Reqmts";#N/A,#N/A,TRUE,"Waterfall-Worksheet";#N/A,#N/A,TRUE,"Proof Sheet";#N/A,#N/A,TRUE,"Return Partnership";#N/A,#N/A,TRUE,"Return Doshi";#N/A,#N/A,TRUE,"Return Citi";#N/A,#N/A,TRUE,"Return R&amp;F";#N/A,#N/A,TRUE,"Cap Acct Doshi";#N/A,#N/A,TRUE,"Cap Acct Citi";#N/A,#N/A,TRUE,"Cap Acct R&amp;F";#N/A,#N/A,TRUE,"R&amp;F ACC SubAccount";#N/A,#N/A,TRUE,"Citi Distribution Limitation";#N/A,#N/A,TRUE,"Debt Calculation";#N/A,#N/A,TRUE,"Prepayment Penalty"}</definedName>
    <definedName name="wrn.Normal._.Version._1" localSheetId="3" hidden="1">{#N/A,#N/A,TRUE,"Table of Contents";#N/A,#N/A,TRUE,"Deal Summary";#N/A,#N/A,TRUE,"Value Asmptns &amp; Refi Reqmts";#N/A,#N/A,TRUE,"Waterfall-Worksheet";#N/A,#N/A,TRUE,"Proof Sheet";#N/A,#N/A,TRUE,"Return Partnership";#N/A,#N/A,TRUE,"Return Doshi";#N/A,#N/A,TRUE,"Return Citi";#N/A,#N/A,TRUE,"Return R&amp;F";#N/A,#N/A,TRUE,"Cap Acct Doshi";#N/A,#N/A,TRUE,"Cap Acct Citi";#N/A,#N/A,TRUE,"Cap Acct R&amp;F";#N/A,#N/A,TRUE,"R&amp;F ACC SubAccount";#N/A,#N/A,TRUE,"Citi Distribution Limitation";#N/A,#N/A,TRUE,"Debt Calculation";#N/A,#N/A,TRUE,"Prepayment Penalty"}</definedName>
    <definedName name="wrn.Normal._.Version._1" hidden="1">{#N/A,#N/A,TRUE,"Table of Contents";#N/A,#N/A,TRUE,"Deal Summary";#N/A,#N/A,TRUE,"Value Asmptns &amp; Refi Reqmts";#N/A,#N/A,TRUE,"Waterfall-Worksheet";#N/A,#N/A,TRUE,"Proof Sheet";#N/A,#N/A,TRUE,"Return Partnership";#N/A,#N/A,TRUE,"Return Doshi";#N/A,#N/A,TRUE,"Return Citi";#N/A,#N/A,TRUE,"Return R&amp;F";#N/A,#N/A,TRUE,"Cap Acct Doshi";#N/A,#N/A,TRUE,"Cap Acct Citi";#N/A,#N/A,TRUE,"Cap Acct R&amp;F";#N/A,#N/A,TRUE,"R&amp;F ACC SubAccount";#N/A,#N/A,TRUE,"Citi Distribution Limitation";#N/A,#N/A,TRUE,"Debt Calculation";#N/A,#N/A,TRUE,"Prepayment Penalty"}</definedName>
    <definedName name="wrn.North._.America." localSheetId="4" hidden="1">{"rawdata",#N/A,TRUE,"AT&amp;T";"in",#N/A,TRUE,"AT&amp;T";"rawdata",#N/A,TRUE,"MCI";"in",#N/A,TRUE,"MCI";"rawdata",#N/A,TRUE,"Sprint";"in",#N/A,TRUE,"Sprint";"rawdata",#N/A,TRUE,"ALL";"in",#N/A,TRUE,"ALL";"rawdata",#N/A,TRUE,"Cent";"in",#N/A,TRUE,"Cent";"rawdata",#N/A,TRUE,"Cin";"in",#N/A,TRUE,"Cin";"rawdata",#N/A,TRUE,"Front";"in",#N/A,TRUE,"Front";"rawdata",#N/A,TRUE,"LCI";"in",#N/A,TRUE,"LCI";"rawdata",#N/A,TRUE,"MFS";"in",#N/A,TRUE,"MFS";"rawdata",#N/A,TRUE,"SNET";"in",#N/A,TRUE,"SNET";"rawdata",#N/A,TRUE,"World";"in",#N/A,TRUE,"World";"rawdata",#N/A,TRUE,"BCE";"in",#N/A,TRUE,"BCE";"rawdata",#N/A,TRUE,"Ameri";"in",#N/A,TRUE,"Ameri";"rawdata",#N/A,TRUE,"BellA";"in",#N/A,TRUE,"BellA";"rawdata",#N/A,TRUE,"BellS";"in",#N/A,TRUE,"BellS";"rawdata",#N/A,TRUE,"PacTel";"in",#N/A,TRUE,"PacTel";"rawdata",#N/A,TRUE,"NYN";"in",#N/A,TRUE,"NYN";"rawdata",#N/A,TRUE,"SBC";"in",#N/A,TRUE,"SBC";"rawdata",#N/A,TRUE,"USW";"in",#N/A,TRUE,"USW";"rawdata",#N/A,TRUE,"GTE";"in",#N/A,TRUE,"GTE"}</definedName>
    <definedName name="wrn.North._.America." localSheetId="5" hidden="1">{"rawdata",#N/A,TRUE,"AT&amp;T";"in",#N/A,TRUE,"AT&amp;T";"rawdata",#N/A,TRUE,"MCI";"in",#N/A,TRUE,"MCI";"rawdata",#N/A,TRUE,"Sprint";"in",#N/A,TRUE,"Sprint";"rawdata",#N/A,TRUE,"ALL";"in",#N/A,TRUE,"ALL";"rawdata",#N/A,TRUE,"Cent";"in",#N/A,TRUE,"Cent";"rawdata",#N/A,TRUE,"Cin";"in",#N/A,TRUE,"Cin";"rawdata",#N/A,TRUE,"Front";"in",#N/A,TRUE,"Front";"rawdata",#N/A,TRUE,"LCI";"in",#N/A,TRUE,"LCI";"rawdata",#N/A,TRUE,"MFS";"in",#N/A,TRUE,"MFS";"rawdata",#N/A,TRUE,"SNET";"in",#N/A,TRUE,"SNET";"rawdata",#N/A,TRUE,"World";"in",#N/A,TRUE,"World";"rawdata",#N/A,TRUE,"BCE";"in",#N/A,TRUE,"BCE";"rawdata",#N/A,TRUE,"Ameri";"in",#N/A,TRUE,"Ameri";"rawdata",#N/A,TRUE,"BellA";"in",#N/A,TRUE,"BellA";"rawdata",#N/A,TRUE,"BellS";"in",#N/A,TRUE,"BellS";"rawdata",#N/A,TRUE,"PacTel";"in",#N/A,TRUE,"PacTel";"rawdata",#N/A,TRUE,"NYN";"in",#N/A,TRUE,"NYN";"rawdata",#N/A,TRUE,"SBC";"in",#N/A,TRUE,"SBC";"rawdata",#N/A,TRUE,"USW";"in",#N/A,TRUE,"USW";"rawdata",#N/A,TRUE,"GTE";"in",#N/A,TRUE,"GTE"}</definedName>
    <definedName name="wrn.North._.America." localSheetId="3" hidden="1">{"rawdata",#N/A,TRUE,"AT&amp;T";"in",#N/A,TRUE,"AT&amp;T";"rawdata",#N/A,TRUE,"MCI";"in",#N/A,TRUE,"MCI";"rawdata",#N/A,TRUE,"Sprint";"in",#N/A,TRUE,"Sprint";"rawdata",#N/A,TRUE,"ALL";"in",#N/A,TRUE,"ALL";"rawdata",#N/A,TRUE,"Cent";"in",#N/A,TRUE,"Cent";"rawdata",#N/A,TRUE,"Cin";"in",#N/A,TRUE,"Cin";"rawdata",#N/A,TRUE,"Front";"in",#N/A,TRUE,"Front";"rawdata",#N/A,TRUE,"LCI";"in",#N/A,TRUE,"LCI";"rawdata",#N/A,TRUE,"MFS";"in",#N/A,TRUE,"MFS";"rawdata",#N/A,TRUE,"SNET";"in",#N/A,TRUE,"SNET";"rawdata",#N/A,TRUE,"World";"in",#N/A,TRUE,"World";"rawdata",#N/A,TRUE,"BCE";"in",#N/A,TRUE,"BCE";"rawdata",#N/A,TRUE,"Ameri";"in",#N/A,TRUE,"Ameri";"rawdata",#N/A,TRUE,"BellA";"in",#N/A,TRUE,"BellA";"rawdata",#N/A,TRUE,"BellS";"in",#N/A,TRUE,"BellS";"rawdata",#N/A,TRUE,"PacTel";"in",#N/A,TRUE,"PacTel";"rawdata",#N/A,TRUE,"NYN";"in",#N/A,TRUE,"NYN";"rawdata",#N/A,TRUE,"SBC";"in",#N/A,TRUE,"SBC";"rawdata",#N/A,TRUE,"USW";"in",#N/A,TRUE,"USW";"rawdata",#N/A,TRUE,"GTE";"in",#N/A,TRUE,"GTE"}</definedName>
    <definedName name="wrn.North._.America." hidden="1">{"rawdata",#N/A,TRUE,"AT&amp;T";"in",#N/A,TRUE,"AT&amp;T";"rawdata",#N/A,TRUE,"MCI";"in",#N/A,TRUE,"MCI";"rawdata",#N/A,TRUE,"Sprint";"in",#N/A,TRUE,"Sprint";"rawdata",#N/A,TRUE,"ALL";"in",#N/A,TRUE,"ALL";"rawdata",#N/A,TRUE,"Cent";"in",#N/A,TRUE,"Cent";"rawdata",#N/A,TRUE,"Cin";"in",#N/A,TRUE,"Cin";"rawdata",#N/A,TRUE,"Front";"in",#N/A,TRUE,"Front";"rawdata",#N/A,TRUE,"LCI";"in",#N/A,TRUE,"LCI";"rawdata",#N/A,TRUE,"MFS";"in",#N/A,TRUE,"MFS";"rawdata",#N/A,TRUE,"SNET";"in",#N/A,TRUE,"SNET";"rawdata",#N/A,TRUE,"World";"in",#N/A,TRUE,"World";"rawdata",#N/A,TRUE,"BCE";"in",#N/A,TRUE,"BCE";"rawdata",#N/A,TRUE,"Ameri";"in",#N/A,TRUE,"Ameri";"rawdata",#N/A,TRUE,"BellA";"in",#N/A,TRUE,"BellA";"rawdata",#N/A,TRUE,"BellS";"in",#N/A,TRUE,"BellS";"rawdata",#N/A,TRUE,"PacTel";"in",#N/A,TRUE,"PacTel";"rawdata",#N/A,TRUE,"NYN";"in",#N/A,TRUE,"NYN";"rawdata",#N/A,TRUE,"SBC";"in",#N/A,TRUE,"SBC";"rawdata",#N/A,TRUE,"USW";"in",#N/A,TRUE,"USW";"rawdata",#N/A,TRUE,"GTE";"in",#N/A,TRUE,"GTE"}</definedName>
    <definedName name="wrn.North._.America._1" localSheetId="4" hidden="1">{#N/A,#N/A,FALSE,"NA All";#N/A,#N/A,FALSE,"Joe Champ";#N/A,#N/A,FALSE,"Joe Long"}</definedName>
    <definedName name="wrn.North._.America._1" localSheetId="5" hidden="1">{#N/A,#N/A,FALSE,"NA All";#N/A,#N/A,FALSE,"Joe Champ";#N/A,#N/A,FALSE,"Joe Long"}</definedName>
    <definedName name="wrn.North._.America._1" localSheetId="3" hidden="1">{#N/A,#N/A,FALSE,"NA All";#N/A,#N/A,FALSE,"Joe Champ";#N/A,#N/A,FALSE,"Joe Long"}</definedName>
    <definedName name="wrn.North._.America._1" hidden="1">{#N/A,#N/A,FALSE,"NA All";#N/A,#N/A,FALSE,"Joe Champ";#N/A,#N/A,FALSE,"Joe Long"}</definedName>
    <definedName name="wrn.Northborough._.Station." localSheetId="4" hidden="1">{#N/A,#N/A,FALSE,"Total Acquisition and Rehab ";#N/A,#N/A,FALSE,"Summary of Hard Costs"}</definedName>
    <definedName name="wrn.Northborough._.Station." localSheetId="5" hidden="1">{#N/A,#N/A,FALSE,"Total Acquisition and Rehab ";#N/A,#N/A,FALSE,"Summary of Hard Costs"}</definedName>
    <definedName name="wrn.Northborough._.Station." localSheetId="3" hidden="1">{#N/A,#N/A,FALSE,"Total Acquisition and Rehab ";#N/A,#N/A,FALSE,"Summary of Hard Costs"}</definedName>
    <definedName name="wrn.Northborough._.Station." hidden="1">{#N/A,#N/A,FALSE,"Total Acquisition and Rehab ";#N/A,#N/A,FALSE,"Summary of Hard Costs"}</definedName>
    <definedName name="wrn.Northstar." localSheetId="4" hidden="1">{#N/A,#N/A,FALSE,"Services Summary";#N/A,#N/A,FALSE,"Emmes Summary";#N/A,#N/A,FALSE,"Northstar"}</definedName>
    <definedName name="wrn.Northstar." localSheetId="5" hidden="1">{#N/A,#N/A,FALSE,"Services Summary";#N/A,#N/A,FALSE,"Emmes Summary";#N/A,#N/A,FALSE,"Northstar"}</definedName>
    <definedName name="wrn.Northstar." localSheetId="3" hidden="1">{#N/A,#N/A,FALSE,"Services Summary";#N/A,#N/A,FALSE,"Emmes Summary";#N/A,#N/A,FALSE,"Northstar"}</definedName>
    <definedName name="wrn.Northstar." hidden="1">{#N/A,#N/A,FALSE,"Services Summary";#N/A,#N/A,FALSE,"Emmes Summary";#N/A,#N/A,FALSE,"Northstar"}</definedName>
    <definedName name="wrn.Notes._.2." localSheetId="4" hidden="1">{"Notes 2",#N/A,FALSE,"Sheet1"}</definedName>
    <definedName name="wrn.Notes._.2." localSheetId="5" hidden="1">{"Notes 2",#N/A,FALSE,"Sheet1"}</definedName>
    <definedName name="wrn.Notes._.2." localSheetId="3" hidden="1">{"Notes 2",#N/A,FALSE,"Sheet1"}</definedName>
    <definedName name="wrn.Notes._.2." hidden="1">{"Notes 2",#N/A,FALSE,"Sheet1"}</definedName>
    <definedName name="wrn.NOV30." localSheetId="4" hidden="1">{#N/A,#N/A,FALSE,"BALLY COSTS";#N/A,#N/A,FALSE,"FF&amp;E";#N/A,#N/A,FALSE,"FEES";#N/A,#N/A,FALSE,"CONTINGENCY";#N/A,#N/A,FALSE,"SOFT COSTS";#N/A,#N/A,FALSE,"DETAIL";#N/A,#N/A,FALSE,"sum12-3"}</definedName>
    <definedName name="wrn.NOV30." localSheetId="5" hidden="1">{#N/A,#N/A,FALSE,"BALLY COSTS";#N/A,#N/A,FALSE,"FF&amp;E";#N/A,#N/A,FALSE,"FEES";#N/A,#N/A,FALSE,"CONTINGENCY";#N/A,#N/A,FALSE,"SOFT COSTS";#N/A,#N/A,FALSE,"DETAIL";#N/A,#N/A,FALSE,"sum12-3"}</definedName>
    <definedName name="wrn.NOV30." localSheetId="3"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localSheetId="4"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5"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3"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RC._.Statements." localSheetId="4" hidden="1">{#N/A,#N/A,FALSE,"NRC Inc Stmnt";#N/A,#N/A,FALSE,"NRC Cash Flows"}</definedName>
    <definedName name="wrn.NRC._.Statements." localSheetId="5" hidden="1">{#N/A,#N/A,FALSE,"NRC Inc Stmnt";#N/A,#N/A,FALSE,"NRC Cash Flows"}</definedName>
    <definedName name="wrn.NRC._.Statements." localSheetId="3" hidden="1">{#N/A,#N/A,FALSE,"NRC Inc Stmnt";#N/A,#N/A,FALSE,"NRC Cash Flows"}</definedName>
    <definedName name="wrn.NRC._.Statements." hidden="1">{#N/A,#N/A,FALSE,"NRC Inc Stmnt";#N/A,#N/A,FALSE,"NRC Cash Flows"}</definedName>
    <definedName name="wrn.ntfinance." localSheetId="4" hidden="1">{"Rate",#N/A,TRUE,"SUMMARY";"Ratios",#N/A,TRUE,"Ratios";"BUDGETREVENUE",#N/A,TRUE,"Revenue";"TOTALS",#N/A,TRUE,"DETAIL"}</definedName>
    <definedName name="wrn.ntfinance." localSheetId="5" hidden="1">{"Rate",#N/A,TRUE,"SUMMARY";"Ratios",#N/A,TRUE,"Ratios";"BUDGETREVENUE",#N/A,TRUE,"Revenue";"TOTALS",#N/A,TRUE,"DETAIL"}</definedName>
    <definedName name="wrn.ntfinance." localSheetId="3" hidden="1">{"Rate",#N/A,TRUE,"SUMMARY";"Ratios",#N/A,TRUE,"Ratios";"BUDGETREVENUE",#N/A,TRUE,"Revenue";"TOTALS",#N/A,TRUE,"DETAIL"}</definedName>
    <definedName name="wrn.ntfinance." hidden="1">{"Rate",#N/A,TRUE,"SUMMARY";"Ratios",#N/A,TRUE,"Ratios";"BUDGETREVENUE",#N/A,TRUE,"Revenue";"TOTALS",#N/A,TRUE,"DETAIL"}</definedName>
    <definedName name="wrn.NYT." localSheetId="4" hidden="1">{#N/A,#N/A,FALSE,"Dev Short RPT 00 01 &amp; 02";#N/A,#N/A,FALSE,"Rollup 00 01 &amp; 02";#N/A,#N/A,FALSE,"NYT Dev Short RPT 01% &amp; 02";#N/A,#N/A,FALSE,"NYT Committment Rollup";#N/A,#N/A,FALSE,"NYT Committment Rollup %";#N/A,#N/A,FALSE,"FCRC Dev Short RPT 00 &amp; 01%";#N/A,#N/A,FALSE,"FCRC Rollup 00 &amp; 01%"}</definedName>
    <definedName name="wrn.NYT." localSheetId="5" hidden="1">{#N/A,#N/A,FALSE,"Dev Short RPT 00 01 &amp; 02";#N/A,#N/A,FALSE,"Rollup 00 01 &amp; 02";#N/A,#N/A,FALSE,"NYT Dev Short RPT 01% &amp; 02";#N/A,#N/A,FALSE,"NYT Committment Rollup";#N/A,#N/A,FALSE,"NYT Committment Rollup %";#N/A,#N/A,FALSE,"FCRC Dev Short RPT 00 &amp; 01%";#N/A,#N/A,FALSE,"FCRC Rollup 00 &amp; 01%"}</definedName>
    <definedName name="wrn.NYT." localSheetId="3" hidden="1">{#N/A,#N/A,FALSE,"Dev Short RPT 00 01 &amp; 02";#N/A,#N/A,FALSE,"Rollup 00 01 &amp; 02";#N/A,#N/A,FALSE,"NYT Dev Short RPT 01% &amp; 02";#N/A,#N/A,FALSE,"NYT Committment Rollup";#N/A,#N/A,FALSE,"NYT Committment Rollup %";#N/A,#N/A,FALSE,"FCRC Dev Short RPT 00 &amp; 01%";#N/A,#N/A,FALSE,"FCRC Rollup 00 &amp; 01%"}</definedName>
    <definedName name="wrn.NYT." hidden="1">{#N/A,#N/A,FALSE,"Dev Short RPT 00 01 &amp; 02";#N/A,#N/A,FALSE,"Rollup 00 01 &amp; 02";#N/A,#N/A,FALSE,"NYT Dev Short RPT 01% &amp; 02";#N/A,#N/A,FALSE,"NYT Committment Rollup";#N/A,#N/A,FALSE,"NYT Committment Rollup %";#N/A,#N/A,FALSE,"FCRC Dev Short RPT 00 &amp; 01%";#N/A,#N/A,FALSE,"FCRC Rollup 00 &amp; 01%"}</definedName>
    <definedName name="wrn.nyt._.times._.full." localSheetId="4"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nyt._.times._.full." localSheetId="5"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nyt._.times._.full." localSheetId="3"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nyt._.times._.full."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O._.and._.M._.and._.Fuel." localSheetId="4" hidden="1">{"Fuel",#N/A,FALSE,"O and M and Fuel Incremental";"O and M",#N/A,FALSE,"O and M and Fuel Incremental"}</definedName>
    <definedName name="wrn.O._.and._.M._.and._.Fuel." localSheetId="5" hidden="1">{"Fuel",#N/A,FALSE,"O and M and Fuel Incremental";"O and M",#N/A,FALSE,"O and M and Fuel Incremental"}</definedName>
    <definedName name="wrn.O._.and._.M._.and._.Fuel." localSheetId="3" hidden="1">{"Fuel",#N/A,FALSE,"O and M and Fuel Incremental";"O and M",#N/A,FALSE,"O and M and Fuel Incremental"}</definedName>
    <definedName name="wrn.O._.and._.M._.and._.Fuel." hidden="1">{"Fuel",#N/A,FALSE,"O and M and Fuel Incremental";"O and M",#N/A,FALSE,"O and M and Fuel Incremental"}</definedName>
    <definedName name="wrn.OCCADJS." localSheetId="4" hidden="1">{"OCCADJ1",#N/A,FALSE,"OCC ADJ";"OCCADJ2",#N/A,FALSE,"OCC ADJ";"OCCADJ3",#N/A,FALSE,"OCC ADJ"}</definedName>
    <definedName name="wrn.OCCADJS." localSheetId="5" hidden="1">{"OCCADJ1",#N/A,FALSE,"OCC ADJ";"OCCADJ2",#N/A,FALSE,"OCC ADJ";"OCCADJ3",#N/A,FALSE,"OCC ADJ"}</definedName>
    <definedName name="wrn.OCCADJS." localSheetId="3" hidden="1">{"OCCADJ1",#N/A,FALSE,"OCC ADJ";"OCCADJ2",#N/A,FALSE,"OCC ADJ";"OCCADJ3",#N/A,FALSE,"OCC ADJ"}</definedName>
    <definedName name="wrn.OCCADJS." hidden="1">{"OCCADJ1",#N/A,FALSE,"OCC ADJ";"OCCADJ2",#N/A,FALSE,"OCC ADJ";"OCCADJ3",#N/A,FALSE,"OCC ADJ"}</definedName>
    <definedName name="wrn.Occupancy._.Calcs." localSheetId="4" hidden="1">{#N/A,#N/A,FALSE,"Occ. Calcs"}</definedName>
    <definedName name="wrn.Occupancy._.Calcs." localSheetId="5" hidden="1">{#N/A,#N/A,FALSE,"Occ. Calcs"}</definedName>
    <definedName name="wrn.Occupancy._.Calcs." localSheetId="3" hidden="1">{#N/A,#N/A,FALSE,"Occ. Calcs"}</definedName>
    <definedName name="wrn.Occupancy._.Calcs." hidden="1">{#N/A,#N/A,FALSE,"Occ. Calcs"}</definedName>
    <definedName name="wrn.Occupancy._.Calcs._1" localSheetId="4" hidden="1">{#N/A,#N/A,FALSE,"Occ. Calcs"}</definedName>
    <definedName name="wrn.Occupancy._.Calcs._1" localSheetId="5" hidden="1">{#N/A,#N/A,FALSE,"Occ. Calcs"}</definedName>
    <definedName name="wrn.Occupancy._.Calcs._1" localSheetId="3" hidden="1">{#N/A,#N/A,FALSE,"Occ. Calcs"}</definedName>
    <definedName name="wrn.Occupancy._.Calcs._1" hidden="1">{#N/A,#N/A,FALSE,"Occ. Calcs"}</definedName>
    <definedName name="wrn.ODB." localSheetId="4" hidden="1">{"ODB",#N/A,FALSE,"Hold Scenario"}</definedName>
    <definedName name="wrn.ODB." localSheetId="5" hidden="1">{"ODB",#N/A,FALSE,"Hold Scenario"}</definedName>
    <definedName name="wrn.ODB." localSheetId="3" hidden="1">{"ODB",#N/A,FALSE,"Hold Scenario"}</definedName>
    <definedName name="wrn.ODB." hidden="1">{"ODB",#N/A,FALSE,"Hold Scenario"}</definedName>
    <definedName name="wrn.ODB._1" localSheetId="4" hidden="1">{"ODB",#N/A,FALSE,"Hold Scenario"}</definedName>
    <definedName name="wrn.ODB._1" localSheetId="5" hidden="1">{"ODB",#N/A,FALSE,"Hold Scenario"}</definedName>
    <definedName name="wrn.ODB._1" localSheetId="3" hidden="1">{"ODB",#N/A,FALSE,"Hold Scenario"}</definedName>
    <definedName name="wrn.ODB._1" hidden="1">{"ODB",#N/A,FALSE,"Hold Scenario"}</definedName>
    <definedName name="wrn.ODB.IRR" localSheetId="4" hidden="1">{"ODB",#N/A,FALSE,"Hold Scenario"}</definedName>
    <definedName name="wrn.ODB.IRR" localSheetId="5" hidden="1">{"ODB",#N/A,FALSE,"Hold Scenario"}</definedName>
    <definedName name="wrn.ODB.IRR" localSheetId="3" hidden="1">{"ODB",#N/A,FALSE,"Hold Scenario"}</definedName>
    <definedName name="wrn.ODB.IRR" hidden="1">{"ODB",#N/A,FALSE,"Hold Scenario"}</definedName>
    <definedName name="wrn.office." localSheetId="4"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5"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3"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_.BUDGET." localSheetId="4" hidden="1">{#N/A,#N/A,FALSE,"LP Exp";#N/A,#N/A,FALSE,"Salary";#N/A,#N/A,FALSE,"Admin Exp";#N/A,#N/A,FALSE,"QTS Bud";#N/A,#N/A,FALSE,"Marketing"}</definedName>
    <definedName name="wrn.OFFICE._.BUDGET." localSheetId="5" hidden="1">{#N/A,#N/A,FALSE,"LP Exp";#N/A,#N/A,FALSE,"Salary";#N/A,#N/A,FALSE,"Admin Exp";#N/A,#N/A,FALSE,"QTS Bud";#N/A,#N/A,FALSE,"Marketing"}</definedName>
    <definedName name="wrn.OFFICE._.BUDGET." localSheetId="3" hidden="1">{#N/A,#N/A,FALSE,"LP Exp";#N/A,#N/A,FALSE,"Salary";#N/A,#N/A,FALSE,"Admin Exp";#N/A,#N/A,FALSE,"QTS Bud";#N/A,#N/A,FALSE,"Marketing"}</definedName>
    <definedName name="wrn.OFFICE._.BUDGET." hidden="1">{#N/A,#N/A,FALSE,"LP Exp";#N/A,#N/A,FALSE,"Salary";#N/A,#N/A,FALSE,"Admin Exp";#N/A,#N/A,FALSE,"QTS Bud";#N/A,#N/A,FALSE,"Marketing"}</definedName>
    <definedName name="wrn.OFFICE._.BUDGET._1" localSheetId="4" hidden="1">{#N/A,#N/A,FALSE,"LP Exp";#N/A,#N/A,FALSE,"Salary";#N/A,#N/A,FALSE,"Admin Exp";#N/A,#N/A,FALSE,"QTS Bud";#N/A,#N/A,FALSE,"Marketing"}</definedName>
    <definedName name="wrn.OFFICE._.BUDGET._1" localSheetId="5" hidden="1">{#N/A,#N/A,FALSE,"LP Exp";#N/A,#N/A,FALSE,"Salary";#N/A,#N/A,FALSE,"Admin Exp";#N/A,#N/A,FALSE,"QTS Bud";#N/A,#N/A,FALSE,"Marketing"}</definedName>
    <definedName name="wrn.OFFICE._.BUDGET._1" localSheetId="3" hidden="1">{#N/A,#N/A,FALSE,"LP Exp";#N/A,#N/A,FALSE,"Salary";#N/A,#N/A,FALSE,"Admin Exp";#N/A,#N/A,FALSE,"QTS Bud";#N/A,#N/A,FALSE,"Marketing"}</definedName>
    <definedName name="wrn.OFFICE._.BUDGET._1" hidden="1">{#N/A,#N/A,FALSE,"LP Exp";#N/A,#N/A,FALSE,"Salary";#N/A,#N/A,FALSE,"Admin Exp";#N/A,#N/A,FALSE,"QTS Bud";#N/A,#N/A,FALSE,"Marketing"}</definedName>
    <definedName name="wrn.OG._.Full._.Report." localSheetId="4" hidden="1">{"Summary",#N/A,FALSE,"P&amp;L Summ";"Operating Expenses",#N/A,FALSE,"Expense";"Outgoings recovery Calc",#N/A,FALSE,"OG Calc";"Aircon Recov Calc",#N/A,FALSE,"Aircon Calc";"OG Rates",#N/A,FALSE,"OG Rates";"Recoveries",#N/A,FALSE,"OG Recov"}</definedName>
    <definedName name="wrn.OG._.Full._.Report." localSheetId="5" hidden="1">{"Summary",#N/A,FALSE,"P&amp;L Summ";"Operating Expenses",#N/A,FALSE,"Expense";"Outgoings recovery Calc",#N/A,FALSE,"OG Calc";"Aircon Recov Calc",#N/A,FALSE,"Aircon Calc";"OG Rates",#N/A,FALSE,"OG Rates";"Recoveries",#N/A,FALSE,"OG Recov"}</definedName>
    <definedName name="wrn.OG._.Full._.Report." localSheetId="3" hidden="1">{"Summary",#N/A,FALSE,"P&amp;L Summ";"Operating Expenses",#N/A,FALSE,"Expense";"Outgoings recovery Calc",#N/A,FALSE,"OG Calc";"Aircon Recov Calc",#N/A,FALSE,"Aircon Calc";"OG Rates",#N/A,FALSE,"OG Rates";"Recoveries",#N/A,FALSE,"OG Recov"}</definedName>
    <definedName name="wrn.OG._.Full._.Report." hidden="1">{"Summary",#N/A,FALSE,"P&amp;L Summ";"Operating Expenses",#N/A,FALSE,"Expense";"Outgoings recovery Calc",#N/A,FALSE,"OG Calc";"Aircon Recov Calc",#N/A,FALSE,"Aircon Calc";"OG Rates",#N/A,FALSE,"OG Rates";"Recoveries",#N/A,FALSE,"OG Recov"}</definedName>
    <definedName name="wrn.OG._.Summary._.Report." localSheetId="4" hidden="1">{"Summary",#N/A,FALSE,"P&amp;L Summ";"Recoveries",#N/A,FALSE,"OG Recov"}</definedName>
    <definedName name="wrn.OG._.Summary._.Report." localSheetId="5" hidden="1">{"Summary",#N/A,FALSE,"P&amp;L Summ";"Recoveries",#N/A,FALSE,"OG Recov"}</definedName>
    <definedName name="wrn.OG._.Summary._.Report." localSheetId="3" hidden="1">{"Summary",#N/A,FALSE,"P&amp;L Summ";"Recoveries",#N/A,FALSE,"OG Recov"}</definedName>
    <definedName name="wrn.OG._.Summary._.Report." hidden="1">{"Summary",#N/A,FALSE,"P&amp;L Summ";"Recoveries",#N/A,FALSE,"OG Recov"}</definedName>
    <definedName name="wrn.On._.Air._.Op._.Exp." localSheetId="4" hidden="1">{"view1",#N/A,FALSE,"ON AIR"}</definedName>
    <definedName name="wrn.On._.Air._.Op._.Exp." localSheetId="5" hidden="1">{"view1",#N/A,FALSE,"ON AIR"}</definedName>
    <definedName name="wrn.On._.Air._.Op._.Exp." localSheetId="3" hidden="1">{"view1",#N/A,FALSE,"ON AIR"}</definedName>
    <definedName name="wrn.On._.Air._.Op._.Exp." hidden="1">{"view1",#N/A,FALSE,"ON AIR"}</definedName>
    <definedName name="wrn.One._.Partner." localSheetId="4"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e._.Partner." localSheetId="5"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e._.Partner." localSheetId="3"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e._.Partner."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tario." localSheetId="4" hidden="1">{"page1",#N/A,FALSE,"sheet 1";"Page2",#N/A,FALSE,"sheet 1";"page3",#N/A,FALSE,"sheet 1";"page4",#N/A,FALSE,"sheet 1"}</definedName>
    <definedName name="wrn.ontario." localSheetId="5" hidden="1">{"page1",#N/A,FALSE,"sheet 1";"Page2",#N/A,FALSE,"sheet 1";"page3",#N/A,FALSE,"sheet 1";"page4",#N/A,FALSE,"sheet 1"}</definedName>
    <definedName name="wrn.ontario." localSheetId="3" hidden="1">{"page1",#N/A,FALSE,"sheet 1";"Page2",#N/A,FALSE,"sheet 1";"page3",#N/A,FALSE,"sheet 1";"page4",#N/A,FALSE,"sheet 1"}</definedName>
    <definedName name="wrn.ontario." hidden="1">{"page1",#N/A,FALSE,"sheet 1";"Page2",#N/A,FALSE,"sheet 1";"page3",#N/A,FALSE,"sheet 1";"page4",#N/A,FALSE,"sheet 1"}</definedName>
    <definedName name="wrn.open." localSheetId="4" hidden="1">{#N/A,#N/A,FALSE,"Unconsolidated Debt"}</definedName>
    <definedName name="wrn.open." localSheetId="5" hidden="1">{#N/A,#N/A,FALSE,"Unconsolidated Debt"}</definedName>
    <definedName name="wrn.open." localSheetId="3" hidden="1">{#N/A,#N/A,FALSE,"Unconsolidated Debt"}</definedName>
    <definedName name="wrn.open." hidden="1">{#N/A,#N/A,FALSE,"Unconsolidated Debt"}</definedName>
    <definedName name="wrn.open.0" localSheetId="4" hidden="1">{#N/A,#N/A,FALSE,"Unconsolidated Debt"}</definedName>
    <definedName name="wrn.open.0" localSheetId="5" hidden="1">{#N/A,#N/A,FALSE,"Unconsolidated Debt"}</definedName>
    <definedName name="wrn.open.0" localSheetId="3" hidden="1">{#N/A,#N/A,FALSE,"Unconsolidated Debt"}</definedName>
    <definedName name="wrn.open.0" hidden="1">{#N/A,#N/A,FALSE,"Unconsolidated Debt"}</definedName>
    <definedName name="wrn.OperatingAssumtions." localSheetId="4" hidden="1">{#N/A,#N/A,FALSE,"OperatingAssumptions"}</definedName>
    <definedName name="wrn.OperatingAssumtions." localSheetId="5" hidden="1">{#N/A,#N/A,FALSE,"OperatingAssumptions"}</definedName>
    <definedName name="wrn.OperatingAssumtions." localSheetId="3" hidden="1">{#N/A,#N/A,FALSE,"OperatingAssumptions"}</definedName>
    <definedName name="wrn.OperatingAssumtions." hidden="1">{#N/A,#N/A,FALSE,"OperatingAssumptions"}</definedName>
    <definedName name="wrn.OperatingAssumtions._1" localSheetId="4" hidden="1">{#N/A,#N/A,FALSE,"OperatingAssumptions"}</definedName>
    <definedName name="wrn.OperatingAssumtions._1" localSheetId="5" hidden="1">{#N/A,#N/A,FALSE,"OperatingAssumptions"}</definedName>
    <definedName name="wrn.OperatingAssumtions._1" localSheetId="3" hidden="1">{#N/A,#N/A,FALSE,"OperatingAssumptions"}</definedName>
    <definedName name="wrn.OperatingAssumtions._1" hidden="1">{#N/A,#N/A,FALSE,"OperatingAssumptions"}</definedName>
    <definedName name="wrn.Operations._.Review." localSheetId="4" hidden="1">{#N/A,#N/A,FALSE,"Proforma Five Yr";#N/A,#N/A,FALSE,"Occ and Rate";#N/A,#N/A,FALSE,"PF Input";#N/A,#N/A,FALSE,"Hotcomps"}</definedName>
    <definedName name="wrn.Operations._.Review." localSheetId="5" hidden="1">{#N/A,#N/A,FALSE,"Proforma Five Yr";#N/A,#N/A,FALSE,"Occ and Rate";#N/A,#N/A,FALSE,"PF Input";#N/A,#N/A,FALSE,"Hotcomps"}</definedName>
    <definedName name="wrn.Operations._.Review." localSheetId="3" hidden="1">{#N/A,#N/A,FALSE,"Proforma Five Yr";#N/A,#N/A,FALSE,"Occ and Rate";#N/A,#N/A,FALSE,"PF Input";#N/A,#N/A,FALSE,"Hotcomps"}</definedName>
    <definedName name="wrn.Operations._.Review." hidden="1">{#N/A,#N/A,FALSE,"Proforma Five Yr";#N/A,#N/A,FALSE,"Occ and Rate";#N/A,#N/A,FALSE,"PF Input";#N/A,#N/A,FALSE,"Hotcomps"}</definedName>
    <definedName name="wrn.Operations._.Review._1" localSheetId="4" hidden="1">{#N/A,#N/A,FALSE,"Proforma Five Yr";#N/A,#N/A,FALSE,"Occ and Rate";#N/A,#N/A,FALSE,"PF Input";#N/A,#N/A,FALSE,"Hotcomps"}</definedName>
    <definedName name="wrn.Operations._.Review._1" localSheetId="5" hidden="1">{#N/A,#N/A,FALSE,"Proforma Five Yr";#N/A,#N/A,FALSE,"Occ and Rate";#N/A,#N/A,FALSE,"PF Input";#N/A,#N/A,FALSE,"Hotcomps"}</definedName>
    <definedName name="wrn.Operations._.Review._1" localSheetId="3" hidden="1">{#N/A,#N/A,FALSE,"Proforma Five Yr";#N/A,#N/A,FALSE,"Occ and Rate";#N/A,#N/A,FALSE,"PF Input";#N/A,#N/A,FALSE,"Hotcomps"}</definedName>
    <definedName name="wrn.Operations._.Review._1" hidden="1">{#N/A,#N/A,FALSE,"Proforma Five Yr";#N/A,#N/A,FALSE,"Occ and Rate";#N/A,#N/A,FALSE,"PF Input";#N/A,#N/A,FALSE,"Hotcomps"}</definedName>
    <definedName name="wrn.Ops._.Charlie._.Packet." localSheetId="4" hidden="1">{#N/A,#N/A,FALSE,"Proforma Five Yr";#N/A,#N/A,FALSE,"Occ and Rate";#N/A,#N/A,FALSE,"PF Input";#N/A,#N/A,FALSE,"Ops Summary";#N/A,#N/A,FALSE,"Hotcomps"}</definedName>
    <definedName name="wrn.Ops._.Charlie._.Packet." localSheetId="5" hidden="1">{#N/A,#N/A,FALSE,"Proforma Five Yr";#N/A,#N/A,FALSE,"Occ and Rate";#N/A,#N/A,FALSE,"PF Input";#N/A,#N/A,FALSE,"Ops Summary";#N/A,#N/A,FALSE,"Hotcomps"}</definedName>
    <definedName name="wrn.Ops._.Charlie._.Packet." localSheetId="3" hidden="1">{#N/A,#N/A,FALSE,"Proforma Five Yr";#N/A,#N/A,FALSE,"Occ and Rate";#N/A,#N/A,FALSE,"PF Input";#N/A,#N/A,FALSE,"Ops Summary";#N/A,#N/A,FALSE,"Hotcomps"}</definedName>
    <definedName name="wrn.Ops._.Charlie._.Packet." hidden="1">{#N/A,#N/A,FALSE,"Proforma Five Yr";#N/A,#N/A,FALSE,"Occ and Rate";#N/A,#N/A,FALSE,"PF Input";#N/A,#N/A,FALSE,"Ops Summary";#N/A,#N/A,FALSE,"Hotcomps"}</definedName>
    <definedName name="wrn.Ops._.Charlie._.Packet._1" localSheetId="4" hidden="1">{#N/A,#N/A,FALSE,"Proforma Five Yr";#N/A,#N/A,FALSE,"Occ and Rate";#N/A,#N/A,FALSE,"PF Input";#N/A,#N/A,FALSE,"Ops Summary";#N/A,#N/A,FALSE,"Hotcomps"}</definedName>
    <definedName name="wrn.Ops._.Charlie._.Packet._1" localSheetId="5" hidden="1">{#N/A,#N/A,FALSE,"Proforma Five Yr";#N/A,#N/A,FALSE,"Occ and Rate";#N/A,#N/A,FALSE,"PF Input";#N/A,#N/A,FALSE,"Ops Summary";#N/A,#N/A,FALSE,"Hotcomps"}</definedName>
    <definedName name="wrn.Ops._.Charlie._.Packet._1" localSheetId="3" hidden="1">{#N/A,#N/A,FALSE,"Proforma Five Yr";#N/A,#N/A,FALSE,"Occ and Rate";#N/A,#N/A,FALSE,"PF Input";#N/A,#N/A,FALSE,"Ops Summary";#N/A,#N/A,FALSE,"Hotcomps"}</definedName>
    <definedName name="wrn.Ops._.Charlie._.Packet._1" hidden="1">{#N/A,#N/A,FALSE,"Proforma Five Yr";#N/A,#N/A,FALSE,"Occ and Rate";#N/A,#N/A,FALSE,"PF Input";#N/A,#N/A,FALSE,"Ops Summary";#N/A,#N/A,FALSE,"Hotcomps"}</definedName>
    <definedName name="wrn.Orcamento._.Completo." localSheetId="4" hidden="1">{#N/A,#N/A,FALSE,"QUADRO GERAL";#N/A,#N/A,FALSE,"RECEITA OPERACIONAL";#N/A,#N/A,FALSE,"DESP.OPERACIONAIS";#N/A,#N/A,FALSE,"INVESTIMENTOS";#N/A,#N/A,FALSE,"NÃO OPERACIONAL";#N/A,#N/A,FALSE,"PROJEÇÃO INDICADORES"}</definedName>
    <definedName name="wrn.Orcamento._.Completo." localSheetId="5" hidden="1">{#N/A,#N/A,FALSE,"QUADRO GERAL";#N/A,#N/A,FALSE,"RECEITA OPERACIONAL";#N/A,#N/A,FALSE,"DESP.OPERACIONAIS";#N/A,#N/A,FALSE,"INVESTIMENTOS";#N/A,#N/A,FALSE,"NÃO OPERACIONAL";#N/A,#N/A,FALSE,"PROJEÇÃO INDICADORES"}</definedName>
    <definedName name="wrn.Orcamento._.Completo." localSheetId="3" hidden="1">{#N/A,#N/A,FALSE,"QUADRO GERAL";#N/A,#N/A,FALSE,"RECEITA OPERACIONAL";#N/A,#N/A,FALSE,"DESP.OPERACIONAIS";#N/A,#N/A,FALSE,"INVESTIMENTOS";#N/A,#N/A,FALSE,"NÃO OPERACIONAL";#N/A,#N/A,FALSE,"PROJEÇÃO INDICADORES"}</definedName>
    <definedName name="wrn.Orcamento._.Completo." hidden="1">{#N/A,#N/A,FALSE,"QUADRO GERAL";#N/A,#N/A,FALSE,"RECEITA OPERACIONAL";#N/A,#N/A,FALSE,"DESP.OPERACIONAIS";#N/A,#N/A,FALSE,"INVESTIMENTOS";#N/A,#N/A,FALSE,"NÃO OPERACIONAL";#N/A,#N/A,FALSE,"PROJEÇÃO INDICADORES"}</definedName>
    <definedName name="wrn.Others." localSheetId="4" hidden="1">{#N/A,#N/A,FALSE,"PAYROLL BREAKDOWN";#N/A,#N/A,FALSE,"PRODUCTION SUMMARY";#N/A,#N/A,FALSE,"PROD ACTUAL TO BUDGET";#N/A,#N/A,FALSE,"WET END BREAKDOWN";#N/A,#N/A,FALSE,"WASTE";#N/A,#N/A,FALSE,"FISH DIST.";#N/A,#N/A,FALSE,"SARD ANALYSIS ";#N/A,#N/A,FALSE,"SNACK ANALYSIS";#N/A,#N/A,FALSE,"RD FISH TO CANNERY";#N/A,#N/A,FALSE,"SALMON FOOD &amp; BAIT";#N/A,#N/A,FALSE,"COLD STORAGE";#N/A,#N/A,FALSE,"LABELLING";#N/A,#N/A,FALSE,"WA SW";#N/A,#N/A,FALSE,"WA OIL";#N/A,#N/A,FALSE,"MUST SPRATS";#N/A,#N/A,FALSE,"DEEP CAN KLS";#N/A,#N/A,FALSE,"REG OVALS";#N/A,#N/A,FALSE,"REG SNACKS";#N/A,#N/A,FALSE,"A TO B SUMMARY"}</definedName>
    <definedName name="wrn.Others." localSheetId="5" hidden="1">{#N/A,#N/A,FALSE,"PAYROLL BREAKDOWN";#N/A,#N/A,FALSE,"PRODUCTION SUMMARY";#N/A,#N/A,FALSE,"PROD ACTUAL TO BUDGET";#N/A,#N/A,FALSE,"WET END BREAKDOWN";#N/A,#N/A,FALSE,"WASTE";#N/A,#N/A,FALSE,"FISH DIST.";#N/A,#N/A,FALSE,"SARD ANALYSIS ";#N/A,#N/A,FALSE,"SNACK ANALYSIS";#N/A,#N/A,FALSE,"RD FISH TO CANNERY";#N/A,#N/A,FALSE,"SALMON FOOD &amp; BAIT";#N/A,#N/A,FALSE,"COLD STORAGE";#N/A,#N/A,FALSE,"LABELLING";#N/A,#N/A,FALSE,"WA SW";#N/A,#N/A,FALSE,"WA OIL";#N/A,#N/A,FALSE,"MUST SPRATS";#N/A,#N/A,FALSE,"DEEP CAN KLS";#N/A,#N/A,FALSE,"REG OVALS";#N/A,#N/A,FALSE,"REG SNACKS";#N/A,#N/A,FALSE,"A TO B SUMMARY"}</definedName>
    <definedName name="wrn.Others." localSheetId="3" hidden="1">{#N/A,#N/A,FALSE,"PAYROLL BREAKDOWN";#N/A,#N/A,FALSE,"PRODUCTION SUMMARY";#N/A,#N/A,FALSE,"PROD ACTUAL TO BUDGET";#N/A,#N/A,FALSE,"WET END BREAKDOWN";#N/A,#N/A,FALSE,"WASTE";#N/A,#N/A,FALSE,"FISH DIST.";#N/A,#N/A,FALSE,"SARD ANALYSIS ";#N/A,#N/A,FALSE,"SNACK ANALYSIS";#N/A,#N/A,FALSE,"RD FISH TO CANNERY";#N/A,#N/A,FALSE,"SALMON FOOD &amp; BAIT";#N/A,#N/A,FALSE,"COLD STORAGE";#N/A,#N/A,FALSE,"LABELLING";#N/A,#N/A,FALSE,"WA SW";#N/A,#N/A,FALSE,"WA OIL";#N/A,#N/A,FALSE,"MUST SPRATS";#N/A,#N/A,FALSE,"DEEP CAN KLS";#N/A,#N/A,FALSE,"REG OVALS";#N/A,#N/A,FALSE,"REG SNACKS";#N/A,#N/A,FALSE,"A TO B SUMMARY"}</definedName>
    <definedName name="wrn.Others." hidden="1">{#N/A,#N/A,FALSE,"PAYROLL BREAKDOWN";#N/A,#N/A,FALSE,"PRODUCTION SUMMARY";#N/A,#N/A,FALSE,"PROD ACTUAL TO BUDGET";#N/A,#N/A,FALSE,"WET END BREAKDOWN";#N/A,#N/A,FALSE,"WASTE";#N/A,#N/A,FALSE,"FISH DIST.";#N/A,#N/A,FALSE,"SARD ANALYSIS ";#N/A,#N/A,FALSE,"SNACK ANALYSIS";#N/A,#N/A,FALSE,"RD FISH TO CANNERY";#N/A,#N/A,FALSE,"SALMON FOOD &amp; BAIT";#N/A,#N/A,FALSE,"COLD STORAGE";#N/A,#N/A,FALSE,"LABELLING";#N/A,#N/A,FALSE,"WA SW";#N/A,#N/A,FALSE,"WA OIL";#N/A,#N/A,FALSE,"MUST SPRATS";#N/A,#N/A,FALSE,"DEEP CAN KLS";#N/A,#N/A,FALSE,"REG OVALS";#N/A,#N/A,FALSE,"REG SNACKS";#N/A,#N/A,FALSE,"A TO B SUMMARY"}</definedName>
    <definedName name="wrn.Output." localSheetId="4" hidden="1">{#N/A,#N/A,TRUE,"Cover";#N/A,#N/A,TRUE,"Summary";#N/A,#N/A,TRUE,"Assumptions";#N/A,#N/A,TRUE,"Stack";#N/A,#N/A,TRUE,"Budget";#N/A,#N/A,TRUE,"Condo Summary";#N/A,#N/A,TRUE,"Sellout Summary"}</definedName>
    <definedName name="wrn.Output." localSheetId="5" hidden="1">{#N/A,#N/A,TRUE,"Cover";#N/A,#N/A,TRUE,"Summary";#N/A,#N/A,TRUE,"Assumptions";#N/A,#N/A,TRUE,"Stack";#N/A,#N/A,TRUE,"Budget";#N/A,#N/A,TRUE,"Condo Summary";#N/A,#N/A,TRUE,"Sellout Summary"}</definedName>
    <definedName name="wrn.Output." localSheetId="3" hidden="1">{#N/A,#N/A,TRUE,"Cover";#N/A,#N/A,TRUE,"Summary";#N/A,#N/A,TRUE,"Assumptions";#N/A,#N/A,TRUE,"Stack";#N/A,#N/A,TRUE,"Budget";#N/A,#N/A,TRUE,"Condo Summary";#N/A,#N/A,TRUE,"Sellout Summary"}</definedName>
    <definedName name="wrn.Output." hidden="1">{#N/A,#N/A,TRUE,"Cover";#N/A,#N/A,TRUE,"Summary";#N/A,#N/A,TRUE,"Assumptions";#N/A,#N/A,TRUE,"Stack";#N/A,#N/A,TRUE,"Budget";#N/A,#N/A,TRUE,"Condo Summary";#N/A,#N/A,TRUE,"Sellout Summary"}</definedName>
    <definedName name="wrn.Output3Column." localSheetId="4" hidden="1">{"Output-3Column",#N/A,FALSE,"Output"}</definedName>
    <definedName name="wrn.Output3Column." localSheetId="5" hidden="1">{"Output-3Column",#N/A,FALSE,"Output"}</definedName>
    <definedName name="wrn.Output3Column." localSheetId="3" hidden="1">{"Output-3Column",#N/A,FALSE,"Output"}</definedName>
    <definedName name="wrn.Output3Column." hidden="1">{"Output-3Column",#N/A,FALSE,"Output"}</definedName>
    <definedName name="wrn.Output3Column._1" localSheetId="4" hidden="1">{"Output-3Column",#N/A,FALSE,"Output"}</definedName>
    <definedName name="wrn.Output3Column._1" localSheetId="5" hidden="1">{"Output-3Column",#N/A,FALSE,"Output"}</definedName>
    <definedName name="wrn.Output3Column._1" localSheetId="3" hidden="1">{"Output-3Column",#N/A,FALSE,"Output"}</definedName>
    <definedName name="wrn.Output3Column._1" hidden="1">{"Output-3Column",#N/A,FALSE,"Output"}</definedName>
    <definedName name="wrn.OutputAll." localSheetId="4" hidden="1">{"Output-All",#N/A,FALSE,"Output"}</definedName>
    <definedName name="wrn.OutputAll." localSheetId="5" hidden="1">{"Output-All",#N/A,FALSE,"Output"}</definedName>
    <definedName name="wrn.OutputAll." localSheetId="3" hidden="1">{"Output-All",#N/A,FALSE,"Output"}</definedName>
    <definedName name="wrn.OutputAll." hidden="1">{"Output-All",#N/A,FALSE,"Output"}</definedName>
    <definedName name="wrn.OutputAll._1" localSheetId="4" hidden="1">{"Output-All",#N/A,FALSE,"Output"}</definedName>
    <definedName name="wrn.OutputAll._1" localSheetId="5" hidden="1">{"Output-All",#N/A,FALSE,"Output"}</definedName>
    <definedName name="wrn.OutputAll._1" localSheetId="3" hidden="1">{"Output-All",#N/A,FALSE,"Output"}</definedName>
    <definedName name="wrn.OutputAll._1" hidden="1">{"Output-All",#N/A,FALSE,"Output"}</definedName>
    <definedName name="wrn.OutputBaseYear." localSheetId="4" hidden="1">{"Output-BaseYear",#N/A,FALSE,"Output"}</definedName>
    <definedName name="wrn.OutputBaseYear." localSheetId="5" hidden="1">{"Output-BaseYear",#N/A,FALSE,"Output"}</definedName>
    <definedName name="wrn.OutputBaseYear." localSheetId="3" hidden="1">{"Output-BaseYear",#N/A,FALSE,"Output"}</definedName>
    <definedName name="wrn.OutputBaseYear." hidden="1">{"Output-BaseYear",#N/A,FALSE,"Output"}</definedName>
    <definedName name="wrn.OutputBaseYear._1" localSheetId="4" hidden="1">{"Output-BaseYear",#N/A,FALSE,"Output"}</definedName>
    <definedName name="wrn.OutputBaseYear._1" localSheetId="5" hidden="1">{"Output-BaseYear",#N/A,FALSE,"Output"}</definedName>
    <definedName name="wrn.OutputBaseYear._1" localSheetId="3" hidden="1">{"Output-BaseYear",#N/A,FALSE,"Output"}</definedName>
    <definedName name="wrn.OutputBaseYear._1" hidden="1">{"Output-BaseYear",#N/A,FALSE,"Output"}</definedName>
    <definedName name="wrn.OutputMin." localSheetId="4" hidden="1">{"Output-Min",#N/A,FALSE,"Output"}</definedName>
    <definedName name="wrn.OutputMin." localSheetId="5" hidden="1">{"Output-Min",#N/A,FALSE,"Output"}</definedName>
    <definedName name="wrn.OutputMin." localSheetId="3" hidden="1">{"Output-Min",#N/A,FALSE,"Output"}</definedName>
    <definedName name="wrn.OutputMin." hidden="1">{"Output-Min",#N/A,FALSE,"Output"}</definedName>
    <definedName name="wrn.OutputMin._1" localSheetId="4" hidden="1">{"Output-Min",#N/A,FALSE,"Output"}</definedName>
    <definedName name="wrn.OutputMin._1" localSheetId="5" hidden="1">{"Output-Min",#N/A,FALSE,"Output"}</definedName>
    <definedName name="wrn.OutputMin._1" localSheetId="3" hidden="1">{"Output-Min",#N/A,FALSE,"Output"}</definedName>
    <definedName name="wrn.OutputMin._1" hidden="1">{"Output-Min",#N/A,FALSE,"Output"}</definedName>
    <definedName name="wrn.OutputPercent." localSheetId="4" hidden="1">{"Output%",#N/A,FALSE,"Output"}</definedName>
    <definedName name="wrn.OutputPercent." localSheetId="5" hidden="1">{"Output%",#N/A,FALSE,"Output"}</definedName>
    <definedName name="wrn.OutputPercent." localSheetId="3" hidden="1">{"Output%",#N/A,FALSE,"Output"}</definedName>
    <definedName name="wrn.OutputPercent." hidden="1">{"Output%",#N/A,FALSE,"Output"}</definedName>
    <definedName name="wrn.OutputPercent._1" localSheetId="4" hidden="1">{"Output%",#N/A,FALSE,"Output"}</definedName>
    <definedName name="wrn.OutputPercent._1" localSheetId="5" hidden="1">{"Output%",#N/A,FALSE,"Output"}</definedName>
    <definedName name="wrn.OutputPercent._1" localSheetId="3" hidden="1">{"Output%",#N/A,FALSE,"Output"}</definedName>
    <definedName name="wrn.OutputPercent._1" hidden="1">{"Output%",#N/A,FALSE,"Output"}</definedName>
    <definedName name="wrn.outputr1a" localSheetId="4" hidden="1">{#N/A,#N/A,TRUE,"Cover";#N/A,#N/A,TRUE,"Summary";#N/A,#N/A,TRUE,"Assumptions";#N/A,#N/A,TRUE,"Stack";#N/A,#N/A,TRUE,"Budget";#N/A,#N/A,TRUE,"Condo Summary";#N/A,#N/A,TRUE,"Sellout Summary"}</definedName>
    <definedName name="wrn.outputr1a" localSheetId="5" hidden="1">{#N/A,#N/A,TRUE,"Cover";#N/A,#N/A,TRUE,"Summary";#N/A,#N/A,TRUE,"Assumptions";#N/A,#N/A,TRUE,"Stack";#N/A,#N/A,TRUE,"Budget";#N/A,#N/A,TRUE,"Condo Summary";#N/A,#N/A,TRUE,"Sellout Summary"}</definedName>
    <definedName name="wrn.outputr1a" localSheetId="3" hidden="1">{#N/A,#N/A,TRUE,"Cover";#N/A,#N/A,TRUE,"Summary";#N/A,#N/A,TRUE,"Assumptions";#N/A,#N/A,TRUE,"Stack";#N/A,#N/A,TRUE,"Budget";#N/A,#N/A,TRUE,"Condo Summary";#N/A,#N/A,TRUE,"Sellout Summary"}</definedName>
    <definedName name="wrn.outputr1a" hidden="1">{#N/A,#N/A,TRUE,"Cover";#N/A,#N/A,TRUE,"Summary";#N/A,#N/A,TRUE,"Assumptions";#N/A,#N/A,TRUE,"Stack";#N/A,#N/A,TRUE,"Budget";#N/A,#N/A,TRUE,"Condo Summary";#N/A,#N/A,TRUE,"Sellout Summary"}</definedName>
    <definedName name="wrn.outputr2a." localSheetId="4" hidden="1">{#N/A,#N/A,TRUE,"Cover";#N/A,#N/A,TRUE,"Summary";#N/A,#N/A,TRUE,"Assumptions";#N/A,#N/A,TRUE,"Stack";#N/A,#N/A,TRUE,"Budget";#N/A,#N/A,TRUE,"Condo Summary";#N/A,#N/A,TRUE,"Sellout Summary"}</definedName>
    <definedName name="wrn.outputr2a." localSheetId="5" hidden="1">{#N/A,#N/A,TRUE,"Cover";#N/A,#N/A,TRUE,"Summary";#N/A,#N/A,TRUE,"Assumptions";#N/A,#N/A,TRUE,"Stack";#N/A,#N/A,TRUE,"Budget";#N/A,#N/A,TRUE,"Condo Summary";#N/A,#N/A,TRUE,"Sellout Summary"}</definedName>
    <definedName name="wrn.outputr2a." localSheetId="3" hidden="1">{#N/A,#N/A,TRUE,"Cover";#N/A,#N/A,TRUE,"Summary";#N/A,#N/A,TRUE,"Assumptions";#N/A,#N/A,TRUE,"Stack";#N/A,#N/A,TRUE,"Budget";#N/A,#N/A,TRUE,"Condo Summary";#N/A,#N/A,TRUE,"Sellout Summary"}</definedName>
    <definedName name="wrn.outputr2a." hidden="1">{#N/A,#N/A,TRUE,"Cover";#N/A,#N/A,TRUE,"Summary";#N/A,#N/A,TRUE,"Assumptions";#N/A,#N/A,TRUE,"Stack";#N/A,#N/A,TRUE,"Budget";#N/A,#N/A,TRUE,"Condo Summary";#N/A,#N/A,TRUE,"Sellout Summary"}</definedName>
    <definedName name="wrn.Overview._.Reports." localSheetId="4" hidden="1">{#N/A,#N/A,FALSE,"DCF Values";#N/A,#N/A,FALSE,"Overview";#N/A,#N/A,FALSE,"Earnings";#N/A,#N/A,FALSE,"StockMarketValues";#N/A,#N/A,FALSE,"Asset Values";#N/A,#N/A,FALSE,"Accretion EPS";#N/A,#N/A,FALSE,"Accretion CFPS";#N/A,#N/A,FALSE,"santafe";#N/A,#N/A,FALSE,"noble";#N/A,#N/A,FALSE,"Combined Results"}</definedName>
    <definedName name="wrn.Overview._.Reports." localSheetId="5" hidden="1">{#N/A,#N/A,FALSE,"DCF Values";#N/A,#N/A,FALSE,"Overview";#N/A,#N/A,FALSE,"Earnings";#N/A,#N/A,FALSE,"StockMarketValues";#N/A,#N/A,FALSE,"Asset Values";#N/A,#N/A,FALSE,"Accretion EPS";#N/A,#N/A,FALSE,"Accretion CFPS";#N/A,#N/A,FALSE,"santafe";#N/A,#N/A,FALSE,"noble";#N/A,#N/A,FALSE,"Combined Results"}</definedName>
    <definedName name="wrn.Overview._.Reports." localSheetId="3" hidden="1">{#N/A,#N/A,FALSE,"DCF Values";#N/A,#N/A,FALSE,"Overview";#N/A,#N/A,FALSE,"Earnings";#N/A,#N/A,FALSE,"StockMarketValues";#N/A,#N/A,FALSE,"Asset Values";#N/A,#N/A,FALSE,"Accretion EPS";#N/A,#N/A,FALSE,"Accretion CFPS";#N/A,#N/A,FALSE,"santafe";#N/A,#N/A,FALSE,"noble";#N/A,#N/A,FALSE,"Combined Results"}</definedName>
    <definedName name="wrn.Overview._.Reports." hidden="1">{#N/A,#N/A,FALSE,"DCF Values";#N/A,#N/A,FALSE,"Overview";#N/A,#N/A,FALSE,"Earnings";#N/A,#N/A,FALSE,"StockMarketValues";#N/A,#N/A,FALSE,"Asset Values";#N/A,#N/A,FALSE,"Accretion EPS";#N/A,#N/A,FALSE,"Accretion CFPS";#N/A,#N/A,FALSE,"santafe";#N/A,#N/A,FALSE,"noble";#N/A,#N/A,FALSE,"Combined Results"}</definedName>
    <definedName name="wrn.p3" localSheetId="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localSheetId="5"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localSheetId="4" hidden="1">{#N/A,#N/A,FALSE,"cover";#N/A,#N/A,FALSE,"SUMMARY";#N/A,#N/A,FALSE,"DEBT SUMMARY"}</definedName>
    <definedName name="wrn.Package." localSheetId="5" hidden="1">{#N/A,#N/A,FALSE,"cover";#N/A,#N/A,FALSE,"SUMMARY";#N/A,#N/A,FALSE,"DEBT SUMMARY"}</definedName>
    <definedName name="wrn.Package." localSheetId="3" hidden="1">{#N/A,#N/A,FALSE,"cover";#N/A,#N/A,FALSE,"SUMMARY";#N/A,#N/A,FALSE,"DEBT SUMMARY"}</definedName>
    <definedName name="wrn.Package." hidden="1">{#N/A,#N/A,FALSE,"cover";#N/A,#N/A,FALSE,"SUMMARY";#N/A,#N/A,FALSE,"DEBT SUMMARY"}</definedName>
    <definedName name="wrn.PACKAGE._1" localSheetId="4" hidden="1">{#N/A,#N/A,TRUE,"COVER";#N/A,#N/A,TRUE,"PROFORMA";#N/A,#N/A,TRUE,"Construction CF";#N/A,#N/A,TRUE,"CASHFLOW"}</definedName>
    <definedName name="wrn.PACKAGE._1" localSheetId="5" hidden="1">{#N/A,#N/A,TRUE,"COVER";#N/A,#N/A,TRUE,"PROFORMA";#N/A,#N/A,TRUE,"Construction CF";#N/A,#N/A,TRUE,"CASHFLOW"}</definedName>
    <definedName name="wrn.PACKAGE._1" localSheetId="3" hidden="1">{#N/A,#N/A,TRUE,"COVER";#N/A,#N/A,TRUE,"PROFORMA";#N/A,#N/A,TRUE,"Construction CF";#N/A,#N/A,TRUE,"CASHFLOW"}</definedName>
    <definedName name="wrn.PACKAGE._1" hidden="1">{#N/A,#N/A,TRUE,"COVER";#N/A,#N/A,TRUE,"PROFORMA";#N/A,#N/A,TRUE,"Construction CF";#N/A,#N/A,TRUE,"CASHFLOW"}</definedName>
    <definedName name="wrn.PACKAGE._2" localSheetId="4" hidden="1">{#N/A,#N/A,TRUE,"COVER";#N/A,#N/A,TRUE,"PROFORMA";#N/A,#N/A,TRUE,"Construction CF";#N/A,#N/A,TRUE,"CASHFLOW"}</definedName>
    <definedName name="wrn.PACKAGE._2" localSheetId="5" hidden="1">{#N/A,#N/A,TRUE,"COVER";#N/A,#N/A,TRUE,"PROFORMA";#N/A,#N/A,TRUE,"Construction CF";#N/A,#N/A,TRUE,"CASHFLOW"}</definedName>
    <definedName name="wrn.PACKAGE._2" localSheetId="3" hidden="1">{#N/A,#N/A,TRUE,"COVER";#N/A,#N/A,TRUE,"PROFORMA";#N/A,#N/A,TRUE,"Construction CF";#N/A,#N/A,TRUE,"CASHFLOW"}</definedName>
    <definedName name="wrn.PACKAGE._2" hidden="1">{#N/A,#N/A,TRUE,"COVER";#N/A,#N/A,TRUE,"PROFORMA";#N/A,#N/A,TRUE,"Construction CF";#N/A,#N/A,TRUE,"CASHFLOW"}</definedName>
    <definedName name="wrn.PACKAGE._3" localSheetId="4" hidden="1">{#N/A,#N/A,TRUE,"COVER";#N/A,#N/A,TRUE,"PROFORMA";#N/A,#N/A,TRUE,"Construction CF";#N/A,#N/A,TRUE,"CASHFLOW"}</definedName>
    <definedName name="wrn.PACKAGE._3" localSheetId="5" hidden="1">{#N/A,#N/A,TRUE,"COVER";#N/A,#N/A,TRUE,"PROFORMA";#N/A,#N/A,TRUE,"Construction CF";#N/A,#N/A,TRUE,"CASHFLOW"}</definedName>
    <definedName name="wrn.PACKAGE._3" localSheetId="3" hidden="1">{#N/A,#N/A,TRUE,"COVER";#N/A,#N/A,TRUE,"PROFORMA";#N/A,#N/A,TRUE,"Construction CF";#N/A,#N/A,TRUE,"CASHFLOW"}</definedName>
    <definedName name="wrn.PACKAGE._3" hidden="1">{#N/A,#N/A,TRUE,"COVER";#N/A,#N/A,TRUE,"PROFORMA";#N/A,#N/A,TRUE,"Construction CF";#N/A,#N/A,TRUE,"CASHFLOW"}</definedName>
    <definedName name="wrn.PACKAGE._4" localSheetId="4" hidden="1">{#N/A,#N/A,TRUE,"COVER";#N/A,#N/A,TRUE,"PROFORMA";#N/A,#N/A,TRUE,"Construction CF";#N/A,#N/A,TRUE,"CASHFLOW"}</definedName>
    <definedName name="wrn.PACKAGE._4" localSheetId="5" hidden="1">{#N/A,#N/A,TRUE,"COVER";#N/A,#N/A,TRUE,"PROFORMA";#N/A,#N/A,TRUE,"Construction CF";#N/A,#N/A,TRUE,"CASHFLOW"}</definedName>
    <definedName name="wrn.PACKAGE._4" localSheetId="3" hidden="1">{#N/A,#N/A,TRUE,"COVER";#N/A,#N/A,TRUE,"PROFORMA";#N/A,#N/A,TRUE,"Construction CF";#N/A,#N/A,TRUE,"CASHFLOW"}</definedName>
    <definedName name="wrn.PACKAGE._4" hidden="1">{#N/A,#N/A,TRUE,"COVER";#N/A,#N/A,TRUE,"PROFORMA";#N/A,#N/A,TRUE,"Construction CF";#N/A,#N/A,TRUE,"CASHFLOW"}</definedName>
    <definedName name="wrn.PACKAGE._5" localSheetId="4" hidden="1">{#N/A,#N/A,TRUE,"COVER";#N/A,#N/A,TRUE,"PROFORMA";#N/A,#N/A,TRUE,"Construction CF";#N/A,#N/A,TRUE,"CASHFLOW"}</definedName>
    <definedName name="wrn.PACKAGE._5" localSheetId="5" hidden="1">{#N/A,#N/A,TRUE,"COVER";#N/A,#N/A,TRUE,"PROFORMA";#N/A,#N/A,TRUE,"Construction CF";#N/A,#N/A,TRUE,"CASHFLOW"}</definedName>
    <definedName name="wrn.PACKAGE._5" localSheetId="3" hidden="1">{#N/A,#N/A,TRUE,"COVER";#N/A,#N/A,TRUE,"PROFORMA";#N/A,#N/A,TRUE,"Construction CF";#N/A,#N/A,TRUE,"CASHFLOW"}</definedName>
    <definedName name="wrn.PACKAGE._5" hidden="1">{#N/A,#N/A,TRUE,"COVER";#N/A,#N/A,TRUE,"PROFORMA";#N/A,#N/A,TRUE,"Construction CF";#N/A,#N/A,TRUE,"CASHFLOW"}</definedName>
    <definedName name="wrn.Package.1" localSheetId="4"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1" localSheetId="5"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1" localSheetId="3"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1"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4." localSheetId="4" hidden="1">{#N/A,#N/A,FALSE,"Capital Strategy";#N/A,#N/A,FALSE,"Staffing Plan"}</definedName>
    <definedName name="wrn.PAGE4." localSheetId="5" hidden="1">{#N/A,#N/A,FALSE,"Capital Strategy";#N/A,#N/A,FALSE,"Staffing Plan"}</definedName>
    <definedName name="wrn.PAGE4." localSheetId="3" hidden="1">{#N/A,#N/A,FALSE,"Capital Strategy";#N/A,#N/A,FALSE,"Staffing Plan"}</definedName>
    <definedName name="wrn.PAGE4." hidden="1">{#N/A,#N/A,FALSE,"Capital Strategy";#N/A,#N/A,FALSE,"Staffing Plan"}</definedName>
    <definedName name="wrn.PAGE4.IRR" localSheetId="4" hidden="1">{#N/A,#N/A,FALSE,"Capital Strategy";#N/A,#N/A,FALSE,"Staffing Plan"}</definedName>
    <definedName name="wrn.PAGE4.IRR" localSheetId="5" hidden="1">{#N/A,#N/A,FALSE,"Capital Strategy";#N/A,#N/A,FALSE,"Staffing Plan"}</definedName>
    <definedName name="wrn.PAGE4.IRR" localSheetId="3" hidden="1">{#N/A,#N/A,FALSE,"Capital Strategy";#N/A,#N/A,FALSE,"Staffing Plan"}</definedName>
    <definedName name="wrn.PAGE4.IRR" hidden="1">{#N/A,#N/A,FALSE,"Capital Strategy";#N/A,#N/A,FALSE,"Staffing Plan"}</definedName>
    <definedName name="wrn.pages12." localSheetId="4" hidden="1">{"page1",#N/A,FALSE,"The Sheet!!";"page2",#N/A,FALSE,"The Sheet!!"}</definedName>
    <definedName name="wrn.pages12." localSheetId="5" hidden="1">{"page1",#N/A,FALSE,"The Sheet!!";"page2",#N/A,FALSE,"The Sheet!!"}</definedName>
    <definedName name="wrn.pages12." localSheetId="3" hidden="1">{"page1",#N/A,FALSE,"The Sheet!!";"page2",#N/A,FALSE,"The Sheet!!"}</definedName>
    <definedName name="wrn.pages12." hidden="1">{"page1",#N/A,FALSE,"The Sheet!!";"page2",#N/A,FALSE,"The Sheet!!"}</definedName>
    <definedName name="wrn.Paging._.Compco." localSheetId="4" hidden="1">{"financials",#N/A,TRUE,"6_30_96";"footnotes",#N/A,TRUE,"6_30_96";"valuation",#N/A,TRUE,"6_30_96"}</definedName>
    <definedName name="wrn.Paging._.Compco." localSheetId="5" hidden="1">{"financials",#N/A,TRUE,"6_30_96";"footnotes",#N/A,TRUE,"6_30_96";"valuation",#N/A,TRUE,"6_30_96"}</definedName>
    <definedName name="wrn.Paging._.Compco." localSheetId="3" hidden="1">{"financials",#N/A,TRUE,"6_30_96";"footnotes",#N/A,TRUE,"6_30_96";"valuation",#N/A,TRUE,"6_30_96"}</definedName>
    <definedName name="wrn.Paging._.Compco." hidden="1">{"financials",#N/A,TRUE,"6_30_96";"footnotes",#N/A,TRUE,"6_30_96";"valuation",#N/A,TRUE,"6_30_96"}</definedName>
    <definedName name="wrn.Palms._.at._.South._.Shore." localSheetId="4" hidden="1">{#N/A,#N/A,FALSE,"loananalysis";#N/A,#N/A,FALSE,"proforma";#N/A,#N/A,FALSE,"unitmix"}</definedName>
    <definedName name="wrn.Palms._.at._.South._.Shore." localSheetId="5" hidden="1">{#N/A,#N/A,FALSE,"loananalysis";#N/A,#N/A,FALSE,"proforma";#N/A,#N/A,FALSE,"unitmix"}</definedName>
    <definedName name="wrn.Palms._.at._.South._.Shore." localSheetId="3" hidden="1">{#N/A,#N/A,FALSE,"loananalysis";#N/A,#N/A,FALSE,"proforma";#N/A,#N/A,FALSE,"unitmix"}</definedName>
    <definedName name="wrn.Palms._.at._.South._.Shore." hidden="1">{#N/A,#N/A,FALSE,"loananalysis";#N/A,#N/A,FALSE,"proforma";#N/A,#N/A,FALSE,"unitmix"}</definedName>
    <definedName name="wrn.pan" localSheetId="4"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pan" localSheetId="5"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pan" localSheetId="3"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pan"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PARC." localSheetId="4" hidden="1">{#N/A,#N/A,FALSE,"PARC"}</definedName>
    <definedName name="wrn.PARC." localSheetId="5" hidden="1">{#N/A,#N/A,FALSE,"PARC"}</definedName>
    <definedName name="wrn.PARC." localSheetId="3" hidden="1">{#N/A,#N/A,FALSE,"PARC"}</definedName>
    <definedName name="wrn.PARC." hidden="1">{#N/A,#N/A,FALSE,"PARC"}</definedName>
    <definedName name="wrn.Partial." localSheetId="4" hidden="1">{#N/A,#N/A,FALSE,"Exec Sum 10Yr";#N/A,#N/A,FALSE,"Assumptions";#N/A,#N/A,FALSE,"Rent Roll Summary";#N/A,#N/A,FALSE,"Effective Rental Income Detail";#N/A,#N/A,FALSE,"Cash Flow Projections";#N/A,#N/A,FALSE,"Operating Statement";#N/A,#N/A,FALSE,"Pricing Matrix"}</definedName>
    <definedName name="wrn.Partial." localSheetId="5" hidden="1">{#N/A,#N/A,FALSE,"Exec Sum 10Yr";#N/A,#N/A,FALSE,"Assumptions";#N/A,#N/A,FALSE,"Rent Roll Summary";#N/A,#N/A,FALSE,"Effective Rental Income Detail";#N/A,#N/A,FALSE,"Cash Flow Projections";#N/A,#N/A,FALSE,"Operating Statement";#N/A,#N/A,FALSE,"Pricing Matrix"}</definedName>
    <definedName name="wrn.Partial." localSheetId="3" hidden="1">{#N/A,#N/A,FALSE,"Exec Sum 10Yr";#N/A,#N/A,FALSE,"Assumptions";#N/A,#N/A,FALSE,"Rent Roll Summary";#N/A,#N/A,FALSE,"Effective Rental Income Detail";#N/A,#N/A,FALSE,"Cash Flow Projections";#N/A,#N/A,FALSE,"Operating Statement";#N/A,#N/A,FALSE,"Pricing Matrix"}</definedName>
    <definedName name="wrn.Partial." hidden="1">{#N/A,#N/A,FALSE,"Exec Sum 10Yr";#N/A,#N/A,FALSE,"Assumptions";#N/A,#N/A,FALSE,"Rent Roll Summary";#N/A,#N/A,FALSE,"Effective Rental Income Detail";#N/A,#N/A,FALSE,"Cash Flow Projections";#N/A,#N/A,FALSE,"Operating Statement";#N/A,#N/A,FALSE,"Pricing Matrix"}</definedName>
    <definedName name="wrn.Partial._1" localSheetId="4"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1" localSheetId="5"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1" localSheetId="3"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1"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1" localSheetId="4"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1" localSheetId="5"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1" localSheetId="3"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1"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Template." localSheetId="4" hidden="1">{#N/A,#N/A,FALSE,"1Summary";#N/A,#N/A,FALSE,"2Assumptions";#N/A,#N/A,FALSE,"3Cash Flow";#N/A,#N/A,FALSE,"6Residual";#N/A,#N/A,FALSE,"AExpiration Schedule"}</definedName>
    <definedName name="wrn.Partial_Template." localSheetId="5" hidden="1">{#N/A,#N/A,FALSE,"1Summary";#N/A,#N/A,FALSE,"2Assumptions";#N/A,#N/A,FALSE,"3Cash Flow";#N/A,#N/A,FALSE,"6Residual";#N/A,#N/A,FALSE,"AExpiration Schedule"}</definedName>
    <definedName name="wrn.Partial_Template." localSheetId="3" hidden="1">{#N/A,#N/A,FALSE,"1Summary";#N/A,#N/A,FALSE,"2Assumptions";#N/A,#N/A,FALSE,"3Cash Flow";#N/A,#N/A,FALSE,"6Residual";#N/A,#N/A,FALSE,"AExpiration Schedule"}</definedName>
    <definedName name="wrn.Partial_Template." hidden="1">{#N/A,#N/A,FALSE,"1Summary";#N/A,#N/A,FALSE,"2Assumptions";#N/A,#N/A,FALSE,"3Cash Flow";#N/A,#N/A,FALSE,"6Residual";#N/A,#N/A,FALSE,"AExpiration Schedule"}</definedName>
    <definedName name="wrn.PartialFncls." localSheetId="4" hidden="1">{#N/A,#N/A,FALSE,"Income Statement";#N/A,#N/A,FALSE,"Balance Sheet";#N/A,#N/A,FALSE,"Cash Flows";#N/A,#N/A,FALSE,"Ratios"}</definedName>
    <definedName name="wrn.PartialFncls." localSheetId="5" hidden="1">{#N/A,#N/A,FALSE,"Income Statement";#N/A,#N/A,FALSE,"Balance Sheet";#N/A,#N/A,FALSE,"Cash Flows";#N/A,#N/A,FALSE,"Ratios"}</definedName>
    <definedName name="wrn.PartialFncls." localSheetId="3" hidden="1">{#N/A,#N/A,FALSE,"Income Statement";#N/A,#N/A,FALSE,"Balance Sheet";#N/A,#N/A,FALSE,"Cash Flows";#N/A,#N/A,FALSE,"Ratios"}</definedName>
    <definedName name="wrn.PartialFncls." hidden="1">{#N/A,#N/A,FALSE,"Income Statement";#N/A,#N/A,FALSE,"Balance Sheet";#N/A,#N/A,FALSE,"Cash Flows";#N/A,#N/A,FALSE,"Ratios"}</definedName>
    <definedName name="wrn.Pavilion." localSheetId="4" hidden="1">{"Pavilion-Investor",#N/A,FALSE,"Pavilion";"Pavilion-Property",#N/A,FALSE,"Pavilion"}</definedName>
    <definedName name="wrn.Pavilion." localSheetId="5" hidden="1">{"Pavilion-Investor",#N/A,FALSE,"Pavilion";"Pavilion-Property",#N/A,FALSE,"Pavilion"}</definedName>
    <definedName name="wrn.Pavilion." localSheetId="3" hidden="1">{"Pavilion-Investor",#N/A,FALSE,"Pavilion";"Pavilion-Property",#N/A,FALSE,"Pavilion"}</definedName>
    <definedName name="wrn.Pavilion." hidden="1">{"Pavilion-Investor",#N/A,FALSE,"Pavilion";"Pavilion-Property",#N/A,FALSE,"Pavilion"}</definedName>
    <definedName name="wrn.Pavilion._1" localSheetId="4" hidden="1">{"Pavilion-Investor",#N/A,FALSE,"Pavilion";"Pavilion-Property",#N/A,FALSE,"Pavilion"}</definedName>
    <definedName name="wrn.Pavilion._1" localSheetId="5" hidden="1">{"Pavilion-Investor",#N/A,FALSE,"Pavilion";"Pavilion-Property",#N/A,FALSE,"Pavilion"}</definedName>
    <definedName name="wrn.Pavilion._1" localSheetId="3" hidden="1">{"Pavilion-Investor",#N/A,FALSE,"Pavilion";"Pavilion-Property",#N/A,FALSE,"Pavilion"}</definedName>
    <definedName name="wrn.Pavilion._1" hidden="1">{"Pavilion-Investor",#N/A,FALSE,"Pavilion";"Pavilion-Property",#N/A,FALSE,"Pavilion"}</definedName>
    <definedName name="wrn.Payroll._.Assumption._.1." localSheetId="4" hidden="1">{"Payroll_Assumption1",#N/A,FALSE,"Sheet1"}</definedName>
    <definedName name="wrn.Payroll._.Assumption._.1." localSheetId="5" hidden="1">{"Payroll_Assumption1",#N/A,FALSE,"Sheet1"}</definedName>
    <definedName name="wrn.Payroll._.Assumption._.1." localSheetId="3" hidden="1">{"Payroll_Assumption1",#N/A,FALSE,"Sheet1"}</definedName>
    <definedName name="wrn.Payroll._.Assumption._.1." hidden="1">{"Payroll_Assumption1",#N/A,FALSE,"Sheet1"}</definedName>
    <definedName name="wrn.Payroll._.Assumptions." localSheetId="4" hidden="1">{"Payroll_Assuptions",#N/A,FALSE,"Sheet1"}</definedName>
    <definedName name="wrn.Payroll._.Assumptions." localSheetId="5" hidden="1">{"Payroll_Assuptions",#N/A,FALSE,"Sheet1"}</definedName>
    <definedName name="wrn.Payroll._.Assumptions." localSheetId="3" hidden="1">{"Payroll_Assuptions",#N/A,FALSE,"Sheet1"}</definedName>
    <definedName name="wrn.Payroll._.Assumptions." hidden="1">{"Payroll_Assuptions",#N/A,FALSE,"Sheet1"}</definedName>
    <definedName name="wrn.Payroll._.Assumptions._.Summary." localSheetId="4" hidden="1">{"Payroll Assumption Summary",#N/A,FALSE,"Sheet1"}</definedName>
    <definedName name="wrn.Payroll._.Assumptions._.Summary." localSheetId="5" hidden="1">{"Payroll Assumption Summary",#N/A,FALSE,"Sheet1"}</definedName>
    <definedName name="wrn.Payroll._.Assumptions._.Summary." localSheetId="3" hidden="1">{"Payroll Assumption Summary",#N/A,FALSE,"Sheet1"}</definedName>
    <definedName name="wrn.Payroll._.Assumptions._.Summary." hidden="1">{"Payroll Assumption Summary",#N/A,FALSE,"Sheet1"}</definedName>
    <definedName name="wrn.Payroll._.Assumptions2." localSheetId="4" hidden="1">{"Payroll_Assumption2",#N/A,FALSE,"Sheet1"}</definedName>
    <definedName name="wrn.Payroll._.Assumptions2." localSheetId="5" hidden="1">{"Payroll_Assumption2",#N/A,FALSE,"Sheet1"}</definedName>
    <definedName name="wrn.Payroll._.Assumptions2." localSheetId="3" hidden="1">{"Payroll_Assumption2",#N/A,FALSE,"Sheet1"}</definedName>
    <definedName name="wrn.Payroll._.Assumptions2." hidden="1">{"Payroll_Assumption2",#N/A,FALSE,"Sheet1"}</definedName>
    <definedName name="wrn.pcldebud1." localSheetId="4" hidden="1">{#N/A,#N/A,FALSE,"SLSBUD"}</definedName>
    <definedName name="wrn.pcldebud1." localSheetId="5" hidden="1">{#N/A,#N/A,FALSE,"SLSBUD"}</definedName>
    <definedName name="wrn.pcldebud1." localSheetId="3" hidden="1">{#N/A,#N/A,FALSE,"SLSBUD"}</definedName>
    <definedName name="wrn.pcldebud1." hidden="1">{#N/A,#N/A,FALSE,"SLSBUD"}</definedName>
    <definedName name="wrn.pcldebud2" localSheetId="4" hidden="1">{#N/A,#N/A,FALSE,"SLSBUD"}</definedName>
    <definedName name="wrn.pcldebud2" localSheetId="5" hidden="1">{#N/A,#N/A,FALSE,"SLSBUD"}</definedName>
    <definedName name="wrn.pcldebud2" localSheetId="3" hidden="1">{#N/A,#N/A,FALSE,"SLSBUD"}</definedName>
    <definedName name="wrn.pcldebud2" hidden="1">{#N/A,#N/A,FALSE,"SLSBUD"}</definedName>
    <definedName name="wrn.PDF._.Version." localSheetId="4" hidden="1">{#N/A,#N/A,FALSE,"cover";#N/A,#N/A,FALSE,"2000 Contents (PDF)";#N/A,#N/A,FALSE,"Asset Assump";#N/A,#N/A,FALSE,"Prop Fees";#N/A,#N/A,FALSE,"Leasing fees";#N/A,#N/A,FALSE,"Capital Assumptions";#N/A,#N/A,FALSE,"Assumptions";#N/A,#N/A,FALSE,"Emmes Annual";#N/A,#N/A,FALSE,"Cash Flow";#N/A,#N/A,FALSE,"Emmes Monthly";#N/A,#N/A,FALSE,"Cash Flow"}</definedName>
    <definedName name="wrn.PDF._.Version." localSheetId="5" hidden="1">{#N/A,#N/A,FALSE,"cover";#N/A,#N/A,FALSE,"2000 Contents (PDF)";#N/A,#N/A,FALSE,"Asset Assump";#N/A,#N/A,FALSE,"Prop Fees";#N/A,#N/A,FALSE,"Leasing fees";#N/A,#N/A,FALSE,"Capital Assumptions";#N/A,#N/A,FALSE,"Assumptions";#N/A,#N/A,FALSE,"Emmes Annual";#N/A,#N/A,FALSE,"Cash Flow";#N/A,#N/A,FALSE,"Emmes Monthly";#N/A,#N/A,FALSE,"Cash Flow"}</definedName>
    <definedName name="wrn.PDF._.Version." localSheetId="3" hidden="1">{#N/A,#N/A,FALSE,"cover";#N/A,#N/A,FALSE,"2000 Contents (PDF)";#N/A,#N/A,FALSE,"Asset Assump";#N/A,#N/A,FALSE,"Prop Fees";#N/A,#N/A,FALSE,"Leasing fees";#N/A,#N/A,FALSE,"Capital Assumptions";#N/A,#N/A,FALSE,"Assumptions";#N/A,#N/A,FALSE,"Emmes Annual";#N/A,#N/A,FALSE,"Cash Flow";#N/A,#N/A,FALSE,"Emmes Monthly";#N/A,#N/A,FALSE,"Cash Flow"}</definedName>
    <definedName name="wrn.PDF._.Version." hidden="1">{#N/A,#N/A,FALSE,"cover";#N/A,#N/A,FALSE,"2000 Contents (PDF)";#N/A,#N/A,FALSE,"Asset Assump";#N/A,#N/A,FALSE,"Prop Fees";#N/A,#N/A,FALSE,"Leasing fees";#N/A,#N/A,FALSE,"Capital Assumptions";#N/A,#N/A,FALSE,"Assumptions";#N/A,#N/A,FALSE,"Emmes Annual";#N/A,#N/A,FALSE,"Cash Flow";#N/A,#N/A,FALSE,"Emmes Monthly";#N/A,#N/A,FALSE,"Cash Flow"}</definedName>
    <definedName name="wrn.Penetration." localSheetId="4" hidden="1">{#N/A,#N/A,FALSE,"Mkt Pen"}</definedName>
    <definedName name="wrn.Penetration." localSheetId="5" hidden="1">{#N/A,#N/A,FALSE,"Mkt Pen"}</definedName>
    <definedName name="wrn.Penetration." localSheetId="3" hidden="1">{#N/A,#N/A,FALSE,"Mkt Pen"}</definedName>
    <definedName name="wrn.Penetration." hidden="1">{#N/A,#N/A,FALSE,"Mkt Pen"}</definedName>
    <definedName name="wrn.Penetration._1" localSheetId="4" hidden="1">{#N/A,#N/A,FALSE,"Mkt Pen"}</definedName>
    <definedName name="wrn.Penetration._1" localSheetId="5" hidden="1">{#N/A,#N/A,FALSE,"Mkt Pen"}</definedName>
    <definedName name="wrn.Penetration._1" localSheetId="3" hidden="1">{#N/A,#N/A,FALSE,"Mkt Pen"}</definedName>
    <definedName name="wrn.Penetration._1" hidden="1">{#N/A,#N/A,FALSE,"Mkt Pen"}</definedName>
    <definedName name="wrn.Pension._.Benefits._.Allocation." localSheetId="4" hidden="1">{"Pension Benefits Allocation",#N/A,FALSE,"Employee Benefits Allocation"}</definedName>
    <definedName name="wrn.Pension._.Benefits._.Allocation." localSheetId="5" hidden="1">{"Pension Benefits Allocation",#N/A,FALSE,"Employee Benefits Allocation"}</definedName>
    <definedName name="wrn.Pension._.Benefits._.Allocation." localSheetId="3" hidden="1">{"Pension Benefits Allocation",#N/A,FALSE,"Employee Benefits Allocation"}</definedName>
    <definedName name="wrn.Pension._.Benefits._.Allocation." hidden="1">{"Pension Benefits Allocation",#N/A,FALSE,"Employee Benefits Allocation"}</definedName>
    <definedName name="wrn.Per._.Unit." localSheetId="4" hidden="1">{#N/A,#N/A,FALSE,"Budget 1997 Class A (2)";#N/A,#N/A,FALSE,"Budgets 1997 Class B &amp; C (2)"}</definedName>
    <definedName name="wrn.Per._.Unit." localSheetId="5" hidden="1">{#N/A,#N/A,FALSE,"Budget 1997 Class A (2)";#N/A,#N/A,FALSE,"Budgets 1997 Class B &amp; C (2)"}</definedName>
    <definedName name="wrn.Per._.Unit." localSheetId="3" hidden="1">{#N/A,#N/A,FALSE,"Budget 1997 Class A (2)";#N/A,#N/A,FALSE,"Budgets 1997 Class B &amp; C (2)"}</definedName>
    <definedName name="wrn.Per._.Unit." hidden="1">{#N/A,#N/A,FALSE,"Budget 1997 Class A (2)";#N/A,#N/A,FALSE,"Budgets 1997 Class B &amp; C (2)"}</definedName>
    <definedName name="wrn.PERCENTAGE._.RENT." localSheetId="4" hidden="1">{"PERCENTAGE RENT",#N/A,TRUE,"SCHEDULE B"}</definedName>
    <definedName name="wrn.PERCENTAGE._.RENT." localSheetId="5" hidden="1">{"PERCENTAGE RENT",#N/A,TRUE,"SCHEDULE B"}</definedName>
    <definedName name="wrn.PERCENTAGE._.RENT." localSheetId="3" hidden="1">{"PERCENTAGE RENT",#N/A,TRUE,"SCHEDULE B"}</definedName>
    <definedName name="wrn.PERCENTAGE._.RENT." hidden="1">{"PERCENTAGE RENT",#N/A,TRUE,"SCHEDULE B"}</definedName>
    <definedName name="wrn.Performance._.Aluguel." localSheetId="4" hidden="1">{#N/A,#N/A,FALSE,"Performance Aluguel"}</definedName>
    <definedName name="wrn.Performance._.Aluguel." localSheetId="5" hidden="1">{#N/A,#N/A,FALSE,"Performance Aluguel"}</definedName>
    <definedName name="wrn.Performance._.Aluguel." localSheetId="3" hidden="1">{#N/A,#N/A,FALSE,"Performance Aluguel"}</definedName>
    <definedName name="wrn.Performance._.Aluguel." hidden="1">{#N/A,#N/A,FALSE,"Performance Aluguel"}</definedName>
    <definedName name="wrn.Performance._.Vendas." localSheetId="4" hidden="1">{#N/A,#N/A,FALSE,"Performance Vendas"}</definedName>
    <definedName name="wrn.Performance._.Vendas." localSheetId="5" hidden="1">{#N/A,#N/A,FALSE,"Performance Vendas"}</definedName>
    <definedName name="wrn.Performance._.Vendas." localSheetId="3" hidden="1">{#N/A,#N/A,FALSE,"Performance Vendas"}</definedName>
    <definedName name="wrn.Performance._.Vendas." hidden="1">{#N/A,#N/A,FALSE,"Performance Vendas"}</definedName>
    <definedName name="wrn.perimeter._.comp." localSheetId="4" hidden="1">{#N/A,#N/A,TRUE,"comp";#N/A,#N/A,TRUE,"notes"}</definedName>
    <definedName name="wrn.perimeter._.comp." localSheetId="5" hidden="1">{#N/A,#N/A,TRUE,"comp";#N/A,#N/A,TRUE,"notes"}</definedName>
    <definedName name="wrn.perimeter._.comp." localSheetId="3" hidden="1">{#N/A,#N/A,TRUE,"comp";#N/A,#N/A,TRUE,"notes"}</definedName>
    <definedName name="wrn.perimeter._.comp." hidden="1">{#N/A,#N/A,TRUE,"comp";#N/A,#N/A,TRUE,"notes"}</definedName>
    <definedName name="wrn.Period._.And._.YTD." localSheetId="4" hidden="1">{#N/A,#N/A,FALSE,"SLM - REGION - YTD";#N/A,#N/A,FALSE,"SLM - REGION - PERIOD";#N/A,#N/A,FALSE,"TUNA - REGION - YTD";#N/A,#N/A,FALSE,"TUNA - REGION - PERIOD";#N/A,#N/A,FALSE,"S&amp;H - REGION - YTD";#N/A,#N/A,FALSE,"S&amp;H - REGION - PERIOD";#N/A,#N/A,FALSE,"SPECIALTIES";#N/A,#N/A,FALSE,"TL SEAFOOD";#N/A,#N/A,FALSE,"Ret Price"}</definedName>
    <definedName name="wrn.Period._.And._.YTD." localSheetId="5" hidden="1">{#N/A,#N/A,FALSE,"SLM - REGION - YTD";#N/A,#N/A,FALSE,"SLM - REGION - PERIOD";#N/A,#N/A,FALSE,"TUNA - REGION - YTD";#N/A,#N/A,FALSE,"TUNA - REGION - PERIOD";#N/A,#N/A,FALSE,"S&amp;H - REGION - YTD";#N/A,#N/A,FALSE,"S&amp;H - REGION - PERIOD";#N/A,#N/A,FALSE,"SPECIALTIES";#N/A,#N/A,FALSE,"TL SEAFOOD";#N/A,#N/A,FALSE,"Ret Price"}</definedName>
    <definedName name="wrn.Period._.And._.YTD." localSheetId="3" hidden="1">{#N/A,#N/A,FALSE,"SLM - REGION - YTD";#N/A,#N/A,FALSE,"SLM - REGION - PERIOD";#N/A,#N/A,FALSE,"TUNA - REGION - YTD";#N/A,#N/A,FALSE,"TUNA - REGION - PERIOD";#N/A,#N/A,FALSE,"S&amp;H - REGION - YTD";#N/A,#N/A,FALSE,"S&amp;H - REGION - PERIOD";#N/A,#N/A,FALSE,"SPECIALTIES";#N/A,#N/A,FALSE,"TL SEAFOOD";#N/A,#N/A,FALSE,"Ret Price"}</definedName>
    <definedName name="wrn.Period._.And._.YTD." hidden="1">{#N/A,#N/A,FALSE,"SLM - REGION - YTD";#N/A,#N/A,FALSE,"SLM - REGION - PERIOD";#N/A,#N/A,FALSE,"TUNA - REGION - YTD";#N/A,#N/A,FALSE,"TUNA - REGION - PERIOD";#N/A,#N/A,FALSE,"S&amp;H - REGION - YTD";#N/A,#N/A,FALSE,"S&amp;H - REGION - PERIOD";#N/A,#N/A,FALSE,"SPECIALTIES";#N/A,#N/A,FALSE,"TL SEAFOOD";#N/A,#N/A,FALSE,"Ret Price"}</definedName>
    <definedName name="wrn.PHA._.Proformas." localSheetId="4" hidden="1">{"Proforma - 10y PHA All","all PHA",FALSE,"PHA Proformas";"Proforma - 10yr PHA op sub","op sub",FALSE,"PHA Proformas";"Proforma - 10yr cap only","cap only",FALSE,"PHA Proformas"}</definedName>
    <definedName name="wrn.PHA._.Proformas." localSheetId="5" hidden="1">{"Proforma - 10y PHA All","all PHA",FALSE,"PHA Proformas";"Proforma - 10yr PHA op sub","op sub",FALSE,"PHA Proformas";"Proforma - 10yr cap only","cap only",FALSE,"PHA Proformas"}</definedName>
    <definedName name="wrn.PHA._.Proformas." localSheetId="3" hidden="1">{"Proforma - 10y PHA All","all PHA",FALSE,"PHA Proformas";"Proforma - 10yr PHA op sub","op sub",FALSE,"PHA Proformas";"Proforma - 10yr cap only","cap only",FALSE,"PHA Proformas"}</definedName>
    <definedName name="wrn.PHA._.Proformas." hidden="1">{"Proforma - 10y PHA All","all PHA",FALSE,"PHA Proformas";"Proforma - 10yr PHA op sub","op sub",FALSE,"PHA Proformas";"Proforma - 10yr cap only","cap only",FALSE,"PHA Proformas"}</definedName>
    <definedName name="wrn.Phase._.I." localSheetId="4" hidden="1">{#N/A,#N/A,FALSE,"Transaction Summary-DTW";#N/A,#N/A,FALSE,"Proforma Five Yr";#N/A,#N/A,FALSE,"Occ and Rate"}</definedName>
    <definedName name="wrn.Phase._.I." localSheetId="5" hidden="1">{#N/A,#N/A,FALSE,"Transaction Summary-DTW";#N/A,#N/A,FALSE,"Proforma Five Yr";#N/A,#N/A,FALSE,"Occ and Rate"}</definedName>
    <definedName name="wrn.Phase._.I." localSheetId="3" hidden="1">{#N/A,#N/A,FALSE,"Transaction Summary-DTW";#N/A,#N/A,FALSE,"Proforma Five Yr";#N/A,#N/A,FALSE,"Occ and Rate"}</definedName>
    <definedName name="wrn.Phase._.I." hidden="1">{#N/A,#N/A,FALSE,"Transaction Summary-DTW";#N/A,#N/A,FALSE,"Proforma Five Yr";#N/A,#N/A,FALSE,"Occ and Rate"}</definedName>
    <definedName name="wrn.Phase._.I._1" localSheetId="4" hidden="1">{#N/A,#N/A,FALSE,"Transaction Summary-DTW";#N/A,#N/A,FALSE,"Proforma Five Yr";#N/A,#N/A,FALSE,"Occ and Rate"}</definedName>
    <definedName name="wrn.Phase._.I._1" localSheetId="5" hidden="1">{#N/A,#N/A,FALSE,"Transaction Summary-DTW";#N/A,#N/A,FALSE,"Proforma Five Yr";#N/A,#N/A,FALSE,"Occ and Rate"}</definedName>
    <definedName name="wrn.Phase._.I._1" localSheetId="3" hidden="1">{#N/A,#N/A,FALSE,"Transaction Summary-DTW";#N/A,#N/A,FALSE,"Proforma Five Yr";#N/A,#N/A,FALSE,"Occ and Rate"}</definedName>
    <definedName name="wrn.Phase._.I._1" hidden="1">{#N/A,#N/A,FALSE,"Transaction Summary-DTW";#N/A,#N/A,FALSE,"Proforma Five Yr";#N/A,#N/A,FALSE,"Occ and Rate"}</definedName>
    <definedName name="wrn.PHASED._.DEVELOPMENT._.DETAIL." localSheetId="4" hidden="1">{"P1",#N/A,FALSE,"Proforma";"P2",#N/A,FALSE,"Proforma";"P3",#N/A,FALSE,"Proforma"}</definedName>
    <definedName name="wrn.PHASED._.DEVELOPMENT._.DETAIL." localSheetId="5" hidden="1">{"P1",#N/A,FALSE,"Proforma";"P2",#N/A,FALSE,"Proforma";"P3",#N/A,FALSE,"Proforma"}</definedName>
    <definedName name="wrn.PHASED._.DEVELOPMENT._.DETAIL." localSheetId="3" hidden="1">{"P1",#N/A,FALSE,"Proforma";"P2",#N/A,FALSE,"Proforma";"P3",#N/A,FALSE,"Proforma"}</definedName>
    <definedName name="wrn.PHASED._.DEVELOPMENT._.DETAIL." hidden="1">{"P1",#N/A,FALSE,"Proforma";"P2",#N/A,FALSE,"Proforma";"P3",#N/A,FALSE,"Proforma"}</definedName>
    <definedName name="wrn.Phil." localSheetId="4" hidden="1">{#N/A,#N/A,FALSE,"Summary";#N/A,#N/A,FALSE,"41 Mad (Our)";#N/A,#N/A,FALSE,"41 Mad (Comp)";#N/A,#N/A,FALSE,"41 Mad (Rudin's)";#N/A,#N/A,FALSE,"41 Mad (7,354)"}</definedName>
    <definedName name="wrn.Phil." localSheetId="5" hidden="1">{#N/A,#N/A,FALSE,"Summary";#N/A,#N/A,FALSE,"41 Mad (Our)";#N/A,#N/A,FALSE,"41 Mad (Comp)";#N/A,#N/A,FALSE,"41 Mad (Rudin's)";#N/A,#N/A,FALSE,"41 Mad (7,354)"}</definedName>
    <definedName name="wrn.Phil." localSheetId="3" hidden="1">{#N/A,#N/A,FALSE,"Summary";#N/A,#N/A,FALSE,"41 Mad (Our)";#N/A,#N/A,FALSE,"41 Mad (Comp)";#N/A,#N/A,FALSE,"41 Mad (Rudin's)";#N/A,#N/A,FALSE,"41 Mad (7,354)"}</definedName>
    <definedName name="wrn.Phil." hidden="1">{#N/A,#N/A,FALSE,"Summary";#N/A,#N/A,FALSE,"41 Mad (Our)";#N/A,#N/A,FALSE,"41 Mad (Comp)";#N/A,#N/A,FALSE,"41 Mad (Rudin's)";#N/A,#N/A,FALSE,"41 Mad (7,354)"}</definedName>
    <definedName name="wrn.Phil._1" localSheetId="4" hidden="1">{#N/A,#N/A,FALSE,"Summary";#N/A,#N/A,FALSE,"41 Mad (Our)";#N/A,#N/A,FALSE,"41 Mad (Comp)";#N/A,#N/A,FALSE,"41 Mad (Rudin's)";#N/A,#N/A,FALSE,"41 Mad (7,354)"}</definedName>
    <definedName name="wrn.Phil._1" localSheetId="5" hidden="1">{#N/A,#N/A,FALSE,"Summary";#N/A,#N/A,FALSE,"41 Mad (Our)";#N/A,#N/A,FALSE,"41 Mad (Comp)";#N/A,#N/A,FALSE,"41 Mad (Rudin's)";#N/A,#N/A,FALSE,"41 Mad (7,354)"}</definedName>
    <definedName name="wrn.Phil._1" localSheetId="3" hidden="1">{#N/A,#N/A,FALSE,"Summary";#N/A,#N/A,FALSE,"41 Mad (Our)";#N/A,#N/A,FALSE,"41 Mad (Comp)";#N/A,#N/A,FALSE,"41 Mad (Rudin's)";#N/A,#N/A,FALSE,"41 Mad (7,354)"}</definedName>
    <definedName name="wrn.Phil._1" hidden="1">{#N/A,#N/A,FALSE,"Summary";#N/A,#N/A,FALSE,"41 Mad (Our)";#N/A,#N/A,FALSE,"41 Mad (Comp)";#N/A,#N/A,FALSE,"41 Mad (Rudin's)";#N/A,#N/A,FALSE,"41 Mad (7,354)"}</definedName>
    <definedName name="wrn.Pianocomp." localSheetId="4" hidden="1">{"page_1",#N/A,TRUE,"Sheet1";"page_2",#N/A,TRUE,"Sheet1";"page_notes",#N/A,TRUE,"Sheet1"}</definedName>
    <definedName name="wrn.Pianocomp." localSheetId="5" hidden="1">{"page_1",#N/A,TRUE,"Sheet1";"page_2",#N/A,TRUE,"Sheet1";"page_notes",#N/A,TRUE,"Sheet1"}</definedName>
    <definedName name="wrn.Pianocomp." localSheetId="3" hidden="1">{"page_1",#N/A,TRUE,"Sheet1";"page_2",#N/A,TRUE,"Sheet1";"page_notes",#N/A,TRUE,"Sheet1"}</definedName>
    <definedName name="wrn.Pianocomp." hidden="1">{"page_1",#N/A,TRUE,"Sheet1";"page_2",#N/A,TRUE,"Sheet1";"page_notes",#N/A,TRUE,"Sheet1"}</definedName>
    <definedName name="wrn.Pineway." localSheetId="4" hidden="1">{#N/A,#N/A,FALSE,"rent schedule";#N/A,#N/A,FALSE,"income expenses";#N/A,#N/A,FALSE,"proforma";#N/A,#N/A,FALSE,"proforma stab";#N/A,#N/A,FALSE,"loan analysis";#N/A,#N/A,FALSE,"loan analysis stab";#N/A,#N/A,FALSE,"income expenses"}</definedName>
    <definedName name="wrn.Pineway." localSheetId="5" hidden="1">{#N/A,#N/A,FALSE,"rent schedule";#N/A,#N/A,FALSE,"income expenses";#N/A,#N/A,FALSE,"proforma";#N/A,#N/A,FALSE,"proforma stab";#N/A,#N/A,FALSE,"loan analysis";#N/A,#N/A,FALSE,"loan analysis stab";#N/A,#N/A,FALSE,"income expenses"}</definedName>
    <definedName name="wrn.Pineway." localSheetId="3" hidden="1">{#N/A,#N/A,FALSE,"rent schedule";#N/A,#N/A,FALSE,"income expenses";#N/A,#N/A,FALSE,"proforma";#N/A,#N/A,FALSE,"proforma stab";#N/A,#N/A,FALSE,"loan analysis";#N/A,#N/A,FALSE,"loan analysis stab";#N/A,#N/A,FALSE,"income expenses"}</definedName>
    <definedName name="wrn.Pineway." hidden="1">{#N/A,#N/A,FALSE,"rent schedule";#N/A,#N/A,FALSE,"income expenses";#N/A,#N/A,FALSE,"proforma";#N/A,#N/A,FALSE,"proforma stab";#N/A,#N/A,FALSE,"loan analysis";#N/A,#N/A,FALSE,"loan analysis stab";#N/A,#N/A,FALSE,"income expenses"}</definedName>
    <definedName name="wrn.PK._.Variance." localSheetId="4" hidden="1">{#N/A,#N/A,FALSE,"399 Park Var";#N/A,#N/A,FALSE,"PK NOTES"}</definedName>
    <definedName name="wrn.PK._.Variance." localSheetId="5" hidden="1">{#N/A,#N/A,FALSE,"399 Park Var";#N/A,#N/A,FALSE,"PK NOTES"}</definedName>
    <definedName name="wrn.PK._.Variance." localSheetId="3" hidden="1">{#N/A,#N/A,FALSE,"399 Park Var";#N/A,#N/A,FALSE,"PK NOTES"}</definedName>
    <definedName name="wrn.PK._.Variance." hidden="1">{#N/A,#N/A,FALSE,"399 Park Var";#N/A,#N/A,FALSE,"PK NOTES"}</definedName>
    <definedName name="wrn.PK._.Variance._1" localSheetId="4" hidden="1">{#N/A,#N/A,FALSE,"399 Park Var";#N/A,#N/A,FALSE,"PK NOTES"}</definedName>
    <definedName name="wrn.PK._.Variance._1" localSheetId="5" hidden="1">{#N/A,#N/A,FALSE,"399 Park Var";#N/A,#N/A,FALSE,"PK NOTES"}</definedName>
    <definedName name="wrn.PK._.Variance._1" localSheetId="3" hidden="1">{#N/A,#N/A,FALSE,"399 Park Var";#N/A,#N/A,FALSE,"PK NOTES"}</definedName>
    <definedName name="wrn.PK._.Variance._1" hidden="1">{#N/A,#N/A,FALSE,"399 Park Var";#N/A,#N/A,FALSE,"PK NOTES"}</definedName>
    <definedName name="wrn.PL." localSheetId="4" hidden="1">{"20 Years",#N/A,FALSE,"P&amp;Ls";"2001",#N/A,FALSE,"P&amp;Ls"}</definedName>
    <definedName name="wrn.PL." localSheetId="5" hidden="1">{"20 Years",#N/A,FALSE,"P&amp;Ls";"2001",#N/A,FALSE,"P&amp;Ls"}</definedName>
    <definedName name="wrn.PL." localSheetId="3" hidden="1">{"20 Years",#N/A,FALSE,"P&amp;Ls";"2001",#N/A,FALSE,"P&amp;Ls"}</definedName>
    <definedName name="wrn.PL." hidden="1">{"20 Years",#N/A,FALSE,"P&amp;Ls";"2001",#N/A,FALSE,"P&amp;Ls"}</definedName>
    <definedName name="wrn.Place._.Vendome." localSheetId="4" hidden="1">{"Venture Summary",#N/A,FALSE,"Summary";"Summary 2",#N/A,FALSE,"Summary";"Rent Detail",#N/A,FALSE,"Summary";"Expense Detail",#N/A,FALSE,"Summary";"Budget Reconciliation",#N/A,FALSE,"Summary";"Sensitivity Tables",#N/A,FALSE,"Summary"}</definedName>
    <definedName name="wrn.Place._.Vendome." localSheetId="5" hidden="1">{"Venture Summary",#N/A,FALSE,"Summary";"Summary 2",#N/A,FALSE,"Summary";"Rent Detail",#N/A,FALSE,"Summary";"Expense Detail",#N/A,FALSE,"Summary";"Budget Reconciliation",#N/A,FALSE,"Summary";"Sensitivity Tables",#N/A,FALSE,"Summary"}</definedName>
    <definedName name="wrn.Place._.Vendome." localSheetId="3" hidden="1">{"Venture Summary",#N/A,FALSE,"Summary";"Summary 2",#N/A,FALSE,"Summary";"Rent Detail",#N/A,FALSE,"Summary";"Expense Detail",#N/A,FALSE,"Summary";"Budget Reconciliation",#N/A,FALSE,"Summary";"Sensitivity Tables",#N/A,FALSE,"Summary"}</definedName>
    <definedName name="wrn.Place._.Vendome." hidden="1">{"Venture Summary",#N/A,FALSE,"Summary";"Summary 2",#N/A,FALSE,"Summary";"Rent Detail",#N/A,FALSE,"Summary";"Expense Detail",#N/A,FALSE,"Summary";"Budget Reconciliation",#N/A,FALSE,"Summary";"Sensitivity Tables",#N/A,FALSE,"Summary"}</definedName>
    <definedName name="wrn.Plan." localSheetId="4" hidden="1">{#N/A,#N/A,FALSE,"Highridge Return Analysis";#N/A,#N/A,FALSE,"Sale @ end of year 3 (4yr Plan)";#N/A,#N/A,FALSE,"Highridge Assumption Page"}</definedName>
    <definedName name="wrn.Plan." localSheetId="5" hidden="1">{#N/A,#N/A,FALSE,"Highridge Return Analysis";#N/A,#N/A,FALSE,"Sale @ end of year 3 (4yr Plan)";#N/A,#N/A,FALSE,"Highridge Assumption Page"}</definedName>
    <definedName name="wrn.Plan." localSheetId="3" hidden="1">{#N/A,#N/A,FALSE,"Highridge Return Analysis";#N/A,#N/A,FALSE,"Sale @ end of year 3 (4yr Plan)";#N/A,#N/A,FALSE,"Highridge Assumption Page"}</definedName>
    <definedName name="wrn.Plan." hidden="1">{#N/A,#N/A,FALSE,"Highridge Return Analysis";#N/A,#N/A,FALSE,"Sale @ end of year 3 (4yr Plan)";#N/A,#N/A,FALSE,"Highridge Assumption Page"}</definedName>
    <definedName name="wrn.Plan._.Book._.FC._.Presentation." localSheetId="4" hidden="1">{#N/A,#N/A,FALSE,"RECAP of CASH";#N/A,#N/A,FALSE,"CASH @ FC %";#N/A,#N/A,FALSE,"EBDT Reconciliation";#N/A,#N/A,FALSE,"CASH &amp; EARNINGS @ OWN%";#N/A,#N/A,FALSE,"Total Return Summary @ FC %";#N/A,#N/A,FALSE,"Total Returns @ FC %";#N/A,#N/A,FALSE,"PROFORMA CASH"}</definedName>
    <definedName name="wrn.Plan._.Book._.FC._.Presentation." localSheetId="5" hidden="1">{#N/A,#N/A,FALSE,"RECAP of CASH";#N/A,#N/A,FALSE,"CASH @ FC %";#N/A,#N/A,FALSE,"EBDT Reconciliation";#N/A,#N/A,FALSE,"CASH &amp; EARNINGS @ OWN%";#N/A,#N/A,FALSE,"Total Return Summary @ FC %";#N/A,#N/A,FALSE,"Total Returns @ FC %";#N/A,#N/A,FALSE,"PROFORMA CASH"}</definedName>
    <definedName name="wrn.Plan._.Book._.FC._.Presentation." localSheetId="3" hidden="1">{#N/A,#N/A,FALSE,"RECAP of CASH";#N/A,#N/A,FALSE,"CASH @ FC %";#N/A,#N/A,FALSE,"EBDT Reconciliation";#N/A,#N/A,FALSE,"CASH &amp; EARNINGS @ OWN%";#N/A,#N/A,FALSE,"Total Return Summary @ FC %";#N/A,#N/A,FALSE,"Total Returns @ FC %";#N/A,#N/A,FALSE,"PROFORMA CASH"}</definedName>
    <definedName name="wrn.Plan._.Book._.FC._.Presentation." hidden="1">{#N/A,#N/A,FALSE,"RECAP of CASH";#N/A,#N/A,FALSE,"CASH @ FC %";#N/A,#N/A,FALSE,"EBDT Reconciliation";#N/A,#N/A,FALSE,"CASH &amp; EARNINGS @ OWN%";#N/A,#N/A,FALSE,"Total Return Summary @ FC %";#N/A,#N/A,FALSE,"Total Returns @ FC %";#N/A,#N/A,FALSE,"PROFORMA CASH"}</definedName>
    <definedName name="wrn.Plan._.Book._.Supplemental._.Data." localSheetId="4" hidden="1">{#N/A,#N/A,FALSE,"Major Assumptions";#N/A,#N/A,FALSE,"Issues List";#N/A,#N/A,FALSE,"RECAP of CASH (100%)";#N/A,#N/A,FALSE,"EBDT Reconciliation";#N/A,#N/A,FALSE,"CASH &amp; EARNINGS @ 100%";#N/A,#N/A,FALSE,"Total Return Component Details";#N/A,#N/A,FALSE,"PROFORMA CASH (100%)";#N/A,#N/A,FALSE,"IRR"}</definedName>
    <definedName name="wrn.Plan._.Book._.Supplemental._.Data." localSheetId="5" hidden="1">{#N/A,#N/A,FALSE,"Major Assumptions";#N/A,#N/A,FALSE,"Issues List";#N/A,#N/A,FALSE,"RECAP of CASH (100%)";#N/A,#N/A,FALSE,"EBDT Reconciliation";#N/A,#N/A,FALSE,"CASH &amp; EARNINGS @ 100%";#N/A,#N/A,FALSE,"Total Return Component Details";#N/A,#N/A,FALSE,"PROFORMA CASH (100%)";#N/A,#N/A,FALSE,"IRR"}</definedName>
    <definedName name="wrn.Plan._.Book._.Supplemental._.Data." localSheetId="3" hidden="1">{#N/A,#N/A,FALSE,"Major Assumptions";#N/A,#N/A,FALSE,"Issues List";#N/A,#N/A,FALSE,"RECAP of CASH (100%)";#N/A,#N/A,FALSE,"EBDT Reconciliation";#N/A,#N/A,FALSE,"CASH &amp; EARNINGS @ 100%";#N/A,#N/A,FALSE,"Total Return Component Details";#N/A,#N/A,FALSE,"PROFORMA CASH (100%)";#N/A,#N/A,FALSE,"IRR"}</definedName>
    <definedName name="wrn.Plan._.Book._.Supplemental._.Data." hidden="1">{#N/A,#N/A,FALSE,"Major Assumptions";#N/A,#N/A,FALSE,"Issues List";#N/A,#N/A,FALSE,"RECAP of CASH (100%)";#N/A,#N/A,FALSE,"EBDT Reconciliation";#N/A,#N/A,FALSE,"CASH &amp; EARNINGS @ 100%";#N/A,#N/A,FALSE,"Total Return Component Details";#N/A,#N/A,FALSE,"PROFORMA CASH (100%)";#N/A,#N/A,FALSE,"IRR"}</definedName>
    <definedName name="wrn.Plan._1" localSheetId="4" hidden="1">{#N/A,#N/A,FALSE,"Highridge Return Analysis";#N/A,#N/A,FALSE,"Sale @ end of year 3 (4yr Plan)";#N/A,#N/A,FALSE,"Highridge Assumption Page"}</definedName>
    <definedName name="wrn.Plan._1" localSheetId="5" hidden="1">{#N/A,#N/A,FALSE,"Highridge Return Analysis";#N/A,#N/A,FALSE,"Sale @ end of year 3 (4yr Plan)";#N/A,#N/A,FALSE,"Highridge Assumption Page"}</definedName>
    <definedName name="wrn.Plan._1" localSheetId="3" hidden="1">{#N/A,#N/A,FALSE,"Highridge Return Analysis";#N/A,#N/A,FALSE,"Sale @ end of year 3 (4yr Plan)";#N/A,#N/A,FALSE,"Highridge Assumption Page"}</definedName>
    <definedName name="wrn.Plan._1" hidden="1">{#N/A,#N/A,FALSE,"Highridge Return Analysis";#N/A,#N/A,FALSE,"Sale @ end of year 3 (4yr Plan)";#N/A,#N/A,FALSE,"Highridge Assumption Page"}</definedName>
    <definedName name="wrn.Plan._2" localSheetId="4" hidden="1">{#N/A,#N/A,FALSE,"Highridge Return Analysis";#N/A,#N/A,FALSE,"Sale @ end of year 3 (4yr Plan)";#N/A,#N/A,FALSE,"Highridge Assumption Page"}</definedName>
    <definedName name="wrn.Plan._2" localSheetId="5" hidden="1">{#N/A,#N/A,FALSE,"Highridge Return Analysis";#N/A,#N/A,FALSE,"Sale @ end of year 3 (4yr Plan)";#N/A,#N/A,FALSE,"Highridge Assumption Page"}</definedName>
    <definedName name="wrn.Plan._2" localSheetId="3" hidden="1">{#N/A,#N/A,FALSE,"Highridge Return Analysis";#N/A,#N/A,FALSE,"Sale @ end of year 3 (4yr Plan)";#N/A,#N/A,FALSE,"Highridge Assumption Page"}</definedName>
    <definedName name="wrn.Plan._2" hidden="1">{#N/A,#N/A,FALSE,"Highridge Return Analysis";#N/A,#N/A,FALSE,"Sale @ end of year 3 (4yr Plan)";#N/A,#N/A,FALSE,"Highridge Assumption Page"}</definedName>
    <definedName name="wrn.Plan._3" localSheetId="4" hidden="1">{#N/A,#N/A,FALSE,"Highridge Return Analysis";#N/A,#N/A,FALSE,"Sale @ end of year 3 (4yr Plan)";#N/A,#N/A,FALSE,"Highridge Assumption Page"}</definedName>
    <definedName name="wrn.Plan._3" localSheetId="5" hidden="1">{#N/A,#N/A,FALSE,"Highridge Return Analysis";#N/A,#N/A,FALSE,"Sale @ end of year 3 (4yr Plan)";#N/A,#N/A,FALSE,"Highridge Assumption Page"}</definedName>
    <definedName name="wrn.Plan._3" localSheetId="3" hidden="1">{#N/A,#N/A,FALSE,"Highridge Return Analysis";#N/A,#N/A,FALSE,"Sale @ end of year 3 (4yr Plan)";#N/A,#N/A,FALSE,"Highridge Assumption Page"}</definedName>
    <definedName name="wrn.Plan._3" hidden="1">{#N/A,#N/A,FALSE,"Highridge Return Analysis";#N/A,#N/A,FALSE,"Sale @ end of year 3 (4yr Plan)";#N/A,#N/A,FALSE,"Highridge Assumption Page"}</definedName>
    <definedName name="wrn.Plan._4" localSheetId="4" hidden="1">{#N/A,#N/A,FALSE,"Highridge Return Analysis";#N/A,#N/A,FALSE,"Sale @ end of year 3 (4yr Plan)";#N/A,#N/A,FALSE,"Highridge Assumption Page"}</definedName>
    <definedName name="wrn.Plan._4" localSheetId="5" hidden="1">{#N/A,#N/A,FALSE,"Highridge Return Analysis";#N/A,#N/A,FALSE,"Sale @ end of year 3 (4yr Plan)";#N/A,#N/A,FALSE,"Highridge Assumption Page"}</definedName>
    <definedName name="wrn.Plan._4" localSheetId="3" hidden="1">{#N/A,#N/A,FALSE,"Highridge Return Analysis";#N/A,#N/A,FALSE,"Sale @ end of year 3 (4yr Plan)";#N/A,#N/A,FALSE,"Highridge Assumption Page"}</definedName>
    <definedName name="wrn.Plan._4" hidden="1">{#N/A,#N/A,FALSE,"Highridge Return Analysis";#N/A,#N/A,FALSE,"Sale @ end of year 3 (4yr Plan)";#N/A,#N/A,FALSE,"Highridge Assumption Page"}</definedName>
    <definedName name="wrn.Plan._5" localSheetId="4" hidden="1">{#N/A,#N/A,FALSE,"Highridge Return Analysis";#N/A,#N/A,FALSE,"Sale @ end of year 3 (4yr Plan)";#N/A,#N/A,FALSE,"Highridge Assumption Page"}</definedName>
    <definedName name="wrn.Plan._5" localSheetId="5" hidden="1">{#N/A,#N/A,FALSE,"Highridge Return Analysis";#N/A,#N/A,FALSE,"Sale @ end of year 3 (4yr Plan)";#N/A,#N/A,FALSE,"Highridge Assumption Page"}</definedName>
    <definedName name="wrn.Plan._5" localSheetId="3" hidden="1">{#N/A,#N/A,FALSE,"Highridge Return Analysis";#N/A,#N/A,FALSE,"Sale @ end of year 3 (4yr Plan)";#N/A,#N/A,FALSE,"Highridge Assumption Page"}</definedName>
    <definedName name="wrn.Plan._5" hidden="1">{#N/A,#N/A,FALSE,"Highridge Return Analysis";#N/A,#N/A,FALSE,"Sale @ end of year 3 (4yr Plan)";#N/A,#N/A,FALSE,"Highridge Assumption Page"}</definedName>
    <definedName name="wrn.PLAZA._.AMERICA." localSheetId="4" hidden="1">{#N/A,#N/A,FALSE,"INV SUMMARY";#N/A,#N/A,FALSE,"REV SUMMARY";#N/A,#N/A,FALSE,"CONST COST"}</definedName>
    <definedName name="wrn.PLAZA._.AMERICA." localSheetId="5" hidden="1">{#N/A,#N/A,FALSE,"INV SUMMARY";#N/A,#N/A,FALSE,"REV SUMMARY";#N/A,#N/A,FALSE,"CONST COST"}</definedName>
    <definedName name="wrn.PLAZA._.AMERICA." localSheetId="3" hidden="1">{#N/A,#N/A,FALSE,"INV SUMMARY";#N/A,#N/A,FALSE,"REV SUMMARY";#N/A,#N/A,FALSE,"CONST COST"}</definedName>
    <definedName name="wrn.PLAZA._.AMERICA." hidden="1">{#N/A,#N/A,FALSE,"INV SUMMARY";#N/A,#N/A,FALSE,"REV SUMMARY";#N/A,#N/A,FALSE,"CONST COST"}</definedName>
    <definedName name="wrn.PLVAR." localSheetId="4" hidden="1">{#N/A,#N/A,FALSE,"august"}</definedName>
    <definedName name="wrn.PLVAR." localSheetId="5" hidden="1">{#N/A,#N/A,FALSE,"august"}</definedName>
    <definedName name="wrn.PLVAR." localSheetId="3" hidden="1">{#N/A,#N/A,FALSE,"august"}</definedName>
    <definedName name="wrn.PLVAR." hidden="1">{#N/A,#N/A,FALSE,"august"}</definedName>
    <definedName name="wrn.PLVAR.IRR" localSheetId="4" hidden="1">{#N/A,#N/A,FALSE,"august"}</definedName>
    <definedName name="wrn.PLVAR.IRR" localSheetId="5" hidden="1">{#N/A,#N/A,FALSE,"august"}</definedName>
    <definedName name="wrn.PLVAR.IRR" localSheetId="3" hidden="1">{#N/A,#N/A,FALSE,"august"}</definedName>
    <definedName name="wrn.PLVAR.IRR" hidden="1">{#N/A,#N/A,FALSE,"august"}</definedName>
    <definedName name="wrn.PLX." localSheetId="4" hidden="1">{"cred comp",#N/A,FALSE,"Comparable Credit Analysis";"IS",#N/A,FALSE,"IS";"Sensitivity",#N/A,FALSE,"Sensitivity";"BS",#N/A,FALSE,"BS";"Bond Summary",#N/A,FALSE,"B Summary";"AD",#N/A,FALSE,"Accretion";"NAV",#N/A,FALSE,"NAV";"SU",#N/A,FALSE,"S&amp;U";"acq. study",#N/A,FALSE,"Acq. Study";"F Charges",#N/A,FALSE,"Fixed Charges"}</definedName>
    <definedName name="wrn.PLX." localSheetId="5" hidden="1">{"cred comp",#N/A,FALSE,"Comparable Credit Analysis";"IS",#N/A,FALSE,"IS";"Sensitivity",#N/A,FALSE,"Sensitivity";"BS",#N/A,FALSE,"BS";"Bond Summary",#N/A,FALSE,"B Summary";"AD",#N/A,FALSE,"Accretion";"NAV",#N/A,FALSE,"NAV";"SU",#N/A,FALSE,"S&amp;U";"acq. study",#N/A,FALSE,"Acq. Study";"F Charges",#N/A,FALSE,"Fixed Charges"}</definedName>
    <definedName name="wrn.PLX." localSheetId="3"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LX._1" localSheetId="4" hidden="1">{"cred comp",#N/A,FALSE,"Comparable Credit Analysis";"IS",#N/A,FALSE,"IS";"Sensitivity",#N/A,FALSE,"Sensitivity";"BS",#N/A,FALSE,"BS";"Bond Summary",#N/A,FALSE,"B Summary";"AD",#N/A,FALSE,"Accretion";"NAV",#N/A,FALSE,"NAV";"SU",#N/A,FALSE,"S&amp;U";"acq. study",#N/A,FALSE,"Acq. Study";"F Charges",#N/A,FALSE,"Fixed Charges"}</definedName>
    <definedName name="wrn.PLX._1" localSheetId="5" hidden="1">{"cred comp",#N/A,FALSE,"Comparable Credit Analysis";"IS",#N/A,FALSE,"IS";"Sensitivity",#N/A,FALSE,"Sensitivity";"BS",#N/A,FALSE,"BS";"Bond Summary",#N/A,FALSE,"B Summary";"AD",#N/A,FALSE,"Accretion";"NAV",#N/A,FALSE,"NAV";"SU",#N/A,FALSE,"S&amp;U";"acq. study",#N/A,FALSE,"Acq. Study";"F Charges",#N/A,FALSE,"Fixed Charges"}</definedName>
    <definedName name="wrn.PLX._1" localSheetId="3" hidden="1">{"cred comp",#N/A,FALSE,"Comparable Credit Analysis";"IS",#N/A,FALSE,"IS";"Sensitivity",#N/A,FALSE,"Sensitivity";"BS",#N/A,FALSE,"BS";"Bond Summary",#N/A,FALSE,"B Summary";"AD",#N/A,FALSE,"Accretion";"NAV",#N/A,FALSE,"NAV";"SU",#N/A,FALSE,"S&amp;U";"acq. study",#N/A,FALSE,"Acq. Study";"F Charges",#N/A,FALSE,"Fixed Charges"}</definedName>
    <definedName name="wrn.PLX._1" hidden="1">{"cred comp",#N/A,FALSE,"Comparable Credit Analysis";"IS",#N/A,FALSE,"IS";"Sensitivity",#N/A,FALSE,"Sensitivity";"BS",#N/A,FALSE,"BS";"Bond Summary",#N/A,FALSE,"B Summary";"AD",#N/A,FALSE,"Accretion";"NAV",#N/A,FALSE,"NAV";"SU",#N/A,FALSE,"S&amp;U";"acq. study",#N/A,FALSE,"Acq. Study";"F Charges",#N/A,FALSE,"Fixed Charges"}</definedName>
    <definedName name="wrn.PorfolioFinancialSummary." localSheetId="4" hidden="1">{#N/A,#N/A,FALSE,"ZellLurieFinSummary";#N/A,#N/A,FALSE,"FirstCapFinSummary";#N/A,#N/A,FALSE,"ZM I-III Consol FinSummary"}</definedName>
    <definedName name="wrn.PorfolioFinancialSummary." localSheetId="5" hidden="1">{#N/A,#N/A,FALSE,"ZellLurieFinSummary";#N/A,#N/A,FALSE,"FirstCapFinSummary";#N/A,#N/A,FALSE,"ZM I-III Consol FinSummary"}</definedName>
    <definedName name="wrn.PorfolioFinancialSummary." localSheetId="3" hidden="1">{#N/A,#N/A,FALSE,"ZellLurieFinSummary";#N/A,#N/A,FALSE,"FirstCapFinSummary";#N/A,#N/A,FALSE,"ZM I-III Consol FinSummary"}</definedName>
    <definedName name="wrn.PorfolioFinancialSummary." hidden="1">{#N/A,#N/A,FALSE,"ZellLurieFinSummary";#N/A,#N/A,FALSE,"FirstCapFinSummary";#N/A,#N/A,FALSE,"ZM I-III Consol FinSummary"}</definedName>
    <definedName name="wrn.PorfolioFinancialSummary.IRR" localSheetId="4" hidden="1">{#N/A,#N/A,FALSE,"ZellLurieFinSummary";#N/A,#N/A,FALSE,"FirstCapFinSummary";#N/A,#N/A,FALSE,"ZM I-III Consol FinSummary"}</definedName>
    <definedName name="wrn.PorfolioFinancialSummary.IRR" localSheetId="5" hidden="1">{#N/A,#N/A,FALSE,"ZellLurieFinSummary";#N/A,#N/A,FALSE,"FirstCapFinSummary";#N/A,#N/A,FALSE,"ZM I-III Consol FinSummary"}</definedName>
    <definedName name="wrn.PorfolioFinancialSummary.IRR" localSheetId="3" hidden="1">{#N/A,#N/A,FALSE,"ZellLurieFinSummary";#N/A,#N/A,FALSE,"FirstCapFinSummary";#N/A,#N/A,FALSE,"ZM I-III Consol FinSummary"}</definedName>
    <definedName name="wrn.PorfolioFinancialSummary.IRR" hidden="1">{#N/A,#N/A,FALSE,"ZellLurieFinSummary";#N/A,#N/A,FALSE,"FirstCapFinSummary";#N/A,#N/A,FALSE,"ZM I-III Consol FinSummary"}</definedName>
    <definedName name="wrn.Portfolio." localSheetId="4" hidden="1">{#N/A,#N/A,FALSE,"Portfolio Summary";#N/A,#N/A,FALSE,"Portfolio Operating Stmt";#N/A,#N/A,FALSE,"Portfolio Cash Flow"}</definedName>
    <definedName name="wrn.Portfolio." localSheetId="5" hidden="1">{#N/A,#N/A,FALSE,"Portfolio Summary";#N/A,#N/A,FALSE,"Portfolio Operating Stmt";#N/A,#N/A,FALSE,"Portfolio Cash Flow"}</definedName>
    <definedName name="wrn.Portfolio." localSheetId="3" hidden="1">{#N/A,#N/A,FALSE,"Portfolio Summary";#N/A,#N/A,FALSE,"Portfolio Operating Stmt";#N/A,#N/A,FALSE,"Portfolio Cash Flow"}</definedName>
    <definedName name="wrn.Portfolio." hidden="1">{#N/A,#N/A,FALSE,"Portfolio Summary";#N/A,#N/A,FALSE,"Portfolio Operating Stmt";#N/A,#N/A,FALSE,"Portfolio Cash Flow"}</definedName>
    <definedName name="wrn.PORTRAIT." localSheetId="4" hidden="1">{"CAM EXPENSES",#N/A,FALSE,"MANKATO";"GLA",#N/A,FALSE,"MANKATO";"MAJORS CONTRIB",#N/A,FALSE,"MANKATO";"PRIOR YEAR",#N/A,FALSE,"MANKATO";"SIMULTANEOUS",#N/A,FALSE,"MANKATO"}</definedName>
    <definedName name="wrn.PORTRAIT." localSheetId="5" hidden="1">{"CAM EXPENSES",#N/A,FALSE,"MANKATO";"GLA",#N/A,FALSE,"MANKATO";"MAJORS CONTRIB",#N/A,FALSE,"MANKATO";"PRIOR YEAR",#N/A,FALSE,"MANKATO";"SIMULTANEOUS",#N/A,FALSE,"MANKATO"}</definedName>
    <definedName name="wrn.PORTRAIT." localSheetId="3" hidden="1">{"CAM EXPENSES",#N/A,FALSE,"MANKATO";"GLA",#N/A,FALSE,"MANKATO";"MAJORS CONTRIB",#N/A,FALSE,"MANKATO";"PRIOR YEAR",#N/A,FALSE,"MANKATO";"SIMULTANEOUS",#N/A,FALSE,"MANKATO"}</definedName>
    <definedName name="wrn.PORTRAIT." hidden="1">{"CAM EXPENSES",#N/A,FALSE,"MANKATO";"GLA",#N/A,FALSE,"MANKATO";"MAJORS CONTRIB",#N/A,FALSE,"MANKATO";"PRIOR YEAR",#N/A,FALSE,"MANKATO";"SIMULTANEOUS",#N/A,FALSE,"MANKATO"}</definedName>
    <definedName name="wrn.pp." localSheetId="4" hidden="1">{#N/A,#N/A,FALSE,"letter";#N/A,#N/A,FALSE,"PP_0895";#N/A,#N/A,FALSE,"PP_0995"}</definedName>
    <definedName name="wrn.pp." localSheetId="5" hidden="1">{#N/A,#N/A,FALSE,"letter";#N/A,#N/A,FALSE,"PP_0895";#N/A,#N/A,FALSE,"PP_0995"}</definedName>
    <definedName name="wrn.pp." localSheetId="3" hidden="1">{#N/A,#N/A,FALSE,"letter";#N/A,#N/A,FALSE,"PP_0895";#N/A,#N/A,FALSE,"PP_0995"}</definedName>
    <definedName name="wrn.pp." hidden="1">{#N/A,#N/A,FALSE,"letter";#N/A,#N/A,FALSE,"PP_0895";#N/A,#N/A,FALSE,"PP_0995"}</definedName>
    <definedName name="wrn.ppt" localSheetId="4" hidden="1">{#N/A,#N/A,FALSE,"96 RENT SUM";#N/A,#N/A,FALSE,"LSGACTSCHED";#N/A,#N/A,FALSE,"Conc. Sched"}</definedName>
    <definedName name="wrn.ppt" localSheetId="5" hidden="1">{#N/A,#N/A,FALSE,"96 RENT SUM";#N/A,#N/A,FALSE,"LSGACTSCHED";#N/A,#N/A,FALSE,"Conc. Sched"}</definedName>
    <definedName name="wrn.ppt" localSheetId="3" hidden="1">{#N/A,#N/A,FALSE,"96 RENT SUM";#N/A,#N/A,FALSE,"LSGACTSCHED";#N/A,#N/A,FALSE,"Conc. Sched"}</definedName>
    <definedName name="wrn.ppt" hidden="1">{#N/A,#N/A,FALSE,"96 RENT SUM";#N/A,#N/A,FALSE,"LSGACTSCHED";#N/A,#N/A,FALSE,"Conc. Sched"}</definedName>
    <definedName name="wrn.PR_TRIAL_BALANCE." localSheetId="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5"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3sty." localSheetId="4" hidden="1">{#N/A,#N/A,FALSE,"intag";#N/A,#N/A,FALSE,"budg";#N/A,#N/A,FALSE,"samtl"}</definedName>
    <definedName name="wrn.pr3sty." localSheetId="5" hidden="1">{#N/A,#N/A,FALSE,"intag";#N/A,#N/A,FALSE,"budg";#N/A,#N/A,FALSE,"samtl"}</definedName>
    <definedName name="wrn.pr3sty." localSheetId="3" hidden="1">{#N/A,#N/A,FALSE,"intag";#N/A,#N/A,FALSE,"budg";#N/A,#N/A,FALSE,"samtl"}</definedName>
    <definedName name="wrn.pr3sty." hidden="1">{#N/A,#N/A,FALSE,"intag";#N/A,#N/A,FALSE,"budg";#N/A,#N/A,FALSE,"samtl"}</definedName>
    <definedName name="wrn.PRBFinancials." localSheetId="4"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5"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3" hidden="1">{"incomemth",#N/A,TRUE,"forecast01";"incpercentmth",#N/A,TRUE,"forecast01";"balancemth",#N/A,TRUE,"forecast01";"cashmth",#N/A,TRUE,"forecast01";"cov2mth",#N/A,TRUE,"forecast01";"prbexp",#N/A,TRUE,"forecast01";"prbcap",#N/A,TRUE,"forecast01";"coalconsultants",#N/A,TRUE,"forecast01";"prbsum",#N/A,TRUE,"forecast01"}</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cntrent" localSheetId="4" hidden="1">{"PERCENTAGE RENT",#N/A,TRUE,"SCHEDULE B"}</definedName>
    <definedName name="wrn.prcntrent" localSheetId="5" hidden="1">{"PERCENTAGE RENT",#N/A,TRUE,"SCHEDULE B"}</definedName>
    <definedName name="wrn.prcntrent" localSheetId="3" hidden="1">{"PERCENTAGE RENT",#N/A,TRUE,"SCHEDULE B"}</definedName>
    <definedName name="wrn.prcntrent" hidden="1">{"PERCENTAGE RENT",#N/A,TRUE,"SCHEDULE B"}</definedName>
    <definedName name="wrn.PreDevelopemt._.Short." localSheetId="4" hidden="1">{"PreDev Short",#N/A,FALSE,"PreDev Short RPT"}</definedName>
    <definedName name="wrn.PreDevelopemt._.Short." localSheetId="5" hidden="1">{"PreDev Short",#N/A,FALSE,"PreDev Short RPT"}</definedName>
    <definedName name="wrn.PreDevelopemt._.Short." localSheetId="3" hidden="1">{"PreDev Short",#N/A,FALSE,"PreDev Short RPT"}</definedName>
    <definedName name="wrn.PreDevelopemt._.Short." hidden="1">{"PreDev Short",#N/A,FALSE,"PreDev Short RPT"}</definedName>
    <definedName name="wrn.PreDevelopment._.Long." localSheetId="4" hidden="1">{"PreDevelopment Long",#N/A,FALSE,"PreDev"}</definedName>
    <definedName name="wrn.PreDevelopment._.Long." localSheetId="5" hidden="1">{"PreDevelopment Long",#N/A,FALSE,"PreDev"}</definedName>
    <definedName name="wrn.PreDevelopment._.Long." localSheetId="3" hidden="1">{"PreDevelopment Long",#N/A,FALSE,"PreDev"}</definedName>
    <definedName name="wrn.PreDevelopment._.Long." hidden="1">{"PreDevelopment Long",#N/A,FALSE,"PreDev"}</definedName>
    <definedName name="wrn.prelist." localSheetId="4" hidden="1">{#N/A,#N/A,FALSE,"rent roll";#N/A,#N/A,FALSE,"I&amp;E";#N/A,#N/A,FALSE,"96noleaseup";#N/A,#N/A,FALSE,"96noleaseup matrix";#N/A,#N/A,FALSE,"leaseup96";#N/A,#N/A,FALSE,"leaseup96 matrix";#N/A,#N/A,FALSE,"Leaseup and Exp."}</definedName>
    <definedName name="wrn.prelist." localSheetId="5" hidden="1">{#N/A,#N/A,FALSE,"rent roll";#N/A,#N/A,FALSE,"I&amp;E";#N/A,#N/A,FALSE,"96noleaseup";#N/A,#N/A,FALSE,"96noleaseup matrix";#N/A,#N/A,FALSE,"leaseup96";#N/A,#N/A,FALSE,"leaseup96 matrix";#N/A,#N/A,FALSE,"Leaseup and Exp."}</definedName>
    <definedName name="wrn.prelist." localSheetId="3" hidden="1">{#N/A,#N/A,FALSE,"rent roll";#N/A,#N/A,FALSE,"I&amp;E";#N/A,#N/A,FALSE,"96noleaseup";#N/A,#N/A,FALSE,"96noleaseup matrix";#N/A,#N/A,FALSE,"leaseup96";#N/A,#N/A,FALSE,"leaseup96 matrix";#N/A,#N/A,FALSE,"Leaseup and Exp."}</definedName>
    <definedName name="wrn.prelist." hidden="1">{#N/A,#N/A,FALSE,"rent roll";#N/A,#N/A,FALSE,"I&amp;E";#N/A,#N/A,FALSE,"96noleaseup";#N/A,#N/A,FALSE,"96noleaseup matrix";#N/A,#N/A,FALSE,"leaseup96";#N/A,#N/A,FALSE,"leaseup96 matrix";#N/A,#N/A,FALSE,"Leaseup and Exp."}</definedName>
    <definedName name="wrn.prentiws." localSheetId="4" hidden="1">{#N/A,#N/A,FALSE,"equity";#N/A,#N/A,FALSE,"cashflow";#N/A,#N/A,FALSE,"analytics";#N/A,#N/A,FALSE,"trial_bal"}</definedName>
    <definedName name="wrn.prentiws." localSheetId="5" hidden="1">{#N/A,#N/A,FALSE,"equity";#N/A,#N/A,FALSE,"cashflow";#N/A,#N/A,FALSE,"analytics";#N/A,#N/A,FALSE,"trial_bal"}</definedName>
    <definedName name="wrn.prentiws." localSheetId="3" hidden="1">{#N/A,#N/A,FALSE,"equity";#N/A,#N/A,FALSE,"cashflow";#N/A,#N/A,FALSE,"analytics";#N/A,#N/A,FALSE,"trial_bal"}</definedName>
    <definedName name="wrn.prentiws." hidden="1">{#N/A,#N/A,FALSE,"equity";#N/A,#N/A,FALSE,"cashflow";#N/A,#N/A,FALSE,"analytics";#N/A,#N/A,FALSE,"trial_bal"}</definedName>
    <definedName name="wrn.Prepaid_Recov.." localSheetId="4" hidden="1">{#N/A,#N/A,FALSE,"Prepaid Recoverable"}</definedName>
    <definedName name="wrn.Prepaid_Recov.." localSheetId="5" hidden="1">{#N/A,#N/A,FALSE,"Prepaid Recoverable"}</definedName>
    <definedName name="wrn.Prepaid_Recov.." localSheetId="3" hidden="1">{#N/A,#N/A,FALSE,"Prepaid Recoverable"}</definedName>
    <definedName name="wrn.Prepaid_Recov.." hidden="1">{#N/A,#N/A,FALSE,"Prepaid Recoverable"}</definedName>
    <definedName name="wrn.PrepaidB." localSheetId="4" hidden="1">{#N/A,#N/A,FALSE,"Prepaid (B)"}</definedName>
    <definedName name="wrn.PrepaidB." localSheetId="5" hidden="1">{#N/A,#N/A,FALSE,"Prepaid (B)"}</definedName>
    <definedName name="wrn.PrepaidB." localSheetId="3" hidden="1">{#N/A,#N/A,FALSE,"Prepaid (B)"}</definedName>
    <definedName name="wrn.PrepaidB." hidden="1">{#N/A,#N/A,FALSE,"Prepaid (B)"}</definedName>
    <definedName name="wrn.pres." localSheetId="4" hidden="1">{#N/A,#N/A,FALSE,"Major v. River";#N/A,#N/A,FALSE,"Industry";#N/A,#N/A,FALSE,"Large Operators";#N/A,#N/A,FALSE,"Smaller Operators";#N/A,#N/A,FALSE,"Equip. Supply";#N/A,#N/A,FALSE,"EBITDA";#N/A,#N/A,FALSE,"States";#N/A,#N/A,FALSE,"LV Detail"}</definedName>
    <definedName name="wrn.pres." localSheetId="5" hidden="1">{#N/A,#N/A,FALSE,"Major v. River";#N/A,#N/A,FALSE,"Industry";#N/A,#N/A,FALSE,"Large Operators";#N/A,#N/A,FALSE,"Smaller Operators";#N/A,#N/A,FALSE,"Equip. Supply";#N/A,#N/A,FALSE,"EBITDA";#N/A,#N/A,FALSE,"States";#N/A,#N/A,FALSE,"LV Detail"}</definedName>
    <definedName name="wrn.pres." localSheetId="3"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_OUT." localSheetId="4" hidden="1">{"page1",#N/A,FALSE,"PRESENTATION";"page2",#N/A,FALSE,"PRESENTATION";#N/A,#N/A,FALSE,"Valuation Summary"}</definedName>
    <definedName name="wrn.PRES_OUT." localSheetId="5" hidden="1">{"page1",#N/A,FALSE,"PRESENTATION";"page2",#N/A,FALSE,"PRESENTATION";#N/A,#N/A,FALSE,"Valuation Summary"}</definedName>
    <definedName name="wrn.PRES_OUT." localSheetId="3" hidden="1">{"page1",#N/A,FALSE,"PRESENTATION";"page2",#N/A,FALSE,"PRESENTATION";#N/A,#N/A,FALSE,"Valuation Summary"}</definedName>
    <definedName name="wrn.PRES_OUT." hidden="1">{"page1",#N/A,FALSE,"PRESENTATION";"page2",#N/A,FALSE,"PRESENTATION";#N/A,#N/A,FALSE,"Valuation Summary"}</definedName>
    <definedName name="wrn.pres97." localSheetId="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5"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 localSheetId="4" hidden="1">{#N/A,#N/A,FALSE,"Prelim S&amp;U";#N/A,#N/A,FALSE,"Prelim Assumptions";#N/A,#N/A,FALSE,"Prelim LIBOR Curve";#N/A,#N/A,FALSE,"Prelim Returns"}</definedName>
    <definedName name="wrn.Present." localSheetId="5" hidden="1">{#N/A,#N/A,FALSE,"Prelim S&amp;U";#N/A,#N/A,FALSE,"Prelim Assumptions";#N/A,#N/A,FALSE,"Prelim LIBOR Curve";#N/A,#N/A,FALSE,"Prelim Returns"}</definedName>
    <definedName name="wrn.Present." localSheetId="3" hidden="1">{#N/A,#N/A,FALSE,"Prelim S&amp;U";#N/A,#N/A,FALSE,"Prelim Assumptions";#N/A,#N/A,FALSE,"Prelim LIBOR Curve";#N/A,#N/A,FALSE,"Prelim Returns"}</definedName>
    <definedName name="wrn.Present." hidden="1">{#N/A,#N/A,FALSE,"Prelim S&amp;U";#N/A,#N/A,FALSE,"Prelim Assumptions";#N/A,#N/A,FALSE,"Prelim LIBOR Curve";#N/A,#N/A,FALSE,"Prelim Returns"}</definedName>
    <definedName name="wrn.Presentation." localSheetId="4" hidden="1">{#N/A,#N/A,TRUE,"Summary";"AnnualRentRoll",#N/A,TRUE,"RentRoll";#N/A,#N/A,TRUE,"ExitStratigy";#N/A,#N/A,TRUE,"OperatingAssumptions"}</definedName>
    <definedName name="wrn.Presentation." localSheetId="5" hidden="1">{#N/A,#N/A,TRUE,"Summary";"AnnualRentRoll",#N/A,TRUE,"RentRoll";#N/A,#N/A,TRUE,"ExitStratigy";#N/A,#N/A,TRUE,"OperatingAssumptions"}</definedName>
    <definedName name="wrn.Presentation." localSheetId="3" hidden="1">{#N/A,#N/A,TRUE,"Summary";"AnnualRentRoll",#N/A,TRUE,"RentRoll";#N/A,#N/A,TRUE,"ExitStratigy";#N/A,#N/A,TRUE,"OperatingAssumptions"}</definedName>
    <definedName name="wrn.Presentation." hidden="1">{#N/A,#N/A,TRUE,"Summary";"AnnualRentRoll",#N/A,TRUE,"RentRoll";#N/A,#N/A,TRUE,"ExitStratigy";#N/A,#N/A,TRUE,"OperatingAssumptions"}</definedName>
    <definedName name="wrn.Presentation._1" localSheetId="4" hidden="1">{#N/A,#N/A,TRUE,"Summary";"AnnualRentRoll",#N/A,TRUE,"RentRoll";#N/A,#N/A,TRUE,"ExitStratigy";#N/A,#N/A,TRUE,"OperatingAssumptions"}</definedName>
    <definedName name="wrn.Presentation._1" localSheetId="5" hidden="1">{#N/A,#N/A,TRUE,"Summary";"AnnualRentRoll",#N/A,TRUE,"RentRoll";#N/A,#N/A,TRUE,"ExitStratigy";#N/A,#N/A,TRUE,"OperatingAssumptions"}</definedName>
    <definedName name="wrn.Presentation._1" localSheetId="3" hidden="1">{#N/A,#N/A,TRUE,"Summary";"AnnualRentRoll",#N/A,TRUE,"RentRoll";#N/A,#N/A,TRUE,"ExitStratigy";#N/A,#N/A,TRUE,"OperatingAssumptions"}</definedName>
    <definedName name="wrn.Presentation._1" hidden="1">{#N/A,#N/A,TRUE,"Summary";"AnnualRentRoll",#N/A,TRUE,"RentRoll";#N/A,#N/A,TRUE,"ExitStratigy";#N/A,#N/A,TRUE,"OperatingAssumptions"}</definedName>
    <definedName name="wrn.prices." localSheetId="4" hidden="1">{#N/A,#N/A,TRUE,"BANAMEX";#N/A,#N/A,TRUE,"CGT";#N/A,#N/A,TRUE,"ALFA";#N/A,#N/A,TRUE,"ICA (2)"}</definedName>
    <definedName name="wrn.prices." localSheetId="5" hidden="1">{#N/A,#N/A,TRUE,"BANAMEX";#N/A,#N/A,TRUE,"CGT";#N/A,#N/A,TRUE,"ALFA";#N/A,#N/A,TRUE,"ICA (2)"}</definedName>
    <definedName name="wrn.prices." localSheetId="3" hidden="1">{#N/A,#N/A,TRUE,"BANAMEX";#N/A,#N/A,TRUE,"CGT";#N/A,#N/A,TRUE,"ALFA";#N/A,#N/A,TRUE,"ICA (2)"}</definedName>
    <definedName name="wrn.prices." hidden="1">{#N/A,#N/A,TRUE,"BANAMEX";#N/A,#N/A,TRUE,"CGT";#N/A,#N/A,TRUE,"ALFA";#N/A,#N/A,TRUE,"ICA (2)"}</definedName>
    <definedName name="wrn.Pricing._.Sheets._.inc._.Matrix." localSheetId="4" hidden="1">{#N/A,#N/A,FALSE,"Commercial Sizing";#N/A,#N/A,FALSE,"Pricing Matrix";#N/A,#N/A,FALSE,"Cash Flow (1)";#N/A,#N/A,FALSE,"Cash Flow (2)";#N/A,#N/A,FALSE,"Refinance Test";#N/A,#N/A,FALSE,"RentRoll";#N/A,#N/A,FALSE,"TI_LC"}</definedName>
    <definedName name="wrn.Pricing._.Sheets._.inc._.Matrix." localSheetId="5" hidden="1">{#N/A,#N/A,FALSE,"Commercial Sizing";#N/A,#N/A,FALSE,"Pricing Matrix";#N/A,#N/A,FALSE,"Cash Flow (1)";#N/A,#N/A,FALSE,"Cash Flow (2)";#N/A,#N/A,FALSE,"Refinance Test";#N/A,#N/A,FALSE,"RentRoll";#N/A,#N/A,FALSE,"TI_LC"}</definedName>
    <definedName name="wrn.Pricing._.Sheets._.inc._.Matrix." localSheetId="3" hidden="1">{#N/A,#N/A,FALSE,"Commercial Sizing";#N/A,#N/A,FALSE,"Pricing Matrix";#N/A,#N/A,FALSE,"Cash Flow (1)";#N/A,#N/A,FALSE,"Cash Flow (2)";#N/A,#N/A,FALSE,"Refinance Test";#N/A,#N/A,FALSE,"RentRoll";#N/A,#N/A,FALSE,"TI_LC"}</definedName>
    <definedName name="wrn.Pricing._.Sheets._.inc._.Matrix." hidden="1">{#N/A,#N/A,FALSE,"Commercial Sizing";#N/A,#N/A,FALSE,"Pricing Matrix";#N/A,#N/A,FALSE,"Cash Flow (1)";#N/A,#N/A,FALSE,"Cash Flow (2)";#N/A,#N/A,FALSE,"Refinance Test";#N/A,#N/A,FALSE,"RentRoll";#N/A,#N/A,FALSE,"TI_LC"}</definedName>
    <definedName name="wrn.Pricing._.Strategy." localSheetId="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localSheetId="5"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5"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1" localSheetId="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1" localSheetId="5"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1"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4" hidden="1">{#N/A,#N/A,FALSE,"Primary"}</definedName>
    <definedName name="wrn.Primary._.Competition." localSheetId="5" hidden="1">{#N/A,#N/A,FALSE,"Primary"}</definedName>
    <definedName name="wrn.Primary._.Competition." localSheetId="3" hidden="1">{#N/A,#N/A,FALSE,"Primary"}</definedName>
    <definedName name="wrn.Primary._.Competition." hidden="1">{#N/A,#N/A,FALSE,"Primary"}</definedName>
    <definedName name="wrn.Primary._.Competition._1" localSheetId="4" hidden="1">{"Primarily Competition",#N/A,FALSE,"Comp.&amp; Market Penet."}</definedName>
    <definedName name="wrn.Primary._.Competition._1" localSheetId="5" hidden="1">{"Primarily Competition",#N/A,FALSE,"Comp.&amp; Market Penet."}</definedName>
    <definedName name="wrn.Primary._.Competition._1" localSheetId="3" hidden="1">{"Primarily Competition",#N/A,FALSE,"Comp.&amp; Market Penet."}</definedName>
    <definedName name="wrn.Primary._.Competition._1" hidden="1">{"Primarily Competition",#N/A,FALSE,"Comp.&amp; Market Penet."}</definedName>
    <definedName name="wrn.print." localSheetId="4" hidden="1">{"ass",#N/A,FALSE,"Assumptions";#N/A,#N/A,FALSE,"Merg";"sens",#N/A,FALSE,"Assumptions";#N/A,#N/A,FALSE,"Bach";#N/A,#N/A,FALSE,"Kent";#N/A,#N/A,FALSE,"Bell"}</definedName>
    <definedName name="wrn.print." localSheetId="5" hidden="1">{"ass",#N/A,FALSE,"Assumptions";#N/A,#N/A,FALSE,"Merg";"sens",#N/A,FALSE,"Assumptions";#N/A,#N/A,FALSE,"Bach";#N/A,#N/A,FALSE,"Kent";#N/A,#N/A,FALSE,"Bell"}</definedName>
    <definedName name="wrn.print." localSheetId="3" hidden="1">{"ass",#N/A,FALSE,"Assumptions";#N/A,#N/A,FALSE,"Merg";"sens",#N/A,FALSE,"Assumptions";#N/A,#N/A,FALSE,"Bach";#N/A,#N/A,FALSE,"Kent";#N/A,#N/A,FALSE,"Bell"}</definedName>
    <definedName name="wrn.print." hidden="1">{"ass",#N/A,FALSE,"Assumptions";#N/A,#N/A,FALSE,"Merg";"sens",#N/A,FALSE,"Assumptions";#N/A,#N/A,FALSE,"Bach";#N/A,#N/A,FALSE,"Kent";#N/A,#N/A,FALSE,"Bell"}</definedName>
    <definedName name="wrn.Print._.4." localSheetId="4" hidden="1">{"Outflow 1",#N/A,FALSE,"Outflows-Inflows";"Outflow 2",#N/A,FALSE,"Outflows-Inflows";"Inflow 1",#N/A,FALSE,"Outflows-Inflows";"Inflow 2",#N/A,FALSE,"Outflows-Inflows"}</definedName>
    <definedName name="wrn.Print._.4." localSheetId="5" hidden="1">{"Outflow 1",#N/A,FALSE,"Outflows-Inflows";"Outflow 2",#N/A,FALSE,"Outflows-Inflows";"Inflow 1",#N/A,FALSE,"Outflows-Inflows";"Inflow 2",#N/A,FALSE,"Outflows-Inflows"}</definedName>
    <definedName name="wrn.Print._.4." localSheetId="3"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4._1" localSheetId="4" hidden="1">{"Outflow 1",#N/A,FALSE,"Outflows-Inflows";"Outflow 2",#N/A,FALSE,"Outflows-Inflows";"Inflow 1",#N/A,FALSE,"Outflows-Inflows";"Inflow 2",#N/A,FALSE,"Outflows-Inflows"}</definedName>
    <definedName name="wrn.Print._.4._1" localSheetId="5" hidden="1">{"Outflow 1",#N/A,FALSE,"Outflows-Inflows";"Outflow 2",#N/A,FALSE,"Outflows-Inflows";"Inflow 1",#N/A,FALSE,"Outflows-Inflows";"Inflow 2",#N/A,FALSE,"Outflows-Inflows"}</definedName>
    <definedName name="wrn.Print._.4._1" localSheetId="3" hidden="1">{"Outflow 1",#N/A,FALSE,"Outflows-Inflows";"Outflow 2",#N/A,FALSE,"Outflows-Inflows";"Inflow 1",#N/A,FALSE,"Outflows-Inflows";"Inflow 2",#N/A,FALSE,"Outflows-Inflows"}</definedName>
    <definedName name="wrn.Print._.4._1" hidden="1">{"Outflow 1",#N/A,FALSE,"Outflows-Inflows";"Outflow 2",#N/A,FALSE,"Outflows-Inflows";"Inflow 1",#N/A,FALSE,"Outflows-Inflows";"Inflow 2",#N/A,FALSE,"Outflows-Inflows"}</definedName>
    <definedName name="wrn.Print._.4.IRR" localSheetId="4" hidden="1">{"Outflow 1",#N/A,FALSE,"Outflows-Inflows";"Outflow 2",#N/A,FALSE,"Outflows-Inflows";"Inflow 1",#N/A,FALSE,"Outflows-Inflows";"Inflow 2",#N/A,FALSE,"Outflows-Inflows"}</definedName>
    <definedName name="wrn.Print._.4.IRR" localSheetId="5" hidden="1">{"Outflow 1",#N/A,FALSE,"Outflows-Inflows";"Outflow 2",#N/A,FALSE,"Outflows-Inflows";"Inflow 1",#N/A,FALSE,"Outflows-Inflows";"Inflow 2",#N/A,FALSE,"Outflows-Inflows"}</definedName>
    <definedName name="wrn.Print._.4.IRR" localSheetId="3" hidden="1">{"Outflow 1",#N/A,FALSE,"Outflows-Inflows";"Outflow 2",#N/A,FALSE,"Outflows-Inflows";"Inflow 1",#N/A,FALSE,"Outflows-Inflows";"Inflow 2",#N/A,FALSE,"Outflows-Inflows"}</definedName>
    <definedName name="wrn.Print._.4.IRR" hidden="1">{"Outflow 1",#N/A,FALSE,"Outflows-Inflows";"Outflow 2",#N/A,FALSE,"Outflows-Inflows";"Inflow 1",#N/A,FALSE,"Outflows-Inflows";"Inflow 2",#N/A,FALSE,"Outflows-Inflows"}</definedName>
    <definedName name="wrn.Print._.6." localSheetId="4" hidden="1">{"print 1.6",#N/A,FALSE,"Sheet1";"print 2.6",#N/A,FALSE,"Sheet1";"print 3.6",#N/A,FALSE,"Sheet1";"print 4.6",#N/A,FALSE,"Sheet1";"print 5.6",#N/A,FALSE,"Sheet1";"print 6.6",#N/A,FALSE,"Sheet1"}</definedName>
    <definedName name="wrn.Print._.6." localSheetId="5" hidden="1">{"print 1.6",#N/A,FALSE,"Sheet1";"print 2.6",#N/A,FALSE,"Sheet1";"print 3.6",#N/A,FALSE,"Sheet1";"print 4.6",#N/A,FALSE,"Sheet1";"print 5.6",#N/A,FALSE,"Sheet1";"print 6.6",#N/A,FALSE,"Sheet1"}</definedName>
    <definedName name="wrn.Print._.6." localSheetId="3"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6._1" localSheetId="4" hidden="1">{"print 1.6",#N/A,FALSE,"Sheet1";"print 2.6",#N/A,FALSE,"Sheet1";"print 3.6",#N/A,FALSE,"Sheet1";"print 4.6",#N/A,FALSE,"Sheet1";"print 5.6",#N/A,FALSE,"Sheet1";"print 6.6",#N/A,FALSE,"Sheet1"}</definedName>
    <definedName name="wrn.Print._.6._1" localSheetId="5" hidden="1">{"print 1.6",#N/A,FALSE,"Sheet1";"print 2.6",#N/A,FALSE,"Sheet1";"print 3.6",#N/A,FALSE,"Sheet1";"print 4.6",#N/A,FALSE,"Sheet1";"print 5.6",#N/A,FALSE,"Sheet1";"print 6.6",#N/A,FALSE,"Sheet1"}</definedName>
    <definedName name="wrn.Print._.6._1" localSheetId="3" hidden="1">{"print 1.6",#N/A,FALSE,"Sheet1";"print 2.6",#N/A,FALSE,"Sheet1";"print 3.6",#N/A,FALSE,"Sheet1";"print 4.6",#N/A,FALSE,"Sheet1";"print 5.6",#N/A,FALSE,"Sheet1";"print 6.6",#N/A,FALSE,"Sheet1"}</definedName>
    <definedName name="wrn.Print._.6._1" hidden="1">{"print 1.6",#N/A,FALSE,"Sheet1";"print 2.6",#N/A,FALSE,"Sheet1";"print 3.6",#N/A,FALSE,"Sheet1";"print 4.6",#N/A,FALSE,"Sheet1";"print 5.6",#N/A,FALSE,"Sheet1";"print 6.6",#N/A,FALSE,"Sheet1"}</definedName>
    <definedName name="wrn.Print._.6.IRR" localSheetId="4" hidden="1">{"print 1.6",#N/A,FALSE,"Sheet1";"print 2.6",#N/A,FALSE,"Sheet1";"print 3.6",#N/A,FALSE,"Sheet1";"print 4.6",#N/A,FALSE,"Sheet1";"print 5.6",#N/A,FALSE,"Sheet1";"print 6.6",#N/A,FALSE,"Sheet1"}</definedName>
    <definedName name="wrn.Print._.6.IRR" localSheetId="5" hidden="1">{"print 1.6",#N/A,FALSE,"Sheet1";"print 2.6",#N/A,FALSE,"Sheet1";"print 3.6",#N/A,FALSE,"Sheet1";"print 4.6",#N/A,FALSE,"Sheet1";"print 5.6",#N/A,FALSE,"Sheet1";"print 6.6",#N/A,FALSE,"Sheet1"}</definedName>
    <definedName name="wrn.Print._.6.IRR" localSheetId="3" hidden="1">{"print 1.6",#N/A,FALSE,"Sheet1";"print 2.6",#N/A,FALSE,"Sheet1";"print 3.6",#N/A,FALSE,"Sheet1";"print 4.6",#N/A,FALSE,"Sheet1";"print 5.6",#N/A,FALSE,"Sheet1";"print 6.6",#N/A,FALSE,"Sheet1"}</definedName>
    <definedName name="wrn.Print._.6.IRR" hidden="1">{"print 1.6",#N/A,FALSE,"Sheet1";"print 2.6",#N/A,FALSE,"Sheet1";"print 3.6",#N/A,FALSE,"Sheet1";"print 4.6",#N/A,FALSE,"Sheet1";"print 5.6",#N/A,FALSE,"Sheet1";"print 6.6",#N/A,FALSE,"Sheet1"}</definedName>
    <definedName name="wrn.Print._.Acq._.and._.Develop._.Assumptions." localSheetId="4" hidden="1">{"Acquisition and Develop Assumptions",#N/A,FALSE,"Rossmore"}</definedName>
    <definedName name="wrn.Print._.Acq._.and._.Develop._.Assumptions." localSheetId="5" hidden="1">{"Acquisition and Develop Assumptions",#N/A,FALSE,"Rossmore"}</definedName>
    <definedName name="wrn.Print._.Acq._.and._.Develop._.Assumptions." localSheetId="3" hidden="1">{"Acquisition and Develop Assumptions",#N/A,FALSE,"Rossmore"}</definedName>
    <definedName name="wrn.Print._.Acq._.and._.Develop._.Assumptions." hidden="1">{"Acquisition and Develop Assumptions",#N/A,FALSE,"Rossmore"}</definedName>
    <definedName name="wrn.Print._.Acq._.and._.Develop._.Assumptions._1" localSheetId="4" hidden="1">{"Acquisition and Develop Assumptions",#N/A,FALSE,"Rossmore"}</definedName>
    <definedName name="wrn.Print._.Acq._.and._.Develop._.Assumptions._1" localSheetId="5" hidden="1">{"Acquisition and Develop Assumptions",#N/A,FALSE,"Rossmore"}</definedName>
    <definedName name="wrn.Print._.Acq._.and._.Develop._.Assumptions._1" localSheetId="3" hidden="1">{"Acquisition and Develop Assumptions",#N/A,FALSE,"Rossmore"}</definedName>
    <definedName name="wrn.Print._.Acq._.and._.Develop._.Assumptions._1" hidden="1">{"Acquisition and Develop Assumptions",#N/A,FALSE,"Rossmore"}</definedName>
    <definedName name="wrn.PRINT._.ALL." localSheetId="4" hidden="1">{"TAB 1",#N/A,FALSE,"1";"tab 2",#N/A,FALSE,"2";"TAB 3",#N/A,FALSE,"3";"tab 4",#N/A,FALSE,"4";"tab 5",#N/A,FALSE,"5";"tab 6",#N/A,FALSE,"6";"tab 7",#N/A,FALSE,"7";"TAB 8",#N/A,FALSE,"8"}</definedName>
    <definedName name="wrn.PRINT._.ALL." localSheetId="5" hidden="1">{"TAB 1",#N/A,FALSE,"1";"tab 2",#N/A,FALSE,"2";"TAB 3",#N/A,FALSE,"3";"tab 4",#N/A,FALSE,"4";"tab 5",#N/A,FALSE,"5";"tab 6",#N/A,FALSE,"6";"tab 7",#N/A,FALSE,"7";"TAB 8",#N/A,FALSE,"8"}</definedName>
    <definedName name="wrn.PRINT._.ALL." localSheetId="3" hidden="1">{"TAB 1",#N/A,FALSE,"1";"tab 2",#N/A,FALSE,"2";"TAB 3",#N/A,FALSE,"3";"tab 4",#N/A,FALSE,"4";"tab 5",#N/A,FALSE,"5";"tab 6",#N/A,FALSE,"6";"tab 7",#N/A,FALSE,"7";"TAB 8",#N/A,FALSE,"8"}</definedName>
    <definedName name="wrn.PRINT._.ALL." hidden="1">{"TAB 1",#N/A,FALSE,"1";"tab 2",#N/A,FALSE,"2";"TAB 3",#N/A,FALSE,"3";"tab 4",#N/A,FALSE,"4";"tab 5",#N/A,FALSE,"5";"tab 6",#N/A,FALSE,"6";"tab 7",#N/A,FALSE,"7";"TAB 8",#N/A,FALSE,"8"}</definedName>
    <definedName name="wrn.Print._.all._.GLI._.Reports." localSheetId="4" hidden="1">{"GLI-Income Statement",#N/A,FALSE,"gli";"GLI - Balance Sheet Wksht",#N/A,FALSE,"gli";"GLI-Cash Flow",#N/A,FALSE,"gli";"GLI Qtrly Stats",#N/A,FALSE,"gli"}</definedName>
    <definedName name="wrn.Print._.all._.GLI._.Reports." localSheetId="5" hidden="1">{"GLI-Income Statement",#N/A,FALSE,"gli";"GLI - Balance Sheet Wksht",#N/A,FALSE,"gli";"GLI-Cash Flow",#N/A,FALSE,"gli";"GLI Qtrly Stats",#N/A,FALSE,"gli"}</definedName>
    <definedName name="wrn.Print._.all._.GLI._.Reports." localSheetId="3"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Improved._.Sales." localSheetId="4" hidden="1">{#N/A,#N/A,FALSE,"Sale 1";#N/A,#N/A,FALSE,"Sale 2";#N/A,#N/A,FALSE,"Sale 3";#N/A,#N/A,FALSE,"Sale 4";#N/A,#N/A,FALSE,"Sale 5";#N/A,#N/A,FALSE,"Sale 6";#N/A,#N/A,FALSE,"Sale 7";#N/A,#N/A,FALSE,"Sale 8";#N/A,#N/A,FALSE,"Sale 9";#N/A,#N/A,FALSE,"Sale 10";#N/A,#N/A,FALSE,"Sale 11";#N/A,#N/A,FALSE,"Sale 12"}</definedName>
    <definedName name="wrn.Print._.All._.Improved._.Sales." localSheetId="5" hidden="1">{#N/A,#N/A,FALSE,"Sale 1";#N/A,#N/A,FALSE,"Sale 2";#N/A,#N/A,FALSE,"Sale 3";#N/A,#N/A,FALSE,"Sale 4";#N/A,#N/A,FALSE,"Sale 5";#N/A,#N/A,FALSE,"Sale 6";#N/A,#N/A,FALSE,"Sale 7";#N/A,#N/A,FALSE,"Sale 8";#N/A,#N/A,FALSE,"Sale 9";#N/A,#N/A,FALSE,"Sale 10";#N/A,#N/A,FALSE,"Sale 11";#N/A,#N/A,FALSE,"Sale 12"}</definedName>
    <definedName name="wrn.Print._.All._.Improved._.Sales." localSheetId="3" hidden="1">{#N/A,#N/A,FALSE,"Sale 1";#N/A,#N/A,FALSE,"Sale 2";#N/A,#N/A,FALSE,"Sale 3";#N/A,#N/A,FALSE,"Sale 4";#N/A,#N/A,FALSE,"Sale 5";#N/A,#N/A,FALSE,"Sale 6";#N/A,#N/A,FALSE,"Sale 7";#N/A,#N/A,FALSE,"Sale 8";#N/A,#N/A,FALSE,"Sale 9";#N/A,#N/A,FALSE,"Sale 10";#N/A,#N/A,FALSE,"Sale 11";#N/A,#N/A,FALSE,"Sale 12"}</definedName>
    <definedName name="wrn.Print._.All._.Improved._.Sales." hidden="1">{#N/A,#N/A,FALSE,"Sale 1";#N/A,#N/A,FALSE,"Sale 2";#N/A,#N/A,FALSE,"Sale 3";#N/A,#N/A,FALSE,"Sale 4";#N/A,#N/A,FALSE,"Sale 5";#N/A,#N/A,FALSE,"Sale 6";#N/A,#N/A,FALSE,"Sale 7";#N/A,#N/A,FALSE,"Sale 8";#N/A,#N/A,FALSE,"Sale 9";#N/A,#N/A,FALSE,"Sale 10";#N/A,#N/A,FALSE,"Sale 11";#N/A,#N/A,FALSE,"Sale 12"}</definedName>
    <definedName name="wrn.Print._.All._.Journals." localSheetId="4" hidden="1">{#N/A,#N/A,FALSE,"Data Input";#N/A,#N/A,FALSE,"1. Income";#N/A,#N/A,FALSE,"2. Rates &amp; Taxes";#N/A,#N/A,FALSE,"3. Extended Trade";#N/A,#N/A,FALSE,"4. Non Recoverable Expenses";#N/A,#N/A,FALSE,"5. Recoverable Expenses";#N/A,#N/A,FALSE,"6. Cleaning"}</definedName>
    <definedName name="wrn.Print._.All._.Journals." localSheetId="5" hidden="1">{#N/A,#N/A,FALSE,"Data Input";#N/A,#N/A,FALSE,"1. Income";#N/A,#N/A,FALSE,"2. Rates &amp; Taxes";#N/A,#N/A,FALSE,"3. Extended Trade";#N/A,#N/A,FALSE,"4. Non Recoverable Expenses";#N/A,#N/A,FALSE,"5. Recoverable Expenses";#N/A,#N/A,FALSE,"6. Cleaning"}</definedName>
    <definedName name="wrn.Print._.All._.Journals." localSheetId="3" hidden="1">{#N/A,#N/A,FALSE,"Data Input";#N/A,#N/A,FALSE,"1. Income";#N/A,#N/A,FALSE,"2. Rates &amp; Taxes";#N/A,#N/A,FALSE,"3. Extended Trade";#N/A,#N/A,FALSE,"4. Non Recoverable Expenses";#N/A,#N/A,FALSE,"5. Recoverable Expenses";#N/A,#N/A,FALSE,"6. Cleaning"}</definedName>
    <definedName name="wrn.Print._.All._.Journals." hidden="1">{#N/A,#N/A,FALSE,"Data Input";#N/A,#N/A,FALSE,"1. Income";#N/A,#N/A,FALSE,"2. Rates &amp; Taxes";#N/A,#N/A,FALSE,"3. Extended Trade";#N/A,#N/A,FALSE,"4. Non Recoverable Expenses";#N/A,#N/A,FALSE,"5. Recoverable Expenses";#N/A,#N/A,FALSE,"6. Cleaning"}</definedName>
    <definedName name="wrn.Print._.All._.NPV._.Analysis." localSheetId="4" hidden="1">{"Scen 1 v 2 Summary",#N/A,FALSE,"Scenario 1 v 2  Summary";"Summary",#N/A,FALSE,"Summary";"Debt Sizing Reduced Vacancy",#N/A,FALSE,"10 Yr CF";"Scenario 1",#N/A,FALSE,"10 Yr CF";"Scenario 2 CF",#N/A,FALSE,"10 Yr CF";"Scenario 2 Assumptions",#N/A,FALSE,"10 Yr CF";"Scenario 3 CF",#N/A,FALSE,"10 Yr CF";"Scenario 3 Assumptions",#N/A,FALSE,"10 Yr CF";"10 Yr CF",#N/A,FALSE,"10 Yr CF"}</definedName>
    <definedName name="wrn.Print._.All._.NPV._.Analysis." localSheetId="5" hidden="1">{"Scen 1 v 2 Summary",#N/A,FALSE,"Scenario 1 v 2  Summary";"Summary",#N/A,FALSE,"Summary";"Debt Sizing Reduced Vacancy",#N/A,FALSE,"10 Yr CF";"Scenario 1",#N/A,FALSE,"10 Yr CF";"Scenario 2 CF",#N/A,FALSE,"10 Yr CF";"Scenario 2 Assumptions",#N/A,FALSE,"10 Yr CF";"Scenario 3 CF",#N/A,FALSE,"10 Yr CF";"Scenario 3 Assumptions",#N/A,FALSE,"10 Yr CF";"10 Yr CF",#N/A,FALSE,"10 Yr CF"}</definedName>
    <definedName name="wrn.Print._.All._.NPV._.Analysis." localSheetId="3" hidden="1">{"Scen 1 v 2 Summary",#N/A,FALSE,"Scenario 1 v 2  Summary";"Summary",#N/A,FALSE,"Summary";"Debt Sizing Reduced Vacancy",#N/A,FALSE,"10 Yr CF";"Scenario 1",#N/A,FALSE,"10 Yr CF";"Scenario 2 CF",#N/A,FALSE,"10 Yr CF";"Scenario 2 Assumptions",#N/A,FALSE,"10 Yr CF";"Scenario 3 CF",#N/A,FALSE,"10 Yr CF";"Scenario 3 Assumptions",#N/A,FALSE,"10 Yr CF";"10 Yr CF",#N/A,FALSE,"10 Yr CF"}</definedName>
    <definedName name="wrn.Print._.All._.NPV._.Analysis." hidden="1">{"Scen 1 v 2 Summary",#N/A,FALSE,"Scenario 1 v 2  Summary";"Summary",#N/A,FALSE,"Summary";"Debt Sizing Reduced Vacancy",#N/A,FALSE,"10 Yr CF";"Scenario 1",#N/A,FALSE,"10 Yr CF";"Scenario 2 CF",#N/A,FALSE,"10 Yr CF";"Scenario 2 Assumptions",#N/A,FALSE,"10 Yr CF";"Scenario 3 CF",#N/A,FALSE,"10 Yr CF";"Scenario 3 Assumptions",#N/A,FALSE,"10 Yr CF";"10 Yr CF",#N/A,FALSE,"10 Yr CF"}</definedName>
    <definedName name="wrn.Print._.All._.Pages." localSheetId="4" hidden="1">{"LBO Summary",#N/A,FALSE,"Summary";"Income Statement",#N/A,FALSE,"Model";"Cash Flow",#N/A,FALSE,"Model";"Balance Sheet",#N/A,FALSE,"Model";"Working Capital",#N/A,FALSE,"Model";"Pro Forma Balance Sheets",#N/A,FALSE,"PFBS";"Debt Balances",#N/A,FALSE,"Model";"Fee Schedules",#N/A,FALSE,"Model"}</definedName>
    <definedName name="wrn.Print._.All._.Pages." localSheetId="5"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Pages._1" localSheetId="4" hidden="1">{"LBO Summary",#N/A,FALSE,"Summary";"Income Statement",#N/A,FALSE,"Model";"Cash Flow",#N/A,FALSE,"Model";"Balance Sheet",#N/A,FALSE,"Model";"Working Capital",#N/A,FALSE,"Model";"Pro Forma Balance Sheets",#N/A,FALSE,"PFBS";"Debt Balances",#N/A,FALSE,"Model";"Fee Schedules",#N/A,FALSE,"Model"}</definedName>
    <definedName name="wrn.Print._.All._.Pages._1" localSheetId="5" hidden="1">{"LBO Summary",#N/A,FALSE,"Summary";"Income Statement",#N/A,FALSE,"Model";"Cash Flow",#N/A,FALSE,"Model";"Balance Sheet",#N/A,FALSE,"Model";"Working Capital",#N/A,FALSE,"Model";"Pro Forma Balance Sheets",#N/A,FALSE,"PFBS";"Debt Balances",#N/A,FALSE,"Model";"Fee Schedules",#N/A,FALSE,"Model"}</definedName>
    <definedName name="wrn.Print._.All._.Pages._1" localSheetId="3" hidden="1">{"LBO Summary",#N/A,FALSE,"Summary";"Income Statement",#N/A,FALSE,"Model";"Cash Flow",#N/A,FALSE,"Model";"Balance Sheet",#N/A,FALSE,"Model";"Working Capital",#N/A,FALSE,"Model";"Pro Forma Balance Sheets",#N/A,FALSE,"PFBS";"Debt Balances",#N/A,FALSE,"Model";"Fee Schedules",#N/A,FALSE,"Model"}</definedName>
    <definedName name="wrn.Print._.All._.Pages._1" hidden="1">{"LBO Summary",#N/A,FALSE,"Summary";"Income Statement",#N/A,FALSE,"Model";"Cash Flow",#N/A,FALSE,"Model";"Balance Sheet",#N/A,FALSE,"Model";"Working Capital",#N/A,FALSE,"Model";"Pro Forma Balance Sheets",#N/A,FALSE,"PFBS";"Debt Balances",#N/A,FALSE,"Model";"Fee Schedules",#N/A,FALSE,"Model"}</definedName>
    <definedName name="wrn.Print._.All._.Report._.Pages." localSheetId="4"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5"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3"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s." localSheetId="4" hidden="1">{"acquisition and development assumptions",#N/A,FALSE,"Rossmore";"Cash Flows",#N/A,FALSE,"Rossmore";"Return Analysis",#N/A,FALSE,"Rossmore";"Joint Venture Analysis",#N/A,FALSE,"Rossmore";#N/A,#N/A,FALSE,"Rossmore"}</definedName>
    <definedName name="wrn.Print._.All._.Reports." localSheetId="5" hidden="1">{"acquisition and development assumptions",#N/A,FALSE,"Rossmore";"Cash Flows",#N/A,FALSE,"Rossmore";"Return Analysis",#N/A,FALSE,"Rossmore";"Joint Venture Analysis",#N/A,FALSE,"Rossmore";#N/A,#N/A,FALSE,"Rossmore"}</definedName>
    <definedName name="wrn.Print._.All._.Reports." localSheetId="3" hidden="1">{"acquisition and development assumptions",#N/A,FALSE,"Rossmore";"Cash Flows",#N/A,FALSE,"Rossmore";"Return Analysis",#N/A,FALSE,"Rossmore";"Joint Venture Analysis",#N/A,FALSE,"Rossmore";#N/A,#N/A,FALSE,"Rossmore"}</definedName>
    <definedName name="wrn.Print._.All._.Reports." hidden="1">{"acquisition and development assumptions",#N/A,FALSE,"Rossmore";"Cash Flows",#N/A,FALSE,"Rossmore";"Return Analysis",#N/A,FALSE,"Rossmore";"Joint Venture Analysis",#N/A,FALSE,"Rossmore";#N/A,#N/A,FALSE,"Rossmore"}</definedName>
    <definedName name="wrn.Print._.All._.Reports._1" localSheetId="4" hidden="1">{"acquisition and development assumptions",#N/A,FALSE,"Rossmore";"Cash Flows",#N/A,FALSE,"Rossmore";"Return Analysis",#N/A,FALSE,"Rossmore";"Joint Venture Analysis",#N/A,FALSE,"Rossmore";#N/A,#N/A,FALSE,"Rossmore"}</definedName>
    <definedName name="wrn.Print._.All._.Reports._1" localSheetId="5" hidden="1">{"acquisition and development assumptions",#N/A,FALSE,"Rossmore";"Cash Flows",#N/A,FALSE,"Rossmore";"Return Analysis",#N/A,FALSE,"Rossmore";"Joint Venture Analysis",#N/A,FALSE,"Rossmore";#N/A,#N/A,FALSE,"Rossmore"}</definedName>
    <definedName name="wrn.Print._.All._.Reports._1" localSheetId="3" hidden="1">{"acquisition and development assumptions",#N/A,FALSE,"Rossmore";"Cash Flows",#N/A,FALSE,"Rossmore";"Return Analysis",#N/A,FALSE,"Rossmore";"Joint Venture Analysis",#N/A,FALSE,"Rossmore";#N/A,#N/A,FALSE,"Rossmore"}</definedName>
    <definedName name="wrn.Print._.All._.Reports._1" hidden="1">{"acquisition and development assumptions",#N/A,FALSE,"Rossmore";"Cash Flows",#N/A,FALSE,"Rossmore";"Return Analysis",#N/A,FALSE,"Rossmore";"Joint Venture Analysis",#N/A,FALSE,"Rossmore";#N/A,#N/A,FALSE,"Rossmore"}</definedName>
    <definedName name="wrn.PRINT._.ALL._1" localSheetId="4" hidden="1">{#N/A,#N/A,FALSE,"Expense Detail ";#N/A,#N/A,FALSE,"Worksheet";#N/A,#N/A,FALSE,"Audit";#N/A,#N/A,FALSE,"Exclusions";#N/A,#N/A,FALSE,"Variance";#N/A,#N/A,FALSE,"Reconciliation"}</definedName>
    <definedName name="wrn.PRINT._.ALL._1" localSheetId="5" hidden="1">{#N/A,#N/A,FALSE,"Expense Detail ";#N/A,#N/A,FALSE,"Worksheet";#N/A,#N/A,FALSE,"Audit";#N/A,#N/A,FALSE,"Exclusions";#N/A,#N/A,FALSE,"Variance";#N/A,#N/A,FALSE,"Reconciliation"}</definedName>
    <definedName name="wrn.PRINT._.ALL._1" localSheetId="3" hidden="1">{#N/A,#N/A,FALSE,"Expense Detail ";#N/A,#N/A,FALSE,"Worksheet";#N/A,#N/A,FALSE,"Audit";#N/A,#N/A,FALSE,"Exclusions";#N/A,#N/A,FALSE,"Variance";#N/A,#N/A,FALSE,"Reconciliation"}</definedName>
    <definedName name="wrn.PRINT._.ALL._1" hidden="1">{#N/A,#N/A,FALSE,"Expense Detail ";#N/A,#N/A,FALSE,"Worksheet";#N/A,#N/A,FALSE,"Audit";#N/A,#N/A,FALSE,"Exclusions";#N/A,#N/A,FALSE,"Variance";#N/A,#N/A,FALSE,"Reconciliation"}</definedName>
    <definedName name="wrn.Print._.C.F.._.Assumptions." localSheetId="4" hidden="1">{"Cash Flow Assumptions",#N/A,FALSE,"Cash Flows"}</definedName>
    <definedName name="wrn.Print._.C.F.._.Assumptions." localSheetId="5" hidden="1">{"Cash Flow Assumptions",#N/A,FALSE,"Cash Flows"}</definedName>
    <definedName name="wrn.Print._.C.F.._.Assumptions." localSheetId="3" hidden="1">{"Cash Flow Assumptions",#N/A,FALSE,"Cash Flows"}</definedName>
    <definedName name="wrn.Print._.C.F.._.Assumptions." hidden="1">{"Cash Flow Assumptions",#N/A,FALSE,"Cash Flows"}</definedName>
    <definedName name="wrn.Print._.Cash._.Flows." localSheetId="4" hidden="1">{"Cash Flows",#N/A,FALSE,"Rossmore"}</definedName>
    <definedName name="wrn.Print._.Cash._.Flows." localSheetId="5" hidden="1">{"Cash Flows",#N/A,FALSE,"Rossmore"}</definedName>
    <definedName name="wrn.Print._.Cash._.Flows." localSheetId="3" hidden="1">{"Cash Flows",#N/A,FALSE,"Rossmore"}</definedName>
    <definedName name="wrn.Print._.Cash._.Flows." hidden="1">{"Cash Flows",#N/A,FALSE,"Rossmore"}</definedName>
    <definedName name="wrn.Print._.Cash._.Flows._.and._.Assumptions." localSheetId="4" hidden="1">{"Cash Flows and Assumptions",#N/A,FALSE,"Rossmore"}</definedName>
    <definedName name="wrn.Print._.Cash._.Flows._.and._.Assumptions." localSheetId="5" hidden="1">{"Cash Flows and Assumptions",#N/A,FALSE,"Rossmore"}</definedName>
    <definedName name="wrn.Print._.Cash._.Flows._.and._.Assumptions." localSheetId="3" hidden="1">{"Cash Flows and Assumptions",#N/A,FALSE,"Rossmore"}</definedName>
    <definedName name="wrn.Print._.Cash._.Flows._.and._.Assumptions." hidden="1">{"Cash Flows and Assumptions",#N/A,FALSE,"Rossmore"}</definedName>
    <definedName name="wrn.Print._.Cash._.Flows._.and._.Assumptions._1" localSheetId="4" hidden="1">{"Cash Flows and Assumptions",#N/A,FALSE,"Rossmore"}</definedName>
    <definedName name="wrn.Print._.Cash._.Flows._.and._.Assumptions._1" localSheetId="5" hidden="1">{"Cash Flows and Assumptions",#N/A,FALSE,"Rossmore"}</definedName>
    <definedName name="wrn.Print._.Cash._.Flows._.and._.Assumptions._1" localSheetId="3" hidden="1">{"Cash Flows and Assumptions",#N/A,FALSE,"Rossmore"}</definedName>
    <definedName name="wrn.Print._.Cash._.Flows._.and._.Assumptions._1" hidden="1">{"Cash Flows and Assumptions",#N/A,FALSE,"Rossmore"}</definedName>
    <definedName name="wrn.Print._.Cash._.Flows._1" localSheetId="4" hidden="1">{"Cash Flows",#N/A,FALSE,"Rossmore"}</definedName>
    <definedName name="wrn.Print._.Cash._.Flows._1" localSheetId="5" hidden="1">{"Cash Flows",#N/A,FALSE,"Rossmore"}</definedName>
    <definedName name="wrn.Print._.Cash._.Flows._1" localSheetId="3" hidden="1">{"Cash Flows",#N/A,FALSE,"Rossmore"}</definedName>
    <definedName name="wrn.Print._.Cash._.Flows._1" hidden="1">{"Cash Flows",#N/A,FALSE,"Rossmore"}</definedName>
    <definedName name="wrn.Print._.CashFlow." localSheetId="4" hidden="1">{"Print_CF_Stmt Letter",#N/A,FALSE,"A-ProjDevAnalysis"}</definedName>
    <definedName name="wrn.Print._.CashFlow." localSheetId="5" hidden="1">{"Print_CF_Stmt Letter",#N/A,FALSE,"A-ProjDevAnalysis"}</definedName>
    <definedName name="wrn.Print._.CashFlow." localSheetId="3" hidden="1">{"Print_CF_Stmt Letter",#N/A,FALSE,"A-ProjDevAnalysis"}</definedName>
    <definedName name="wrn.Print._.CashFlow." hidden="1">{"Print_CF_Stmt Letter",#N/A,FALSE,"A-ProjDevAnalysis"}</definedName>
    <definedName name="wrn.Print._.Compare._.and._.Divsum." localSheetId="4" hidden="1">{"Divsum Compare Hawaiki",#N/A,TRUE,"Divsum";"Divsum Complete Divsum",#N/A,TRUE,"Divsum"}</definedName>
    <definedName name="wrn.Print._.Compare._.and._.Divsum." localSheetId="5" hidden="1">{"Divsum Compare Hawaiki",#N/A,TRUE,"Divsum";"Divsum Complete Divsum",#N/A,TRUE,"Divsum"}</definedName>
    <definedName name="wrn.Print._.Compare._.and._.Divsum." localSheetId="3" hidden="1">{"Divsum Compare Hawaiki",#N/A,TRUE,"Divsum";"Divsum Complete Divsum",#N/A,TRUE,"Divsum"}</definedName>
    <definedName name="wrn.Print._.Compare._.and._.Divsum." hidden="1">{"Divsum Compare Hawaiki",#N/A,TRUE,"Divsum";"Divsum Complete Divsum",#N/A,TRUE,"Divsum"}</definedName>
    <definedName name="wrn.Print._.Construction._.Costs." localSheetId="4" hidden="1">{"Construction Costs",#N/A,FALSE,"Cash Flows"}</definedName>
    <definedName name="wrn.Print._.Construction._.Costs." localSheetId="5" hidden="1">{"Construction Costs",#N/A,FALSE,"Cash Flows"}</definedName>
    <definedName name="wrn.Print._.Construction._.Costs." localSheetId="3" hidden="1">{"Construction Costs",#N/A,FALSE,"Cash Flows"}</definedName>
    <definedName name="wrn.Print._.Construction._.Costs." hidden="1">{"Construction Costs",#N/A,FALSE,"Cash Flows"}</definedName>
    <definedName name="wrn.Print._.CRXLAND._.Openings." localSheetId="4" hidden="1">{"Print CRXLAND Assumptions",#N/A,FALSE,"CRXLAND Openings";"Print CRXLAND Openings",#N/A,FALSE,"CRXLAND Openings"}</definedName>
    <definedName name="wrn.Print._.CRXLAND._.Openings." localSheetId="5" hidden="1">{"Print CRXLAND Assumptions",#N/A,FALSE,"CRXLAND Openings";"Print CRXLAND Openings",#N/A,FALSE,"CRXLAND Openings"}</definedName>
    <definedName name="wrn.Print._.CRXLAND._.Openings." localSheetId="3" hidden="1">{"Print CRXLAND Assumptions",#N/A,FALSE,"CRXLAND Openings";"Print CRXLAND Openings",#N/A,FALSE,"CRXLAND Openings"}</definedName>
    <definedName name="wrn.Print._.CRXLAND._.Openings." hidden="1">{"Print CRXLAND Assumptions",#N/A,FALSE,"CRXLAND Openings";"Print CRXLAND Openings",#N/A,FALSE,"CRXLAND Openings"}</definedName>
    <definedName name="wrn.Print._.CSI._.and._.Estimate._.Backup." localSheetId="4" hidden="1">{"Divsum Compare Hawaiki",#N/A,FALSE,"Divsum";"Divsum Complete Divsum",#N/A,FALSE,"Divsum";"Estimate Backup",#N/A,FALSE,"Divsum"}</definedName>
    <definedName name="wrn.Print._.CSI._.and._.Estimate._.Backup." localSheetId="5" hidden="1">{"Divsum Compare Hawaiki",#N/A,FALSE,"Divsum";"Divsum Complete Divsum",#N/A,FALSE,"Divsum";"Estimate Backup",#N/A,FALSE,"Divsum"}</definedName>
    <definedName name="wrn.Print._.CSI._.and._.Estimate._.Backup." localSheetId="3" hidden="1">{"Divsum Compare Hawaiki",#N/A,FALSE,"Divsum";"Divsum Complete Divsum",#N/A,FALSE,"Divsum";"Estimate Backup",#N/A,FALSE,"Divsum"}</definedName>
    <definedName name="wrn.Print._.CSI._.and._.Estimate._.Backup." hidden="1">{"Divsum Compare Hawaiki",#N/A,FALSE,"Divsum";"Divsum Complete Divsum",#N/A,FALSE,"Divsum";"Estimate Backup",#N/A,FALSE,"Divsum"}</definedName>
    <definedName name="wrn.Print._.DDC." localSheetId="4" hidden="1">{"TopSum",#N/A,FALSE,"Summary";"Core",#N/A,FALSE,"Core";"Development",#N/A,FALSE,"Development";"Design",#N/A,FALSE,"Design";"Tenant_Coord",#N/A,FALSE,"Tenant Coordination";"Construct",#N/A,FALSE,"Construction";"Site",#N/A,FALSE,"Site"}</definedName>
    <definedName name="wrn.Print._.DDC." localSheetId="5" hidden="1">{"TopSum",#N/A,FALSE,"Summary";"Core",#N/A,FALSE,"Core";"Development",#N/A,FALSE,"Development";"Design",#N/A,FALSE,"Design";"Tenant_Coord",#N/A,FALSE,"Tenant Coordination";"Construct",#N/A,FALSE,"Construction";"Site",#N/A,FALSE,"Site"}</definedName>
    <definedName name="wrn.Print._.DDC." localSheetId="3" hidden="1">{"TopSum",#N/A,FALSE,"Summary";"Core",#N/A,FALSE,"Core";"Development",#N/A,FALSE,"Development";"Design",#N/A,FALSE,"Design";"Tenant_Coord",#N/A,FALSE,"Tenant Coordination";"Construct",#N/A,FALSE,"Construction";"Site",#N/A,FALSE,"Site"}</definedName>
    <definedName name="wrn.Print._.DDC." hidden="1">{"TopSum",#N/A,FALSE,"Summary";"Core",#N/A,FALSE,"Core";"Development",#N/A,FALSE,"Development";"Design",#N/A,FALSE,"Design";"Tenant_Coord",#N/A,FALSE,"Tenant Coordination";"Construct",#N/A,FALSE,"Construction";"Site",#N/A,FALSE,"Site"}</definedName>
    <definedName name="wrn.Print._.Debt._.Calculations." localSheetId="4" hidden="1">{"Debt Calculations",#N/A,FALSE,"Cash Flows"}</definedName>
    <definedName name="wrn.Print._.Debt._.Calculations." localSheetId="5" hidden="1">{"Debt Calculations",#N/A,FALSE,"Cash Flows"}</definedName>
    <definedName name="wrn.Print._.Debt._.Calculations." localSheetId="3" hidden="1">{"Debt Calculations",#N/A,FALSE,"Cash Flows"}</definedName>
    <definedName name="wrn.Print._.Debt._.Calculations." hidden="1">{"Debt Calculations",#N/A,FALSE,"Cash Flows"}</definedName>
    <definedName name="wrn.Print._.Debt._.Sch." localSheetId="4" hidden="1">{"Print_Debt Letter",#N/A,FALSE,"A-ProjDevAnalysis"}</definedName>
    <definedName name="wrn.Print._.Debt._.Sch." localSheetId="5" hidden="1">{"Print_Debt Letter",#N/A,FALSE,"A-ProjDevAnalysis"}</definedName>
    <definedName name="wrn.Print._.Debt._.Sch." localSheetId="3" hidden="1">{"Print_Debt Letter",#N/A,FALSE,"A-ProjDevAnalysis"}</definedName>
    <definedName name="wrn.Print._.Debt._.Sch." hidden="1">{"Print_Debt Letter",#N/A,FALSE,"A-ProjDevAnalysis"}</definedName>
    <definedName name="wrn.PRINT._.DONC._.CONS._.TOTALS." localSheetId="4" hidden="1">{"DONC CONS RPT",#N/A,TRUE,"Doncaster"}</definedName>
    <definedName name="wrn.PRINT._.DONC._.CONS._.TOTALS." localSheetId="5" hidden="1">{"DONC CONS RPT",#N/A,TRUE,"Doncaster"}</definedName>
    <definedName name="wrn.PRINT._.DONC._.CONS._.TOTALS." localSheetId="3" hidden="1">{"DONC CONS RPT",#N/A,TRUE,"Doncaster"}</definedName>
    <definedName name="wrn.PRINT._.DONC._.CONS._.TOTALS." hidden="1">{"DONC CONS RPT",#N/A,TRUE,"Doncaster"}</definedName>
    <definedName name="wrn.Print._.Econ." localSheetId="4"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 localSheetId="5"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 localSheetId="3"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omics." localSheetId="4"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 localSheetId="5"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 localSheetId="3"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ntire._.Business._.Case." localSheetId="4" hidden="1">{"cover",#N/A,FALSE,"Cover Page";"PnLBase",#N/A,FALSE,"Summary P&amp;L";"PnLOpex",#N/A,FALSE,"Summary P&amp;L";"PnLOpexRevenue",#N/A,FALSE,"Summary P&amp;L";"PnL MANS Revenue",#N/A,FALSE,"Summary P&amp;L";"PnL Consolidated",#N/A,FALSE,"Summary P&amp;L";"IRR",#N/A,FALSE,"Investment Appraisal";"London Revenues",#N/A,FALSE,"London";"Manchester Revenues",#N/A,FALSE,"Manchester";"Birmingham Revenues",#N/A,FALSE,"Birmingham";"Liverpool Revenues",#N/A,FALSE,"Liverpool";"Leeds Revenues",#N/A,FALSE,"Leeds";"Sheffield Revenues",#N/A,FALSE,"Sheffield";"Glasgow Revenues",#N/A,FALSE,"Glasgow";"Edinburgh Revenues",#N/A,FALSE,"Edinburgh";"Bristol Revenues",#N/A,FALSE,"Bristol";"Summary Capex and Depreciation",#N/A,FALSE,"Capex1";"Capex London",#N/A,FALSE,"Capex1";"Capex Manchester",#N/A,FALSE,"Capex1";"Capex Birmingham",#N/A,FALSE,"Capex1";"Capex Liverpool",#N/A,FALSE,"Capex1";"Capex Leeds",#N/A,FALSE,"Capex1";"Capex Sheffield",#N/A,FALSE,"Capex1";"Capex Glasgow",#N/A,FALSE,"Capex1";"Capex Edinburgh",#N/A,FALSE,"Capex1";"Capex Bristol",#N/A,FALSE,"Capex1";"Capex Sceotland",#N/A,FALSE,"Capex1";"Capex2 Breakdown1",#N/A,FALSE,"Capex2";"Capex2 Breakdown2",#N/A,FALSE,"Capex2";"UK Market",#N/A,FALSE,"UK Market";"MANS Business Shares",#N/A,FALSE,"UK Market";"MANS Ranking",#N/A,FALSE,"UK Market";"MANS Market Shares",#N/A,FALSE,"Market Shares";"Traffic1",#N/A,FALSE,"Traffic";"Traffic2",#N/A,FALSE,"Traffic";"Customer Sites",#N/A,FALSE,"Customer Sites";"Customer Sites2",#N/A,FALSE,"Customer Sites";"Ports1",#N/A,FALSE,"Switch Ports";"Ports2",#N/A,FALSE,"Switch Ports"}</definedName>
    <definedName name="wrn.Print._.Entire._.Business._.Case." localSheetId="5" hidden="1">{"cover",#N/A,FALSE,"Cover Page";"PnLBase",#N/A,FALSE,"Summary P&amp;L";"PnLOpex",#N/A,FALSE,"Summary P&amp;L";"PnLOpexRevenue",#N/A,FALSE,"Summary P&amp;L";"PnL MANS Revenue",#N/A,FALSE,"Summary P&amp;L";"PnL Consolidated",#N/A,FALSE,"Summary P&amp;L";"IRR",#N/A,FALSE,"Investment Appraisal";"London Revenues",#N/A,FALSE,"London";"Manchester Revenues",#N/A,FALSE,"Manchester";"Birmingham Revenues",#N/A,FALSE,"Birmingham";"Liverpool Revenues",#N/A,FALSE,"Liverpool";"Leeds Revenues",#N/A,FALSE,"Leeds";"Sheffield Revenues",#N/A,FALSE,"Sheffield";"Glasgow Revenues",#N/A,FALSE,"Glasgow";"Edinburgh Revenues",#N/A,FALSE,"Edinburgh";"Bristol Revenues",#N/A,FALSE,"Bristol";"Summary Capex and Depreciation",#N/A,FALSE,"Capex1";"Capex London",#N/A,FALSE,"Capex1";"Capex Manchester",#N/A,FALSE,"Capex1";"Capex Birmingham",#N/A,FALSE,"Capex1";"Capex Liverpool",#N/A,FALSE,"Capex1";"Capex Leeds",#N/A,FALSE,"Capex1";"Capex Sheffield",#N/A,FALSE,"Capex1";"Capex Glasgow",#N/A,FALSE,"Capex1";"Capex Edinburgh",#N/A,FALSE,"Capex1";"Capex Bristol",#N/A,FALSE,"Capex1";"Capex Sceotland",#N/A,FALSE,"Capex1";"Capex2 Breakdown1",#N/A,FALSE,"Capex2";"Capex2 Breakdown2",#N/A,FALSE,"Capex2";"UK Market",#N/A,FALSE,"UK Market";"MANS Business Shares",#N/A,FALSE,"UK Market";"MANS Ranking",#N/A,FALSE,"UK Market";"MANS Market Shares",#N/A,FALSE,"Market Shares";"Traffic1",#N/A,FALSE,"Traffic";"Traffic2",#N/A,FALSE,"Traffic";"Customer Sites",#N/A,FALSE,"Customer Sites";"Customer Sites2",#N/A,FALSE,"Customer Sites";"Ports1",#N/A,FALSE,"Switch Ports";"Ports2",#N/A,FALSE,"Switch Ports"}</definedName>
    <definedName name="wrn.Print._.Entire._.Business._.Case." localSheetId="3" hidden="1">{"cover",#N/A,FALSE,"Cover Page";"PnLBase",#N/A,FALSE,"Summary P&amp;L";"PnLOpex",#N/A,FALSE,"Summary P&amp;L";"PnLOpexRevenue",#N/A,FALSE,"Summary P&amp;L";"PnL MANS Revenue",#N/A,FALSE,"Summary P&amp;L";"PnL Consolidated",#N/A,FALSE,"Summary P&amp;L";"IRR",#N/A,FALSE,"Investment Appraisal";"London Revenues",#N/A,FALSE,"London";"Manchester Revenues",#N/A,FALSE,"Manchester";"Birmingham Revenues",#N/A,FALSE,"Birmingham";"Liverpool Revenues",#N/A,FALSE,"Liverpool";"Leeds Revenues",#N/A,FALSE,"Leeds";"Sheffield Revenues",#N/A,FALSE,"Sheffield";"Glasgow Revenues",#N/A,FALSE,"Glasgow";"Edinburgh Revenues",#N/A,FALSE,"Edinburgh";"Bristol Revenues",#N/A,FALSE,"Bristol";"Summary Capex and Depreciation",#N/A,FALSE,"Capex1";"Capex London",#N/A,FALSE,"Capex1";"Capex Manchester",#N/A,FALSE,"Capex1";"Capex Birmingham",#N/A,FALSE,"Capex1";"Capex Liverpool",#N/A,FALSE,"Capex1";"Capex Leeds",#N/A,FALSE,"Capex1";"Capex Sheffield",#N/A,FALSE,"Capex1";"Capex Glasgow",#N/A,FALSE,"Capex1";"Capex Edinburgh",#N/A,FALSE,"Capex1";"Capex Bristol",#N/A,FALSE,"Capex1";"Capex Sceotland",#N/A,FALSE,"Capex1";"Capex2 Breakdown1",#N/A,FALSE,"Capex2";"Capex2 Breakdown2",#N/A,FALSE,"Capex2";"UK Market",#N/A,FALSE,"UK Market";"MANS Business Shares",#N/A,FALSE,"UK Market";"MANS Ranking",#N/A,FALSE,"UK Market";"MANS Market Shares",#N/A,FALSE,"Market Shares";"Traffic1",#N/A,FALSE,"Traffic";"Traffic2",#N/A,FALSE,"Traffic";"Customer Sites",#N/A,FALSE,"Customer Sites";"Customer Sites2",#N/A,FALSE,"Customer Sites";"Ports1",#N/A,FALSE,"Switch Ports";"Ports2",#N/A,FALSE,"Switch Ports"}</definedName>
    <definedName name="wrn.Print._.Entire._.Business._.Case." hidden="1">{"cover",#N/A,FALSE,"Cover Page";"PnLBase",#N/A,FALSE,"Summary P&amp;L";"PnLOpex",#N/A,FALSE,"Summary P&amp;L";"PnLOpexRevenue",#N/A,FALSE,"Summary P&amp;L";"PnL MANS Revenue",#N/A,FALSE,"Summary P&amp;L";"PnL Consolidated",#N/A,FALSE,"Summary P&amp;L";"IRR",#N/A,FALSE,"Investment Appraisal";"London Revenues",#N/A,FALSE,"London";"Manchester Revenues",#N/A,FALSE,"Manchester";"Birmingham Revenues",#N/A,FALSE,"Birmingham";"Liverpool Revenues",#N/A,FALSE,"Liverpool";"Leeds Revenues",#N/A,FALSE,"Leeds";"Sheffield Revenues",#N/A,FALSE,"Sheffield";"Glasgow Revenues",#N/A,FALSE,"Glasgow";"Edinburgh Revenues",#N/A,FALSE,"Edinburgh";"Bristol Revenues",#N/A,FALSE,"Bristol";"Summary Capex and Depreciation",#N/A,FALSE,"Capex1";"Capex London",#N/A,FALSE,"Capex1";"Capex Manchester",#N/A,FALSE,"Capex1";"Capex Birmingham",#N/A,FALSE,"Capex1";"Capex Liverpool",#N/A,FALSE,"Capex1";"Capex Leeds",#N/A,FALSE,"Capex1";"Capex Sheffield",#N/A,FALSE,"Capex1";"Capex Glasgow",#N/A,FALSE,"Capex1";"Capex Edinburgh",#N/A,FALSE,"Capex1";"Capex Bristol",#N/A,FALSE,"Capex1";"Capex Sceotland",#N/A,FALSE,"Capex1";"Capex2 Breakdown1",#N/A,FALSE,"Capex2";"Capex2 Breakdown2",#N/A,FALSE,"Capex2";"UK Market",#N/A,FALSE,"UK Market";"MANS Business Shares",#N/A,FALSE,"UK Market";"MANS Ranking",#N/A,FALSE,"UK Market";"MANS Market Shares",#N/A,FALSE,"Market Shares";"Traffic1",#N/A,FALSE,"Traffic";"Traffic2",#N/A,FALSE,"Traffic";"Customer Sites",#N/A,FALSE,"Customer Sites";"Customer Sites2",#N/A,FALSE,"Customer Sites";"Ports1",#N/A,FALSE,"Switch Ports";"Ports2",#N/A,FALSE,"Switch Ports"}</definedName>
    <definedName name="wrn.Print._.Entire._.Workbook." localSheetId="4"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5"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3"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_1" localSheetId="4"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_1" localSheetId="5"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_1" localSheetId="3"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_1"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quity._.Sch." localSheetId="4" hidden="1">{"Print_Equity Letter",#N/A,FALSE,"A-ProjDevAnalysis"}</definedName>
    <definedName name="wrn.Print._.Equity._.Sch." localSheetId="5" hidden="1">{"Print_Equity Letter",#N/A,FALSE,"A-ProjDevAnalysis"}</definedName>
    <definedName name="wrn.Print._.Equity._.Sch." localSheetId="3" hidden="1">{"Print_Equity Letter",#N/A,FALSE,"A-ProjDevAnalysis"}</definedName>
    <definedName name="wrn.Print._.Equity._.Sch." hidden="1">{"Print_Equity Letter",#N/A,FALSE,"A-ProjDevAnalysis"}</definedName>
    <definedName name="wrn.Print._.Everythin." localSheetId="4" hidden="1">{#N/A,#N/A,FALSE,"PRELIMINARY REVIEW";#N/A,#N/A,FALSE,"SOURCES AND USES OF FUNDS";#N/A,#N/A,FALSE,"COST ITEMS";#N/A,#N/A,FALSE,"DRAW SCHEDULE";#N/A,#N/A,FALSE,"STABILIZED OPERATING PROFORMA";#N/A,#N/A,FALSE,"LEASE UP OPERATING PROFORMA";#N/A,#N/A,FALSE,"INPUT SHEET"}</definedName>
    <definedName name="wrn.Print._.Everythin." localSheetId="5" hidden="1">{#N/A,#N/A,FALSE,"PRELIMINARY REVIEW";#N/A,#N/A,FALSE,"SOURCES AND USES OF FUNDS";#N/A,#N/A,FALSE,"COST ITEMS";#N/A,#N/A,FALSE,"DRAW SCHEDULE";#N/A,#N/A,FALSE,"STABILIZED OPERATING PROFORMA";#N/A,#N/A,FALSE,"LEASE UP OPERATING PROFORMA";#N/A,#N/A,FALSE,"INPUT SHEET"}</definedName>
    <definedName name="wrn.Print._.Everythin." localSheetId="3" hidden="1">{#N/A,#N/A,FALSE,"PRELIMINARY REVIEW";#N/A,#N/A,FALSE,"SOURCES AND USES OF FUNDS";#N/A,#N/A,FALSE,"COST ITEMS";#N/A,#N/A,FALSE,"DRAW SCHEDULE";#N/A,#N/A,FALSE,"STABILIZED OPERATING PROFORMA";#N/A,#N/A,FALSE,"LEASE UP OPERATING PROFORMA";#N/A,#N/A,FALSE,"INPUT SHEET"}</definedName>
    <definedName name="wrn.Print._.Everythin." hidden="1">{#N/A,#N/A,FALSE,"PRELIMINARY REVIEW";#N/A,#N/A,FALSE,"SOURCES AND USES OF FUNDS";#N/A,#N/A,FALSE,"COST ITEMS";#N/A,#N/A,FALSE,"DRAW SCHEDULE";#N/A,#N/A,FALSE,"STABILIZED OPERATING PROFORMA";#N/A,#N/A,FALSE,"LEASE UP OPERATING PROFORMA";#N/A,#N/A,FALSE,"INPUT SHEET"}</definedName>
    <definedName name="wrn.Print._.Everythin._1" localSheetId="4" hidden="1">{#N/A,#N/A,FALSE,"PRELIMINARY REVIEW";#N/A,#N/A,FALSE,"SOURCES AND USES OF FUNDS";#N/A,#N/A,FALSE,"COST ITEMS";#N/A,#N/A,FALSE,"DRAW SCHEDULE";#N/A,#N/A,FALSE,"STABILIZED OPERATING PROFORMA";#N/A,#N/A,FALSE,"LEASE UP OPERATING PROFORMA";#N/A,#N/A,FALSE,"INPUT SHEET"}</definedName>
    <definedName name="wrn.Print._.Everythin._1" localSheetId="5" hidden="1">{#N/A,#N/A,FALSE,"PRELIMINARY REVIEW";#N/A,#N/A,FALSE,"SOURCES AND USES OF FUNDS";#N/A,#N/A,FALSE,"COST ITEMS";#N/A,#N/A,FALSE,"DRAW SCHEDULE";#N/A,#N/A,FALSE,"STABILIZED OPERATING PROFORMA";#N/A,#N/A,FALSE,"LEASE UP OPERATING PROFORMA";#N/A,#N/A,FALSE,"INPUT SHEET"}</definedName>
    <definedName name="wrn.Print._.Everythin._1" localSheetId="3" hidden="1">{#N/A,#N/A,FALSE,"PRELIMINARY REVIEW";#N/A,#N/A,FALSE,"SOURCES AND USES OF FUNDS";#N/A,#N/A,FALSE,"COST ITEMS";#N/A,#N/A,FALSE,"DRAW SCHEDULE";#N/A,#N/A,FALSE,"STABILIZED OPERATING PROFORMA";#N/A,#N/A,FALSE,"LEASE UP OPERATING PROFORMA";#N/A,#N/A,FALSE,"INPUT SHEET"}</definedName>
    <definedName name="wrn.Print._.Everythin._1" hidden="1">{#N/A,#N/A,FALSE,"PRELIMINARY REVIEW";#N/A,#N/A,FALSE,"SOURCES AND USES OF FUNDS";#N/A,#N/A,FALSE,"COST ITEMS";#N/A,#N/A,FALSE,"DRAW SCHEDULE";#N/A,#N/A,FALSE,"STABILIZED OPERATING PROFORMA";#N/A,#N/A,FALSE,"LEASE UP OPERATING PROFORMA";#N/A,#N/A,FALSE,"INPUT SHEET"}</definedName>
    <definedName name="wrn.Print._.Everything." localSheetId="4"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localSheetId="5"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localSheetId="3"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Full." localSheetId="4" hidden="1">{"Combined Prices",#N/A,FALSE,"Tab 1-Price Performance";"Combined Summary",#N/A,FALSE,"Tab 2-Valuation Summary";"Combined FCF",#N/A,FALSE,"Tab 3-FCF";"Combined Sensitivity",#N/A,FALSE,"Tab 4-Earnings Sensitivity";"Combined Credit",#N/A,FALSE,"Tab 5-Credit";"Print NAV",#N/A,FALSE,"Tab 6-Lodging NAV Analysis"}</definedName>
    <definedName name="wrn.Print._.Full." localSheetId="5" hidden="1">{"Combined Prices",#N/A,FALSE,"Tab 1-Price Performance";"Combined Summary",#N/A,FALSE,"Tab 2-Valuation Summary";"Combined FCF",#N/A,FALSE,"Tab 3-FCF";"Combined Sensitivity",#N/A,FALSE,"Tab 4-Earnings Sensitivity";"Combined Credit",#N/A,FALSE,"Tab 5-Credit";"Print NAV",#N/A,FALSE,"Tab 6-Lodging NAV Analysis"}</definedName>
    <definedName name="wrn.Print._.Full." localSheetId="3" hidden="1">{"Combined Prices",#N/A,FALSE,"Tab 1-Price Performance";"Combined Summary",#N/A,FALSE,"Tab 2-Valuation Summary";"Combined FCF",#N/A,FALSE,"Tab 3-FCF";"Combined Sensitivity",#N/A,FALSE,"Tab 4-Earnings Sensitivity";"Combined Credit",#N/A,FALSE,"Tab 5-Credit";"Print NAV",#N/A,FALSE,"Tab 6-Lodging NAV Analysis"}</definedName>
    <definedName name="wrn.Print._.Full." hidden="1">{"Combined Prices",#N/A,FALSE,"Tab 1-Price Performance";"Combined Summary",#N/A,FALSE,"Tab 2-Valuation Summary";"Combined FCF",#N/A,FALSE,"Tab 3-FCF";"Combined Sensitivity",#N/A,FALSE,"Tab 4-Earnings Sensitivity";"Combined Credit",#N/A,FALSE,"Tab 5-Credit";"Print NAV",#N/A,FALSE,"Tab 6-Lodging NAV Analysis"}</definedName>
    <definedName name="wrn.Print._.Gaming._.Only." localSheetId="4" hidden="1">{"Gaming Prices",#N/A,FALSE,"Tab 1-Price Performance";"Gaming Summary",#N/A,FALSE,"Tab 2-Valuation Summary";"Gaming FCF",#N/A,FALSE,"Tab 3-FCF";"Gaming Sensitivity",#N/A,FALSE,"Tab 4-Earnings Sensitivity";"Gaming Credit",#N/A,FALSE,"Tab 5-Credit"}</definedName>
    <definedName name="wrn.Print._.Gaming._.Only." localSheetId="5" hidden="1">{"Gaming Prices",#N/A,FALSE,"Tab 1-Price Performance";"Gaming Summary",#N/A,FALSE,"Tab 2-Valuation Summary";"Gaming FCF",#N/A,FALSE,"Tab 3-FCF";"Gaming Sensitivity",#N/A,FALSE,"Tab 4-Earnings Sensitivity";"Gaming Credit",#N/A,FALSE,"Tab 5-Credit"}</definedName>
    <definedName name="wrn.Print._.Gaming._.Only." localSheetId="3" hidden="1">{"Gaming Prices",#N/A,FALSE,"Tab 1-Price Performance";"Gaming Summary",#N/A,FALSE,"Tab 2-Valuation Summary";"Gaming FCF",#N/A,FALSE,"Tab 3-FCF";"Gaming Sensitivity",#N/A,FALSE,"Tab 4-Earnings Sensitivity";"Gaming Credit",#N/A,FALSE,"Tab 5-Credit"}</definedName>
    <definedName name="wrn.Print._.Gaming._.Only." hidden="1">{"Gaming Prices",#N/A,FALSE,"Tab 1-Price Performance";"Gaming Summary",#N/A,FALSE,"Tab 2-Valuation Summary";"Gaming FCF",#N/A,FALSE,"Tab 3-FCF";"Gaming Sensitivity",#N/A,FALSE,"Tab 4-Earnings Sensitivity";"Gaming Credit",#N/A,FALSE,"Tab 5-Credit"}</definedName>
    <definedName name="wrn.print._.graphs." localSheetId="4" hidden="1">{"cap_structure",#N/A,FALSE,"Graph-Mkt Cap";"price",#N/A,FALSE,"Graph-Price";"ebit",#N/A,FALSE,"Graph-EBITDA";"ebitda",#N/A,FALSE,"Graph-EBITDA"}</definedName>
    <definedName name="wrn.print._.graphs." localSheetId="5"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4" hidden="1">{"cap_structure",#N/A,FALSE,"Graph-Mkt Cap";"price",#N/A,FALSE,"Graph-Price";"ebit",#N/A,FALSE,"Graph-EBITDA";"ebitda",#N/A,FALSE,"Graph-EBITDA"}</definedName>
    <definedName name="wrn.print._.graphs._1" localSheetId="5" hidden="1">{"cap_structure",#N/A,FALSE,"Graph-Mkt Cap";"price",#N/A,FALSE,"Graph-Price";"ebit",#N/A,FALSE,"Graph-EBITDA";"ebitda",#N/A,FALSE,"Graph-EBITDA"}</definedName>
    <definedName name="wrn.print._.graphs._1" localSheetId="3"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HomeConstrStarts." localSheetId="4" hidden="1">{"Print_HomeStarts Letter",#N/A,FALSE,"A-ProjDevAnalysis"}</definedName>
    <definedName name="wrn.Print._.HomeConstrStarts." localSheetId="5" hidden="1">{"Print_HomeStarts Letter",#N/A,FALSE,"A-ProjDevAnalysis"}</definedName>
    <definedName name="wrn.Print._.HomeConstrStarts." localSheetId="3" hidden="1">{"Print_HomeStarts Letter",#N/A,FALSE,"A-ProjDevAnalysis"}</definedName>
    <definedName name="wrn.Print._.HomeConstrStarts." hidden="1">{"Print_HomeStarts Letter",#N/A,FALSE,"A-ProjDevAnalysis"}</definedName>
    <definedName name="wrn.Print._.Improved._.Sales." localSheetId="4" hidden="1">{#N/A,#N/A,FALSE,"Sale 1";#N/A,#N/A,FALSE,"Sale 2";#N/A,#N/A,FALSE,"Sale 3";#N/A,#N/A,FALSE,"Sale 4";#N/A,#N/A,FALSE,"Sale 5";#N/A,#N/A,FALSE,"Sale 6";#N/A,#N/A,FALSE,"Sale 7";#N/A,#N/A,FALSE,"Sale 8";#N/A,#N/A,FALSE,"Sale 9";#N/A,#N/A,FALSE,"Sale 10";#N/A,#N/A,FALSE,"Sale 11";#N/A,#N/A,FALSE,"Sale 12"}</definedName>
    <definedName name="wrn.Print._.Improved._.Sales." localSheetId="5" hidden="1">{#N/A,#N/A,FALSE,"Sale 1";#N/A,#N/A,FALSE,"Sale 2";#N/A,#N/A,FALSE,"Sale 3";#N/A,#N/A,FALSE,"Sale 4";#N/A,#N/A,FALSE,"Sale 5";#N/A,#N/A,FALSE,"Sale 6";#N/A,#N/A,FALSE,"Sale 7";#N/A,#N/A,FALSE,"Sale 8";#N/A,#N/A,FALSE,"Sale 9";#N/A,#N/A,FALSE,"Sale 10";#N/A,#N/A,FALSE,"Sale 11";#N/A,#N/A,FALSE,"Sale 12"}</definedName>
    <definedName name="wrn.Print._.Improved._.Sales." localSheetId="3" hidden="1">{#N/A,#N/A,FALSE,"Sale 1";#N/A,#N/A,FALSE,"Sale 2";#N/A,#N/A,FALSE,"Sale 3";#N/A,#N/A,FALSE,"Sale 4";#N/A,#N/A,FALSE,"Sale 5";#N/A,#N/A,FALSE,"Sale 6";#N/A,#N/A,FALSE,"Sale 7";#N/A,#N/A,FALSE,"Sale 8";#N/A,#N/A,FALSE,"Sale 9";#N/A,#N/A,FALSE,"Sale 10";#N/A,#N/A,FALSE,"Sale 11";#N/A,#N/A,FALSE,"Sale 12"}</definedName>
    <definedName name="wrn.Print._.Improved._.Sales." hidden="1">{#N/A,#N/A,FALSE,"Sale 1";#N/A,#N/A,FALSE,"Sale 2";#N/A,#N/A,FALSE,"Sale 3";#N/A,#N/A,FALSE,"Sale 4";#N/A,#N/A,FALSE,"Sale 5";#N/A,#N/A,FALSE,"Sale 6";#N/A,#N/A,FALSE,"Sale 7";#N/A,#N/A,FALSE,"Sale 8";#N/A,#N/A,FALSE,"Sale 9";#N/A,#N/A,FALSE,"Sale 10";#N/A,#N/A,FALSE,"Sale 11";#N/A,#N/A,FALSE,"Sale 12"}</definedName>
    <definedName name="wrn.Print._.Inc.._.Statement._.and._.Stats.." localSheetId="4" hidden="1">{"print annual inc. statement",#N/A,FALSE,"Summary";"print annual stats",#N/A,FALSE,"Summary";"print quarterly inc. statement",#N/A,FALSE,"Summary";"print quarterly stats",#N/A,FALSE,"Summary"}</definedName>
    <definedName name="wrn.Print._.Inc.._.Statement._.and._.Stats.." localSheetId="5" hidden="1">{"print annual inc. statement",#N/A,FALSE,"Summary";"print annual stats",#N/A,FALSE,"Summary";"print quarterly inc. statement",#N/A,FALSE,"Summary";"print quarterly stats",#N/A,FALSE,"Summary"}</definedName>
    <definedName name="wrn.Print._.Inc.._.Statement._.and._.Stats.." localSheetId="3" hidden="1">{"print annual inc. statement",#N/A,FALSE,"Summary";"print annual stats",#N/A,FALSE,"Summary";"print quarterly inc. statement",#N/A,FALSE,"Summary";"print quarterly stats",#N/A,FALSE,"Summary"}</definedName>
    <definedName name="wrn.Print._.Inc.._.Statement._.and._.Stats.." hidden="1">{"print annual inc. statement",#N/A,FALSE,"Summary";"print annual stats",#N/A,FALSE,"Summary";"print quarterly inc. statement",#N/A,FALSE,"Summary";"print quarterly stats",#N/A,FALSE,"Summary"}</definedName>
    <definedName name="wrn.Print._.Inv._.Rec." localSheetId="4" hidden="1">{"Cash Flows",#N/A,FALSE,"Hillside";"Return Analysis",#N/A,FALSE,"Hillside";#N/A,#N/A,FALSE,"Hillside"}</definedName>
    <definedName name="wrn.Print._.Inv._.Rec." localSheetId="5" hidden="1">{"Cash Flows",#N/A,FALSE,"Hillside";"Return Analysis",#N/A,FALSE,"Hillside";#N/A,#N/A,FALSE,"Hillside"}</definedName>
    <definedName name="wrn.Print._.Inv._.Rec." localSheetId="3" hidden="1">{"Cash Flows",#N/A,FALSE,"Hillside";"Return Analysis",#N/A,FALSE,"Hillside";#N/A,#N/A,FALSE,"Hillside"}</definedName>
    <definedName name="wrn.Print._.Inv._.Rec." hidden="1">{"Cash Flows",#N/A,FALSE,"Hillside";"Return Analysis",#N/A,FALSE,"Hillside";#N/A,#N/A,FALSE,"Hillside"}</definedName>
    <definedName name="wrn.Print._.It." localSheetId="4" hidden="1">{#N/A,#N/A,TRUE,"base case";#N/A,#N/A,TRUE,"valuation";#N/A,#N/A,TRUE,"sources and uses";#N/A,#N/A,TRUE,"recapitalization";#N/A,#N/A,TRUE,"flowchart";#N/A,#N/A,TRUE,"summary";#N/A,#N/A,TRUE,"sensitivities";#N/A,#N/A,TRUE,"pro forma";#N/A,#N/A,TRUE,"PAC shares"}</definedName>
    <definedName name="wrn.Print._.It." localSheetId="5" hidden="1">{#N/A,#N/A,TRUE,"base case";#N/A,#N/A,TRUE,"valuation";#N/A,#N/A,TRUE,"sources and uses";#N/A,#N/A,TRUE,"recapitalization";#N/A,#N/A,TRUE,"flowchart";#N/A,#N/A,TRUE,"summary";#N/A,#N/A,TRUE,"sensitivities";#N/A,#N/A,TRUE,"pro forma";#N/A,#N/A,TRUE,"PAC shares"}</definedName>
    <definedName name="wrn.Print._.It." localSheetId="3" hidden="1">{#N/A,#N/A,TRUE,"base case";#N/A,#N/A,TRUE,"valuation";#N/A,#N/A,TRUE,"sources and uses";#N/A,#N/A,TRUE,"recapitalization";#N/A,#N/A,TRUE,"flowchart";#N/A,#N/A,TRUE,"summary";#N/A,#N/A,TRUE,"sensitivities";#N/A,#N/A,TRUE,"pro forma";#N/A,#N/A,TRUE,"PAC shares"}</definedName>
    <definedName name="wrn.Print._.It." hidden="1">{#N/A,#N/A,TRUE,"base case";#N/A,#N/A,TRUE,"valuation";#N/A,#N/A,TRUE,"sources and uses";#N/A,#N/A,TRUE,"recapitalization";#N/A,#N/A,TRUE,"flowchart";#N/A,#N/A,TRUE,"summary";#N/A,#N/A,TRUE,"sensitivities";#N/A,#N/A,TRUE,"pro forma";#N/A,#N/A,TRUE,"PAC shares"}</definedName>
    <definedName name="wrn.Print._.It._1" localSheetId="4" hidden="1">{#N/A,#N/A,TRUE,"base case";#N/A,#N/A,TRUE,"valuation";#N/A,#N/A,TRUE,"sources and uses";#N/A,#N/A,TRUE,"recapitalization";#N/A,#N/A,TRUE,"flowchart";#N/A,#N/A,TRUE,"summary";#N/A,#N/A,TRUE,"sensitivities";#N/A,#N/A,TRUE,"pro forma";#N/A,#N/A,TRUE,"PAC shares"}</definedName>
    <definedName name="wrn.Print._.It._1" localSheetId="5" hidden="1">{#N/A,#N/A,TRUE,"base case";#N/A,#N/A,TRUE,"valuation";#N/A,#N/A,TRUE,"sources and uses";#N/A,#N/A,TRUE,"recapitalization";#N/A,#N/A,TRUE,"flowchart";#N/A,#N/A,TRUE,"summary";#N/A,#N/A,TRUE,"sensitivities";#N/A,#N/A,TRUE,"pro forma";#N/A,#N/A,TRUE,"PAC shares"}</definedName>
    <definedName name="wrn.Print._.It._1" localSheetId="3" hidden="1">{#N/A,#N/A,TRUE,"base case";#N/A,#N/A,TRUE,"valuation";#N/A,#N/A,TRUE,"sources and uses";#N/A,#N/A,TRUE,"recapitalization";#N/A,#N/A,TRUE,"flowchart";#N/A,#N/A,TRUE,"summary";#N/A,#N/A,TRUE,"sensitivities";#N/A,#N/A,TRUE,"pro forma";#N/A,#N/A,TRUE,"PAC shares"}</definedName>
    <definedName name="wrn.Print._.It._1" hidden="1">{#N/A,#N/A,TRUE,"base case";#N/A,#N/A,TRUE,"valuation";#N/A,#N/A,TRUE,"sources and uses";#N/A,#N/A,TRUE,"recapitalization";#N/A,#N/A,TRUE,"flowchart";#N/A,#N/A,TRUE,"summary";#N/A,#N/A,TRUE,"sensitivities";#N/A,#N/A,TRUE,"pro forma";#N/A,#N/A,TRUE,"PAC shares"}</definedName>
    <definedName name="wrn.Print._.It.IRR" localSheetId="4" hidden="1">{#N/A,#N/A,TRUE,"base case";#N/A,#N/A,TRUE,"valuation";#N/A,#N/A,TRUE,"sources and uses";#N/A,#N/A,TRUE,"recapitalization";#N/A,#N/A,TRUE,"flowchart";#N/A,#N/A,TRUE,"summary";#N/A,#N/A,TRUE,"sensitivities";#N/A,#N/A,TRUE,"pro forma";#N/A,#N/A,TRUE,"PAC shares"}</definedName>
    <definedName name="wrn.Print._.It.IRR" localSheetId="5" hidden="1">{#N/A,#N/A,TRUE,"base case";#N/A,#N/A,TRUE,"valuation";#N/A,#N/A,TRUE,"sources and uses";#N/A,#N/A,TRUE,"recapitalization";#N/A,#N/A,TRUE,"flowchart";#N/A,#N/A,TRUE,"summary";#N/A,#N/A,TRUE,"sensitivities";#N/A,#N/A,TRUE,"pro forma";#N/A,#N/A,TRUE,"PAC shares"}</definedName>
    <definedName name="wrn.Print._.It.IRR" localSheetId="3" hidden="1">{#N/A,#N/A,TRUE,"base case";#N/A,#N/A,TRUE,"valuation";#N/A,#N/A,TRUE,"sources and uses";#N/A,#N/A,TRUE,"recapitalization";#N/A,#N/A,TRUE,"flowchart";#N/A,#N/A,TRUE,"summary";#N/A,#N/A,TRUE,"sensitivities";#N/A,#N/A,TRUE,"pro forma";#N/A,#N/A,TRUE,"PAC shares"}</definedName>
    <definedName name="wrn.Print._.It.IRR" hidden="1">{#N/A,#N/A,TRUE,"base case";#N/A,#N/A,TRUE,"valuation";#N/A,#N/A,TRUE,"sources and uses";#N/A,#N/A,TRUE,"recapitalization";#N/A,#N/A,TRUE,"flowchart";#N/A,#N/A,TRUE,"summary";#N/A,#N/A,TRUE,"sensitivities";#N/A,#N/A,TRUE,"pro forma";#N/A,#N/A,TRUE,"PAC shares"}</definedName>
    <definedName name="wrn.Print._.Joint._.Venture._.Analysis." localSheetId="4" hidden="1">{"Joint Venture Analysis",#N/A,FALSE,"Rossmore"}</definedName>
    <definedName name="wrn.Print._.Joint._.Venture._.Analysis." localSheetId="5" hidden="1">{"Joint Venture Analysis",#N/A,FALSE,"Rossmore"}</definedName>
    <definedName name="wrn.Print._.Joint._.Venture._.Analysis." localSheetId="3" hidden="1">{"Joint Venture Analysis",#N/A,FALSE,"Rossmore"}</definedName>
    <definedName name="wrn.Print._.Joint._.Venture._.Analysis." hidden="1">{"Joint Venture Analysis",#N/A,FALSE,"Rossmore"}</definedName>
    <definedName name="wrn.Print._.Joint._.Venture._.Analysis._1" localSheetId="4" hidden="1">{"Joint Venture Analysis",#N/A,FALSE,"Rossmore"}</definedName>
    <definedName name="wrn.Print._.Joint._.Venture._.Analysis._1" localSheetId="5" hidden="1">{"Joint Venture Analysis",#N/A,FALSE,"Rossmore"}</definedName>
    <definedName name="wrn.Print._.Joint._.Venture._.Analysis._1" localSheetId="3" hidden="1">{"Joint Venture Analysis",#N/A,FALSE,"Rossmore"}</definedName>
    <definedName name="wrn.Print._.Joint._.Venture._.Analysis._1" hidden="1">{"Joint Venture Analysis",#N/A,FALSE,"Rossmore"}</definedName>
    <definedName name="wrn.Print._.Loan._.Commit." localSheetId="4" hidden="1">{"Print_LoanCommit Letter",#N/A,FALSE,"A-ProjDevAnalysis"}</definedName>
    <definedName name="wrn.Print._.Loan._.Commit." localSheetId="5" hidden="1">{"Print_LoanCommit Letter",#N/A,FALSE,"A-ProjDevAnalysis"}</definedName>
    <definedName name="wrn.Print._.Loan._.Commit." localSheetId="3" hidden="1">{"Print_LoanCommit Letter",#N/A,FALSE,"A-ProjDevAnalysis"}</definedName>
    <definedName name="wrn.Print._.Loan._.Commit." hidden="1">{"Print_LoanCommit Letter",#N/A,FALSE,"A-ProjDevAnalysis"}</definedName>
    <definedName name="wrn.Print._.Lodging._.Only." localSheetId="4" hidden="1">{"Lodging Prices",#N/A,FALSE,"Tab 1-Price Performance";"Lodging Summary",#N/A,FALSE,"Tab 2-Valuation Summary";"Lodging FCF",#N/A,FALSE,"Tab 3-FCF";"Lodging Sensitivity",#N/A,FALSE,"Tab 4-Earnings Sensitivity";"Lodging Credit",#N/A,FALSE,"Tab 5-Credit";"Print NAV",#N/A,FALSE,"Tab 6-Lodging NAV Analysis"}</definedName>
    <definedName name="wrn.Print._.Lodging._.Only." localSheetId="5" hidden="1">{"Lodging Prices",#N/A,FALSE,"Tab 1-Price Performance";"Lodging Summary",#N/A,FALSE,"Tab 2-Valuation Summary";"Lodging FCF",#N/A,FALSE,"Tab 3-FCF";"Lodging Sensitivity",#N/A,FALSE,"Tab 4-Earnings Sensitivity";"Lodging Credit",#N/A,FALSE,"Tab 5-Credit";"Print NAV",#N/A,FALSE,"Tab 6-Lodging NAV Analysis"}</definedName>
    <definedName name="wrn.Print._.Lodging._.Only." localSheetId="3" hidden="1">{"Lodging Prices",#N/A,FALSE,"Tab 1-Price Performance";"Lodging Summary",#N/A,FALSE,"Tab 2-Valuation Summary";"Lodging FCF",#N/A,FALSE,"Tab 3-FCF";"Lodging Sensitivity",#N/A,FALSE,"Tab 4-Earnings Sensitivity";"Lodging Credit",#N/A,FALSE,"Tab 5-Credit";"Print NAV",#N/A,FALSE,"Tab 6-Lodging NAV Analysis"}</definedName>
    <definedName name="wrn.Print._.Lodging._.Only." hidden="1">{"Lodging Prices",#N/A,FALSE,"Tab 1-Price Performance";"Lodging Summary",#N/A,FALSE,"Tab 2-Valuation Summary";"Lodging FCF",#N/A,FALSE,"Tab 3-FCF";"Lodging Sensitivity",#N/A,FALSE,"Tab 4-Earnings Sensitivity";"Lodging Credit",#N/A,FALSE,"Tab 5-Credit";"Print NAV",#N/A,FALSE,"Tab 6-Lodging NAV Analysis"}</definedName>
    <definedName name="wrn.Print._.Ltd._.Ptr._.Heller." localSheetId="4" hidden="1">{#N/A,#N/A,FALSE,"Summary Schedule Heller Ltd";#N/A,#N/A,FALSE,"Qtrly  heller Page 1";#N/A,#N/A,FALSE,"Qtrly heller Page 3"}</definedName>
    <definedName name="wrn.Print._.Ltd._.Ptr._.Heller." localSheetId="5" hidden="1">{#N/A,#N/A,FALSE,"Summary Schedule Heller Ltd";#N/A,#N/A,FALSE,"Qtrly  heller Page 1";#N/A,#N/A,FALSE,"Qtrly heller Page 3"}</definedName>
    <definedName name="wrn.Print._.Ltd._.Ptr._.Heller." localSheetId="3" hidden="1">{#N/A,#N/A,FALSE,"Summary Schedule Heller Ltd";#N/A,#N/A,FALSE,"Qtrly  heller Page 1";#N/A,#N/A,FALSE,"Qtrly heller Page 3"}</definedName>
    <definedName name="wrn.Print._.Ltd._.Ptr._.Heller." hidden="1">{#N/A,#N/A,FALSE,"Summary Schedule Heller Ltd";#N/A,#N/A,FALSE,"Qtrly  heller Page 1";#N/A,#N/A,FALSE,"Qtrly heller Page 3"}</definedName>
    <definedName name="wrn.Print._.Monthly._.Sales._.Analysis." localSheetId="4" hidden="1">{"Monthly Sales Analysis",#N/A,FALSE,"Condo Sales"}</definedName>
    <definedName name="wrn.Print._.Monthly._.Sales._.Analysis." localSheetId="5" hidden="1">{"Monthly Sales Analysis",#N/A,FALSE,"Condo Sales"}</definedName>
    <definedName name="wrn.Print._.Monthly._.Sales._.Analysis." localSheetId="3" hidden="1">{"Monthly Sales Analysis",#N/A,FALSE,"Condo Sales"}</definedName>
    <definedName name="wrn.Print._.Monthly._.Sales._.Analysis." hidden="1">{"Monthly Sales Analysis",#N/A,FALSE,"Condo Sales"}</definedName>
    <definedName name="wrn.Print._.Package." localSheetId="4" hidden="1">{#N/A,#N/A,FALSE,"rent roll";#N/A,#N/A,FALSE,"I&amp;E";#N/A,#N/A,FALSE,"Sales";#N/A,#N/A,FALSE,"% rent";#N/A,#N/A,FALSE,"no leasup 96";#N/A,#N/A,FALSE,"96 Cap Matrix No Leaseup";#N/A,#N/A,FALSE,"Proforma (2)";#N/A,#N/A,FALSE,"Proforma Matrix (2)";#N/A,#N/A,FALSE,"Offering Summary";#N/A,#N/A,FALSE,"RE TAX"}</definedName>
    <definedName name="wrn.Print._.Package." localSheetId="5" hidden="1">{#N/A,#N/A,FALSE,"rent roll";#N/A,#N/A,FALSE,"I&amp;E";#N/A,#N/A,FALSE,"Sales";#N/A,#N/A,FALSE,"% rent";#N/A,#N/A,FALSE,"no leasup 96";#N/A,#N/A,FALSE,"96 Cap Matrix No Leaseup";#N/A,#N/A,FALSE,"Proforma (2)";#N/A,#N/A,FALSE,"Proforma Matrix (2)";#N/A,#N/A,FALSE,"Offering Summary";#N/A,#N/A,FALSE,"RE TAX"}</definedName>
    <definedName name="wrn.Print._.Package." localSheetId="3" hidden="1">{#N/A,#N/A,FALSE,"rent roll";#N/A,#N/A,FALSE,"I&amp;E";#N/A,#N/A,FALSE,"Sales";#N/A,#N/A,FALSE,"% rent";#N/A,#N/A,FALSE,"no leasup 96";#N/A,#N/A,FALSE,"96 Cap Matrix No Leaseup";#N/A,#N/A,FALSE,"Proforma (2)";#N/A,#N/A,FALSE,"Proforma Matrix (2)";#N/A,#N/A,FALSE,"Offering Summary";#N/A,#N/A,FALSE,"RE TAX"}</definedName>
    <definedName name="wrn.Print._.Package." hidden="1">{#N/A,#N/A,FALSE,"rent roll";#N/A,#N/A,FALSE,"I&amp;E";#N/A,#N/A,FALSE,"Sales";#N/A,#N/A,FALSE,"% rent";#N/A,#N/A,FALSE,"no leasup 96";#N/A,#N/A,FALSE,"96 Cap Matrix No Leaseup";#N/A,#N/A,FALSE,"Proforma (2)";#N/A,#N/A,FALSE,"Proforma Matrix (2)";#N/A,#N/A,FALSE,"Offering Summary";#N/A,#N/A,FALSE,"RE TAX"}</definedName>
    <definedName name="wrn.Print._.PAF." localSheetId="4" hidden="1">{#N/A,#N/A,FALSE,"Assump";#N/A,#N/A,FALSE,"ROR_Sum";#N/A,#N/A,FALSE,"SF_Financial";#N/A,#N/A,FALSE,"CF_Sales";#N/A,#N/A,FALSE,"Approvals"}</definedName>
    <definedName name="wrn.Print._.PAF." localSheetId="5" hidden="1">{#N/A,#N/A,FALSE,"Assump";#N/A,#N/A,FALSE,"ROR_Sum";#N/A,#N/A,FALSE,"SF_Financial";#N/A,#N/A,FALSE,"CF_Sales";#N/A,#N/A,FALSE,"Approvals"}</definedName>
    <definedName name="wrn.Print._.PAF." localSheetId="3" hidden="1">{#N/A,#N/A,FALSE,"Assump";#N/A,#N/A,FALSE,"ROR_Sum";#N/A,#N/A,FALSE,"SF_Financial";#N/A,#N/A,FALSE,"CF_Sales";#N/A,#N/A,FALSE,"Approvals"}</definedName>
    <definedName name="wrn.Print._.PAF." hidden="1">{#N/A,#N/A,FALSE,"Assump";#N/A,#N/A,FALSE,"ROR_Sum";#N/A,#N/A,FALSE,"SF_Financial";#N/A,#N/A,FALSE,"CF_Sales";#N/A,#N/A,FALSE,"Approvals"}</definedName>
    <definedName name="wrn.print._.raw._.data._.entry." localSheetId="4" hidden="1">{"inputs raw data",#N/A,TRUE,"INPUT"}</definedName>
    <definedName name="wrn.print._.raw._.data._.entry." localSheetId="5" hidden="1">{"inputs raw data",#N/A,TRUE,"INPUT"}</definedName>
    <definedName name="wrn.print._.raw._.data._.entry." localSheetId="3" hidden="1">{"inputs raw data",#N/A,TRUE,"INPUT"}</definedName>
    <definedName name="wrn.print._.raw._.data._.entry." hidden="1">{"inputs raw data",#N/A,TRUE,"INPUT"}</definedName>
    <definedName name="wrn.print._.raw._.data._.entry._1" localSheetId="4" hidden="1">{"inputs raw data",#N/A,TRUE,"INPUT"}</definedName>
    <definedName name="wrn.print._.raw._.data._.entry._1" localSheetId="5" hidden="1">{"inputs raw data",#N/A,TRUE,"INPUT"}</definedName>
    <definedName name="wrn.print._.raw._.data._.entry._1" localSheetId="3" hidden="1">{"inputs raw data",#N/A,TRUE,"INPUT"}</definedName>
    <definedName name="wrn.print._.raw._.data._.entry._1" hidden="1">{"inputs raw data",#N/A,TRUE,"INPUT"}</definedName>
    <definedName name="wrn.Print._.Rent._.Comps." localSheetId="4" hidden="1">{#N/A,#N/A,FALSE,"Rent 1";#N/A,#N/A,FALSE,"Rent 2";#N/A,#N/A,FALSE,"Rent 3";#N/A,#N/A,FALSE,"Rent 4";#N/A,#N/A,FALSE,"Rent 5";#N/A,#N/A,FALSE,"Rent 6";#N/A,#N/A,FALSE,"Rent 7";#N/A,#N/A,FALSE,"Rent 8"}</definedName>
    <definedName name="wrn.Print._.Rent._.Comps." localSheetId="5" hidden="1">{#N/A,#N/A,FALSE,"Rent 1";#N/A,#N/A,FALSE,"Rent 2";#N/A,#N/A,FALSE,"Rent 3";#N/A,#N/A,FALSE,"Rent 4";#N/A,#N/A,FALSE,"Rent 5";#N/A,#N/A,FALSE,"Rent 6";#N/A,#N/A,FALSE,"Rent 7";#N/A,#N/A,FALSE,"Rent 8"}</definedName>
    <definedName name="wrn.Print._.Rent._.Comps." localSheetId="3" hidden="1">{#N/A,#N/A,FALSE,"Rent 1";#N/A,#N/A,FALSE,"Rent 2";#N/A,#N/A,FALSE,"Rent 3";#N/A,#N/A,FALSE,"Rent 4";#N/A,#N/A,FALSE,"Rent 5";#N/A,#N/A,FALSE,"Rent 6";#N/A,#N/A,FALSE,"Rent 7";#N/A,#N/A,FALSE,"Rent 8"}</definedName>
    <definedName name="wrn.Print._.Rent._.Comps." hidden="1">{#N/A,#N/A,FALSE,"Rent 1";#N/A,#N/A,FALSE,"Rent 2";#N/A,#N/A,FALSE,"Rent 3";#N/A,#N/A,FALSE,"Rent 4";#N/A,#N/A,FALSE,"Rent 5";#N/A,#N/A,FALSE,"Rent 6";#N/A,#N/A,FALSE,"Rent 7";#N/A,#N/A,FALSE,"Rent 8"}</definedName>
    <definedName name="wrn.Print._.Report." localSheetId="4" hidden="1">{#N/A,#N/A,FALSE,"Title";#N/A,#N/A,FALSE,"Contents";#N/A,#N/A,FALSE,"Cover Executive Summary";#N/A,#N/A,FALSE,"Real Estate Update";#N/A,#N/A,FALSE,"Portfolio";#N/A,#N/A,FALSE,"Vacancy";#N/A,#N/A,FALSE,"Office Rent";#N/A,#N/A,FALSE,"Valuation";#N/A,#N/A,FALSE,"Disposal ";#N/A,#N/A,FALSE,"Leasing";#N/A,#N/A,FALSE,"Put Space";#N/A,#N/A,FALSE,"Put Space 2";#N/A,#N/A,FALSE,"Rent Review ";#N/A,#N/A,FALSE,"Development";#N/A,#N/A,FALSE,"Retail";#N/A,#N/A,FALSE,"Financial Update===&gt;";#N/A,#N/A,FALSE,"Financing Update";#N/A,#N/A,FALSE,"Debt";#N/A,#N/A,FALSE,"Financial Instruments";#N/A,#N/A,FALSE,"Other Liabilities";#N/A,#N/A,FALSE,"OL_Summary";#N/A,#N/A,FALSE,"G&amp;A";#N/A,#N/A,FALSE,"G&amp;A Summary";#N/A,#N/A,FALSE,"Canary Wharf Group plc Cashflow";#N/A,#N/A,FALSE,"Portfolio Cashflow";#N/A,#N/A,FALSE,"Canary Wharf Group plc Mgt acs";#N/A,#N/A,FALSE,"Market Update";#N/A,#N/A,FALSE,"CBRE Market Report";#N/A,#N/A,FALSE,"Knight Frank Market Report"}</definedName>
    <definedName name="wrn.Print._.Report." localSheetId="5" hidden="1">{#N/A,#N/A,FALSE,"Title";#N/A,#N/A,FALSE,"Contents";#N/A,#N/A,FALSE,"Cover Executive Summary";#N/A,#N/A,FALSE,"Real Estate Update";#N/A,#N/A,FALSE,"Portfolio";#N/A,#N/A,FALSE,"Vacancy";#N/A,#N/A,FALSE,"Office Rent";#N/A,#N/A,FALSE,"Valuation";#N/A,#N/A,FALSE,"Disposal ";#N/A,#N/A,FALSE,"Leasing";#N/A,#N/A,FALSE,"Put Space";#N/A,#N/A,FALSE,"Put Space 2";#N/A,#N/A,FALSE,"Rent Review ";#N/A,#N/A,FALSE,"Development";#N/A,#N/A,FALSE,"Retail";#N/A,#N/A,FALSE,"Financial Update===&gt;";#N/A,#N/A,FALSE,"Financing Update";#N/A,#N/A,FALSE,"Debt";#N/A,#N/A,FALSE,"Financial Instruments";#N/A,#N/A,FALSE,"Other Liabilities";#N/A,#N/A,FALSE,"OL_Summary";#N/A,#N/A,FALSE,"G&amp;A";#N/A,#N/A,FALSE,"G&amp;A Summary";#N/A,#N/A,FALSE,"Canary Wharf Group plc Cashflow";#N/A,#N/A,FALSE,"Portfolio Cashflow";#N/A,#N/A,FALSE,"Canary Wharf Group plc Mgt acs";#N/A,#N/A,FALSE,"Market Update";#N/A,#N/A,FALSE,"CBRE Market Report";#N/A,#N/A,FALSE,"Knight Frank Market Report"}</definedName>
    <definedName name="wrn.Print._.Report." localSheetId="3" hidden="1">{#N/A,#N/A,FALSE,"Title";#N/A,#N/A,FALSE,"Contents";#N/A,#N/A,FALSE,"Cover Executive Summary";#N/A,#N/A,FALSE,"Real Estate Update";#N/A,#N/A,FALSE,"Portfolio";#N/A,#N/A,FALSE,"Vacancy";#N/A,#N/A,FALSE,"Office Rent";#N/A,#N/A,FALSE,"Valuation";#N/A,#N/A,FALSE,"Disposal ";#N/A,#N/A,FALSE,"Leasing";#N/A,#N/A,FALSE,"Put Space";#N/A,#N/A,FALSE,"Put Space 2";#N/A,#N/A,FALSE,"Rent Review ";#N/A,#N/A,FALSE,"Development";#N/A,#N/A,FALSE,"Retail";#N/A,#N/A,FALSE,"Financial Update===&gt;";#N/A,#N/A,FALSE,"Financing Update";#N/A,#N/A,FALSE,"Debt";#N/A,#N/A,FALSE,"Financial Instruments";#N/A,#N/A,FALSE,"Other Liabilities";#N/A,#N/A,FALSE,"OL_Summary";#N/A,#N/A,FALSE,"G&amp;A";#N/A,#N/A,FALSE,"G&amp;A Summary";#N/A,#N/A,FALSE,"Canary Wharf Group plc Cashflow";#N/A,#N/A,FALSE,"Portfolio Cashflow";#N/A,#N/A,FALSE,"Canary Wharf Group plc Mgt acs";#N/A,#N/A,FALSE,"Market Update";#N/A,#N/A,FALSE,"CBRE Market Report";#N/A,#N/A,FALSE,"Knight Frank Market Report"}</definedName>
    <definedName name="wrn.Print._.Report." hidden="1">{#N/A,#N/A,FALSE,"Title";#N/A,#N/A,FALSE,"Contents";#N/A,#N/A,FALSE,"Cover Executive Summary";#N/A,#N/A,FALSE,"Real Estate Update";#N/A,#N/A,FALSE,"Portfolio";#N/A,#N/A,FALSE,"Vacancy";#N/A,#N/A,FALSE,"Office Rent";#N/A,#N/A,FALSE,"Valuation";#N/A,#N/A,FALSE,"Disposal ";#N/A,#N/A,FALSE,"Leasing";#N/A,#N/A,FALSE,"Put Space";#N/A,#N/A,FALSE,"Put Space 2";#N/A,#N/A,FALSE,"Rent Review ";#N/A,#N/A,FALSE,"Development";#N/A,#N/A,FALSE,"Retail";#N/A,#N/A,FALSE,"Financial Update===&gt;";#N/A,#N/A,FALSE,"Financing Update";#N/A,#N/A,FALSE,"Debt";#N/A,#N/A,FALSE,"Financial Instruments";#N/A,#N/A,FALSE,"Other Liabilities";#N/A,#N/A,FALSE,"OL_Summary";#N/A,#N/A,FALSE,"G&amp;A";#N/A,#N/A,FALSE,"G&amp;A Summary";#N/A,#N/A,FALSE,"Canary Wharf Group plc Cashflow";#N/A,#N/A,FALSE,"Portfolio Cashflow";#N/A,#N/A,FALSE,"Canary Wharf Group plc Mgt acs";#N/A,#N/A,FALSE,"Market Update";#N/A,#N/A,FALSE,"CBRE Market Report";#N/A,#N/A,FALSE,"Knight Frank Market Report"}</definedName>
    <definedName name="wrn.Print._.Report._.Package." localSheetId="4" hidden="1">{"Cash Flows",#N/A,FALSE,"Rossmore";"Return Analysis",#N/A,FALSE,"Rossmore";"Unit Rent Analysis",#N/A,FALSE,"Rossmore"}</definedName>
    <definedName name="wrn.Print._.Report._.Package." localSheetId="5" hidden="1">{"Cash Flows",#N/A,FALSE,"Rossmore";"Return Analysis",#N/A,FALSE,"Rossmore";"Unit Rent Analysis",#N/A,FALSE,"Rossmore"}</definedName>
    <definedName name="wrn.Print._.Report._.Package." localSheetId="3" hidden="1">{"Cash Flows",#N/A,FALSE,"Rossmore";"Return Analysis",#N/A,FALSE,"Rossmore";"Unit Rent Analysis",#N/A,FALSE,"Rossmore"}</definedName>
    <definedName name="wrn.Print._.Report._.Package." hidden="1">{"Cash Flows",#N/A,FALSE,"Rossmore";"Return Analysis",#N/A,FALSE,"Rossmore";"Unit Rent Analysis",#N/A,FALSE,"Rossmore"}</definedName>
    <definedName name="wrn.Print._.Report._.Package._1" localSheetId="4" hidden="1">{"Cash Flows",#N/A,FALSE,"Rossmore";"Return Analysis",#N/A,FALSE,"Rossmore";"Unit Rent Analysis",#N/A,FALSE,"Rossmore"}</definedName>
    <definedName name="wrn.Print._.Report._.Package._1" localSheetId="5" hidden="1">{"Cash Flows",#N/A,FALSE,"Rossmore";"Return Analysis",#N/A,FALSE,"Rossmore";"Unit Rent Analysis",#N/A,FALSE,"Rossmore"}</definedName>
    <definedName name="wrn.Print._.Report._.Package._1" localSheetId="3" hidden="1">{"Cash Flows",#N/A,FALSE,"Rossmore";"Return Analysis",#N/A,FALSE,"Rossmore";"Unit Rent Analysis",#N/A,FALSE,"Rossmore"}</definedName>
    <definedName name="wrn.Print._.Report._.Package._1" hidden="1">{"Cash Flows",#N/A,FALSE,"Rossmore";"Return Analysis",#N/A,FALSE,"Rossmore";"Unit Rent Analysis",#N/A,FALSE,"Rossmore"}</definedName>
    <definedName name="wrn.Print._.Reports." localSheetId="4" hidden="1">{"Summary Report",#N/A,FALSE,"Pcent Rent Schedule";"Comparison Report",#N/A,FALSE,"Pcent Rent Schedule"}</definedName>
    <definedName name="wrn.Print._.Reports." localSheetId="5" hidden="1">{"Summary Report",#N/A,FALSE,"Pcent Rent Schedule";"Comparison Report",#N/A,FALSE,"Pcent Rent Schedule"}</definedName>
    <definedName name="wrn.Print._.Reports." localSheetId="3" hidden="1">{"Summary Report",#N/A,FALSE,"Pcent Rent Schedule";"Comparison Report",#N/A,FALSE,"Pcent Rent Schedule"}</definedName>
    <definedName name="wrn.Print._.Reports." hidden="1">{"Summary Report",#N/A,FALSE,"Pcent Rent Schedule";"Comparison Report",#N/A,FALSE,"Pcent Rent Schedule"}</definedName>
    <definedName name="wrn.Print._.Return._.Analysis." localSheetId="4" hidden="1">{"Return Analysis",#N/A,FALSE,"Rossmore"}</definedName>
    <definedName name="wrn.Print._.Return._.Analysis." localSheetId="5" hidden="1">{"Return Analysis",#N/A,FALSE,"Rossmore"}</definedName>
    <definedName name="wrn.Print._.Return._.Analysis." localSheetId="3" hidden="1">{"Return Analysis",#N/A,FALSE,"Rossmore"}</definedName>
    <definedName name="wrn.Print._.Return._.Analysis." hidden="1">{"Return Analysis",#N/A,FALSE,"Rossmore"}</definedName>
    <definedName name="wrn.Print._.Return._.Analysis._1" localSheetId="4" hidden="1">{"Return Analysis",#N/A,FALSE,"Rossmore"}</definedName>
    <definedName name="wrn.Print._.Return._.Analysis._1" localSheetId="5" hidden="1">{"Return Analysis",#N/A,FALSE,"Rossmore"}</definedName>
    <definedName name="wrn.Print._.Return._.Analysis._1" localSheetId="3" hidden="1">{"Return Analysis",#N/A,FALSE,"Rossmore"}</definedName>
    <definedName name="wrn.Print._.Return._.Analysis._1" hidden="1">{"Return Analysis",#N/A,FALSE,"Rossmore"}</definedName>
    <definedName name="wrn.Print._.Sales._.Assumptions." localSheetId="4" hidden="1">{"Sales Assumptions",#N/A,FALSE,"Condo Sales"}</definedName>
    <definedName name="wrn.Print._.Sales._.Assumptions." localSheetId="5" hidden="1">{"Sales Assumptions",#N/A,FALSE,"Condo Sales"}</definedName>
    <definedName name="wrn.Print._.Sales._.Assumptions." localSheetId="3" hidden="1">{"Sales Assumptions",#N/A,FALSE,"Condo Sales"}</definedName>
    <definedName name="wrn.Print._.Sales._.Assumptions." hidden="1">{"Sales Assumptions",#N/A,FALSE,"Condo Sales"}</definedName>
    <definedName name="wrn.Print._.Short." localSheetId="4" hidden="1">{#N/A,#N/A,TRUE,"Assumptions";#N/A,#N/A,TRUE,"Sources &amp; Uses";#N/A,#N/A,TRUE,"Levered Returns";#N/A,#N/A,TRUE,"Partnership";#N/A,#N/A,TRUE,"Investor B";#N/A,#N/A,TRUE,"Inv B-2"}</definedName>
    <definedName name="wrn.Print._.Short." localSheetId="5" hidden="1">{#N/A,#N/A,TRUE,"Assumptions";#N/A,#N/A,TRUE,"Sources &amp; Uses";#N/A,#N/A,TRUE,"Levered Returns";#N/A,#N/A,TRUE,"Partnership";#N/A,#N/A,TRUE,"Investor B";#N/A,#N/A,TRUE,"Inv B-2"}</definedName>
    <definedName name="wrn.Print._.Short." localSheetId="3" hidden="1">{#N/A,#N/A,TRUE,"Assumptions";#N/A,#N/A,TRUE,"Sources &amp; Uses";#N/A,#N/A,TRUE,"Levered Returns";#N/A,#N/A,TRUE,"Partnership";#N/A,#N/A,TRUE,"Investor B";#N/A,#N/A,TRUE,"Inv B-2"}</definedName>
    <definedName name="wrn.Print._.Short." hidden="1">{#N/A,#N/A,TRUE,"Assumptions";#N/A,#N/A,TRUE,"Sources &amp; Uses";#N/A,#N/A,TRUE,"Levered Returns";#N/A,#N/A,TRUE,"Partnership";#N/A,#N/A,TRUE,"Investor B";#N/A,#N/A,TRUE,"Inv B-2"}</definedName>
    <definedName name="wrn.Print._.SPHI._.Openings." localSheetId="4" hidden="1">{"Print SPHI Assumptions",#N/A,FALSE,"SPHI Openings";"Print SPHI Openings",#N/A,FALSE,"SPHI Openings"}</definedName>
    <definedName name="wrn.Print._.SPHI._.Openings." localSheetId="5" hidden="1">{"Print SPHI Assumptions",#N/A,FALSE,"SPHI Openings";"Print SPHI Openings",#N/A,FALSE,"SPHI Openings"}</definedName>
    <definedName name="wrn.Print._.SPHI._.Openings." localSheetId="3" hidden="1">{"Print SPHI Assumptions",#N/A,FALSE,"SPHI Openings";"Print SPHI Openings",#N/A,FALSE,"SPHI Openings"}</definedName>
    <definedName name="wrn.Print._.SPHI._.Openings." hidden="1">{"Print SPHI Assumptions",#N/A,FALSE,"SPHI Openings";"Print SPHI Openings",#N/A,FALSE,"SPHI Openings"}</definedName>
    <definedName name="wrn.print._.standalone." localSheetId="4" hidden="1">{"standalone1",#N/A,FALSE,"DCFBase";"standalone2",#N/A,FALSE,"DCFBase"}</definedName>
    <definedName name="wrn.print._.standalone." localSheetId="5" hidden="1">{"standalone1",#N/A,FALSE,"DCFBase";"standalone2",#N/A,FALSE,"DCFBase"}</definedName>
    <definedName name="wrn.print._.standalone." localSheetId="3" hidden="1">{"standalone1",#N/A,FALSE,"DCFBase";"standalone2",#N/A,FALSE,"DCFBase"}</definedName>
    <definedName name="wrn.print._.standalone." hidden="1">{"standalone1",#N/A,FALSE,"DCFBase";"standalone2",#N/A,FALSE,"DCFBase"}</definedName>
    <definedName name="wrn.Print._.STAY._.Openings." localSheetId="4" hidden="1">{"print STAY opening assumptions",#N/A,FALSE,"STAY Openings";"print STAY openings",#N/A,FALSE,"STAY Openings"}</definedName>
    <definedName name="wrn.Print._.STAY._.Openings." localSheetId="5" hidden="1">{"print STAY opening assumptions",#N/A,FALSE,"STAY Openings";"print STAY openings",#N/A,FALSE,"STAY Openings"}</definedName>
    <definedName name="wrn.Print._.STAY._.Openings." localSheetId="3" hidden="1">{"print STAY opening assumptions",#N/A,FALSE,"STAY Openings";"print STAY openings",#N/A,FALSE,"STAY Openings"}</definedName>
    <definedName name="wrn.Print._.STAY._.Openings." hidden="1">{"print STAY opening assumptions",#N/A,FALSE,"STAY Openings";"print STAY openings",#N/A,FALSE,"STAY Openings"}</definedName>
    <definedName name="wrn.Print._.sum." localSheetId="4"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 localSheetId="5"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 localSheetId="3"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mary." localSheetId="4" hidden="1">{"One",#N/A,FALSE,"Summary ";"Two",#N/A,FALSE,"Summary "}</definedName>
    <definedName name="wrn.Print._.Summary." localSheetId="5" hidden="1">{"One",#N/A,FALSE,"Summary ";"Two",#N/A,FALSE,"Summary "}</definedName>
    <definedName name="wrn.Print._.Summary." localSheetId="3" hidden="1">{"One",#N/A,FALSE,"Summary ";"Two",#N/A,FALSE,"Summary "}</definedName>
    <definedName name="wrn.Print._.Summary." hidden="1">{"One",#N/A,FALSE,"Summary ";"Two",#N/A,FALSE,"Summary "}</definedName>
    <definedName name="wrn.Print._.Summary._.CF._.DevSch._.Loan." localSheetId="4" hidden="1">{"Print_Summary Letter",#N/A,FALSE,"A-ProjDevAnalysis";"Print_CF_Stmt Letter",#N/A,FALSE,"A-ProjDevAnalysis";"Print_DevSch Letter",#N/A,FALSE,"A-ProjDevAnalysis";"Print_LoanCommit Letter",#N/A,FALSE,"A-ProjDevAnalysis"}</definedName>
    <definedName name="wrn.Print._.Summary._.CF._.DevSch._.Loan." localSheetId="5" hidden="1">{"Print_Summary Letter",#N/A,FALSE,"A-ProjDevAnalysis";"Print_CF_Stmt Letter",#N/A,FALSE,"A-ProjDevAnalysis";"Print_DevSch Letter",#N/A,FALSE,"A-ProjDevAnalysis";"Print_LoanCommit Letter",#N/A,FALSE,"A-ProjDevAnalysis"}</definedName>
    <definedName name="wrn.Print._.Summary._.CF._.DevSch._.Loan." localSheetId="3" hidden="1">{"Print_Summary Letter",#N/A,FALSE,"A-ProjDevAnalysis";"Print_CF_Stmt Letter",#N/A,FALSE,"A-ProjDevAnalysis";"Print_DevSch Letter",#N/A,FALSE,"A-ProjDevAnalysis";"Print_LoanCommit Letter",#N/A,FALSE,"A-ProjDevAnalysis"}</definedName>
    <definedName name="wrn.Print._.Summary._.CF._.DevSch._.Loan." hidden="1">{"Print_Summary Letter",#N/A,FALSE,"A-ProjDevAnalysis";"Print_CF_Stmt Letter",#N/A,FALSE,"A-ProjDevAnalysis";"Print_DevSch Letter",#N/A,FALSE,"A-ProjDevAnalysis";"Print_LoanCommit Letter",#N/A,FALSE,"A-ProjDevAnalysis"}</definedName>
    <definedName name="wrn.print._.summary._.sheets." localSheetId="4" hidden="1">{"summary1",#N/A,TRUE,"Comps";"summary2",#N/A,TRUE,"Comps";"summary3",#N/A,TRUE,"Comps"}</definedName>
    <definedName name="wrn.print._.summary._.sheets." localSheetId="5" hidden="1">{"summary1",#N/A,TRUE,"Comps";"summary2",#N/A,TRUE,"Comps";"summary3",#N/A,TRUE,"Comps"}</definedName>
    <definedName name="wrn.print._.summary._.sheets." localSheetId="3" hidden="1">{"summary1",#N/A,TRUE,"Comps";"summary2",#N/A,TRUE,"Comps";"summary3",#N/A,TRUE,"Comps"}</definedName>
    <definedName name="wrn.print._.summary._.sheets." hidden="1">{"summary1",#N/A,TRUE,"Comps";"summary2",#N/A,TRUE,"Comps";"summary3",#N/A,TRUE,"Comps"}</definedName>
    <definedName name="wrn.print._.summary._.sheets._1" localSheetId="4" hidden="1">{"summary1",#N/A,TRUE,"Comps";"summary2",#N/A,TRUE,"Comps";"summary3",#N/A,TRUE,"Comps"}</definedName>
    <definedName name="wrn.print._.summary._.sheets._1" localSheetId="5" hidden="1">{"summary1",#N/A,TRUE,"Comps";"summary2",#N/A,TRUE,"Comps";"summary3",#N/A,TRUE,"Comps"}</definedName>
    <definedName name="wrn.print._.summary._.sheets._1" localSheetId="3" hidden="1">{"summary1",#N/A,TRUE,"Comps";"summary2",#N/A,TRUE,"Comps";"summary3",#N/A,TRUE,"Comps"}</definedName>
    <definedName name="wrn.print._.summary._.sheets._1" hidden="1">{"summary1",#N/A,TRUE,"Comps";"summary2",#N/A,TRUE,"Comps";"summary3",#N/A,TRUE,"Comps"}</definedName>
    <definedName name="wrn.print._.summary._.sheets.2" localSheetId="4" hidden="1">{"summary1",#N/A,TRUE,"Comps";"summary2",#N/A,TRUE,"Comps";"summary3",#N/A,TRUE,"Comps"}</definedName>
    <definedName name="wrn.print._.summary._.sheets.2" localSheetId="5" hidden="1">{"summary1",#N/A,TRUE,"Comps";"summary2",#N/A,TRUE,"Comps";"summary3",#N/A,TRUE,"Comps"}</definedName>
    <definedName name="wrn.print._.summary._.sheets.2" localSheetId="3" hidden="1">{"summary1",#N/A,TRUE,"Comps";"summary2",#N/A,TRUE,"Comps";"summary3",#N/A,TRUE,"Comps"}</definedName>
    <definedName name="wrn.print._.summary._.sheets.2" hidden="1">{"summary1",#N/A,TRUE,"Comps";"summary2",#N/A,TRUE,"Comps";"summary3",#N/A,TRUE,"Comps"}</definedName>
    <definedName name="wrn.print._.tenaska." localSheetId="4" hidden="1">{"Summary",#N/A,FALSE,"Total Project Economics";"Stmts",#N/A,FALSE,"Total Project Economics";#N/A,#N/A,FALSE,"WA Fwd Curve";#N/A,#N/A,FALSE,"O&amp;M, Fuel"}</definedName>
    <definedName name="wrn.print._.tenaska." localSheetId="5" hidden="1">{"Summary",#N/A,FALSE,"Total Project Economics";"Stmts",#N/A,FALSE,"Total Project Economics";#N/A,#N/A,FALSE,"WA Fwd Curve";#N/A,#N/A,FALSE,"O&amp;M, Fuel"}</definedName>
    <definedName name="wrn.print._.tenaska." localSheetId="3" hidden="1">{"Summary",#N/A,FALSE,"Total Project Economics";"Stmts",#N/A,FALSE,"Total Project Economics";#N/A,#N/A,FALSE,"WA Fwd Curve";#N/A,#N/A,FALSE,"O&amp;M, Fuel"}</definedName>
    <definedName name="wrn.print._.tenaska." hidden="1">{"Summary",#N/A,FALSE,"Total Project Economics";"Stmts",#N/A,FALSE,"Total Project Economics";#N/A,#N/A,FALSE,"WA Fwd Curve";#N/A,#N/A,FALSE,"O&amp;M, Fuel"}</definedName>
    <definedName name="wrn.Print._.the._.lot." localSheetId="4" hidden="1">{"First Page",#N/A,FALSE,"Surfactants LBO";"Second Page",#N/A,FALSE,"Surfactants LBO"}</definedName>
    <definedName name="wrn.Print._.the._.lot." localSheetId="5" hidden="1">{"First Page",#N/A,FALSE,"Surfactants LBO";"Second Page",#N/A,FALSE,"Surfactants LBO"}</definedName>
    <definedName name="wrn.Print._.the._.lot." localSheetId="3" hidden="1">{"First Page",#N/A,FALSE,"Surfactants LBO";"Second Page",#N/A,FALSE,"Surfactants LBO"}</definedName>
    <definedName name="wrn.Print._.the._.lot." hidden="1">{"First Page",#N/A,FALSE,"Surfactants LBO";"Second Page",#N/A,FALSE,"Surfactants LBO"}</definedName>
    <definedName name="wrn.Print._.Three._.Page._.Model." localSheetId="4" hidden="1">{"Page One",#N/A,FALSE,"Model";"Page 2",#N/A,FALSE,"Model";"Page 3",#N/A,FALSE,"Model"}</definedName>
    <definedName name="wrn.Print._.Three._.Page._.Model." localSheetId="5" hidden="1">{"Page One",#N/A,FALSE,"Model";"Page 2",#N/A,FALSE,"Model";"Page 3",#N/A,FALSE,"Model"}</definedName>
    <definedName name="wrn.Print._.Three._.Page._.Model." localSheetId="3" hidden="1">{"Page One",#N/A,FALSE,"Model";"Page 2",#N/A,FALSE,"Model";"Page 3",#N/A,FALSE,"Model"}</definedName>
    <definedName name="wrn.Print._.Three._.Page._.Model." hidden="1">{"Page One",#N/A,FALSE,"Model";"Page 2",#N/A,FALSE,"Model";"Page 3",#N/A,FALSE,"Model"}</definedName>
    <definedName name="wrn.Print._.Unit._.Rent._.Analysis." localSheetId="4" hidden="1">{"Unit Rent Analysis",#N/A,FALSE,"Rossmore"}</definedName>
    <definedName name="wrn.Print._.Unit._.Rent._.Analysis." localSheetId="5" hidden="1">{"Unit Rent Analysis",#N/A,FALSE,"Rossmore"}</definedName>
    <definedName name="wrn.Print._.Unit._.Rent._.Analysis." localSheetId="3" hidden="1">{"Unit Rent Analysis",#N/A,FALSE,"Rossmore"}</definedName>
    <definedName name="wrn.Print._.Unit._.Rent._.Analysis." hidden="1">{"Unit Rent Analysis",#N/A,FALSE,"Rossmore"}</definedName>
    <definedName name="wrn.Print._.Unit._.Rent._.Analysis._1" localSheetId="4" hidden="1">{"Unit Rent Analysis",#N/A,FALSE,"Rossmore"}</definedName>
    <definedName name="wrn.Print._.Unit._.Rent._.Analysis._1" localSheetId="5" hidden="1">{"Unit Rent Analysis",#N/A,FALSE,"Rossmore"}</definedName>
    <definedName name="wrn.Print._.Unit._.Rent._.Analysis._1" localSheetId="3" hidden="1">{"Unit Rent Analysis",#N/A,FALSE,"Rossmore"}</definedName>
    <definedName name="wrn.Print._.Unit._.Rent._.Analysis._1" hidden="1">{"Unit Rent Analysis",#N/A,FALSE,"Rossmore"}</definedName>
    <definedName name="wrn.Print._.Workbook." localSheetId="4" hidden="1">{#N/A,#N/A,FALSE,"Income";#N/A,#N/A,FALSE,"Expenses";#N/A,#N/A,FALSE,"Loan Options";#N/A,#N/A,FALSE,"Sources &amp; Uses";#N/A,#N/A,FALSE,"Spreadsheet";#N/A,#N/A,FALSE,"Exec. Summ";#N/A,#N/A,FALSE,"Bond ";#N/A,#N/A,FALSE,"Worksheet"}</definedName>
    <definedName name="wrn.Print._.Workbook." localSheetId="5" hidden="1">{#N/A,#N/A,FALSE,"Income";#N/A,#N/A,FALSE,"Expenses";#N/A,#N/A,FALSE,"Loan Options";#N/A,#N/A,FALSE,"Sources &amp; Uses";#N/A,#N/A,FALSE,"Spreadsheet";#N/A,#N/A,FALSE,"Exec. Summ";#N/A,#N/A,FALSE,"Bond ";#N/A,#N/A,FALSE,"Worksheet"}</definedName>
    <definedName name="wrn.Print._.Workbook." localSheetId="3" hidden="1">{#N/A,#N/A,FALSE,"Income";#N/A,#N/A,FALSE,"Expenses";#N/A,#N/A,FALSE,"Loan Options";#N/A,#N/A,FALSE,"Sources &amp; Uses";#N/A,#N/A,FALSE,"Spreadsheet";#N/A,#N/A,FALSE,"Exec. Summ";#N/A,#N/A,FALSE,"Bond ";#N/A,#N/A,FALSE,"Worksheet"}</definedName>
    <definedName name="wrn.Print._.Workbook." hidden="1">{#N/A,#N/A,FALSE,"Income";#N/A,#N/A,FALSE,"Expenses";#N/A,#N/A,FALSE,"Loan Options";#N/A,#N/A,FALSE,"Sources &amp; Uses";#N/A,#N/A,FALSE,"Spreadsheet";#N/A,#N/A,FALSE,"Exec. Summ";#N/A,#N/A,FALSE,"Bond ";#N/A,#N/A,FALSE,"Worksheet"}</definedName>
    <definedName name="wrn.print._1" localSheetId="4" hidden="1">{"Assump",#N/A,TRUE,"Proforma";"first",#N/A,TRUE,"Proforma";"second",#N/A,TRUE,"Proforma";"lease1",#N/A,TRUE,"Proforma";"lease2",#N/A,TRUE,"Proforma"}</definedName>
    <definedName name="wrn.print._1" localSheetId="5" hidden="1">{"Assump",#N/A,TRUE,"Proforma";"first",#N/A,TRUE,"Proforma";"second",#N/A,TRUE,"Proforma";"lease1",#N/A,TRUE,"Proforma";"lease2",#N/A,TRUE,"Proforma"}</definedName>
    <definedName name="wrn.print._1" localSheetId="3" hidden="1">{"Assump",#N/A,TRUE,"Proforma";"first",#N/A,TRUE,"Proforma";"second",#N/A,TRUE,"Proforma";"lease1",#N/A,TRUE,"Proforma";"lease2",#N/A,TRUE,"Proforma"}</definedName>
    <definedName name="wrn.print._1" hidden="1">{"Assump",#N/A,TRUE,"Proforma";"first",#N/A,TRUE,"Proforma";"second",#N/A,TRUE,"Proforma";"lease1",#N/A,TRUE,"Proforma";"lease2",#N/A,TRUE,"Proforma"}</definedName>
    <definedName name="wrn.print._2" localSheetId="4" hidden="1">{"Assump",#N/A,TRUE,"Proforma";"first",#N/A,TRUE,"Proforma";"second",#N/A,TRUE,"Proforma";"lease1",#N/A,TRUE,"Proforma";"lease2",#N/A,TRUE,"Proforma"}</definedName>
    <definedName name="wrn.print._2" localSheetId="5" hidden="1">{"Assump",#N/A,TRUE,"Proforma";"first",#N/A,TRUE,"Proforma";"second",#N/A,TRUE,"Proforma";"lease1",#N/A,TRUE,"Proforma";"lease2",#N/A,TRUE,"Proforma"}</definedName>
    <definedName name="wrn.print._2" localSheetId="3" hidden="1">{"Assump",#N/A,TRUE,"Proforma";"first",#N/A,TRUE,"Proforma";"second",#N/A,TRUE,"Proforma";"lease1",#N/A,TRUE,"Proforma";"lease2",#N/A,TRUE,"Proforma"}</definedName>
    <definedName name="wrn.print._2" hidden="1">{"Assump",#N/A,TRUE,"Proforma";"first",#N/A,TRUE,"Proforma";"second",#N/A,TRUE,"Proforma";"lease1",#N/A,TRUE,"Proforma";"lease2",#N/A,TRUE,"Proforma"}</definedName>
    <definedName name="wrn.Print.1" localSheetId="4" hidden="1">{#N/A,#N/A,TRUE,"Cover";#N/A,#N/A,TRUE,"Stack";#N/A,#N/A,TRUE,"Cost S";#N/A,#N/A,TRUE,"Financing";#N/A,#N/A,TRUE," CF";#N/A,#N/A,TRUE,"CF Mnthly";#N/A,#N/A,TRUE,"CF assum";#N/A,#N/A,TRUE,"Unit Sales";#N/A,#N/A,TRUE,"REV";#N/A,#N/A,TRUE,"Bdgt Backup"}</definedName>
    <definedName name="wrn.Print.1" localSheetId="5" hidden="1">{#N/A,#N/A,TRUE,"Cover";#N/A,#N/A,TRUE,"Stack";#N/A,#N/A,TRUE,"Cost S";#N/A,#N/A,TRUE,"Financing";#N/A,#N/A,TRUE," CF";#N/A,#N/A,TRUE,"CF Mnthly";#N/A,#N/A,TRUE,"CF assum";#N/A,#N/A,TRUE,"Unit Sales";#N/A,#N/A,TRUE,"REV";#N/A,#N/A,TRUE,"Bdgt Backup"}</definedName>
    <definedName name="wrn.Print.1" localSheetId="3" hidden="1">{#N/A,#N/A,TRUE,"Cover";#N/A,#N/A,TRUE,"Stack";#N/A,#N/A,TRUE,"Cost S";#N/A,#N/A,TRUE,"Financing";#N/A,#N/A,TRUE," CF";#N/A,#N/A,TRUE,"CF Mnthly";#N/A,#N/A,TRUE,"CF assum";#N/A,#N/A,TRUE,"Unit Sales";#N/A,#N/A,TRUE,"REV";#N/A,#N/A,TRUE,"Bdgt Backup"}</definedName>
    <definedName name="wrn.Print.1" hidden="1">{#N/A,#N/A,TRUE,"Cover";#N/A,#N/A,TRUE,"Stack";#N/A,#N/A,TRUE,"Cost S";#N/A,#N/A,TRUE,"Financing";#N/A,#N/A,TRUE," CF";#N/A,#N/A,TRUE,"CF Mnthly";#N/A,#N/A,TRUE,"CF assum";#N/A,#N/A,TRUE,"Unit Sales";#N/A,#N/A,TRUE,"REV";#N/A,#N/A,TRUE,"Bdgt Backup"}</definedName>
    <definedName name="wrn.Print.B" localSheetId="4" hidden="1">{"View1",#N/A,FALSE,"Sheet1";"View2",#N/A,FALSE,"Sheet1"}</definedName>
    <definedName name="wrn.Print.B" localSheetId="5" hidden="1">{"View1",#N/A,FALSE,"Sheet1";"View2",#N/A,FALSE,"Sheet1"}</definedName>
    <definedName name="wrn.Print.B" localSheetId="3" hidden="1">{"View1",#N/A,FALSE,"Sheet1";"View2",#N/A,FALSE,"Sheet1"}</definedName>
    <definedName name="wrn.Print.B" hidden="1">{"View1",#N/A,FALSE,"Sheet1";"View2",#N/A,FALSE,"Sheet1"}</definedName>
    <definedName name="wrn.print.IRR" localSheetId="4" hidden="1">{#N/A,"no hsd",FALSE,"Cap Rate";#N/A,"hsd",FALSE,"Cap Rate";#N/A,"hsd1",FALSE,"NAV Analysis";#N/A,"nohsd1",FALSE,"NAV Analysis"}</definedName>
    <definedName name="wrn.print.IRR" localSheetId="5" hidden="1">{#N/A,"no hsd",FALSE,"Cap Rate";#N/A,"hsd",FALSE,"Cap Rate";#N/A,"hsd1",FALSE,"NAV Analysis";#N/A,"nohsd1",FALSE,"NAV Analysis"}</definedName>
    <definedName name="wrn.print.IRR" localSheetId="3" hidden="1">{#N/A,"no hsd",FALSE,"Cap Rate";#N/A,"hsd",FALSE,"Cap Rate";#N/A,"hsd1",FALSE,"NAV Analysis";#N/A,"nohsd1",FALSE,"NAV Analysis"}</definedName>
    <definedName name="wrn.print.IRR" hidden="1">{#N/A,"no hsd",FALSE,"Cap Rate";#N/A,"hsd",FALSE,"Cap Rate";#N/A,"hsd1",FALSE,"NAV Analysis";#N/A,"nohsd1",FALSE,"NAV Analysis"}</definedName>
    <definedName name="wrn.print_all." localSheetId="4" hidden="1">{#N/A,#N/A,FALSE,"property";#N/A,#N/A,FALSE,"tenants";#N/A,#N/A,FALSE,"capital";#N/A,#N/A,FALSE,"summary"}</definedName>
    <definedName name="wrn.print_all." localSheetId="5" hidden="1">{#N/A,#N/A,FALSE,"property";#N/A,#N/A,FALSE,"tenants";#N/A,#N/A,FALSE,"capital";#N/A,#N/A,FALSE,"summary"}</definedName>
    <definedName name="wrn.print_all." localSheetId="3" hidden="1">{#N/A,#N/A,FALSE,"property";#N/A,#N/A,FALSE,"tenants";#N/A,#N/A,FALSE,"capital";#N/A,#N/A,FALSE,"summary"}</definedName>
    <definedName name="wrn.print_all." hidden="1">{#N/A,#N/A,FALSE,"property";#N/A,#N/A,FALSE,"tenants";#N/A,#N/A,FALSE,"capital";#N/A,#N/A,FALSE,"summary"}</definedName>
    <definedName name="wrn.print_all.IRR" localSheetId="4" hidden="1">{#N/A,#N/A,FALSE,"property";#N/A,#N/A,FALSE,"tenants";#N/A,#N/A,FALSE,"capital";#N/A,#N/A,FALSE,"summary"}</definedName>
    <definedName name="wrn.print_all.IRR" localSheetId="5" hidden="1">{#N/A,#N/A,FALSE,"property";#N/A,#N/A,FALSE,"tenants";#N/A,#N/A,FALSE,"capital";#N/A,#N/A,FALSE,"summary"}</definedName>
    <definedName name="wrn.print_all.IRR" localSheetId="3" hidden="1">{#N/A,#N/A,FALSE,"property";#N/A,#N/A,FALSE,"tenants";#N/A,#N/A,FALSE,"capital";#N/A,#N/A,FALSE,"summary"}</definedName>
    <definedName name="wrn.print_all.IRR" hidden="1">{#N/A,#N/A,FALSE,"property";#N/A,#N/A,FALSE,"tenants";#N/A,#N/A,FALSE,"capital";#N/A,#N/A,FALSE,"summary"}</definedName>
    <definedName name="wrn.Print_all_budget_schedules." localSheetId="4" hidden="1">{"budget",#N/A,TRUE,"P&amp;L";"budget",#N/A,TRUE,"Fixed_cost";"budget",#N/A,TRUE,"var_cost";"budget",#N/A,TRUE,"Cap_exp";"budget",#N/A,TRUE,"salaries";"budget",#N/A,TRUE,"sales_qty";"budget",#N/A,TRUE,"sales_value";"budget",#N/A,TRUE,"COS";"budget",#N/A,TRUE,"margin"}</definedName>
    <definedName name="wrn.Print_all_budget_schedules." localSheetId="5" hidden="1">{"budget",#N/A,TRUE,"P&amp;L";"budget",#N/A,TRUE,"Fixed_cost";"budget",#N/A,TRUE,"var_cost";"budget",#N/A,TRUE,"Cap_exp";"budget",#N/A,TRUE,"salaries";"budget",#N/A,TRUE,"sales_qty";"budget",#N/A,TRUE,"sales_value";"budget",#N/A,TRUE,"COS";"budget",#N/A,TRUE,"margin"}</definedName>
    <definedName name="wrn.Print_all_budget_schedules." localSheetId="3" hidden="1">{"budget",#N/A,TRUE,"P&amp;L";"budget",#N/A,TRUE,"Fixed_cost";"budget",#N/A,TRUE,"var_cost";"budget",#N/A,TRUE,"Cap_exp";"budget",#N/A,TRUE,"salaries";"budget",#N/A,TRUE,"sales_qty";"budget",#N/A,TRUE,"sales_value";"budget",#N/A,TRUE,"COS";"budget",#N/A,TRUE,"margin"}</definedName>
    <definedName name="wrn.Print_all_budget_schedules." hidden="1">{"budget",#N/A,TRUE,"P&amp;L";"budget",#N/A,TRUE,"Fixed_cost";"budget",#N/A,TRUE,"var_cost";"budget",#N/A,TRUE,"Cap_exp";"budget",#N/A,TRUE,"salaries";"budget",#N/A,TRUE,"sales_qty";"budget",#N/A,TRUE,"sales_value";"budget",#N/A,TRUE,"COS";"budget",#N/A,TRUE,"margin"}</definedName>
    <definedName name="wrn.Print_Budget." localSheetId="4" hidden="1">{"Print_Dev_Budget",#N/A,FALSE,"Budget";"Print_Dev_Footnotes",#N/A,FALSE,"Budget"}</definedName>
    <definedName name="wrn.Print_Budget." localSheetId="5" hidden="1">{"Print_Dev_Budget",#N/A,FALSE,"Budget";"Print_Dev_Footnotes",#N/A,FALSE,"Budget"}</definedName>
    <definedName name="wrn.Print_Budget." localSheetId="3" hidden="1">{"Print_Dev_Budget",#N/A,FALSE,"Budget";"Print_Dev_Footnotes",#N/A,FALSE,"Budget"}</definedName>
    <definedName name="wrn.Print_Budget." hidden="1">{"Print_Dev_Budget",#N/A,FALSE,"Budget";"Print_Dev_Footnotes",#N/A,FALSE,"Budget"}</definedName>
    <definedName name="wrn.Print_Buyer." localSheetId="4" hidden="1">{#N/A,"DR",FALSE,"increm pf";#N/A,"MAMSI",FALSE,"increm pf";#N/A,"MAXI",FALSE,"increm pf";#N/A,"PCAM",FALSE,"increm pf";#N/A,"PHSV",FALSE,"increm pf";#N/A,"SIE",FALSE,"increm pf"}</definedName>
    <definedName name="wrn.Print_Buyer." localSheetId="5" hidden="1">{#N/A,"DR",FALSE,"increm pf";#N/A,"MAMSI",FALSE,"increm pf";#N/A,"MAXI",FALSE,"increm pf";#N/A,"PCAM",FALSE,"increm pf";#N/A,"PHSV",FALSE,"increm pf";#N/A,"SIE",FALSE,"increm pf"}</definedName>
    <definedName name="wrn.Print_Buyer." localSheetId="3"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Comps_Report." localSheetId="4" hidden="1">{"comps1_1",#N/A,FALSE,"Comps1";"comps1_2",#N/A,FALSE,"Comps1";"comps1_3",#N/A,FALSE,"Comps1";"comps1_4",#N/A,FALSE,"Comps1";"comps1_5",#N/A,FALSE,"Comps1";"comps2_1",#N/A,FALSE,"Comps2";"comps2_2",#N/A,FALSE,"Comps2";"comps2_3",#N/A,FALSE,"Comps2";"comps2_4",#N/A,FALSE,"Comps2";"comps2_5",#N/A,FALSE,"Comps2"}</definedName>
    <definedName name="wrn.Print_Comps_Report." localSheetId="5" hidden="1">{"comps1_1",#N/A,FALSE,"Comps1";"comps1_2",#N/A,FALSE,"Comps1";"comps1_3",#N/A,FALSE,"Comps1";"comps1_4",#N/A,FALSE,"Comps1";"comps1_5",#N/A,FALSE,"Comps1";"comps2_1",#N/A,FALSE,"Comps2";"comps2_2",#N/A,FALSE,"Comps2";"comps2_3",#N/A,FALSE,"Comps2";"comps2_4",#N/A,FALSE,"Comps2";"comps2_5",#N/A,FALSE,"Comps2"}</definedName>
    <definedName name="wrn.Print_Comps_Report." localSheetId="3" hidden="1">{"comps1_1",#N/A,FALSE,"Comps1";"comps1_2",#N/A,FALSE,"Comps1";"comps1_3",#N/A,FALSE,"Comps1";"comps1_4",#N/A,FALSE,"Comps1";"comps1_5",#N/A,FALSE,"Comps1";"comps2_1",#N/A,FALSE,"Comps2";"comps2_2",#N/A,FALSE,"Comps2";"comps2_3",#N/A,FALSE,"Comps2";"comps2_4",#N/A,FALSE,"Comps2";"comps2_5",#N/A,FALSE,"Comps2"}</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SC." localSheetId="4" hidden="1">{"CSC_1",#N/A,FALSE,"CSC Outputs";"CSC_2",#N/A,FALSE,"CSC Outputs"}</definedName>
    <definedName name="wrn.Print_CSC." localSheetId="5" hidden="1">{"CSC_1",#N/A,FALSE,"CSC Outputs";"CSC_2",#N/A,FALSE,"CSC Outputs"}</definedName>
    <definedName name="wrn.Print_CSC." localSheetId="3" hidden="1">{"CSC_1",#N/A,FALSE,"CSC Outputs";"CSC_2",#N/A,FALSE,"CSC Outputs"}</definedName>
    <definedName name="wrn.Print_CSC." hidden="1">{"CSC_1",#N/A,FALSE,"CSC Outputs";"CSC_2",#N/A,FALSE,"CSC Outputs"}</definedName>
    <definedName name="wrn.Print_details_fixed_cost." localSheetId="4" hidden="1">{"detailes",#N/A,FALSE,"Fixed_cost"}</definedName>
    <definedName name="wrn.Print_details_fixed_cost." localSheetId="5" hidden="1">{"detailes",#N/A,FALSE,"Fixed_cost"}</definedName>
    <definedName name="wrn.Print_details_fixed_cost." localSheetId="3" hidden="1">{"detailes",#N/A,FALSE,"Fixed_cost"}</definedName>
    <definedName name="wrn.Print_details_fixed_cost." hidden="1">{"detailes",#N/A,FALSE,"Fixed_cost"}</definedName>
    <definedName name="wrn.Print_details_var_cost." localSheetId="4" hidden="1">{"detailes",#N/A,FALSE,"var_cost"}</definedName>
    <definedName name="wrn.Print_details_var_cost." localSheetId="5" hidden="1">{"detailes",#N/A,FALSE,"var_cost"}</definedName>
    <definedName name="wrn.Print_details_var_cost." localSheetId="3" hidden="1">{"detailes",#N/A,FALSE,"var_cost"}</definedName>
    <definedName name="wrn.Print_details_var_cost." hidden="1">{"detailes",#N/A,FALSE,"var_cost"}</definedName>
    <definedName name="wrn.Print_foreign_curr_prices." localSheetId="4" hidden="1">{"foreign_curr_prices",#N/A,FALSE,"COS"}</definedName>
    <definedName name="wrn.Print_foreign_curr_prices." localSheetId="5" hidden="1">{"foreign_curr_prices",#N/A,FALSE,"COS"}</definedName>
    <definedName name="wrn.Print_foreign_curr_prices." localSheetId="3" hidden="1">{"foreign_curr_prices",#N/A,FALSE,"COS"}</definedName>
    <definedName name="wrn.Print_foreign_curr_prices." hidden="1">{"foreign_curr_prices",#N/A,FALSE,"COS"}</definedName>
    <definedName name="wrn.Print_Heller." localSheetId="4" hidden="1">{#N/A,#N/A,TRUE,"Summary Schedule Heller";#N/A,#N/A,TRUE,"Qtrly  heller Page 1";#N/A,#N/A,TRUE,"Qtrly heller Page 2";#N/A,#N/A,TRUE,"Qtrly heller Page 2A";#N/A,#N/A,TRUE,"Qtrly heller Page 3";#N/A,#N/A,TRUE,"Qtrly heller Page 3A";#N/A,#N/A,TRUE,"Summary Schedule Heller Ltd";#N/A,#N/A,TRUE,"Qtrly  heller 4 yr"}</definedName>
    <definedName name="wrn.Print_Heller." localSheetId="5" hidden="1">{#N/A,#N/A,TRUE,"Summary Schedule Heller";#N/A,#N/A,TRUE,"Qtrly  heller Page 1";#N/A,#N/A,TRUE,"Qtrly heller Page 2";#N/A,#N/A,TRUE,"Qtrly heller Page 2A";#N/A,#N/A,TRUE,"Qtrly heller Page 3";#N/A,#N/A,TRUE,"Qtrly heller Page 3A";#N/A,#N/A,TRUE,"Summary Schedule Heller Ltd";#N/A,#N/A,TRUE,"Qtrly  heller 4 yr"}</definedName>
    <definedName name="wrn.Print_Heller." localSheetId="3" hidden="1">{#N/A,#N/A,TRUE,"Summary Schedule Heller";#N/A,#N/A,TRUE,"Qtrly  heller Page 1";#N/A,#N/A,TRUE,"Qtrly heller Page 2";#N/A,#N/A,TRUE,"Qtrly heller Page 2A";#N/A,#N/A,TRUE,"Qtrly heller Page 3";#N/A,#N/A,TRUE,"Qtrly heller Page 3A";#N/A,#N/A,TRUE,"Summary Schedule Heller Ltd";#N/A,#N/A,TRUE,"Qtrly  heller 4 yr"}</definedName>
    <definedName name="wrn.Print_Heller." hidden="1">{#N/A,#N/A,TRUE,"Summary Schedule Heller";#N/A,#N/A,TRUE,"Qtrly  heller Page 1";#N/A,#N/A,TRUE,"Qtrly heller Page 2";#N/A,#N/A,TRUE,"Qtrly heller Page 2A";#N/A,#N/A,TRUE,"Qtrly heller Page 3";#N/A,#N/A,TRUE,"Qtrly heller Page 3A";#N/A,#N/A,TRUE,"Summary Schedule Heller Ltd";#N/A,#N/A,TRUE,"Qtrly  heller 4 yr"}</definedName>
    <definedName name="wrn.Print_model." localSheetId="4"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5"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3"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 localSheetId="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Unwind." localSheetId="4" hidden="1">{"Print_Unwind_Summary",#N/A,FALSE,"Unwind-A";"Print_Unwind_Monthly",#N/A,FALSE,"Unwind-A"}</definedName>
    <definedName name="wrn.Print_Unwind." localSheetId="5" hidden="1">{"Print_Unwind_Summary",#N/A,FALSE,"Unwind-A";"Print_Unwind_Monthly",#N/A,FALSE,"Unwind-A"}</definedName>
    <definedName name="wrn.Print_Unwind." localSheetId="3" hidden="1">{"Print_Unwind_Summary",#N/A,FALSE,"Unwind-A";"Print_Unwind_Monthly",#N/A,FALSE,"Unwind-A"}</definedName>
    <definedName name="wrn.Print_Unwind." hidden="1">{"Print_Unwind_Summary",#N/A,FALSE,"Unwind-A";"Print_Unwind_Monthly",#N/A,FALSE,"Unwind-A"}</definedName>
    <definedName name="wrn.print1." localSheetId="4" hidden="1">{"SCH15",#N/A,FALSE,"SCH15,16,85,86";"SCH16",#N/A,FALSE,"SCH15,16,85,86";"SCH85",#N/A,FALSE,"SCH15,16,85,86";"SCH86",#N/A,FALSE,"SCH15,16,85,86"}</definedName>
    <definedName name="wrn.print1." localSheetId="5" hidden="1">{"SCH15",#N/A,FALSE,"SCH15,16,85,86";"SCH16",#N/A,FALSE,"SCH15,16,85,86";"SCH85",#N/A,FALSE,"SCH15,16,85,86";"SCH86",#N/A,FALSE,"SCH15,16,85,86"}</definedName>
    <definedName name="wrn.print1." localSheetId="3" hidden="1">{"SCH15",#N/A,FALSE,"SCH15,16,85,86";"SCH16",#N/A,FALSE,"SCH15,16,85,86";"SCH85",#N/A,FALSE,"SCH15,16,85,86";"SCH86",#N/A,FALSE,"SCH15,16,85,86"}</definedName>
    <definedName name="wrn.print1." hidden="1">{"SCH15",#N/A,FALSE,"SCH15,16,85,86";"SCH16",#N/A,FALSE,"SCH15,16,85,86";"SCH85",#N/A,FALSE,"SCH15,16,85,86";"SCH86",#N/A,FALSE,"SCH15,16,85,86"}</definedName>
    <definedName name="wrn.print2" localSheetId="4" hidden="1">{"View1",#N/A,FALSE,"Sheet1";"View2",#N/A,FALSE,"Sheet1"}</definedName>
    <definedName name="wrn.print2" localSheetId="5" hidden="1">{"View1",#N/A,FALSE,"Sheet1";"View2",#N/A,FALSE,"Sheet1"}</definedName>
    <definedName name="wrn.print2" localSheetId="3" hidden="1">{"View1",#N/A,FALSE,"Sheet1";"View2",#N/A,FALSE,"Sheet1"}</definedName>
    <definedName name="wrn.print2" hidden="1">{"View1",#N/A,FALSE,"Sheet1";"View2",#N/A,FALSE,"Sheet1"}</definedName>
    <definedName name="wrn.print2." localSheetId="4" hidden="1">{"Assump",#N/A,TRUE,"Proforma";"first",#N/A,TRUE,"Proforma";"second",#N/A,TRUE,"Proforma";"lease1",#N/A,TRUE,"Proforma";"lease2",#N/A,TRUE,"Proforma"}</definedName>
    <definedName name="wrn.print2." localSheetId="5" hidden="1">{"Assump",#N/A,TRUE,"Proforma";"first",#N/A,TRUE,"Proforma";"second",#N/A,TRUE,"Proforma";"lease1",#N/A,TRUE,"Proforma";"lease2",#N/A,TRUE,"Proforma"}</definedName>
    <definedName name="wrn.print2." localSheetId="3" hidden="1">{"Assump",#N/A,TRUE,"Proforma";"first",#N/A,TRUE,"Proforma";"second",#N/A,TRUE,"Proforma";"lease1",#N/A,TRUE,"Proforma";"lease2",#N/A,TRUE,"Proforma"}</definedName>
    <definedName name="wrn.print2." hidden="1">{"Assump",#N/A,TRUE,"Proforma";"first",#N/A,TRUE,"Proforma";"second",#N/A,TRUE,"Proforma";"lease1",#N/A,TRUE,"Proforma";"lease2",#N/A,TRUE,"Proforma"}</definedName>
    <definedName name="wrn.print2._1" localSheetId="4" hidden="1">{"Assump",#N/A,TRUE,"Proforma";"first",#N/A,TRUE,"Proforma";"second",#N/A,TRUE,"Proforma";"lease1",#N/A,TRUE,"Proforma";"lease2",#N/A,TRUE,"Proforma"}</definedName>
    <definedName name="wrn.print2._1" localSheetId="5" hidden="1">{"Assump",#N/A,TRUE,"Proforma";"first",#N/A,TRUE,"Proforma";"second",#N/A,TRUE,"Proforma";"lease1",#N/A,TRUE,"Proforma";"lease2",#N/A,TRUE,"Proforma"}</definedName>
    <definedName name="wrn.print2._1" localSheetId="3" hidden="1">{"Assump",#N/A,TRUE,"Proforma";"first",#N/A,TRUE,"Proforma";"second",#N/A,TRUE,"Proforma";"lease1",#N/A,TRUE,"Proforma";"lease2",#N/A,TRUE,"Proforma"}</definedName>
    <definedName name="wrn.print2._1" hidden="1">{"Assump",#N/A,TRUE,"Proforma";"first",#N/A,TRUE,"Proforma";"second",#N/A,TRUE,"Proforma";"lease1",#N/A,TRUE,"Proforma";"lease2",#N/A,TRUE,"Proforma"}</definedName>
    <definedName name="wrn.print5" localSheetId="4" hidden="1">{"Assump",#N/A,TRUE,"Proforma";"first",#N/A,TRUE,"Proforma";"second",#N/A,TRUE,"Proforma";"lease1",#N/A,TRUE,"Proforma";"lease2",#N/A,TRUE,"Proforma"}</definedName>
    <definedName name="wrn.print5" localSheetId="5" hidden="1">{"Assump",#N/A,TRUE,"Proforma";"first",#N/A,TRUE,"Proforma";"second",#N/A,TRUE,"Proforma";"lease1",#N/A,TRUE,"Proforma";"lease2",#N/A,TRUE,"Proforma"}</definedName>
    <definedName name="wrn.print5" localSheetId="3" hidden="1">{"Assump",#N/A,TRUE,"Proforma";"first",#N/A,TRUE,"Proforma";"second",#N/A,TRUE,"Proforma";"lease1",#N/A,TRUE,"Proforma";"lease2",#N/A,TRUE,"Proforma"}</definedName>
    <definedName name="wrn.print5" hidden="1">{"Assump",#N/A,TRUE,"Proforma";"first",#N/A,TRUE,"Proforma";"second",#N/A,TRUE,"Proforma";"lease1",#N/A,TRUE,"Proforma";"lease2",#N/A,TRUE,"Proforma"}</definedName>
    <definedName name="wrn.print5_1" localSheetId="4" hidden="1">{"Assump",#N/A,TRUE,"Proforma";"first",#N/A,TRUE,"Proforma";"second",#N/A,TRUE,"Proforma";"lease1",#N/A,TRUE,"Proforma";"lease2",#N/A,TRUE,"Proforma"}</definedName>
    <definedName name="wrn.print5_1" localSheetId="5" hidden="1">{"Assump",#N/A,TRUE,"Proforma";"first",#N/A,TRUE,"Proforma";"second",#N/A,TRUE,"Proforma";"lease1",#N/A,TRUE,"Proforma";"lease2",#N/A,TRUE,"Proforma"}</definedName>
    <definedName name="wrn.print5_1" localSheetId="3" hidden="1">{"Assump",#N/A,TRUE,"Proforma";"first",#N/A,TRUE,"Proforma";"second",#N/A,TRUE,"Proforma";"lease1",#N/A,TRUE,"Proforma";"lease2",#N/A,TRUE,"Proforma"}</definedName>
    <definedName name="wrn.print5_1" hidden="1">{"Assump",#N/A,TRUE,"Proforma";"first",#N/A,TRUE,"Proforma";"second",#N/A,TRUE,"Proforma";"lease1",#N/A,TRUE,"Proforma";"lease2",#N/A,TRUE,"Proforma"}</definedName>
    <definedName name="wrn.PrintAll." localSheetId="4" hidden="1">{"Tab1",#N/A,FALSE,"Cover";"Tab2",#N/A,FALSE,"Sect 3.18";"Tab3",#N/A,FALSE,"Section 3.22 (b) ";"Tab4",#N/A,FALSE,"Section 3.29 (i) (ii) (iii)";"Tab5",#N/A,FALSE,"Section 3.29 (ii)";"Tab6",#N/A,FALSE,"Section 4.04 vi";"Tab8",#N/A,FALSE,"3.29."}</definedName>
    <definedName name="wrn.PrintAll." localSheetId="5" hidden="1">{"Tab1",#N/A,FALSE,"Cover";"Tab2",#N/A,FALSE,"Sect 3.18";"Tab3",#N/A,FALSE,"Section 3.22 (b) ";"Tab4",#N/A,FALSE,"Section 3.29 (i) (ii) (iii)";"Tab5",#N/A,FALSE,"Section 3.29 (ii)";"Tab6",#N/A,FALSE,"Section 4.04 vi";"Tab8",#N/A,FALSE,"3.29."}</definedName>
    <definedName name="wrn.PrintAll." localSheetId="3" hidden="1">{"Tab1",#N/A,FALSE,"Cover";"Tab2",#N/A,FALSE,"Sect 3.18";"Tab3",#N/A,FALSE,"Section 3.22 (b) ";"Tab4",#N/A,FALSE,"Section 3.29 (i) (ii) (iii)";"Tab5",#N/A,FALSE,"Section 3.29 (ii)";"Tab6",#N/A,FALSE,"Section 4.04 vi";"Tab8",#N/A,FALSE,"3.29."}</definedName>
    <definedName name="wrn.PrintAll." hidden="1">{"Tab1",#N/A,FALSE,"Cover";"Tab2",#N/A,FALSE,"Sect 3.18";"Tab3",#N/A,FALSE,"Section 3.22 (b) ";"Tab4",#N/A,FALSE,"Section 3.29 (i) (ii) (iii)";"Tab5",#N/A,FALSE,"Section 3.29 (ii)";"Tab6",#N/A,FALSE,"Section 4.04 vi";"Tab8",#N/A,FALSE,"3.29."}</definedName>
    <definedName name="wrn.PrintAll._1" localSheetId="4" hidden="1">{#N/A,#N/A,FALSE,"OpEx (PP)";#N/A,#N/A,FALSE,"Lease Comps (O)-BT";#N/A,#N/A,FALSE,"OpEx (CC)";#N/A,#N/A,FALSE,"Value (PP-Base)";#N/A,#N/A,FALSE,"Value (CC-Base)";#N/A,#N/A,FALSE,"Sales Comps (R)";#N/A,#N/A,FALSE,"Sales Comps (O)"}</definedName>
    <definedName name="wrn.PrintAll._1" localSheetId="5" hidden="1">{#N/A,#N/A,FALSE,"OpEx (PP)";#N/A,#N/A,FALSE,"Lease Comps (O)-BT";#N/A,#N/A,FALSE,"OpEx (CC)";#N/A,#N/A,FALSE,"Value (PP-Base)";#N/A,#N/A,FALSE,"Value (CC-Base)";#N/A,#N/A,FALSE,"Sales Comps (R)";#N/A,#N/A,FALSE,"Sales Comps (O)"}</definedName>
    <definedName name="wrn.PrintAll._1" localSheetId="3" hidden="1">{#N/A,#N/A,FALSE,"OpEx (PP)";#N/A,#N/A,FALSE,"Lease Comps (O)-BT";#N/A,#N/A,FALSE,"OpEx (CC)";#N/A,#N/A,FALSE,"Value (PP-Base)";#N/A,#N/A,FALSE,"Value (CC-Base)";#N/A,#N/A,FALSE,"Sales Comps (R)";#N/A,#N/A,FALSE,"Sales Comps (O)"}</definedName>
    <definedName name="wrn.PrintAll._1" hidden="1">{#N/A,#N/A,FALSE,"OpEx (PP)";#N/A,#N/A,FALSE,"Lease Comps (O)-BT";#N/A,#N/A,FALSE,"OpEx (CC)";#N/A,#N/A,FALSE,"Value (PP-Base)";#N/A,#N/A,FALSE,"Value (CC-Base)";#N/A,#N/A,FALSE,"Sales Comps (R)";#N/A,#N/A,FALSE,"Sales Comps (O)"}</definedName>
    <definedName name="wrn.PrintAll.1" localSheetId="4" hidden="1">{#N/A,#N/A,FALSE,"Broker Sheet";#N/A,#N/A,FALSE,"Exec.Summary";#N/A,#N/A,FALSE,"Argus Cash Flow";#N/A,#N/A,FALSE,"SPF";#N/A,#N/A,FALSE,"RentRoll"}</definedName>
    <definedName name="wrn.PrintAll.1" localSheetId="5" hidden="1">{#N/A,#N/A,FALSE,"Broker Sheet";#N/A,#N/A,FALSE,"Exec.Summary";#N/A,#N/A,FALSE,"Argus Cash Flow";#N/A,#N/A,FALSE,"SPF";#N/A,#N/A,FALSE,"RentRoll"}</definedName>
    <definedName name="wrn.PrintAll.1" localSheetId="3" hidden="1">{#N/A,#N/A,FALSE,"Broker Sheet";#N/A,#N/A,FALSE,"Exec.Summary";#N/A,#N/A,FALSE,"Argus Cash Flow";#N/A,#N/A,FALSE,"SPF";#N/A,#N/A,FALSE,"RentRoll"}</definedName>
    <definedName name="wrn.PrintAll.1" hidden="1">{#N/A,#N/A,FALSE,"Broker Sheet";#N/A,#N/A,FALSE,"Exec.Summary";#N/A,#N/A,FALSE,"Argus Cash Flow";#N/A,#N/A,FALSE,"SPF";#N/A,#N/A,FALSE,"RentRoll"}</definedName>
    <definedName name="wrn.PrintAll.IRR" localSheetId="4" hidden="1">{#N/A,#N/A,FALSE,"OpEx (PP)";#N/A,#N/A,FALSE,"Lease Comps (O)-BT";#N/A,#N/A,FALSE,"OpEx (CC)";#N/A,#N/A,FALSE,"Value (PP-Base)";#N/A,#N/A,FALSE,"Value (CC-Base)";#N/A,#N/A,FALSE,"Sales Comps (R)";#N/A,#N/A,FALSE,"Sales Comps (O)"}</definedName>
    <definedName name="wrn.PrintAll.IRR" localSheetId="5" hidden="1">{#N/A,#N/A,FALSE,"OpEx (PP)";#N/A,#N/A,FALSE,"Lease Comps (O)-BT";#N/A,#N/A,FALSE,"OpEx (CC)";#N/A,#N/A,FALSE,"Value (PP-Base)";#N/A,#N/A,FALSE,"Value (CC-Base)";#N/A,#N/A,FALSE,"Sales Comps (R)";#N/A,#N/A,FALSE,"Sales Comps (O)"}</definedName>
    <definedName name="wrn.PrintAll.IRR" localSheetId="3" hidden="1">{#N/A,#N/A,FALSE,"OpEx (PP)";#N/A,#N/A,FALSE,"Lease Comps (O)-BT";#N/A,#N/A,FALSE,"OpEx (CC)";#N/A,#N/A,FALSE,"Value (PP-Base)";#N/A,#N/A,FALSE,"Value (CC-Base)";#N/A,#N/A,FALSE,"Sales Comps (R)";#N/A,#N/A,FALSE,"Sales Comps (O)"}</definedName>
    <definedName name="wrn.PrintAll.IRR" hidden="1">{#N/A,#N/A,FALSE,"OpEx (PP)";#N/A,#N/A,FALSE,"Lease Comps (O)-BT";#N/A,#N/A,FALSE,"OpEx (CC)";#N/A,#N/A,FALSE,"Value (PP-Base)";#N/A,#N/A,FALSE,"Value (CC-Base)";#N/A,#N/A,FALSE,"Sales Comps (R)";#N/A,#N/A,FALSE,"Sales Comps (O)"}</definedName>
    <definedName name="wrn.printb2" localSheetId="4" hidden="1">{"View1",#N/A,FALSE,"Sheet1";"View2",#N/A,FALSE,"Sheet1"}</definedName>
    <definedName name="wrn.printb2" localSheetId="5" hidden="1">{"View1",#N/A,FALSE,"Sheet1";"View2",#N/A,FALSE,"Sheet1"}</definedName>
    <definedName name="wrn.printb2" localSheetId="3" hidden="1">{"View1",#N/A,FALSE,"Sheet1";"View2",#N/A,FALSE,"Sheet1"}</definedName>
    <definedName name="wrn.printb2" hidden="1">{"View1",#N/A,FALSE,"Sheet1";"View2",#N/A,FALSE,"Sheet1"}</definedName>
    <definedName name="wrn.Printfinancialsmth." localSheetId="4" hidden="1">{"incomemth",#N/A,TRUE,"forecast00";"incomepercentmth",#N/A,TRUE,"forecast00";"balancemth",#N/A,TRUE,"forecast00";"cashmth",#N/A,TRUE,"forecast00";"covenantmth",#N/A,TRUE,"forecast00"}</definedName>
    <definedName name="wrn.Printfinancialsmth." localSheetId="5" hidden="1">{"incomemth",#N/A,TRUE,"forecast00";"incomepercentmth",#N/A,TRUE,"forecast00";"balancemth",#N/A,TRUE,"forecast00";"cashmth",#N/A,TRUE,"forecast00";"covenantmth",#N/A,TRUE,"forecast00"}</definedName>
    <definedName name="wrn.Printfinancialsmth." localSheetId="3" hidden="1">{"incomemth",#N/A,TRUE,"forecast00";"incomepercentmth",#N/A,TRUE,"forecast00";"balancemth",#N/A,TRUE,"forecast00";"cashmth",#N/A,TRUE,"forecast00";"covenantmth",#N/A,TRUE,"forecast00"}</definedName>
    <definedName name="wrn.Printfinancialsmth." hidden="1">{"incomemth",#N/A,TRUE,"forecast00";"incomepercentmth",#N/A,TRUE,"forecast00";"balancemth",#N/A,TRUE,"forecast00";"cashmth",#N/A,TRUE,"forecast00";"covenantmth",#N/A,TRUE,"forecast00"}</definedName>
    <definedName name="wrn.PRINTHR." localSheetId="4" hidden="1">{"SCH66",#N/A,FALSE,"SCH66";"SCH67",#N/A,FALSE,"SCH67";"SCH68",#N/A,FALSE,"SCH68";"SCH69",#N/A,FALSE,"SCH69";"SCH70",#N/A,FALSE,"SCH70"}</definedName>
    <definedName name="wrn.PRINTHR." localSheetId="5" hidden="1">{"SCH66",#N/A,FALSE,"SCH66";"SCH67",#N/A,FALSE,"SCH67";"SCH68",#N/A,FALSE,"SCH68";"SCH69",#N/A,FALSE,"SCH69";"SCH70",#N/A,FALSE,"SCH70"}</definedName>
    <definedName name="wrn.PRINTHR." localSheetId="3" hidden="1">{"SCH66",#N/A,FALSE,"SCH66";"SCH67",#N/A,FALSE,"SCH67";"SCH68",#N/A,FALSE,"SCH68";"SCH69",#N/A,FALSE,"SCH69";"SCH70",#N/A,FALSE,"SCH70"}</definedName>
    <definedName name="wrn.PRINTHR." hidden="1">{"SCH66",#N/A,FALSE,"SCH66";"SCH67",#N/A,FALSE,"SCH67";"SCH68",#N/A,FALSE,"SCH68";"SCH69",#N/A,FALSE,"SCH69";"SCH70",#N/A,FALSE,"SCH70"}</definedName>
    <definedName name="wrn.Printing._.Report." localSheetId="4"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 localSheetId="5"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 localSheetId="3"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Model." localSheetId="4"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 localSheetId="5"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 localSheetId="3"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transactions._.sheets." localSheetId="4" hidden="1">{#N/A,#N/A,FALSE,"Eastern";#N/A,#N/A,FALSE,"Western"}</definedName>
    <definedName name="wrn.Printing._.the._.transactions._.sheets." localSheetId="5" hidden="1">{#N/A,#N/A,FALSE,"Eastern";#N/A,#N/A,FALSE,"Western"}</definedName>
    <definedName name="wrn.Printing._.the._.transactions._.sheets." localSheetId="3" hidden="1">{#N/A,#N/A,FALSE,"Eastern";#N/A,#N/A,FALSE,"Western"}</definedName>
    <definedName name="wrn.Printing._.the._.transactions._.sheets." hidden="1">{#N/A,#N/A,FALSE,"Eastern";#N/A,#N/A,FALSE,"Western"}</definedName>
    <definedName name="wrn.PRINTMKTG." localSheetId="4" hidden="1">{"sch6",#N/A,FALSE,"SCH6";"sch7",#N/A,FALSE,"SCH7"}</definedName>
    <definedName name="wrn.PRINTMKTG." localSheetId="5" hidden="1">{"sch6",#N/A,FALSE,"SCH6";"sch7",#N/A,FALSE,"SCH7"}</definedName>
    <definedName name="wrn.PRINTMKTG." localSheetId="3" hidden="1">{"sch6",#N/A,FALSE,"SCH6";"sch7",#N/A,FALSE,"SCH7"}</definedName>
    <definedName name="wrn.PRINTMKTG." hidden="1">{"sch6",#N/A,FALSE,"SCH6";"sch7",#N/A,FALSE,"SCH7"}</definedName>
    <definedName name="wrn.Printout." localSheetId="4" hidden="1">{"Zone1",#N/A,FALSE,"Parameters";"Zone2",#N/A,FALSE,"Parameters"}</definedName>
    <definedName name="wrn.Printout." localSheetId="5" hidden="1">{"Zone1",#N/A,FALSE,"Parameters";"Zone2",#N/A,FALSE,"Parameters"}</definedName>
    <definedName name="wrn.Printout." localSheetId="3" hidden="1">{"Zone1",#N/A,FALSE,"Parameters";"Zone2",#N/A,FALSE,"Parameters"}</definedName>
    <definedName name="wrn.Printout." hidden="1">{"Zone1",#N/A,FALSE,"Parameters";"Zone2",#N/A,FALSE,"Parameters"}</definedName>
    <definedName name="wrn.PRINTPROD." localSheetId="4"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wrn.PRINTPROD." localSheetId="5"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wrn.PRINTPROD." localSheetId="3"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wrn.PRINTPROD." hidden="1">{"SCH13",#N/A,FALSE,"SCH13";"SCH14",#N/A,FALSE,"SCH14";"SCH15",#N/A,FALSE,"SCH15,16,85,86";"SCH16",#N/A,FALSE,"SCH15,16,85,86";"SCH85",#N/A,FALSE,"SCH15,16,85,86";"SCH86",#N/A,FALSE,"SCH15,16,85,86";"SCH17",#N/A,FALSE,"SCH17,87";"SCH87",#N/A,FALSE,"SCH17,87";"SCH18",#N/A,FALSE,"SCH18,88";"SCH88",#N/A,FALSE,"SCH18,88";"SCH19",#N/A,FALSE,"SCH19,20,89,90";"SCH20",#N/A,FALSE,"SCH19,20,89,90";"SCH89",#N/A,FALSE,"SCH19,20,89,90";"SCH90",#N/A,FALSE,"SCH19,20,89,90";"SCH21",#N/A,FALSE,"SCH21";"SCH22",#N/A,FALSE,"SCH22";"SCH23",#N/A,FALSE,"SCH23";"SCH24",#N/A,FALSE,"SCH24";"SCH25",#N/A,FALSE,"SCH25";"SCH26",#N/A,FALSE,"SCH26";"SCH91",#N/A,FALSE,"SCH91";"SCH92",#N/A,FALSE,"SCH92";"SCH118",#N/A,FALSE,"SCH118";"SCH119",#N/A,FALSE,"SCH119"}</definedName>
    <definedName name="wrn.Prints._.All" localSheetId="4" hidden="1">{"Main",#N/A,FALSE,"Wacker";"Main2",#N/A,FALSE,"Wacker";"Value",#N/A,FALSE,"Wacker";"Sensitivity",#N/A,FALSE,"Wacker";"Paine",#N/A,FALSE,"Wacker";"Quaker",#N/A,FALSE,"Wacker";"Wacker",#N/A,FALSE,"Wacker";"1900",#N/A,FALSE,"Wacker";"1901",#N/A,FALSE,"Wacker"}</definedName>
    <definedName name="wrn.Prints._.All" localSheetId="5" hidden="1">{"Main",#N/A,FALSE,"Wacker";"Main2",#N/A,FALSE,"Wacker";"Value",#N/A,FALSE,"Wacker";"Sensitivity",#N/A,FALSE,"Wacker";"Paine",#N/A,FALSE,"Wacker";"Quaker",#N/A,FALSE,"Wacker";"Wacker",#N/A,FALSE,"Wacker";"1900",#N/A,FALSE,"Wacker";"1901",#N/A,FALSE,"Wacker"}</definedName>
    <definedName name="wrn.Prints._.All" localSheetId="3" hidden="1">{"Main",#N/A,FALSE,"Wacker";"Main2",#N/A,FALSE,"Wacker";"Value",#N/A,FALSE,"Wacker";"Sensitivity",#N/A,FALSE,"Wacker";"Paine",#N/A,FALSE,"Wacker";"Quaker",#N/A,FALSE,"Wacker";"Wacker",#N/A,FALSE,"Wacker";"1900",#N/A,FALSE,"Wacker";"1901",#N/A,FALSE,"Wacker"}</definedName>
    <definedName name="wrn.Prints._.All" hidden="1">{"Main",#N/A,FALSE,"Wacker";"Main2",#N/A,FALSE,"Wacker";"Value",#N/A,FALSE,"Wacker";"Sensitivity",#N/A,FALSE,"Wacker";"Paine",#N/A,FALSE,"Wacker";"Quaker",#N/A,FALSE,"Wacker";"Wacker",#N/A,FALSE,"Wacker";"1900",#N/A,FALSE,"Wacker";"1901",#N/A,FALSE,"Wacker"}</definedName>
    <definedName name="wrn.Prints._.All." localSheetId="4" hidden="1">{"Main",#N/A,FALSE,"Wacker";"Main2",#N/A,FALSE,"Wacker";"Value",#N/A,FALSE,"Wacker";"Sensitivity",#N/A,FALSE,"Wacker";"Paine",#N/A,FALSE,"Wacker";"Quaker",#N/A,FALSE,"Wacker";"Wacker",#N/A,FALSE,"Wacker";"1900",#N/A,FALSE,"Wacker";"1901",#N/A,FALSE,"Wacker"}</definedName>
    <definedName name="wrn.Prints._.All." localSheetId="5" hidden="1">{"Main",#N/A,FALSE,"Wacker";"Main2",#N/A,FALSE,"Wacker";"Value",#N/A,FALSE,"Wacker";"Sensitivity",#N/A,FALSE,"Wacker";"Paine",#N/A,FALSE,"Wacker";"Quaker",#N/A,FALSE,"Wacker";"Wacker",#N/A,FALSE,"Wacker";"1900",#N/A,FALSE,"Wacker";"1901",#N/A,FALSE,"Wacker"}</definedName>
    <definedName name="wrn.Prints._.All." localSheetId="3" hidden="1">{"Main",#N/A,FALSE,"Wacker";"Main2",#N/A,FALSE,"Wacker";"Value",#N/A,FALSE,"Wacker";"Sensitivity",#N/A,FALSE,"Wacker";"Paine",#N/A,FALSE,"Wacker";"Quaker",#N/A,FALSE,"Wacker";"Wacker",#N/A,FALSE,"Wacker";"1900",#N/A,FALSE,"Wacker";"1901",#N/A,FALSE,"Wacker"}</definedName>
    <definedName name="wrn.Prints._.All." hidden="1">{"Main",#N/A,FALSE,"Wacker";"Main2",#N/A,FALSE,"Wacker";"Value",#N/A,FALSE,"Wacker";"Sensitivity",#N/A,FALSE,"Wacker";"Paine",#N/A,FALSE,"Wacker";"Quaker",#N/A,FALSE,"Wacker";"Wacker",#N/A,FALSE,"Wacker";"1900",#N/A,FALSE,"Wacker";"1901",#N/A,FALSE,"Wacker"}</definedName>
    <definedName name="wrn.Prints._.All._1" localSheetId="4" hidden="1">{"Main",#N/A,FALSE,"Wacker";"Main2",#N/A,FALSE,"Wacker";"Value",#N/A,FALSE,"Wacker";"Sensitivity",#N/A,FALSE,"Wacker";"Paine",#N/A,FALSE,"Wacker";"Quaker",#N/A,FALSE,"Wacker";"Wacker",#N/A,FALSE,"Wacker";"1900",#N/A,FALSE,"Wacker";"1901",#N/A,FALSE,"Wacker"}</definedName>
    <definedName name="wrn.Prints._.All._1" localSheetId="5" hidden="1">{"Main",#N/A,FALSE,"Wacker";"Main2",#N/A,FALSE,"Wacker";"Value",#N/A,FALSE,"Wacker";"Sensitivity",#N/A,FALSE,"Wacker";"Paine",#N/A,FALSE,"Wacker";"Quaker",#N/A,FALSE,"Wacker";"Wacker",#N/A,FALSE,"Wacker";"1900",#N/A,FALSE,"Wacker";"1901",#N/A,FALSE,"Wacker"}</definedName>
    <definedName name="wrn.Prints._.All._1" localSheetId="3" hidden="1">{"Main",#N/A,FALSE,"Wacker";"Main2",#N/A,FALSE,"Wacker";"Value",#N/A,FALSE,"Wacker";"Sensitivity",#N/A,FALSE,"Wacker";"Paine",#N/A,FALSE,"Wacker";"Quaker",#N/A,FALSE,"Wacker";"Wacker",#N/A,FALSE,"Wacker";"1900",#N/A,FALSE,"Wacker";"1901",#N/A,FALSE,"Wacker"}</definedName>
    <definedName name="wrn.Prints._.All._1" hidden="1">{"Main",#N/A,FALSE,"Wacker";"Main2",#N/A,FALSE,"Wacker";"Value",#N/A,FALSE,"Wacker";"Sensitivity",#N/A,FALSE,"Wacker";"Paine",#N/A,FALSE,"Wacker";"Quaker",#N/A,FALSE,"Wacker";"Wacker",#N/A,FALSE,"Wacker";"1900",#N/A,FALSE,"Wacker";"1901",#N/A,FALSE,"Wacker"}</definedName>
    <definedName name="wrn.Prints._.All2." localSheetId="4" hidden="1">{"Main",#N/A,FALSE,"Wacker";"Main2",#N/A,FALSE,"Wacker";"Value",#N/A,FALSE,"Wacker";"Sensitivity",#N/A,FALSE,"Wacker";"Paine",#N/A,FALSE,"Wacker";"Quaker",#N/A,FALSE,"Wacker";"Wacker",#N/A,FALSE,"Wacker";"1900",#N/A,FALSE,"Wacker";"1901",#N/A,FALSE,"Wacker"}</definedName>
    <definedName name="wrn.Prints._.All2." localSheetId="5" hidden="1">{"Main",#N/A,FALSE,"Wacker";"Main2",#N/A,FALSE,"Wacker";"Value",#N/A,FALSE,"Wacker";"Sensitivity",#N/A,FALSE,"Wacker";"Paine",#N/A,FALSE,"Wacker";"Quaker",#N/A,FALSE,"Wacker";"Wacker",#N/A,FALSE,"Wacker";"1900",#N/A,FALSE,"Wacker";"1901",#N/A,FALSE,"Wacker"}</definedName>
    <definedName name="wrn.Prints._.All2." localSheetId="3" hidden="1">{"Main",#N/A,FALSE,"Wacker";"Main2",#N/A,FALSE,"Wacker";"Value",#N/A,FALSE,"Wacker";"Sensitivity",#N/A,FALSE,"Wacker";"Paine",#N/A,FALSE,"Wacker";"Quaker",#N/A,FALSE,"Wacker";"Wacker",#N/A,FALSE,"Wacker";"1900",#N/A,FALSE,"Wacker";"1901",#N/A,FALSE,"Wacker"}</definedName>
    <definedName name="wrn.Prints._.All2." hidden="1">{"Main",#N/A,FALSE,"Wacker";"Main2",#N/A,FALSE,"Wacker";"Value",#N/A,FALSE,"Wacker";"Sensitivity",#N/A,FALSE,"Wacker";"Paine",#N/A,FALSE,"Wacker";"Quaker",#N/A,FALSE,"Wacker";"Wacker",#N/A,FALSE,"Wacker";"1900",#N/A,FALSE,"Wacker";"1901",#N/A,FALSE,"Wacker"}</definedName>
    <definedName name="wrn.Prints._All.B" localSheetId="4" hidden="1">{"Main",#N/A,FALSE,"Wacker";"Main2",#N/A,FALSE,"Wacker";"Value",#N/A,FALSE,"Wacker";"Sensitivity",#N/A,FALSE,"Wacker";"Paine",#N/A,FALSE,"Wacker";"Quaker",#N/A,FALSE,"Wacker";"Wacker",#N/A,FALSE,"Wacker";"1900",#N/A,FALSE,"Wacker";"1901",#N/A,FALSE,"Wacker"}</definedName>
    <definedName name="wrn.Prints._All.B" localSheetId="5" hidden="1">{"Main",#N/A,FALSE,"Wacker";"Main2",#N/A,FALSE,"Wacker";"Value",#N/A,FALSE,"Wacker";"Sensitivity",#N/A,FALSE,"Wacker";"Paine",#N/A,FALSE,"Wacker";"Quaker",#N/A,FALSE,"Wacker";"Wacker",#N/A,FALSE,"Wacker";"1900",#N/A,FALSE,"Wacker";"1901",#N/A,FALSE,"Wacker"}</definedName>
    <definedName name="wrn.Prints._All.B" localSheetId="3" hidden="1">{"Main",#N/A,FALSE,"Wacker";"Main2",#N/A,FALSE,"Wacker";"Value",#N/A,FALSE,"Wacker";"Sensitivity",#N/A,FALSE,"Wacker";"Paine",#N/A,FALSE,"Wacker";"Quaker",#N/A,FALSE,"Wacker";"Wacker",#N/A,FALSE,"Wacker";"1900",#N/A,FALSE,"Wacker";"1901",#N/A,FALSE,"Wacker"}</definedName>
    <definedName name="wrn.Prints._All.B" hidden="1">{"Main",#N/A,FALSE,"Wacker";"Main2",#N/A,FALSE,"Wacker";"Value",#N/A,FALSE,"Wacker";"Sensitivity",#N/A,FALSE,"Wacker";"Paine",#N/A,FALSE,"Wacker";"Quaker",#N/A,FALSE,"Wacker";"Wacker",#N/A,FALSE,"Wacker";"1900",#N/A,FALSE,"Wacker";"1901",#N/A,FALSE,"Wacker"}</definedName>
    <definedName name="wrn.printsyns." localSheetId="4" hidden="1">{"dcfsyn",#N/A,FALSE,"DCFSYN";"senssyn",#N/A,FALSE,"DCFSYN"}</definedName>
    <definedName name="wrn.printsyns." localSheetId="5" hidden="1">{"dcfsyn",#N/A,FALSE,"DCFSYN";"senssyn",#N/A,FALSE,"DCFSYN"}</definedName>
    <definedName name="wrn.printsyns." localSheetId="3" hidden="1">{"dcfsyn",#N/A,FALSE,"DCFSYN";"senssyn",#N/A,FALSE,"DCFSYN"}</definedName>
    <definedName name="wrn.printsyns." hidden="1">{"dcfsyn",#N/A,FALSE,"DCFSYN";"senssyn",#N/A,FALSE,"DCFSYN"}</definedName>
    <definedName name="wrn.PRO." localSheetId="4" hidden="1">{#N/A,#N/A,FALSE,"COVER";#N/A,#N/A,FALSE,"Construction CF";#N/A,#N/A,FALSE,"PROFORMA";#N/A,#N/A,FALSE,"CASHFLOW"}</definedName>
    <definedName name="wrn.PRO." localSheetId="5" hidden="1">{#N/A,#N/A,FALSE,"COVER";#N/A,#N/A,FALSE,"Construction CF";#N/A,#N/A,FALSE,"PROFORMA";#N/A,#N/A,FALSE,"CASHFLOW"}</definedName>
    <definedName name="wrn.PRO." localSheetId="3" hidden="1">{#N/A,#N/A,FALSE,"COVER";#N/A,#N/A,FALSE,"Construction CF";#N/A,#N/A,FALSE,"PROFORMA";#N/A,#N/A,FALSE,"CASHFLOW"}</definedName>
    <definedName name="wrn.PRO." hidden="1">{#N/A,#N/A,FALSE,"COVER";#N/A,#N/A,FALSE,"Construction CF";#N/A,#N/A,FALSE,"PROFORMA";#N/A,#N/A,FALSE,"CASHFLOW"}</definedName>
    <definedName name="wrn.Pro._.Forma." localSheetId="4" hidden="1">{#N/A,#N/A,TRUE,"Cost";#N/A,#N/A,TRUE,"Income";#N/A,#N/A,TRUE,"Vac_Expir";#N/A,#N/A,TRUE,"Notes";#N/A,#N/A,TRUE,"Leasing_Sched"}</definedName>
    <definedName name="wrn.Pro._.Forma." localSheetId="5" hidden="1">{#N/A,#N/A,TRUE,"Cost";#N/A,#N/A,TRUE,"Income";#N/A,#N/A,TRUE,"Vac_Expir";#N/A,#N/A,TRUE,"Notes";#N/A,#N/A,TRUE,"Leasing_Sched"}</definedName>
    <definedName name="wrn.Pro._.Forma." localSheetId="3" hidden="1">{#N/A,#N/A,TRUE,"Cost";#N/A,#N/A,TRUE,"Income";#N/A,#N/A,TRUE,"Vac_Expir";#N/A,#N/A,TRUE,"Notes";#N/A,#N/A,TRUE,"Leasing_Sched"}</definedName>
    <definedName name="wrn.Pro._.Forma." hidden="1">{#N/A,#N/A,TRUE,"Cost";#N/A,#N/A,TRUE,"Income";#N/A,#N/A,TRUE,"Vac_Expir";#N/A,#N/A,TRUE,"Notes";#N/A,#N/A,TRUE,"Leasing_Sched"}</definedName>
    <definedName name="wrn.PRO._1" localSheetId="4" hidden="1">{#N/A,#N/A,FALSE,"COVER";#N/A,#N/A,FALSE,"Construction CF";#N/A,#N/A,FALSE,"PROFORMA";#N/A,#N/A,FALSE,"CASHFLOW"}</definedName>
    <definedName name="wrn.PRO._1" localSheetId="5" hidden="1">{#N/A,#N/A,FALSE,"COVER";#N/A,#N/A,FALSE,"Construction CF";#N/A,#N/A,FALSE,"PROFORMA";#N/A,#N/A,FALSE,"CASHFLOW"}</definedName>
    <definedName name="wrn.PRO._1" localSheetId="3" hidden="1">{#N/A,#N/A,FALSE,"COVER";#N/A,#N/A,FALSE,"Construction CF";#N/A,#N/A,FALSE,"PROFORMA";#N/A,#N/A,FALSE,"CASHFLOW"}</definedName>
    <definedName name="wrn.PRO._1" hidden="1">{#N/A,#N/A,FALSE,"COVER";#N/A,#N/A,FALSE,"Construction CF";#N/A,#N/A,FALSE,"PROFORMA";#N/A,#N/A,FALSE,"CASHFLOW"}</definedName>
    <definedName name="wrn.PRO._2" localSheetId="4" hidden="1">{#N/A,#N/A,FALSE,"COVER";#N/A,#N/A,FALSE,"Construction CF";#N/A,#N/A,FALSE,"PROFORMA";#N/A,#N/A,FALSE,"CASHFLOW"}</definedName>
    <definedName name="wrn.PRO._2" localSheetId="5" hidden="1">{#N/A,#N/A,FALSE,"COVER";#N/A,#N/A,FALSE,"Construction CF";#N/A,#N/A,FALSE,"PROFORMA";#N/A,#N/A,FALSE,"CASHFLOW"}</definedName>
    <definedName name="wrn.PRO._2" localSheetId="3" hidden="1">{#N/A,#N/A,FALSE,"COVER";#N/A,#N/A,FALSE,"Construction CF";#N/A,#N/A,FALSE,"PROFORMA";#N/A,#N/A,FALSE,"CASHFLOW"}</definedName>
    <definedName name="wrn.PRO._2" hidden="1">{#N/A,#N/A,FALSE,"COVER";#N/A,#N/A,FALSE,"Construction CF";#N/A,#N/A,FALSE,"PROFORMA";#N/A,#N/A,FALSE,"CASHFLOW"}</definedName>
    <definedName name="wrn.PRO._3" localSheetId="4" hidden="1">{#N/A,#N/A,FALSE,"COVER";#N/A,#N/A,FALSE,"Construction CF";#N/A,#N/A,FALSE,"PROFORMA";#N/A,#N/A,FALSE,"CASHFLOW"}</definedName>
    <definedName name="wrn.PRO._3" localSheetId="5" hidden="1">{#N/A,#N/A,FALSE,"COVER";#N/A,#N/A,FALSE,"Construction CF";#N/A,#N/A,FALSE,"PROFORMA";#N/A,#N/A,FALSE,"CASHFLOW"}</definedName>
    <definedName name="wrn.PRO._3" localSheetId="3" hidden="1">{#N/A,#N/A,FALSE,"COVER";#N/A,#N/A,FALSE,"Construction CF";#N/A,#N/A,FALSE,"PROFORMA";#N/A,#N/A,FALSE,"CASHFLOW"}</definedName>
    <definedName name="wrn.PRO._3" hidden="1">{#N/A,#N/A,FALSE,"COVER";#N/A,#N/A,FALSE,"Construction CF";#N/A,#N/A,FALSE,"PROFORMA";#N/A,#N/A,FALSE,"CASHFLOW"}</definedName>
    <definedName name="wrn.PRO._4" localSheetId="4" hidden="1">{#N/A,#N/A,FALSE,"COVER";#N/A,#N/A,FALSE,"Construction CF";#N/A,#N/A,FALSE,"PROFORMA";#N/A,#N/A,FALSE,"CASHFLOW"}</definedName>
    <definedName name="wrn.PRO._4" localSheetId="5" hidden="1">{#N/A,#N/A,FALSE,"COVER";#N/A,#N/A,FALSE,"Construction CF";#N/A,#N/A,FALSE,"PROFORMA";#N/A,#N/A,FALSE,"CASHFLOW"}</definedName>
    <definedName name="wrn.PRO._4" localSheetId="3" hidden="1">{#N/A,#N/A,FALSE,"COVER";#N/A,#N/A,FALSE,"Construction CF";#N/A,#N/A,FALSE,"PROFORMA";#N/A,#N/A,FALSE,"CASHFLOW"}</definedName>
    <definedName name="wrn.PRO._4" hidden="1">{#N/A,#N/A,FALSE,"COVER";#N/A,#N/A,FALSE,"Construction CF";#N/A,#N/A,FALSE,"PROFORMA";#N/A,#N/A,FALSE,"CASHFLOW"}</definedName>
    <definedName name="wrn.PRO._5" localSheetId="4" hidden="1">{#N/A,#N/A,FALSE,"COVER";#N/A,#N/A,FALSE,"Construction CF";#N/A,#N/A,FALSE,"PROFORMA";#N/A,#N/A,FALSE,"CASHFLOW"}</definedName>
    <definedName name="wrn.PRO._5" localSheetId="5" hidden="1">{#N/A,#N/A,FALSE,"COVER";#N/A,#N/A,FALSE,"Construction CF";#N/A,#N/A,FALSE,"PROFORMA";#N/A,#N/A,FALSE,"CASHFLOW"}</definedName>
    <definedName name="wrn.PRO._5" localSheetId="3" hidden="1">{#N/A,#N/A,FALSE,"COVER";#N/A,#N/A,FALSE,"Construction CF";#N/A,#N/A,FALSE,"PROFORMA";#N/A,#N/A,FALSE,"CASHFLOW"}</definedName>
    <definedName name="wrn.PRO._5" hidden="1">{#N/A,#N/A,FALSE,"COVER";#N/A,#N/A,FALSE,"Construction CF";#N/A,#N/A,FALSE,"PROFORMA";#N/A,#N/A,FALSE,"CASHFLOW"}</definedName>
    <definedName name="wrn.Profit_and_Loss." localSheetId="4" hidden="1">{"Profit_Summary",#N/A,FALSE,"Monthly";"Profit_P2",#N/A,FALSE,"Monthly";"Profit_P3",#N/A,FALSE,"Monthly";"Profit_P4",#N/A,FALSE,"Monthly";"Profit_P5",#N/A,FALSE,"Monthly";"Profit_P6",#N/A,FALSE,"Monthly";"Profit_P7",#N/A,FALSE,"Monthly";"Profit_P8",#N/A,FALSE,"Monthly";"Profit_P9",#N/A,FALSE,"Monthly";"Profit_P10",#N/A,FALSE,"Monthly";"Profit_P11",#N/A,FALSE,"Monthly";"Profit_P12",#N/A,FALSE,"Monthly";"Profit_P13",#N/A,FALSE,"Monthly";"Profit_P14",#N/A,FALSE,"Monthly";"pROFIT_p15",#N/A,FALSE,"Monthly"}</definedName>
    <definedName name="wrn.Profit_and_Loss." localSheetId="5" hidden="1">{"Profit_Summary",#N/A,FALSE,"Monthly";"Profit_P2",#N/A,FALSE,"Monthly";"Profit_P3",#N/A,FALSE,"Monthly";"Profit_P4",#N/A,FALSE,"Monthly";"Profit_P5",#N/A,FALSE,"Monthly";"Profit_P6",#N/A,FALSE,"Monthly";"Profit_P7",#N/A,FALSE,"Monthly";"Profit_P8",#N/A,FALSE,"Monthly";"Profit_P9",#N/A,FALSE,"Monthly";"Profit_P10",#N/A,FALSE,"Monthly";"Profit_P11",#N/A,FALSE,"Monthly";"Profit_P12",#N/A,FALSE,"Monthly";"Profit_P13",#N/A,FALSE,"Monthly";"Profit_P14",#N/A,FALSE,"Monthly";"pROFIT_p15",#N/A,FALSE,"Monthly"}</definedName>
    <definedName name="wrn.Profit_and_Loss." localSheetId="3" hidden="1">{"Profit_Summary",#N/A,FALSE,"Monthly";"Profit_P2",#N/A,FALSE,"Monthly";"Profit_P3",#N/A,FALSE,"Monthly";"Profit_P4",#N/A,FALSE,"Monthly";"Profit_P5",#N/A,FALSE,"Monthly";"Profit_P6",#N/A,FALSE,"Monthly";"Profit_P7",#N/A,FALSE,"Monthly";"Profit_P8",#N/A,FALSE,"Monthly";"Profit_P9",#N/A,FALSE,"Monthly";"Profit_P10",#N/A,FALSE,"Monthly";"Profit_P11",#N/A,FALSE,"Monthly";"Profit_P12",#N/A,FALSE,"Monthly";"Profit_P13",#N/A,FALSE,"Monthly";"Profit_P14",#N/A,FALSE,"Monthly";"pROFIT_p15",#N/A,FALSE,"Monthly"}</definedName>
    <definedName name="wrn.Profit_and_Loss." hidden="1">{"Profit_Summary",#N/A,FALSE,"Monthly";"Profit_P2",#N/A,FALSE,"Monthly";"Profit_P3",#N/A,FALSE,"Monthly";"Profit_P4",#N/A,FALSE,"Monthly";"Profit_P5",#N/A,FALSE,"Monthly";"Profit_P6",#N/A,FALSE,"Monthly";"Profit_P7",#N/A,FALSE,"Monthly";"Profit_P8",#N/A,FALSE,"Monthly";"Profit_P9",#N/A,FALSE,"Monthly";"Profit_P10",#N/A,FALSE,"Monthly";"Profit_P11",#N/A,FALSE,"Monthly";"Profit_P12",#N/A,FALSE,"Monthly";"Profit_P13",#N/A,FALSE,"Monthly";"Profit_P14",#N/A,FALSE,"Monthly";"pROFIT_p15",#N/A,FALSE,"Monthly"}</definedName>
    <definedName name="wrn.Proforma." localSheetId="4" hidden="1">{#N/A,#N/A,FALSE,"ExecSum";#N/A,#N/A,FALSE,"Summary";#N/A,#N/A,FALSE,"Budget";#N/A,#N/A,FALSE,"CashFlow"}</definedName>
    <definedName name="wrn.Proforma." localSheetId="5" hidden="1">{#N/A,#N/A,FALSE,"ExecSum";#N/A,#N/A,FALSE,"Summary";#N/A,#N/A,FALSE,"Budget";#N/A,#N/A,FALSE,"CashFlow"}</definedName>
    <definedName name="wrn.Proforma." localSheetId="3" hidden="1">{#N/A,#N/A,FALSE,"ExecSum";#N/A,#N/A,FALSE,"Summary";#N/A,#N/A,FALSE,"Budget";#N/A,#N/A,FALSE,"CashFlow"}</definedName>
    <definedName name="wrn.Proforma." hidden="1">{#N/A,#N/A,FALSE,"ExecSum";#N/A,#N/A,FALSE,"Summary";#N/A,#N/A,FALSE,"Budget";#N/A,#N/A,FALSE,"CashFlow"}</definedName>
    <definedName name="wrn.Proforma._.Report." localSheetId="4"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forma._.Report." localSheetId="5"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forma._.Report." localSheetId="3"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forma._.Report."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forma._.Review." localSheetId="4" hidden="1">{#N/A,#N/A,FALSE,"Occ and Rate";#N/A,#N/A,FALSE,"PF Input";#N/A,#N/A,FALSE,"Proforma Five Yr";#N/A,#N/A,FALSE,"Hotcomps"}</definedName>
    <definedName name="wrn.Proforma._.Review." localSheetId="5" hidden="1">{#N/A,#N/A,FALSE,"Occ and Rate";#N/A,#N/A,FALSE,"PF Input";#N/A,#N/A,FALSE,"Proforma Five Yr";#N/A,#N/A,FALSE,"Hotcomps"}</definedName>
    <definedName name="wrn.Proforma._.Review." localSheetId="3" hidden="1">{#N/A,#N/A,FALSE,"Occ and Rate";#N/A,#N/A,FALSE,"PF Input";#N/A,#N/A,FALSE,"Proforma Five Yr";#N/A,#N/A,FALSE,"Hotcomps"}</definedName>
    <definedName name="wrn.Proforma._.Review." hidden="1">{#N/A,#N/A,FALSE,"Occ and Rate";#N/A,#N/A,FALSE,"PF Input";#N/A,#N/A,FALSE,"Proforma Five Yr";#N/A,#N/A,FALSE,"Hotcomps"}</definedName>
    <definedName name="wrn.Proforma._.Review._1" localSheetId="4" hidden="1">{#N/A,#N/A,FALSE,"Occ and Rate";#N/A,#N/A,FALSE,"PF Input";#N/A,#N/A,FALSE,"Proforma Five Yr";#N/A,#N/A,FALSE,"Hotcomps"}</definedName>
    <definedName name="wrn.Proforma._.Review._1" localSheetId="5" hidden="1">{#N/A,#N/A,FALSE,"Occ and Rate";#N/A,#N/A,FALSE,"PF Input";#N/A,#N/A,FALSE,"Proforma Five Yr";#N/A,#N/A,FALSE,"Hotcomps"}</definedName>
    <definedName name="wrn.Proforma._.Review._1" localSheetId="3" hidden="1">{#N/A,#N/A,FALSE,"Occ and Rate";#N/A,#N/A,FALSE,"PF Input";#N/A,#N/A,FALSE,"Proforma Five Yr";#N/A,#N/A,FALSE,"Hotcomps"}</definedName>
    <definedName name="wrn.Proforma._.Review._1" hidden="1">{#N/A,#N/A,FALSE,"Occ and Rate";#N/A,#N/A,FALSE,"PF Input";#N/A,#N/A,FALSE,"Proforma Five Yr";#N/A,#N/A,FALSE,"Hotcomps"}</definedName>
    <definedName name="wrn.Proforma._.Year._.1." localSheetId="4" hidden="1">{"Plan Information",#N/A,FALSE,"Plans"}</definedName>
    <definedName name="wrn.Proforma._.Year._.1." localSheetId="5" hidden="1">{"Plan Information",#N/A,FALSE,"Plans"}</definedName>
    <definedName name="wrn.Proforma._.Year._.1." localSheetId="3" hidden="1">{"Plan Information",#N/A,FALSE,"Plans"}</definedName>
    <definedName name="wrn.Proforma._.Year._.1." hidden="1">{"Plan Information",#N/A,FALSE,"Plans"}</definedName>
    <definedName name="wrn.Proforma._1" localSheetId="4" hidden="1">{#N/A,#N/A,TRUE,"Summary";#N/A,#N/A,TRUE,"InPlace";#N/A,#N/A,TRUE,"Stable";#N/A,#N/A,TRUE,"RentRoll";#N/A,#N/A,TRUE,"I&amp;E";#N/A,#N/A,TRUE,"Expense Detail";#N/A,#N/A,TRUE,"CAM Recov(InPlace)";#N/A,#N/A,TRUE,"CAM Recov(Stable)";#N/A,#N/A,TRUE,"Tax Recov";#N/A,#N/A,TRUE,"Expiration";#N/A,#N/A,TRUE,"Sales";#N/A,#N/A,TRUE,"Tax"}</definedName>
    <definedName name="wrn.Proforma._1" localSheetId="5" hidden="1">{#N/A,#N/A,TRUE,"Summary";#N/A,#N/A,TRUE,"InPlace";#N/A,#N/A,TRUE,"Stable";#N/A,#N/A,TRUE,"RentRoll";#N/A,#N/A,TRUE,"I&amp;E";#N/A,#N/A,TRUE,"Expense Detail";#N/A,#N/A,TRUE,"CAM Recov(InPlace)";#N/A,#N/A,TRUE,"CAM Recov(Stable)";#N/A,#N/A,TRUE,"Tax Recov";#N/A,#N/A,TRUE,"Expiration";#N/A,#N/A,TRUE,"Sales";#N/A,#N/A,TRUE,"Tax"}</definedName>
    <definedName name="wrn.Proforma._1" localSheetId="3" hidden="1">{#N/A,#N/A,TRUE,"Summary";#N/A,#N/A,TRUE,"InPlace";#N/A,#N/A,TRUE,"Stable";#N/A,#N/A,TRUE,"RentRoll";#N/A,#N/A,TRUE,"I&amp;E";#N/A,#N/A,TRUE,"Expense Detail";#N/A,#N/A,TRUE,"CAM Recov(InPlace)";#N/A,#N/A,TRUE,"CAM Recov(Stable)";#N/A,#N/A,TRUE,"Tax Recov";#N/A,#N/A,TRUE,"Expiration";#N/A,#N/A,TRUE,"Sales";#N/A,#N/A,TRUE,"Tax"}</definedName>
    <definedName name="wrn.Proforma._1" hidden="1">{#N/A,#N/A,TRUE,"Summary";#N/A,#N/A,TRUE,"InPlace";#N/A,#N/A,TRUE,"Stable";#N/A,#N/A,TRUE,"RentRoll";#N/A,#N/A,TRUE,"I&amp;E";#N/A,#N/A,TRUE,"Expense Detail";#N/A,#N/A,TRUE,"CAM Recov(InPlace)";#N/A,#N/A,TRUE,"CAM Recov(Stable)";#N/A,#N/A,TRUE,"Tax Recov";#N/A,#N/A,TRUE,"Expiration";#N/A,#N/A,TRUE,"Sales";#N/A,#N/A,TRUE,"Tax"}</definedName>
    <definedName name="wrn.Proforma.1" localSheetId="4" hidden="1">{#N/A,#N/A,TRUE,"Summary";#N/A,#N/A,TRUE,"InPlace";#N/A,#N/A,TRUE,"Stable";#N/A,#N/A,TRUE,"RentRoll";#N/A,#N/A,TRUE,"I&amp;E";#N/A,#N/A,TRUE,"Expense Detail";#N/A,#N/A,TRUE,"CAM Recov(InPlace)";#N/A,#N/A,TRUE,"CAM Recov(Stable)";#N/A,#N/A,TRUE,"Tax Recov";#N/A,#N/A,TRUE,"Expiration";#N/A,#N/A,TRUE,"Sales";#N/A,#N/A,TRUE,"Tax"}</definedName>
    <definedName name="wrn.Proforma.1" localSheetId="5" hidden="1">{#N/A,#N/A,TRUE,"Summary";#N/A,#N/A,TRUE,"InPlace";#N/A,#N/A,TRUE,"Stable";#N/A,#N/A,TRUE,"RentRoll";#N/A,#N/A,TRUE,"I&amp;E";#N/A,#N/A,TRUE,"Expense Detail";#N/A,#N/A,TRUE,"CAM Recov(InPlace)";#N/A,#N/A,TRUE,"CAM Recov(Stable)";#N/A,#N/A,TRUE,"Tax Recov";#N/A,#N/A,TRUE,"Expiration";#N/A,#N/A,TRUE,"Sales";#N/A,#N/A,TRUE,"Tax"}</definedName>
    <definedName name="wrn.Proforma.1" localSheetId="3" hidden="1">{#N/A,#N/A,TRUE,"Summary";#N/A,#N/A,TRUE,"InPlace";#N/A,#N/A,TRUE,"Stable";#N/A,#N/A,TRUE,"RentRoll";#N/A,#N/A,TRUE,"I&amp;E";#N/A,#N/A,TRUE,"Expense Detail";#N/A,#N/A,TRUE,"CAM Recov(InPlace)";#N/A,#N/A,TRUE,"CAM Recov(Stable)";#N/A,#N/A,TRUE,"Tax Recov";#N/A,#N/A,TRUE,"Expiration";#N/A,#N/A,TRUE,"Sales";#N/A,#N/A,TRUE,"Tax"}</definedName>
    <definedName name="wrn.Proforma.1" hidden="1">{#N/A,#N/A,TRUE,"Summary";#N/A,#N/A,TRUE,"InPlace";#N/A,#N/A,TRUE,"Stable";#N/A,#N/A,TRUE,"RentRoll";#N/A,#N/A,TRUE,"I&amp;E";#N/A,#N/A,TRUE,"Expense Detail";#N/A,#N/A,TRUE,"CAM Recov(InPlace)";#N/A,#N/A,TRUE,"CAM Recov(Stable)";#N/A,#N/A,TRUE,"Tax Recov";#N/A,#N/A,TRUE,"Expiration";#N/A,#N/A,TRUE,"Sales";#N/A,#N/A,TRUE,"Tax"}</definedName>
    <definedName name="wrn.Program._.Compliance." localSheetId="4" hidden="1">{#N/A,#N/A,FALSE,"COMPLIANCE"}</definedName>
    <definedName name="wrn.Program._.Compliance." localSheetId="5" hidden="1">{#N/A,#N/A,FALSE,"COMPLIANCE"}</definedName>
    <definedName name="wrn.Program._.Compliance." localSheetId="3" hidden="1">{#N/A,#N/A,FALSE,"COMPLIANCE"}</definedName>
    <definedName name="wrn.Program._.Compliance." hidden="1">{#N/A,#N/A,FALSE,"COMPLIANCE"}</definedName>
    <definedName name="wrn.PROGRAMS." localSheetId="4" hidden="1">{"sch52",#N/A,FALSE,"SCH52"}</definedName>
    <definedName name="wrn.PROGRAMS." localSheetId="5" hidden="1">{"sch52",#N/A,FALSE,"SCH52"}</definedName>
    <definedName name="wrn.PROGRAMS." localSheetId="3" hidden="1">{"sch52",#N/A,FALSE,"SCH52"}</definedName>
    <definedName name="wrn.PROGRAMS." hidden="1">{"sch52",#N/A,FALSE,"SCH52"}</definedName>
    <definedName name="wrn.Project._.Cost._.Estimate." localSheetId="4" hidden="1">{#N/A,#N/A,FALSE,"cost";#N/A,#N/A,FALSE,"draw sched.";#N/A,#N/A,FALSE,"spread";#N/A,#N/A,FALSE,"Assumptions"}</definedName>
    <definedName name="wrn.Project._.Cost._.Estimate." localSheetId="5" hidden="1">{#N/A,#N/A,FALSE,"cost";#N/A,#N/A,FALSE,"draw sched.";#N/A,#N/A,FALSE,"spread";#N/A,#N/A,FALSE,"Assumptions"}</definedName>
    <definedName name="wrn.Project._.Cost._.Estimate." localSheetId="3" hidden="1">{#N/A,#N/A,FALSE,"cost";#N/A,#N/A,FALSE,"draw sched.";#N/A,#N/A,FALSE,"spread";#N/A,#N/A,FALSE,"Assumptions"}</definedName>
    <definedName name="wrn.Project._.Cost._.Estimate." hidden="1">{#N/A,#N/A,FALSE,"cost";#N/A,#N/A,FALSE,"draw sched.";#N/A,#N/A,FALSE,"spread";#N/A,#N/A,FALSE,"Assumptions"}</definedName>
    <definedName name="wrn.Project._.Summaries." localSheetId="4"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_.Summaries." localSheetId="5"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_.Summaries." localSheetId="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_.Summaries."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ION." localSheetId="4" hidden="1">{#N/A,#N/A,FALSE,"71";#N/A,#N/A,FALSE,"70";#N/A,#N/A,FALSE,"68";#N/A,#N/A,FALSE,"61";#N/A,#N/A,FALSE,"59";#N/A,#N/A,FALSE,"57";#N/A,#N/A,FALSE,"54";#N/A,#N/A,FALSE,"52";#N/A,#N/A,FALSE,"50";#N/A,#N/A,FALSE,"49";#N/A,#N/A,FALSE,"44";#N/A,#N/A,FALSE,"43";#N/A,#N/A,FALSE,"42";#N/A,#N/A,FALSE,"41";#N/A,#N/A,FALSE,"40";#N/A,#N/A,FALSE,"30";#N/A,#N/A,FALSE,"18";#N/A,#N/A,FALSE,"26";#N/A,#N/A,FALSE,"17";#N/A,#N/A,FALSE,"15";#N/A,#N/A,FALSE,"10"}</definedName>
    <definedName name="wrn.PROJECTION." localSheetId="5" hidden="1">{#N/A,#N/A,FALSE,"71";#N/A,#N/A,FALSE,"70";#N/A,#N/A,FALSE,"68";#N/A,#N/A,FALSE,"61";#N/A,#N/A,FALSE,"59";#N/A,#N/A,FALSE,"57";#N/A,#N/A,FALSE,"54";#N/A,#N/A,FALSE,"52";#N/A,#N/A,FALSE,"50";#N/A,#N/A,FALSE,"49";#N/A,#N/A,FALSE,"44";#N/A,#N/A,FALSE,"43";#N/A,#N/A,FALSE,"42";#N/A,#N/A,FALSE,"41";#N/A,#N/A,FALSE,"40";#N/A,#N/A,FALSE,"30";#N/A,#N/A,FALSE,"18";#N/A,#N/A,FALSE,"26";#N/A,#N/A,FALSE,"17";#N/A,#N/A,FALSE,"15";#N/A,#N/A,FALSE,"10"}</definedName>
    <definedName name="wrn.PROJECTION." localSheetId="3" hidden="1">{#N/A,#N/A,FALSE,"71";#N/A,#N/A,FALSE,"70";#N/A,#N/A,FALSE,"68";#N/A,#N/A,FALSE,"61";#N/A,#N/A,FALSE,"59";#N/A,#N/A,FALSE,"57";#N/A,#N/A,FALSE,"54";#N/A,#N/A,FALSE,"52";#N/A,#N/A,FALSE,"50";#N/A,#N/A,FALSE,"49";#N/A,#N/A,FALSE,"44";#N/A,#N/A,FALSE,"43";#N/A,#N/A,FALSE,"42";#N/A,#N/A,FALSE,"41";#N/A,#N/A,FALSE,"40";#N/A,#N/A,FALSE,"30";#N/A,#N/A,FALSE,"18";#N/A,#N/A,FALSE,"26";#N/A,#N/A,FALSE,"17";#N/A,#N/A,FALSE,"15";#N/A,#N/A,FALSE,"10"}</definedName>
    <definedName name="wrn.PROJECTION." hidden="1">{#N/A,#N/A,FALSE,"71";#N/A,#N/A,FALSE,"70";#N/A,#N/A,FALSE,"68";#N/A,#N/A,FALSE,"61";#N/A,#N/A,FALSE,"59";#N/A,#N/A,FALSE,"57";#N/A,#N/A,FALSE,"54";#N/A,#N/A,FALSE,"52";#N/A,#N/A,FALSE,"50";#N/A,#N/A,FALSE,"49";#N/A,#N/A,FALSE,"44";#N/A,#N/A,FALSE,"43";#N/A,#N/A,FALSE,"42";#N/A,#N/A,FALSE,"41";#N/A,#N/A,FALSE,"40";#N/A,#N/A,FALSE,"30";#N/A,#N/A,FALSE,"18";#N/A,#N/A,FALSE,"26";#N/A,#N/A,FALSE,"17";#N/A,#N/A,FALSE,"15";#N/A,#N/A,FALSE,"10"}</definedName>
    <definedName name="wrn.Projections." localSheetId="4" hidden="1">{#N/A,#N/A,FALSE,"Release Price";#N/A,#N/A,FALSE,"Cash flow for 50 Unit";#N/A,#N/A,FALSE,"Cash Flow for 3 Models"}</definedName>
    <definedName name="wrn.Projections." localSheetId="5" hidden="1">{#N/A,#N/A,FALSE,"Release Price";#N/A,#N/A,FALSE,"Cash flow for 50 Unit";#N/A,#N/A,FALSE,"Cash Flow for 3 Models"}</definedName>
    <definedName name="wrn.Projections." localSheetId="3" hidden="1">{#N/A,#N/A,FALSE,"Release Price";#N/A,#N/A,FALSE,"Cash flow for 50 Unit";#N/A,#N/A,FALSE,"Cash Flow for 3 Models"}</definedName>
    <definedName name="wrn.Projections." hidden="1">{#N/A,#N/A,FALSE,"Release Price";#N/A,#N/A,FALSE,"Cash flow for 50 Unit";#N/A,#N/A,FALSE,"Cash Flow for 3 Models"}</definedName>
    <definedName name="wrn.Projects._.1." localSheetId="4" hidden="1">{"Project_details",#N/A,FALSE,"Projects";"Project_checks",#N/A,FALSE,"Projects";"Project_completion",#N/A,FALSE,"Projects"}</definedName>
    <definedName name="wrn.Projects._.1." localSheetId="5" hidden="1">{"Project_details",#N/A,FALSE,"Projects";"Project_checks",#N/A,FALSE,"Projects";"Project_completion",#N/A,FALSE,"Projects"}</definedName>
    <definedName name="wrn.Projects._.1." localSheetId="3" hidden="1">{"Project_details",#N/A,FALSE,"Projects";"Project_checks",#N/A,FALSE,"Projects";"Project_completion",#N/A,FALSE,"Projects"}</definedName>
    <definedName name="wrn.Projects._.1." hidden="1">{"Project_details",#N/A,FALSE,"Projects";"Project_checks",#N/A,FALSE,"Projects";"Project_completion",#N/A,FALSE,"Projects"}</definedName>
    <definedName name="wrn.Projects._.2." localSheetId="4" hidden="1">{"Project_profit",#N/A,FALSE,"Projects";"Project_reserves",#N/A,FALSE,"Project Reserves"}</definedName>
    <definedName name="wrn.Projects._.2." localSheetId="5" hidden="1">{"Project_profit",#N/A,FALSE,"Projects";"Project_reserves",#N/A,FALSE,"Project Reserves"}</definedName>
    <definedName name="wrn.Projects._.2." localSheetId="3" hidden="1">{"Project_profit",#N/A,FALSE,"Projects";"Project_reserves",#N/A,FALSE,"Project Reserves"}</definedName>
    <definedName name="wrn.Projects._.2." hidden="1">{"Project_profit",#N/A,FALSE,"Projects";"Project_reserves",#N/A,FALSE,"Project Reserves"}</definedName>
    <definedName name="wrn.Promote." localSheetId="4" hidden="1">{"Promote 1",#N/A,FALSE,"Promote";"Distributions",#N/A,FALSE,"Promote"}</definedName>
    <definedName name="wrn.Promote." localSheetId="5" hidden="1">{"Promote 1",#N/A,FALSE,"Promote";"Distributions",#N/A,FALSE,"Promote"}</definedName>
    <definedName name="wrn.Promote." localSheetId="3" hidden="1">{"Promote 1",#N/A,FALSE,"Promote";"Distributions",#N/A,FALSE,"Promote"}</definedName>
    <definedName name="wrn.Promote." hidden="1">{"Promote 1",#N/A,FALSE,"Promote";"Distributions",#N/A,FALSE,"Promote"}</definedName>
    <definedName name="wrn.Properties._.All." localSheetId="4" hidden="1">{"Atlanta - All",#N/A,FALSE,"Atlanta";"Boston - All",#N/A,FALSE,"Boston";"Chicago - All",#N/A,FALSE,"Chicago";"New York - All",#N/A,FALSE,"New York";"Washington DC - All",#N/A,FALSE,"Washington D.C.";"Lima - All",#N/A,FALSE,"Lima";"Quito - All",#N/A,FALSE,"Quito";"Amsterdam - All",#N/A,FALSE,"Amsterdam";"Basel - All",#N/A,FALSE,"Basel";"Berlin - All",#N/A,FALSE,"Berlin";"Brussels - All",#N/A,FALSE,"Brussels";"Dusseldorf - All",#N/A,FALSE,"Dusseldorf";"Geneva - All",#N/A,FALSE,"Geneva";"Montreux - All",#N/A,FALSE,"Montreux";"London - All",#N/A,FALSE,"London";"Zurich - All",#N/A,FALSE,"Zurich";"Cairo - All",#N/A,FALSE,"Cairo";"Istanbul - All",#N/A,FALSE,"Istanbul";"Beijing - All",#N/A,FALSE,"Beijing";"Dalian - All",#N/A,FALSE,"Dalian"}</definedName>
    <definedName name="wrn.Properties._.All." localSheetId="5" hidden="1">{"Atlanta - All",#N/A,FALSE,"Atlanta";"Boston - All",#N/A,FALSE,"Boston";"Chicago - All",#N/A,FALSE,"Chicago";"New York - All",#N/A,FALSE,"New York";"Washington DC - All",#N/A,FALSE,"Washington D.C.";"Lima - All",#N/A,FALSE,"Lima";"Quito - All",#N/A,FALSE,"Quito";"Amsterdam - All",#N/A,FALSE,"Amsterdam";"Basel - All",#N/A,FALSE,"Basel";"Berlin - All",#N/A,FALSE,"Berlin";"Brussels - All",#N/A,FALSE,"Brussels";"Dusseldorf - All",#N/A,FALSE,"Dusseldorf";"Geneva - All",#N/A,FALSE,"Geneva";"Montreux - All",#N/A,FALSE,"Montreux";"London - All",#N/A,FALSE,"London";"Zurich - All",#N/A,FALSE,"Zurich";"Cairo - All",#N/A,FALSE,"Cairo";"Istanbul - All",#N/A,FALSE,"Istanbul";"Beijing - All",#N/A,FALSE,"Beijing";"Dalian - All",#N/A,FALSE,"Dalian"}</definedName>
    <definedName name="wrn.Properties._.All." localSheetId="3" hidden="1">{"Atlanta - All",#N/A,FALSE,"Atlanta";"Boston - All",#N/A,FALSE,"Boston";"Chicago - All",#N/A,FALSE,"Chicago";"New York - All",#N/A,FALSE,"New York";"Washington DC - All",#N/A,FALSE,"Washington D.C.";"Lima - All",#N/A,FALSE,"Lima";"Quito - All",#N/A,FALSE,"Quito";"Amsterdam - All",#N/A,FALSE,"Amsterdam";"Basel - All",#N/A,FALSE,"Basel";"Berlin - All",#N/A,FALSE,"Berlin";"Brussels - All",#N/A,FALSE,"Brussels";"Dusseldorf - All",#N/A,FALSE,"Dusseldorf";"Geneva - All",#N/A,FALSE,"Geneva";"Montreux - All",#N/A,FALSE,"Montreux";"London - All",#N/A,FALSE,"London";"Zurich - All",#N/A,FALSE,"Zurich";"Cairo - All",#N/A,FALSE,"Cairo";"Istanbul - All",#N/A,FALSE,"Istanbul";"Beijing - All",#N/A,FALSE,"Beijing";"Dalian - All",#N/A,FALSE,"Dalian"}</definedName>
    <definedName name="wrn.Properties._.All." hidden="1">{"Atlanta - All",#N/A,FALSE,"Atlanta";"Boston - All",#N/A,FALSE,"Boston";"Chicago - All",#N/A,FALSE,"Chicago";"New York - All",#N/A,FALSE,"New York";"Washington DC - All",#N/A,FALSE,"Washington D.C.";"Lima - All",#N/A,FALSE,"Lima";"Quito - All",#N/A,FALSE,"Quito";"Amsterdam - All",#N/A,FALSE,"Amsterdam";"Basel - All",#N/A,FALSE,"Basel";"Berlin - All",#N/A,FALSE,"Berlin";"Brussels - All",#N/A,FALSE,"Brussels";"Dusseldorf - All",#N/A,FALSE,"Dusseldorf";"Geneva - All",#N/A,FALSE,"Geneva";"Montreux - All",#N/A,FALSE,"Montreux";"London - All",#N/A,FALSE,"London";"Zurich - All",#N/A,FALSE,"Zurich";"Cairo - All",#N/A,FALSE,"Cairo";"Istanbul - All",#N/A,FALSE,"Istanbul";"Beijing - All",#N/A,FALSE,"Beijing";"Dalian - All",#N/A,FALSE,"Dalian"}</definedName>
    <definedName name="wrn.Properties._.All._.5yr." localSheetId="4" hidden="1">{"Atlanta All 5-yr,",#N/A,FALSE,"Atlanta";"Boston All 5-yr.",#N/A,FALSE,"Boston";"Chicago All 5-yr.",#N/A,FALSE,"Chicago";"New York - All 5-yr.",#N/A,FALSE,"New York";"Washington DC - All 5-yr.",#N/A,FALSE,"Washington D.C.";"Lima - All 5-yr.",#N/A,FALSE,"Lima";"Quito - All 5-yr",#N/A,FALSE,"Quito";"Amsterdam - All 5-yr.",#N/A,FALSE,"Amsterdam";"Basel - All 5-yr.",#N/A,FALSE,"Basel";"Berlin - All 5-yr.",#N/A,FALSE,"Berlin";"Brussels - All 5-yr",#N/A,FALSE,"Brussels";#N/A,#N/A,FALSE,"Assumptions";"Dusseldorf - All 5-yr.",#N/A,FALSE,"Dusseldorf";"Geneva - All 5-yr",#N/A,FALSE,"Geneva";"Montreux - All 5-yr",#N/A,FALSE,"Montreux";"London - All 5-yr",#N/A,FALSE,"London";"Zurich - All 5yr",#N/A,FALSE,"Zurich";"Cairo  - All 5-yr",#N/A,FALSE,"Cairo";"Istanbul - All 5yr",#N/A,FALSE,"Istanbul";"Beijing - All 5-yr",#N/A,FALSE,"Beijing";"Dalian - All 5-yr",#N/A,FALSE,"Dalian"}</definedName>
    <definedName name="wrn.Properties._.All._.5yr." localSheetId="5" hidden="1">{"Atlanta All 5-yr,",#N/A,FALSE,"Atlanta";"Boston All 5-yr.",#N/A,FALSE,"Boston";"Chicago All 5-yr.",#N/A,FALSE,"Chicago";"New York - All 5-yr.",#N/A,FALSE,"New York";"Washington DC - All 5-yr.",#N/A,FALSE,"Washington D.C.";"Lima - All 5-yr.",#N/A,FALSE,"Lima";"Quito - All 5-yr",#N/A,FALSE,"Quito";"Amsterdam - All 5-yr.",#N/A,FALSE,"Amsterdam";"Basel - All 5-yr.",#N/A,FALSE,"Basel";"Berlin - All 5-yr.",#N/A,FALSE,"Berlin";"Brussels - All 5-yr",#N/A,FALSE,"Brussels";#N/A,#N/A,FALSE,"Assumptions";"Dusseldorf - All 5-yr.",#N/A,FALSE,"Dusseldorf";"Geneva - All 5-yr",#N/A,FALSE,"Geneva";"Montreux - All 5-yr",#N/A,FALSE,"Montreux";"London - All 5-yr",#N/A,FALSE,"London";"Zurich - All 5yr",#N/A,FALSE,"Zurich";"Cairo  - All 5-yr",#N/A,FALSE,"Cairo";"Istanbul - All 5yr",#N/A,FALSE,"Istanbul";"Beijing - All 5-yr",#N/A,FALSE,"Beijing";"Dalian - All 5-yr",#N/A,FALSE,"Dalian"}</definedName>
    <definedName name="wrn.Properties._.All._.5yr." localSheetId="3" hidden="1">{"Atlanta All 5-yr,",#N/A,FALSE,"Atlanta";"Boston All 5-yr.",#N/A,FALSE,"Boston";"Chicago All 5-yr.",#N/A,FALSE,"Chicago";"New York - All 5-yr.",#N/A,FALSE,"New York";"Washington DC - All 5-yr.",#N/A,FALSE,"Washington D.C.";"Lima - All 5-yr.",#N/A,FALSE,"Lima";"Quito - All 5-yr",#N/A,FALSE,"Quito";"Amsterdam - All 5-yr.",#N/A,FALSE,"Amsterdam";"Basel - All 5-yr.",#N/A,FALSE,"Basel";"Berlin - All 5-yr.",#N/A,FALSE,"Berlin";"Brussels - All 5-yr",#N/A,FALSE,"Brussels";#N/A,#N/A,FALSE,"Assumptions";"Dusseldorf - All 5-yr.",#N/A,FALSE,"Dusseldorf";"Geneva - All 5-yr",#N/A,FALSE,"Geneva";"Montreux - All 5-yr",#N/A,FALSE,"Montreux";"London - All 5-yr",#N/A,FALSE,"London";"Zurich - All 5yr",#N/A,FALSE,"Zurich";"Cairo  - All 5-yr",#N/A,FALSE,"Cairo";"Istanbul - All 5yr",#N/A,FALSE,"Istanbul";"Beijing - All 5-yr",#N/A,FALSE,"Beijing";"Dalian - All 5-yr",#N/A,FALSE,"Dalian"}</definedName>
    <definedName name="wrn.Properties._.All._.5yr." hidden="1">{"Atlanta All 5-yr,",#N/A,FALSE,"Atlanta";"Boston All 5-yr.",#N/A,FALSE,"Boston";"Chicago All 5-yr.",#N/A,FALSE,"Chicago";"New York - All 5-yr.",#N/A,FALSE,"New York";"Washington DC - All 5-yr.",#N/A,FALSE,"Washington D.C.";"Lima - All 5-yr.",#N/A,FALSE,"Lima";"Quito - All 5-yr",#N/A,FALSE,"Quito";"Amsterdam - All 5-yr.",#N/A,FALSE,"Amsterdam";"Basel - All 5-yr.",#N/A,FALSE,"Basel";"Berlin - All 5-yr.",#N/A,FALSE,"Berlin";"Brussels - All 5-yr",#N/A,FALSE,"Brussels";#N/A,#N/A,FALSE,"Assumptions";"Dusseldorf - All 5-yr.",#N/A,FALSE,"Dusseldorf";"Geneva - All 5-yr",#N/A,FALSE,"Geneva";"Montreux - All 5-yr",#N/A,FALSE,"Montreux";"London - All 5-yr",#N/A,FALSE,"London";"Zurich - All 5yr",#N/A,FALSE,"Zurich";"Cairo  - All 5-yr",#N/A,FALSE,"Cairo";"Istanbul - All 5yr",#N/A,FALSE,"Istanbul";"Beijing - All 5-yr",#N/A,FALSE,"Beijing";"Dalian - All 5-yr",#N/A,FALSE,"Dalian"}</definedName>
    <definedName name="wrn.Properties._.All._.5yr._1" localSheetId="4" hidden="1">{"Atlanta All 5-yr,",#N/A,FALSE,"Atlanta";"Boston All 5-yr.",#N/A,FALSE,"Boston";"Chicago All 5-yr.",#N/A,FALSE,"Chicago";"New York - All 5-yr.",#N/A,FALSE,"New York";"Washington DC - All 5-yr.",#N/A,FALSE,"Washington D.C.";"Lima - All 5-yr.",#N/A,FALSE,"Lima";"Quito - All 5-yr",#N/A,FALSE,"Quito";"Amsterdam - All 5-yr.",#N/A,FALSE,"Amsterdam";"Basel - All 5-yr.",#N/A,FALSE,"Basel";"Berlin - All 5-yr.",#N/A,FALSE,"Berlin";"Brussels - All 5-yr",#N/A,FALSE,"Brussels";#N/A,#N/A,FALSE,"Assumptions";"Dusseldorf - All 5-yr.",#N/A,FALSE,"Dusseldorf";"Geneva - All 5-yr",#N/A,FALSE,"Geneva";"Montreux - All 5-yr",#N/A,FALSE,"Montreux";"London - All 5-yr",#N/A,FALSE,"London";"Zurich - All 5yr",#N/A,FALSE,"Zurich";"Cairo  - All 5-yr",#N/A,FALSE,"Cairo";"Istanbul - All 5yr",#N/A,FALSE,"Istanbul";"Beijing - All 5-yr",#N/A,FALSE,"Beijing";"Dalian - All 5-yr",#N/A,FALSE,"Dalian"}</definedName>
    <definedName name="wrn.Properties._.All._.5yr._1" localSheetId="5" hidden="1">{"Atlanta All 5-yr,",#N/A,FALSE,"Atlanta";"Boston All 5-yr.",#N/A,FALSE,"Boston";"Chicago All 5-yr.",#N/A,FALSE,"Chicago";"New York - All 5-yr.",#N/A,FALSE,"New York";"Washington DC - All 5-yr.",#N/A,FALSE,"Washington D.C.";"Lima - All 5-yr.",#N/A,FALSE,"Lima";"Quito - All 5-yr",#N/A,FALSE,"Quito";"Amsterdam - All 5-yr.",#N/A,FALSE,"Amsterdam";"Basel - All 5-yr.",#N/A,FALSE,"Basel";"Berlin - All 5-yr.",#N/A,FALSE,"Berlin";"Brussels - All 5-yr",#N/A,FALSE,"Brussels";#N/A,#N/A,FALSE,"Assumptions";"Dusseldorf - All 5-yr.",#N/A,FALSE,"Dusseldorf";"Geneva - All 5-yr",#N/A,FALSE,"Geneva";"Montreux - All 5-yr",#N/A,FALSE,"Montreux";"London - All 5-yr",#N/A,FALSE,"London";"Zurich - All 5yr",#N/A,FALSE,"Zurich";"Cairo  - All 5-yr",#N/A,FALSE,"Cairo";"Istanbul - All 5yr",#N/A,FALSE,"Istanbul";"Beijing - All 5-yr",#N/A,FALSE,"Beijing";"Dalian - All 5-yr",#N/A,FALSE,"Dalian"}</definedName>
    <definedName name="wrn.Properties._.All._.5yr._1" localSheetId="3" hidden="1">{"Atlanta All 5-yr,",#N/A,FALSE,"Atlanta";"Boston All 5-yr.",#N/A,FALSE,"Boston";"Chicago All 5-yr.",#N/A,FALSE,"Chicago";"New York - All 5-yr.",#N/A,FALSE,"New York";"Washington DC - All 5-yr.",#N/A,FALSE,"Washington D.C.";"Lima - All 5-yr.",#N/A,FALSE,"Lima";"Quito - All 5-yr",#N/A,FALSE,"Quito";"Amsterdam - All 5-yr.",#N/A,FALSE,"Amsterdam";"Basel - All 5-yr.",#N/A,FALSE,"Basel";"Berlin - All 5-yr.",#N/A,FALSE,"Berlin";"Brussels - All 5-yr",#N/A,FALSE,"Brussels";#N/A,#N/A,FALSE,"Assumptions";"Dusseldorf - All 5-yr.",#N/A,FALSE,"Dusseldorf";"Geneva - All 5-yr",#N/A,FALSE,"Geneva";"Montreux - All 5-yr",#N/A,FALSE,"Montreux";"London - All 5-yr",#N/A,FALSE,"London";"Zurich - All 5yr",#N/A,FALSE,"Zurich";"Cairo  - All 5-yr",#N/A,FALSE,"Cairo";"Istanbul - All 5yr",#N/A,FALSE,"Istanbul";"Beijing - All 5-yr",#N/A,FALSE,"Beijing";"Dalian - All 5-yr",#N/A,FALSE,"Dalian"}</definedName>
    <definedName name="wrn.Properties._.All._.5yr._1" hidden="1">{"Atlanta All 5-yr,",#N/A,FALSE,"Atlanta";"Boston All 5-yr.",#N/A,FALSE,"Boston";"Chicago All 5-yr.",#N/A,FALSE,"Chicago";"New York - All 5-yr.",#N/A,FALSE,"New York";"Washington DC - All 5-yr.",#N/A,FALSE,"Washington D.C.";"Lima - All 5-yr.",#N/A,FALSE,"Lima";"Quito - All 5-yr",#N/A,FALSE,"Quito";"Amsterdam - All 5-yr.",#N/A,FALSE,"Amsterdam";"Basel - All 5-yr.",#N/A,FALSE,"Basel";"Berlin - All 5-yr.",#N/A,FALSE,"Berlin";"Brussels - All 5-yr",#N/A,FALSE,"Brussels";#N/A,#N/A,FALSE,"Assumptions";"Dusseldorf - All 5-yr.",#N/A,FALSE,"Dusseldorf";"Geneva - All 5-yr",#N/A,FALSE,"Geneva";"Montreux - All 5-yr",#N/A,FALSE,"Montreux";"London - All 5-yr",#N/A,FALSE,"London";"Zurich - All 5yr",#N/A,FALSE,"Zurich";"Cairo  - All 5-yr",#N/A,FALSE,"Cairo";"Istanbul - All 5yr",#N/A,FALSE,"Istanbul";"Beijing - All 5-yr",#N/A,FALSE,"Beijing";"Dalian - All 5-yr",#N/A,FALSE,"Dalian"}</definedName>
    <definedName name="wrn.Properties._.All._1" localSheetId="4" hidden="1">{"Atlanta - All",#N/A,FALSE,"Atlanta";"Boston - All",#N/A,FALSE,"Boston";"Chicago - All",#N/A,FALSE,"Chicago";"New York - All",#N/A,FALSE,"New York";"Washington DC - All",#N/A,FALSE,"Washington D.C.";"Lima - All",#N/A,FALSE,"Lima";"Quito - All",#N/A,FALSE,"Quito";"Amsterdam - All",#N/A,FALSE,"Amsterdam";"Basel - All",#N/A,FALSE,"Basel";"Berlin - All",#N/A,FALSE,"Berlin";"Brussels - All",#N/A,FALSE,"Brussels";"Dusseldorf - All",#N/A,FALSE,"Dusseldorf";"Geneva - All",#N/A,FALSE,"Geneva";"Montreux - All",#N/A,FALSE,"Montreux";"London - All",#N/A,FALSE,"London";"Zurich - All",#N/A,FALSE,"Zurich";"Cairo - All",#N/A,FALSE,"Cairo";"Istanbul - All",#N/A,FALSE,"Istanbul";"Beijing - All",#N/A,FALSE,"Beijing";"Dalian - All",#N/A,FALSE,"Dalian"}</definedName>
    <definedName name="wrn.Properties._.All._1" localSheetId="5" hidden="1">{"Atlanta - All",#N/A,FALSE,"Atlanta";"Boston - All",#N/A,FALSE,"Boston";"Chicago - All",#N/A,FALSE,"Chicago";"New York - All",#N/A,FALSE,"New York";"Washington DC - All",#N/A,FALSE,"Washington D.C.";"Lima - All",#N/A,FALSE,"Lima";"Quito - All",#N/A,FALSE,"Quito";"Amsterdam - All",#N/A,FALSE,"Amsterdam";"Basel - All",#N/A,FALSE,"Basel";"Berlin - All",#N/A,FALSE,"Berlin";"Brussels - All",#N/A,FALSE,"Brussels";"Dusseldorf - All",#N/A,FALSE,"Dusseldorf";"Geneva - All",#N/A,FALSE,"Geneva";"Montreux - All",#N/A,FALSE,"Montreux";"London - All",#N/A,FALSE,"London";"Zurich - All",#N/A,FALSE,"Zurich";"Cairo - All",#N/A,FALSE,"Cairo";"Istanbul - All",#N/A,FALSE,"Istanbul";"Beijing - All",#N/A,FALSE,"Beijing";"Dalian - All",#N/A,FALSE,"Dalian"}</definedName>
    <definedName name="wrn.Properties._.All._1" localSheetId="3" hidden="1">{"Atlanta - All",#N/A,FALSE,"Atlanta";"Boston - All",#N/A,FALSE,"Boston";"Chicago - All",#N/A,FALSE,"Chicago";"New York - All",#N/A,FALSE,"New York";"Washington DC - All",#N/A,FALSE,"Washington D.C.";"Lima - All",#N/A,FALSE,"Lima";"Quito - All",#N/A,FALSE,"Quito";"Amsterdam - All",#N/A,FALSE,"Amsterdam";"Basel - All",#N/A,FALSE,"Basel";"Berlin - All",#N/A,FALSE,"Berlin";"Brussels - All",#N/A,FALSE,"Brussels";"Dusseldorf - All",#N/A,FALSE,"Dusseldorf";"Geneva - All",#N/A,FALSE,"Geneva";"Montreux - All",#N/A,FALSE,"Montreux";"London - All",#N/A,FALSE,"London";"Zurich - All",#N/A,FALSE,"Zurich";"Cairo - All",#N/A,FALSE,"Cairo";"Istanbul - All",#N/A,FALSE,"Istanbul";"Beijing - All",#N/A,FALSE,"Beijing";"Dalian - All",#N/A,FALSE,"Dalian"}</definedName>
    <definedName name="wrn.Properties._.All._1" hidden="1">{"Atlanta - All",#N/A,FALSE,"Atlanta";"Boston - All",#N/A,FALSE,"Boston";"Chicago - All",#N/A,FALSE,"Chicago";"New York - All",#N/A,FALSE,"New York";"Washington DC - All",#N/A,FALSE,"Washington D.C.";"Lima - All",#N/A,FALSE,"Lima";"Quito - All",#N/A,FALSE,"Quito";"Amsterdam - All",#N/A,FALSE,"Amsterdam";"Basel - All",#N/A,FALSE,"Basel";"Berlin - All",#N/A,FALSE,"Berlin";"Brussels - All",#N/A,FALSE,"Brussels";"Dusseldorf - All",#N/A,FALSE,"Dusseldorf";"Geneva - All",#N/A,FALSE,"Geneva";"Montreux - All",#N/A,FALSE,"Montreux";"London - All",#N/A,FALSE,"London";"Zurich - All",#N/A,FALSE,"Zurich";"Cairo - All",#N/A,FALSE,"Cairo";"Istanbul - All",#N/A,FALSE,"Istanbul";"Beijing - All",#N/A,FALSE,"Beijing";"Dalian - All",#N/A,FALSE,"Dalian"}</definedName>
    <definedName name="wrn.Properties._.Consolidated." localSheetId="4" hidden="1">{"Atlanta - Consolidated 13yr",#N/A,FALSE,"Atlanta";"Boston - Con 13yr",#N/A,FALSE,"Boston";"Chicago - Con 13yr",#N/A,FALSE,"Chicago";"New York - Consolidated",#N/A,FALSE,"New York";"Washington DC - Consolidated",#N/A,FALSE,"Washington D.C.";"Lima - Consolidated",#N/A,FALSE,"Lima";"Quito - Consolidated",#N/A,FALSE,"Quito";"Amsterdam - Consolidated 13yr",#N/A,FALSE,"Amsterdam";"Basel - Consolidated",#N/A,FALSE,"Basel";"Berlin - Consolidated",#N/A,FALSE,"Berlin";"Brussels - Consolidated",#N/A,FALSE,"Brussels";"Geneva - Consolidated",#N/A,FALSE,"Geneva";"Dusseldorf - Consolidated",#N/A,FALSE,"Dusseldorf";"Montreux - Consolidated",#N/A,FALSE,"Montreux";"London - Consolidated",#N/A,FALSE,"London";"Zurich - Consolidated",#N/A,FALSE,"Zurich";"Cairo - Consolidated",#N/A,FALSE,"Cairo";"Istanbul - Consolidated",#N/A,FALSE,"Istanbul";"Beijing - Consolidated",#N/A,FALSE,"Beijing";"Dalian - Consolidated",#N/A,FALSE,"Dalian"}</definedName>
    <definedName name="wrn.Properties._.Consolidated." localSheetId="5" hidden="1">{"Atlanta - Consolidated 13yr",#N/A,FALSE,"Atlanta";"Boston - Con 13yr",#N/A,FALSE,"Boston";"Chicago - Con 13yr",#N/A,FALSE,"Chicago";"New York - Consolidated",#N/A,FALSE,"New York";"Washington DC - Consolidated",#N/A,FALSE,"Washington D.C.";"Lima - Consolidated",#N/A,FALSE,"Lima";"Quito - Consolidated",#N/A,FALSE,"Quito";"Amsterdam - Consolidated 13yr",#N/A,FALSE,"Amsterdam";"Basel - Consolidated",#N/A,FALSE,"Basel";"Berlin - Consolidated",#N/A,FALSE,"Berlin";"Brussels - Consolidated",#N/A,FALSE,"Brussels";"Geneva - Consolidated",#N/A,FALSE,"Geneva";"Dusseldorf - Consolidated",#N/A,FALSE,"Dusseldorf";"Montreux - Consolidated",#N/A,FALSE,"Montreux";"London - Consolidated",#N/A,FALSE,"London";"Zurich - Consolidated",#N/A,FALSE,"Zurich";"Cairo - Consolidated",#N/A,FALSE,"Cairo";"Istanbul - Consolidated",#N/A,FALSE,"Istanbul";"Beijing - Consolidated",#N/A,FALSE,"Beijing";"Dalian - Consolidated",#N/A,FALSE,"Dalian"}</definedName>
    <definedName name="wrn.Properties._.Consolidated." localSheetId="3" hidden="1">{"Atlanta - Consolidated 13yr",#N/A,FALSE,"Atlanta";"Boston - Con 13yr",#N/A,FALSE,"Boston";"Chicago - Con 13yr",#N/A,FALSE,"Chicago";"New York - Consolidated",#N/A,FALSE,"New York";"Washington DC - Consolidated",#N/A,FALSE,"Washington D.C.";"Lima - Consolidated",#N/A,FALSE,"Lima";"Quito - Consolidated",#N/A,FALSE,"Quito";"Amsterdam - Consolidated 13yr",#N/A,FALSE,"Amsterdam";"Basel - Consolidated",#N/A,FALSE,"Basel";"Berlin - Consolidated",#N/A,FALSE,"Berlin";"Brussels - Consolidated",#N/A,FALSE,"Brussels";"Geneva - Consolidated",#N/A,FALSE,"Geneva";"Dusseldorf - Consolidated",#N/A,FALSE,"Dusseldorf";"Montreux - Consolidated",#N/A,FALSE,"Montreux";"London - Consolidated",#N/A,FALSE,"London";"Zurich - Consolidated",#N/A,FALSE,"Zurich";"Cairo - Consolidated",#N/A,FALSE,"Cairo";"Istanbul - Consolidated",#N/A,FALSE,"Istanbul";"Beijing - Consolidated",#N/A,FALSE,"Beijing";"Dalian - Consolidated",#N/A,FALSE,"Dalian"}</definedName>
    <definedName name="wrn.Properties._.Consolidated." hidden="1">{"Atlanta - Consolidated 13yr",#N/A,FALSE,"Atlanta";"Boston - Con 13yr",#N/A,FALSE,"Boston";"Chicago - Con 13yr",#N/A,FALSE,"Chicago";"New York - Consolidated",#N/A,FALSE,"New York";"Washington DC - Consolidated",#N/A,FALSE,"Washington D.C.";"Lima - Consolidated",#N/A,FALSE,"Lima";"Quito - Consolidated",#N/A,FALSE,"Quito";"Amsterdam - Consolidated 13yr",#N/A,FALSE,"Amsterdam";"Basel - Consolidated",#N/A,FALSE,"Basel";"Berlin - Consolidated",#N/A,FALSE,"Berlin";"Brussels - Consolidated",#N/A,FALSE,"Brussels";"Geneva - Consolidated",#N/A,FALSE,"Geneva";"Dusseldorf - Consolidated",#N/A,FALSE,"Dusseldorf";"Montreux - Consolidated",#N/A,FALSE,"Montreux";"London - Consolidated",#N/A,FALSE,"London";"Zurich - Consolidated",#N/A,FALSE,"Zurich";"Cairo - Consolidated",#N/A,FALSE,"Cairo";"Istanbul - Consolidated",#N/A,FALSE,"Istanbul";"Beijing - Consolidated",#N/A,FALSE,"Beijing";"Dalian - Consolidated",#N/A,FALSE,"Dalian"}</definedName>
    <definedName name="wrn.Properties._.Consolidated._.5yr." localSheetId="4" hidden="1">{"Atlanta - Con 5yr",#N/A,FALSE,"Atlanta";"Boston - Consolidated 5-yr",#N/A,FALSE,"Boston";"Chicago - Con 5yr",#N/A,FALSE,"Chicago";"New York - Consolidated 5yr",#N/A,FALSE,"New York";"Washington DC - Consolidated 5yr",#N/A,FALSE,"Washington D.C.";"Lima - Consolidated 5y",#N/A,FALSE,"Lima";"Quito - Consolidated 5yr",#N/A,FALSE,"Quito";"Basel - Consolidated 5yr",#N/A,FALSE,"Basel";"Amsterdam - Consolidated 5yr",#N/A,FALSE,"Amsterdam";"Berlin - Consolidated 5yr",#N/A,FALSE,"Berlin";"Brussels - Consolidated 5yr",#N/A,FALSE,"Brussels";"Dusseldorf - Consolidated 5yr",#N/A,FALSE,"Dusseldorf";"Geneva - Consolidated 5yr",#N/A,FALSE,"Geneva";"Montreux - Consolidated 5yr",#N/A,FALSE,"Montreux";"London - Consolidated 5yr",#N/A,FALSE,"London";"Zurich - Consolidated 5yr",#N/A,FALSE,"Zurich";"Cairo - Consolidated 5yr",#N/A,FALSE,"Cairo";"Istanbul - Consolidated 5yr",#N/A,FALSE,"Istanbul";"Beijing - Consolidated 5yr",#N/A,FALSE,"Beijing";"Dalian - Consolidated 5yr",#N/A,FALSE,"Dalian"}</definedName>
    <definedName name="wrn.Properties._.Consolidated._.5yr." localSheetId="5" hidden="1">{"Atlanta - Con 5yr",#N/A,FALSE,"Atlanta";"Boston - Consolidated 5-yr",#N/A,FALSE,"Boston";"Chicago - Con 5yr",#N/A,FALSE,"Chicago";"New York - Consolidated 5yr",#N/A,FALSE,"New York";"Washington DC - Consolidated 5yr",#N/A,FALSE,"Washington D.C.";"Lima - Consolidated 5y",#N/A,FALSE,"Lima";"Quito - Consolidated 5yr",#N/A,FALSE,"Quito";"Basel - Consolidated 5yr",#N/A,FALSE,"Basel";"Amsterdam - Consolidated 5yr",#N/A,FALSE,"Amsterdam";"Berlin - Consolidated 5yr",#N/A,FALSE,"Berlin";"Brussels - Consolidated 5yr",#N/A,FALSE,"Brussels";"Dusseldorf - Consolidated 5yr",#N/A,FALSE,"Dusseldorf";"Geneva - Consolidated 5yr",#N/A,FALSE,"Geneva";"Montreux - Consolidated 5yr",#N/A,FALSE,"Montreux";"London - Consolidated 5yr",#N/A,FALSE,"London";"Zurich - Consolidated 5yr",#N/A,FALSE,"Zurich";"Cairo - Consolidated 5yr",#N/A,FALSE,"Cairo";"Istanbul - Consolidated 5yr",#N/A,FALSE,"Istanbul";"Beijing - Consolidated 5yr",#N/A,FALSE,"Beijing";"Dalian - Consolidated 5yr",#N/A,FALSE,"Dalian"}</definedName>
    <definedName name="wrn.Properties._.Consolidated._.5yr." localSheetId="3" hidden="1">{"Atlanta - Con 5yr",#N/A,FALSE,"Atlanta";"Boston - Consolidated 5-yr",#N/A,FALSE,"Boston";"Chicago - Con 5yr",#N/A,FALSE,"Chicago";"New York - Consolidated 5yr",#N/A,FALSE,"New York";"Washington DC - Consolidated 5yr",#N/A,FALSE,"Washington D.C.";"Lima - Consolidated 5y",#N/A,FALSE,"Lima";"Quito - Consolidated 5yr",#N/A,FALSE,"Quito";"Basel - Consolidated 5yr",#N/A,FALSE,"Basel";"Amsterdam - Consolidated 5yr",#N/A,FALSE,"Amsterdam";"Berlin - Consolidated 5yr",#N/A,FALSE,"Berlin";"Brussels - Consolidated 5yr",#N/A,FALSE,"Brussels";"Dusseldorf - Consolidated 5yr",#N/A,FALSE,"Dusseldorf";"Geneva - Consolidated 5yr",#N/A,FALSE,"Geneva";"Montreux - Consolidated 5yr",#N/A,FALSE,"Montreux";"London - Consolidated 5yr",#N/A,FALSE,"London";"Zurich - Consolidated 5yr",#N/A,FALSE,"Zurich";"Cairo - Consolidated 5yr",#N/A,FALSE,"Cairo";"Istanbul - Consolidated 5yr",#N/A,FALSE,"Istanbul";"Beijing - Consolidated 5yr",#N/A,FALSE,"Beijing";"Dalian - Consolidated 5yr",#N/A,FALSE,"Dalian"}</definedName>
    <definedName name="wrn.Properties._.Consolidated._.5yr." hidden="1">{"Atlanta - Con 5yr",#N/A,FALSE,"Atlanta";"Boston - Consolidated 5-yr",#N/A,FALSE,"Boston";"Chicago - Con 5yr",#N/A,FALSE,"Chicago";"New York - Consolidated 5yr",#N/A,FALSE,"New York";"Washington DC - Consolidated 5yr",#N/A,FALSE,"Washington D.C.";"Lima - Consolidated 5y",#N/A,FALSE,"Lima";"Quito - Consolidated 5yr",#N/A,FALSE,"Quito";"Basel - Consolidated 5yr",#N/A,FALSE,"Basel";"Amsterdam - Consolidated 5yr",#N/A,FALSE,"Amsterdam";"Berlin - Consolidated 5yr",#N/A,FALSE,"Berlin";"Brussels - Consolidated 5yr",#N/A,FALSE,"Brussels";"Dusseldorf - Consolidated 5yr",#N/A,FALSE,"Dusseldorf";"Geneva - Consolidated 5yr",#N/A,FALSE,"Geneva";"Montreux - Consolidated 5yr",#N/A,FALSE,"Montreux";"London - Consolidated 5yr",#N/A,FALSE,"London";"Zurich - Consolidated 5yr",#N/A,FALSE,"Zurich";"Cairo - Consolidated 5yr",#N/A,FALSE,"Cairo";"Istanbul - Consolidated 5yr",#N/A,FALSE,"Istanbul";"Beijing - Consolidated 5yr",#N/A,FALSE,"Beijing";"Dalian - Consolidated 5yr",#N/A,FALSE,"Dalian"}</definedName>
    <definedName name="wrn.Properties._.Consolidated._.5yr._1" localSheetId="4" hidden="1">{"Atlanta - Con 5yr",#N/A,FALSE,"Atlanta";"Boston - Consolidated 5-yr",#N/A,FALSE,"Boston";"Chicago - Con 5yr",#N/A,FALSE,"Chicago";"New York - Consolidated 5yr",#N/A,FALSE,"New York";"Washington DC - Consolidated 5yr",#N/A,FALSE,"Washington D.C.";"Lima - Consolidated 5y",#N/A,FALSE,"Lima";"Quito - Consolidated 5yr",#N/A,FALSE,"Quito";"Basel - Consolidated 5yr",#N/A,FALSE,"Basel";"Amsterdam - Consolidated 5yr",#N/A,FALSE,"Amsterdam";"Berlin - Consolidated 5yr",#N/A,FALSE,"Berlin";"Brussels - Consolidated 5yr",#N/A,FALSE,"Brussels";"Dusseldorf - Consolidated 5yr",#N/A,FALSE,"Dusseldorf";"Geneva - Consolidated 5yr",#N/A,FALSE,"Geneva";"Montreux - Consolidated 5yr",#N/A,FALSE,"Montreux";"London - Consolidated 5yr",#N/A,FALSE,"London";"Zurich - Consolidated 5yr",#N/A,FALSE,"Zurich";"Cairo - Consolidated 5yr",#N/A,FALSE,"Cairo";"Istanbul - Consolidated 5yr",#N/A,FALSE,"Istanbul";"Beijing - Consolidated 5yr",#N/A,FALSE,"Beijing";"Dalian - Consolidated 5yr",#N/A,FALSE,"Dalian"}</definedName>
    <definedName name="wrn.Properties._.Consolidated._.5yr._1" localSheetId="5" hidden="1">{"Atlanta - Con 5yr",#N/A,FALSE,"Atlanta";"Boston - Consolidated 5-yr",#N/A,FALSE,"Boston";"Chicago - Con 5yr",#N/A,FALSE,"Chicago";"New York - Consolidated 5yr",#N/A,FALSE,"New York";"Washington DC - Consolidated 5yr",#N/A,FALSE,"Washington D.C.";"Lima - Consolidated 5y",#N/A,FALSE,"Lima";"Quito - Consolidated 5yr",#N/A,FALSE,"Quito";"Basel - Consolidated 5yr",#N/A,FALSE,"Basel";"Amsterdam - Consolidated 5yr",#N/A,FALSE,"Amsterdam";"Berlin - Consolidated 5yr",#N/A,FALSE,"Berlin";"Brussels - Consolidated 5yr",#N/A,FALSE,"Brussels";"Dusseldorf - Consolidated 5yr",#N/A,FALSE,"Dusseldorf";"Geneva - Consolidated 5yr",#N/A,FALSE,"Geneva";"Montreux - Consolidated 5yr",#N/A,FALSE,"Montreux";"London - Consolidated 5yr",#N/A,FALSE,"London";"Zurich - Consolidated 5yr",#N/A,FALSE,"Zurich";"Cairo - Consolidated 5yr",#N/A,FALSE,"Cairo";"Istanbul - Consolidated 5yr",#N/A,FALSE,"Istanbul";"Beijing - Consolidated 5yr",#N/A,FALSE,"Beijing";"Dalian - Consolidated 5yr",#N/A,FALSE,"Dalian"}</definedName>
    <definedName name="wrn.Properties._.Consolidated._.5yr._1" localSheetId="3" hidden="1">{"Atlanta - Con 5yr",#N/A,FALSE,"Atlanta";"Boston - Consolidated 5-yr",#N/A,FALSE,"Boston";"Chicago - Con 5yr",#N/A,FALSE,"Chicago";"New York - Consolidated 5yr",#N/A,FALSE,"New York";"Washington DC - Consolidated 5yr",#N/A,FALSE,"Washington D.C.";"Lima - Consolidated 5y",#N/A,FALSE,"Lima";"Quito - Consolidated 5yr",#N/A,FALSE,"Quito";"Basel - Consolidated 5yr",#N/A,FALSE,"Basel";"Amsterdam - Consolidated 5yr",#N/A,FALSE,"Amsterdam";"Berlin - Consolidated 5yr",#N/A,FALSE,"Berlin";"Brussels - Consolidated 5yr",#N/A,FALSE,"Brussels";"Dusseldorf - Consolidated 5yr",#N/A,FALSE,"Dusseldorf";"Geneva - Consolidated 5yr",#N/A,FALSE,"Geneva";"Montreux - Consolidated 5yr",#N/A,FALSE,"Montreux";"London - Consolidated 5yr",#N/A,FALSE,"London";"Zurich - Consolidated 5yr",#N/A,FALSE,"Zurich";"Cairo - Consolidated 5yr",#N/A,FALSE,"Cairo";"Istanbul - Consolidated 5yr",#N/A,FALSE,"Istanbul";"Beijing - Consolidated 5yr",#N/A,FALSE,"Beijing";"Dalian - Consolidated 5yr",#N/A,FALSE,"Dalian"}</definedName>
    <definedName name="wrn.Properties._.Consolidated._.5yr._1" hidden="1">{"Atlanta - Con 5yr",#N/A,FALSE,"Atlanta";"Boston - Consolidated 5-yr",#N/A,FALSE,"Boston";"Chicago - Con 5yr",#N/A,FALSE,"Chicago";"New York - Consolidated 5yr",#N/A,FALSE,"New York";"Washington DC - Consolidated 5yr",#N/A,FALSE,"Washington D.C.";"Lima - Consolidated 5y",#N/A,FALSE,"Lima";"Quito - Consolidated 5yr",#N/A,FALSE,"Quito";"Basel - Consolidated 5yr",#N/A,FALSE,"Basel";"Amsterdam - Consolidated 5yr",#N/A,FALSE,"Amsterdam";"Berlin - Consolidated 5yr",#N/A,FALSE,"Berlin";"Brussels - Consolidated 5yr",#N/A,FALSE,"Brussels";"Dusseldorf - Consolidated 5yr",#N/A,FALSE,"Dusseldorf";"Geneva - Consolidated 5yr",#N/A,FALSE,"Geneva";"Montreux - Consolidated 5yr",#N/A,FALSE,"Montreux";"London - Consolidated 5yr",#N/A,FALSE,"London";"Zurich - Consolidated 5yr",#N/A,FALSE,"Zurich";"Cairo - Consolidated 5yr",#N/A,FALSE,"Cairo";"Istanbul - Consolidated 5yr",#N/A,FALSE,"Istanbul";"Beijing - Consolidated 5yr",#N/A,FALSE,"Beijing";"Dalian - Consolidated 5yr",#N/A,FALSE,"Dalian"}</definedName>
    <definedName name="wrn.Properties._.Consolidated._1" localSheetId="4" hidden="1">{"Atlanta - Consolidated 13yr",#N/A,FALSE,"Atlanta";"Boston - Con 13yr",#N/A,FALSE,"Boston";"Chicago - Con 13yr",#N/A,FALSE,"Chicago";"New York - Consolidated",#N/A,FALSE,"New York";"Washington DC - Consolidated",#N/A,FALSE,"Washington D.C.";"Lima - Consolidated",#N/A,FALSE,"Lima";"Quito - Consolidated",#N/A,FALSE,"Quito";"Amsterdam - Consolidated 13yr",#N/A,FALSE,"Amsterdam";"Basel - Consolidated",#N/A,FALSE,"Basel";"Berlin - Consolidated",#N/A,FALSE,"Berlin";"Brussels - Consolidated",#N/A,FALSE,"Brussels";"Geneva - Consolidated",#N/A,FALSE,"Geneva";"Dusseldorf - Consolidated",#N/A,FALSE,"Dusseldorf";"Montreux - Consolidated",#N/A,FALSE,"Montreux";"London - Consolidated",#N/A,FALSE,"London";"Zurich - Consolidated",#N/A,FALSE,"Zurich";"Cairo - Consolidated",#N/A,FALSE,"Cairo";"Istanbul - Consolidated",#N/A,FALSE,"Istanbul";"Beijing - Consolidated",#N/A,FALSE,"Beijing";"Dalian - Consolidated",#N/A,FALSE,"Dalian"}</definedName>
    <definedName name="wrn.Properties._.Consolidated._1" localSheetId="5" hidden="1">{"Atlanta - Consolidated 13yr",#N/A,FALSE,"Atlanta";"Boston - Con 13yr",#N/A,FALSE,"Boston";"Chicago - Con 13yr",#N/A,FALSE,"Chicago";"New York - Consolidated",#N/A,FALSE,"New York";"Washington DC - Consolidated",#N/A,FALSE,"Washington D.C.";"Lima - Consolidated",#N/A,FALSE,"Lima";"Quito - Consolidated",#N/A,FALSE,"Quito";"Amsterdam - Consolidated 13yr",#N/A,FALSE,"Amsterdam";"Basel - Consolidated",#N/A,FALSE,"Basel";"Berlin - Consolidated",#N/A,FALSE,"Berlin";"Brussels - Consolidated",#N/A,FALSE,"Brussels";"Geneva - Consolidated",#N/A,FALSE,"Geneva";"Dusseldorf - Consolidated",#N/A,FALSE,"Dusseldorf";"Montreux - Consolidated",#N/A,FALSE,"Montreux";"London - Consolidated",#N/A,FALSE,"London";"Zurich - Consolidated",#N/A,FALSE,"Zurich";"Cairo - Consolidated",#N/A,FALSE,"Cairo";"Istanbul - Consolidated",#N/A,FALSE,"Istanbul";"Beijing - Consolidated",#N/A,FALSE,"Beijing";"Dalian - Consolidated",#N/A,FALSE,"Dalian"}</definedName>
    <definedName name="wrn.Properties._.Consolidated._1" localSheetId="3" hidden="1">{"Atlanta - Consolidated 13yr",#N/A,FALSE,"Atlanta";"Boston - Con 13yr",#N/A,FALSE,"Boston";"Chicago - Con 13yr",#N/A,FALSE,"Chicago";"New York - Consolidated",#N/A,FALSE,"New York";"Washington DC - Consolidated",#N/A,FALSE,"Washington D.C.";"Lima - Consolidated",#N/A,FALSE,"Lima";"Quito - Consolidated",#N/A,FALSE,"Quito";"Amsterdam - Consolidated 13yr",#N/A,FALSE,"Amsterdam";"Basel - Consolidated",#N/A,FALSE,"Basel";"Berlin - Consolidated",#N/A,FALSE,"Berlin";"Brussels - Consolidated",#N/A,FALSE,"Brussels";"Geneva - Consolidated",#N/A,FALSE,"Geneva";"Dusseldorf - Consolidated",#N/A,FALSE,"Dusseldorf";"Montreux - Consolidated",#N/A,FALSE,"Montreux";"London - Consolidated",#N/A,FALSE,"London";"Zurich - Consolidated",#N/A,FALSE,"Zurich";"Cairo - Consolidated",#N/A,FALSE,"Cairo";"Istanbul - Consolidated",#N/A,FALSE,"Istanbul";"Beijing - Consolidated",#N/A,FALSE,"Beijing";"Dalian - Consolidated",#N/A,FALSE,"Dalian"}</definedName>
    <definedName name="wrn.Properties._.Consolidated._1" hidden="1">{"Atlanta - Consolidated 13yr",#N/A,FALSE,"Atlanta";"Boston - Con 13yr",#N/A,FALSE,"Boston";"Chicago - Con 13yr",#N/A,FALSE,"Chicago";"New York - Consolidated",#N/A,FALSE,"New York";"Washington DC - Consolidated",#N/A,FALSE,"Washington D.C.";"Lima - Consolidated",#N/A,FALSE,"Lima";"Quito - Consolidated",#N/A,FALSE,"Quito";"Amsterdam - Consolidated 13yr",#N/A,FALSE,"Amsterdam";"Basel - Consolidated",#N/A,FALSE,"Basel";"Berlin - Consolidated",#N/A,FALSE,"Berlin";"Brussels - Consolidated",#N/A,FALSE,"Brussels";"Geneva - Consolidated",#N/A,FALSE,"Geneva";"Dusseldorf - Consolidated",#N/A,FALSE,"Dusseldorf";"Montreux - Consolidated",#N/A,FALSE,"Montreux";"London - Consolidated",#N/A,FALSE,"London";"Zurich - Consolidated",#N/A,FALSE,"Zurich";"Cairo - Consolidated",#N/A,FALSE,"Cairo";"Istanbul - Consolidated",#N/A,FALSE,"Istanbul";"Beijing - Consolidated",#N/A,FALSE,"Beijing";"Dalian - Consolidated",#N/A,FALSE,"Dalian"}</definedName>
    <definedName name="wrn.Property." localSheetId="4" hidden="1">{#N/A,#N/A,TRUE,"Property Annual";#N/A,#N/A,TRUE,"Property Monthly";#N/A,#N/A,TRUE,"NRRM Annual";#N/A,#N/A,TRUE,"NRRM Monthly";#N/A,#N/A,TRUE,"NRRM Revenues";#N/A,#N/A,TRUE,"NRRM  OH Costs";#N/A,#N/A,TRUE,"NRRM Direct Costs";#N/A,#N/A,TRUE,"Property Balt";#N/A,#N/A,TRUE,"Prop EDB GrCru"}</definedName>
    <definedName name="wrn.Property." localSheetId="5" hidden="1">{#N/A,#N/A,TRUE,"Property Annual";#N/A,#N/A,TRUE,"Property Monthly";#N/A,#N/A,TRUE,"NRRM Annual";#N/A,#N/A,TRUE,"NRRM Monthly";#N/A,#N/A,TRUE,"NRRM Revenues";#N/A,#N/A,TRUE,"NRRM  OH Costs";#N/A,#N/A,TRUE,"NRRM Direct Costs";#N/A,#N/A,TRUE,"Property Balt";#N/A,#N/A,TRUE,"Prop EDB GrCru"}</definedName>
    <definedName name="wrn.Property." localSheetId="3" hidden="1">{#N/A,#N/A,TRUE,"Property Annual";#N/A,#N/A,TRUE,"Property Monthly";#N/A,#N/A,TRUE,"NRRM Annual";#N/A,#N/A,TRUE,"NRRM Monthly";#N/A,#N/A,TRUE,"NRRM Revenues";#N/A,#N/A,TRUE,"NRRM  OH Costs";#N/A,#N/A,TRUE,"NRRM Direct Costs";#N/A,#N/A,TRUE,"Property Balt";#N/A,#N/A,TRUE,"Prop EDB GrCru"}</definedName>
    <definedName name="wrn.Property." hidden="1">{#N/A,#N/A,TRUE,"Property Annual";#N/A,#N/A,TRUE,"Property Monthly";#N/A,#N/A,TRUE,"NRRM Annual";#N/A,#N/A,TRUE,"NRRM Monthly";#N/A,#N/A,TRUE,"NRRM Revenues";#N/A,#N/A,TRUE,"NRRM  OH Costs";#N/A,#N/A,TRUE,"NRRM Direct Costs";#N/A,#N/A,TRUE,"Property Balt";#N/A,#N/A,TRUE,"Prop EDB GrCru"}</definedName>
    <definedName name="wrn.Property._.Description." localSheetId="4" hidden="1">{#N/A,#N/A,FALSE,"PROP. DESCRIPTION"}</definedName>
    <definedName name="wrn.Property._.Description." localSheetId="5" hidden="1">{#N/A,#N/A,FALSE,"PROP. DESCRIPTION"}</definedName>
    <definedName name="wrn.Property._.Description." localSheetId="3" hidden="1">{#N/A,#N/A,FALSE,"PROP. DESCRIPTION"}</definedName>
    <definedName name="wrn.Property._.Description." hidden="1">{#N/A,#N/A,FALSE,"PROP. DESCRIPTION"}</definedName>
    <definedName name="wrn.Property._.Description._1" localSheetId="4" hidden="1">{#N/A,#N/A,FALSE,"PROP. DESCRIPTION"}</definedName>
    <definedName name="wrn.Property._.Description._1" localSheetId="5" hidden="1">{#N/A,#N/A,FALSE,"PROP. DESCRIPTION"}</definedName>
    <definedName name="wrn.Property._.Description._1" localSheetId="3" hidden="1">{#N/A,#N/A,FALSE,"PROP. DESCRIPTION"}</definedName>
    <definedName name="wrn.Property._.Description._1" hidden="1">{#N/A,#N/A,FALSE,"PROP. DESCRIPTION"}</definedName>
    <definedName name="wrn.Property._.Tax." localSheetId="4" hidden="1">{#N/A,#N/A,FALSE,"FOR_SUM";#N/A,#N/A,FALSE,"FA";#N/A,#N/A,FALSE,"PTRANS_TAX"}</definedName>
    <definedName name="wrn.Property._.Tax." localSheetId="5" hidden="1">{#N/A,#N/A,FALSE,"FOR_SUM";#N/A,#N/A,FALSE,"FA";#N/A,#N/A,FALSE,"PTRANS_TAX"}</definedName>
    <definedName name="wrn.Property._.Tax." localSheetId="3" hidden="1">{#N/A,#N/A,FALSE,"FOR_SUM";#N/A,#N/A,FALSE,"FA";#N/A,#N/A,FALSE,"PTRANS_TAX"}</definedName>
    <definedName name="wrn.Property._.Tax." hidden="1">{#N/A,#N/A,FALSE,"FOR_SUM";#N/A,#N/A,FALSE,"FA";#N/A,#N/A,FALSE,"PTRANS_TAX"}</definedName>
    <definedName name="wrn.PropertyInformation." localSheetId="4" hidden="1">{#N/A,#N/A,FALSE,"PropertyInfo"}</definedName>
    <definedName name="wrn.PropertyInformation." localSheetId="5" hidden="1">{#N/A,#N/A,FALSE,"PropertyInfo"}</definedName>
    <definedName name="wrn.PropertyInformation." localSheetId="3" hidden="1">{#N/A,#N/A,FALSE,"PropertyInfo"}</definedName>
    <definedName name="wrn.PropertyInformation." hidden="1">{#N/A,#N/A,FALSE,"PropertyInfo"}</definedName>
    <definedName name="wrn.PropertyInformation._1" localSheetId="4" hidden="1">{#N/A,#N/A,FALSE,"PropertyInfo"}</definedName>
    <definedName name="wrn.PropertyInformation._1" localSheetId="5" hidden="1">{#N/A,#N/A,FALSE,"PropertyInfo"}</definedName>
    <definedName name="wrn.PropertyInformation._1" localSheetId="3" hidden="1">{#N/A,#N/A,FALSE,"PropertyInfo"}</definedName>
    <definedName name="wrn.PropertyInformation._1" hidden="1">{#N/A,#N/A,FALSE,"PropertyInfo"}</definedName>
    <definedName name="wrn.Proposal." localSheetId="4" hidden="1">{"Bid",#N/A,FALSE,"Estimate";"Breakdowm",#N/A,FALSE,"Estimate"}</definedName>
    <definedName name="wrn.Proposal." localSheetId="5" hidden="1">{"Bid",#N/A,FALSE,"Estimate";"Breakdowm",#N/A,FALSE,"Estimate"}</definedName>
    <definedName name="wrn.Proposal." localSheetId="3" hidden="1">{"Bid",#N/A,FALSE,"Estimate";"Breakdowm",#N/A,FALSE,"Estimate"}</definedName>
    <definedName name="wrn.Proposal." hidden="1">{"Bid",#N/A,FALSE,"Estimate";"Breakdowm",#N/A,FALSE,"Estimate"}</definedName>
    <definedName name="wrn.PSell_Out." localSheetId="4" hidden="1">{"PSell_Out",#N/A,FALSE,"PSell_Out"}</definedName>
    <definedName name="wrn.PSell_Out." localSheetId="5" hidden="1">{"PSell_Out",#N/A,FALSE,"PSell_Out"}</definedName>
    <definedName name="wrn.PSell_Out." localSheetId="3" hidden="1">{"PSell_Out",#N/A,FALSE,"PSell_Out"}</definedName>
    <definedName name="wrn.PSell_Out." hidden="1">{"PSell_Out",#N/A,FALSE,"PSell_Out"}</definedName>
    <definedName name="wrn.Pulp." localSheetId="4" hidden="1">{"Pulp Production",#N/A,FALSE,"Pulp";"Pulp Earnings",#N/A,FALSE,"Pulp"}</definedName>
    <definedName name="wrn.Pulp." localSheetId="5" hidden="1">{"Pulp Production",#N/A,FALSE,"Pulp";"Pulp Earnings",#N/A,FALSE,"Pulp"}</definedName>
    <definedName name="wrn.Pulp." localSheetId="3" hidden="1">{"Pulp Production",#N/A,FALSE,"Pulp";"Pulp Earnings",#N/A,FALSE,"Pulp"}</definedName>
    <definedName name="wrn.Pulp." hidden="1">{"Pulp Production",#N/A,FALSE,"Pulp";"Pulp Earnings",#N/A,FALSE,"Pulp"}</definedName>
    <definedName name="wrn.Pulp._1" localSheetId="4" hidden="1">{"Pulp Production",#N/A,FALSE,"Pulp";"Pulp Earnings",#N/A,FALSE,"Pulp"}</definedName>
    <definedName name="wrn.Pulp._1" localSheetId="5" hidden="1">{"Pulp Production",#N/A,FALSE,"Pulp";"Pulp Earnings",#N/A,FALSE,"Pulp"}</definedName>
    <definedName name="wrn.Pulp._1" localSheetId="3" hidden="1">{"Pulp Production",#N/A,FALSE,"Pulp";"Pulp Earnings",#N/A,FALSE,"Pulp"}</definedName>
    <definedName name="wrn.Pulp._1" hidden="1">{"Pulp Production",#N/A,FALSE,"Pulp";"Pulp Earnings",#N/A,FALSE,"Pulp"}</definedName>
    <definedName name="wrn.Pulp.2" localSheetId="4" hidden="1">{"Pulp Production",#N/A,FALSE,"Pulp";"Pulp Earnings",#N/A,FALSE,"Pulp"}</definedName>
    <definedName name="wrn.Pulp.2" localSheetId="5" hidden="1">{"Pulp Production",#N/A,FALSE,"Pulp";"Pulp Earnings",#N/A,FALSE,"Pulp"}</definedName>
    <definedName name="wrn.Pulp.2" localSheetId="3" hidden="1">{"Pulp Production",#N/A,FALSE,"Pulp";"Pulp Earnings",#N/A,FALSE,"Pulp"}</definedName>
    <definedName name="wrn.Pulp.2" hidden="1">{"Pulp Production",#N/A,FALSE,"Pulp";"Pulp Earnings",#N/A,FALSE,"Pulp"}</definedName>
    <definedName name="wrn.Pulp.2_1" localSheetId="4" hidden="1">{"Pulp Production",#N/A,FALSE,"Pulp";"Pulp Earnings",#N/A,FALSE,"Pulp"}</definedName>
    <definedName name="wrn.Pulp.2_1" localSheetId="5" hidden="1">{"Pulp Production",#N/A,FALSE,"Pulp";"Pulp Earnings",#N/A,FALSE,"Pulp"}</definedName>
    <definedName name="wrn.Pulp.2_1" localSheetId="3" hidden="1">{"Pulp Production",#N/A,FALSE,"Pulp";"Pulp Earnings",#N/A,FALSE,"Pulp"}</definedName>
    <definedName name="wrn.Pulp.2_1" hidden="1">{"Pulp Production",#N/A,FALSE,"Pulp";"Pulp Earnings",#N/A,FALSE,"Pulp"}</definedName>
    <definedName name="wrn.Pulp.3" localSheetId="4" hidden="1">{"Pulp Production",#N/A,FALSE,"Pulp";"Pulp Earnings",#N/A,FALSE,"Pulp"}</definedName>
    <definedName name="wrn.Pulp.3" localSheetId="5" hidden="1">{"Pulp Production",#N/A,FALSE,"Pulp";"Pulp Earnings",#N/A,FALSE,"Pulp"}</definedName>
    <definedName name="wrn.Pulp.3" localSheetId="3" hidden="1">{"Pulp Production",#N/A,FALSE,"Pulp";"Pulp Earnings",#N/A,FALSE,"Pulp"}</definedName>
    <definedName name="wrn.Pulp.3" hidden="1">{"Pulp Production",#N/A,FALSE,"Pulp";"Pulp Earnings",#N/A,FALSE,"Pulp"}</definedName>
    <definedName name="wrn.Pulp.3_1" localSheetId="4" hidden="1">{"Pulp Production",#N/A,FALSE,"Pulp";"Pulp Earnings",#N/A,FALSE,"Pulp"}</definedName>
    <definedName name="wrn.Pulp.3_1" localSheetId="5" hidden="1">{"Pulp Production",#N/A,FALSE,"Pulp";"Pulp Earnings",#N/A,FALSE,"Pulp"}</definedName>
    <definedName name="wrn.Pulp.3_1" localSheetId="3" hidden="1">{"Pulp Production",#N/A,FALSE,"Pulp";"Pulp Earnings",#N/A,FALSE,"Pulp"}</definedName>
    <definedName name="wrn.Pulp.3_1" hidden="1">{"Pulp Production",#N/A,FALSE,"Pulp";"Pulp Earnings",#N/A,FALSE,"Pulp"}</definedName>
    <definedName name="wrn.Pump." localSheetId="4" hidden="1">{#N/A,#N/A,FALSE,"Assump";#N/A,#N/A,FALSE,"Income";#N/A,#N/A,FALSE,"Balance";#N/A,#N/A,FALSE,"DCF Pump";#N/A,#N/A,FALSE,"Trans Assump";#N/A,#N/A,FALSE,"Combined Income";#N/A,#N/A,FALSE,"Combined Balance"}</definedName>
    <definedName name="wrn.Pump." localSheetId="5" hidden="1">{#N/A,#N/A,FALSE,"Assump";#N/A,#N/A,FALSE,"Income";#N/A,#N/A,FALSE,"Balance";#N/A,#N/A,FALSE,"DCF Pump";#N/A,#N/A,FALSE,"Trans Assump";#N/A,#N/A,FALSE,"Combined Income";#N/A,#N/A,FALSE,"Combined Balance"}</definedName>
    <definedName name="wrn.Pump." localSheetId="3"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 localSheetId="4" hidden="1">{"byqtr",#N/A,FALSE,"Worksheet"}</definedName>
    <definedName name="wrn.qtr." localSheetId="5" hidden="1">{"byqtr",#N/A,FALSE,"Worksheet"}</definedName>
    <definedName name="wrn.qtr." localSheetId="3" hidden="1">{"byqtr",#N/A,FALSE,"Worksheet"}</definedName>
    <definedName name="wrn.qtr." hidden="1">{"byqtr",#N/A,FALSE,"Worksheet"}</definedName>
    <definedName name="wrn.Qty._.Monthly._.Cash._.Flow." localSheetId="4" hidden="1">{"Cash Flow_Small",#N/A,FALSE,"CashFlowSummary";"Finance_Small",#N/A,FALSE,"FinanceCashFlow";"Equity_Small",#N/A,FALSE,"EquityReturns"}</definedName>
    <definedName name="wrn.Qty._.Monthly._.Cash._.Flow." localSheetId="5" hidden="1">{"Cash Flow_Small",#N/A,FALSE,"CashFlowSummary";"Finance_Small",#N/A,FALSE,"FinanceCashFlow";"Equity_Small",#N/A,FALSE,"EquityReturns"}</definedName>
    <definedName name="wrn.Qty._.Monthly._.Cash._.Flow." localSheetId="3" hidden="1">{"Cash Flow_Small",#N/A,FALSE,"CashFlowSummary";"Finance_Small",#N/A,FALSE,"FinanceCashFlow";"Equity_Small",#N/A,FALSE,"EquityReturns"}</definedName>
    <definedName name="wrn.Qty._.Monthly._.Cash._.Flow." hidden="1">{"Cash Flow_Small",#N/A,FALSE,"CashFlowSummary";"Finance_Small",#N/A,FALSE,"FinanceCashFlow";"Equity_Small",#N/A,FALSE,"EquityReturns"}</definedName>
    <definedName name="wrn.Quadro._.Antigo." localSheetId="4" hidden="1">{#N/A,#N/A,FALSE,"QuadroAntigo"}</definedName>
    <definedName name="wrn.Quadro._.Antigo." localSheetId="5" hidden="1">{#N/A,#N/A,FALSE,"QuadroAntigo"}</definedName>
    <definedName name="wrn.Quadro._.Antigo." localSheetId="3" hidden="1">{#N/A,#N/A,FALSE,"QuadroAntigo"}</definedName>
    <definedName name="wrn.Quadro._.Antigo." hidden="1">{#N/A,#N/A,FALSE,"QuadroAntigo"}</definedName>
    <definedName name="wrn.Quadro._.de._.Areas." localSheetId="4" hidden="1">{#N/A,#N/A,FALSE,"Quadro de Areas"}</definedName>
    <definedName name="wrn.Quadro._.de._.Areas." localSheetId="5" hidden="1">{#N/A,#N/A,FALSE,"Quadro de Areas"}</definedName>
    <definedName name="wrn.Quadro._.de._.Areas." localSheetId="3" hidden="1">{#N/A,#N/A,FALSE,"Quadro de Areas"}</definedName>
    <definedName name="wrn.Quadro._.de._.Areas." hidden="1">{#N/A,#N/A,FALSE,"Quadro de Areas"}</definedName>
    <definedName name="wrn.Quarter." localSheetId="4" hidden="1">{"QuarterLC",#N/A,FALSE,"LOCALwithADJ";"QuarterUSD",#N/A,FALSE,"USwithADJ"}</definedName>
    <definedName name="wrn.Quarter." localSheetId="5" hidden="1">{"QuarterLC",#N/A,FALSE,"LOCALwithADJ";"QuarterUSD",#N/A,FALSE,"USwithADJ"}</definedName>
    <definedName name="wrn.Quarter." localSheetId="3" hidden="1">{"QuarterLC",#N/A,FALSE,"LOCALwithADJ";"QuarterUSD",#N/A,FALSE,"USwithADJ"}</definedName>
    <definedName name="wrn.Quarter." hidden="1">{"QuarterLC",#N/A,FALSE,"LOCALwithADJ";"QuarterUSD",#N/A,FALSE,"USwithADJ"}</definedName>
    <definedName name="wrn.quarterly." localSheetId="4" hidden="1">{"quarterly",#N/A,FALSE,"Pro Forma"}</definedName>
    <definedName name="wrn.quarterly." localSheetId="5" hidden="1">{"quarterly",#N/A,FALSE,"Pro Forma"}</definedName>
    <definedName name="wrn.quarterly." localSheetId="3" hidden="1">{"quarterly",#N/A,FALSE,"Pro Forma"}</definedName>
    <definedName name="wrn.quarterly." hidden="1">{"quarterly",#N/A,FALSE,"Pro Forma"}</definedName>
    <definedName name="wrn.Quarterly._.Summaries." localSheetId="4" hidden="1">{"P1-3Quarterly",#N/A,TRUE,"CF Summ";"P1-Quarterly",#N/A,TRUE,"CF Summ";"P2-Quarterly",#N/A,TRUE,"CF Summ";"P3-Quarterly",#N/A,TRUE,"CF Summ"}</definedName>
    <definedName name="wrn.Quarterly._.Summaries." localSheetId="5" hidden="1">{"P1-3Quarterly",#N/A,TRUE,"CF Summ";"P1-Quarterly",#N/A,TRUE,"CF Summ";"P2-Quarterly",#N/A,TRUE,"CF Summ";"P3-Quarterly",#N/A,TRUE,"CF Summ"}</definedName>
    <definedName name="wrn.Quarterly._.Summaries." localSheetId="3" hidden="1">{"P1-3Quarterly",#N/A,TRUE,"CF Summ";"P1-Quarterly",#N/A,TRUE,"CF Summ";"P2-Quarterly",#N/A,TRUE,"CF Summ";"P3-Quarterly",#N/A,TRUE,"CF Summ"}</definedName>
    <definedName name="wrn.Quarterly._.Summaries." hidden="1">{"P1-3Quarterly",#N/A,TRUE,"CF Summ";"P1-Quarterly",#N/A,TRUE,"CF Summ";"P2-Quarterly",#N/A,TRUE,"CF Summ";"P3-Quarterly",#N/A,TRUE,"CF Summ"}</definedName>
    <definedName name="wrn.Quarterly._.Summary." localSheetId="4" hidden="1">{"qtrl1",#N/A,TRUE,"Annual Summary";"qtrl2",#N/A,TRUE,"Annual Summary";"qtrl3",#N/A,TRUE,"Annual Summary";"qtrl4",#N/A,TRUE,"QTLY Summary";"qtrl5",#N/A,TRUE,"QTLY Summary";"qtrl6",#N/A,TRUE,"QTLY Summary"}</definedName>
    <definedName name="wrn.Quarterly._.Summary." localSheetId="5" hidden="1">{"qtrl1",#N/A,TRUE,"Annual Summary";"qtrl2",#N/A,TRUE,"Annual Summary";"qtrl3",#N/A,TRUE,"Annual Summary";"qtrl4",#N/A,TRUE,"QTLY Summary";"qtrl5",#N/A,TRUE,"QTLY Summary";"qtrl6",#N/A,TRUE,"QTLY Summary"}</definedName>
    <definedName name="wrn.Quarterly._.Summary." localSheetId="3" hidden="1">{"qtrl1",#N/A,TRUE,"Annual Summary";"qtrl2",#N/A,TRUE,"Annual Summary";"qtrl3",#N/A,TRUE,"Annual Summary";"qtrl4",#N/A,TRUE,"QTLY Summary";"qtrl5",#N/A,TRUE,"QTLY Summary";"qtrl6",#N/A,TRUE,"QTLY Summary"}</definedName>
    <definedName name="wrn.Quarterly._.Summary." hidden="1">{"qtrl1",#N/A,TRUE,"Annual Summary";"qtrl2",#N/A,TRUE,"Annual Summary";"qtrl3",#N/A,TRUE,"Annual Summary";"qtrl4",#N/A,TRUE,"QTLY Summary";"qtrl5",#N/A,TRUE,"QTLY Summary";"qtrl6",#N/A,TRUE,"QTLY Summary"}</definedName>
    <definedName name="wrn.Quarterly._.Summary._1" localSheetId="4" hidden="1">{"qtrl1",#N/A,TRUE,"Annual Summary";"qtrl2",#N/A,TRUE,"Annual Summary";"qtrl3",#N/A,TRUE,"Annual Summary";"qtrl4",#N/A,TRUE,"QTLY Summary";"qtrl5",#N/A,TRUE,"QTLY Summary";"qtrl6",#N/A,TRUE,"QTLY Summary"}</definedName>
    <definedName name="wrn.Quarterly._.Summary._1" localSheetId="5" hidden="1">{"qtrl1",#N/A,TRUE,"Annual Summary";"qtrl2",#N/A,TRUE,"Annual Summary";"qtrl3",#N/A,TRUE,"Annual Summary";"qtrl4",#N/A,TRUE,"QTLY Summary";"qtrl5",#N/A,TRUE,"QTLY Summary";"qtrl6",#N/A,TRUE,"QTLY Summary"}</definedName>
    <definedName name="wrn.Quarterly._.Summary._1" localSheetId="3" hidden="1">{"qtrl1",#N/A,TRUE,"Annual Summary";"qtrl2",#N/A,TRUE,"Annual Summary";"qtrl3",#N/A,TRUE,"Annual Summary";"qtrl4",#N/A,TRUE,"QTLY Summary";"qtrl5",#N/A,TRUE,"QTLY Summary";"qtrl6",#N/A,TRUE,"QTLY Summary"}</definedName>
    <definedName name="wrn.Quarterly._.Summary._1" hidden="1">{"qtrl1",#N/A,TRUE,"Annual Summary";"qtrl2",#N/A,TRUE,"Annual Summary";"qtrl3",#N/A,TRUE,"Annual Summary";"qtrl4",#N/A,TRUE,"QTLY Summary";"qtrl5",#N/A,TRUE,"QTLY Summary";"qtrl6",#N/A,TRUE,"QTLY Summary"}</definedName>
    <definedName name="wrn.QUICK." localSheetId="4"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 localSheetId="5"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 localSheetId="3"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Print." localSheetId="4" hidden="1">{"Pro Forma",#N/A,FALSE,"Prof";"Statistics",#N/A,FALSE,"Stats";"Incentive Fee Calc",#N/A,FALSE,"Incent"}</definedName>
    <definedName name="wrn.Quick._.Print." localSheetId="5" hidden="1">{"Pro Forma",#N/A,FALSE,"Prof";"Statistics",#N/A,FALSE,"Stats";"Incentive Fee Calc",#N/A,FALSE,"Incent"}</definedName>
    <definedName name="wrn.Quick._.Print." localSheetId="3" hidden="1">{"Pro Forma",#N/A,FALSE,"Prof";"Statistics",#N/A,FALSE,"Stats";"Incentive Fee Calc",#N/A,FALSE,"Incent"}</definedName>
    <definedName name="wrn.Quick._.Print." hidden="1">{"Pro Forma",#N/A,FALSE,"Prof";"Statistics",#N/A,FALSE,"Stats";"Incentive Fee Calc",#N/A,FALSE,"Incent"}</definedName>
    <definedName name="wrn.Quick._.View." localSheetId="4" hidden="1">{"Pro Forma",#N/A,FALSE,"Prof";"Statistics",#N/A,FALSE,"Stats";"Incentive Fee Calc",#N/A,FALSE,"Incent"}</definedName>
    <definedName name="wrn.Quick._.View." localSheetId="5" hidden="1">{"Pro Forma",#N/A,FALSE,"Prof";"Statistics",#N/A,FALSE,"Stats";"Incentive Fee Calc",#N/A,FALSE,"Incent"}</definedName>
    <definedName name="wrn.Quick._.View." localSheetId="3" hidden="1">{"Pro Forma",#N/A,FALSE,"Prof";"Statistics",#N/A,FALSE,"Stats";"Incentive Fee Calc",#N/A,FALSE,"Incent"}</definedName>
    <definedName name="wrn.Quick._.View." hidden="1">{"Pro Forma",#N/A,FALSE,"Prof";"Statistics",#N/A,FALSE,"Stats";"Incentive Fee Calc",#N/A,FALSE,"Incent"}</definedName>
    <definedName name="WRN.QW" localSheetId="4"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QW" localSheetId="5"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QW" localSheetId="3"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QW"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Ramos._.LJ." localSheetId="4" hidden="1">{#N/A,#N/A,FALSE,"RamosLj"}</definedName>
    <definedName name="wrn.Ramos._.LJ." localSheetId="5" hidden="1">{#N/A,#N/A,FALSE,"RamosLj"}</definedName>
    <definedName name="wrn.Ramos._.LJ." localSheetId="3" hidden="1">{#N/A,#N/A,FALSE,"RamosLj"}</definedName>
    <definedName name="wrn.Ramos._.LJ." hidden="1">{#N/A,#N/A,FALSE,"RamosLj"}</definedName>
    <definedName name="wrn.Rapport." localSheetId="4" hidden="1">{#N/A,#N/A,FALSE,"SHEET1";#N/A,#N/A,FALSE,"SHEET2";#N/A,#N/A,FALSE,"SHEET3";#N/A,#N/A,FALSE,"SHEET4"}</definedName>
    <definedName name="wrn.Rapport." localSheetId="5" hidden="1">{#N/A,#N/A,FALSE,"SHEET1";#N/A,#N/A,FALSE,"SHEET2";#N/A,#N/A,FALSE,"SHEET3";#N/A,#N/A,FALSE,"SHEET4"}</definedName>
    <definedName name="wrn.Rapport." localSheetId="3" hidden="1">{#N/A,#N/A,FALSE,"SHEET1";#N/A,#N/A,FALSE,"SHEET2";#N/A,#N/A,FALSE,"SHEET3";#N/A,#N/A,FALSE,"SHEET4"}</definedName>
    <definedName name="wrn.Rapport." hidden="1">{#N/A,#N/A,FALSE,"SHEET1";#N/A,#N/A,FALSE,"SHEET2";#N/A,#N/A,FALSE,"SHEET3";#N/A,#N/A,FALSE,"SHEET4"}</definedName>
    <definedName name="wrn.Rasnitz." localSheetId="4" hidden="1">{"Rasnitz CF",#N/A,FALSE,"Germany - Rasnitz";"Rasnitz inputs",#N/A,FALSE,"Germany - Rasnitz"}</definedName>
    <definedName name="wrn.Rasnitz." localSheetId="5" hidden="1">{"Rasnitz CF",#N/A,FALSE,"Germany - Rasnitz";"Rasnitz inputs",#N/A,FALSE,"Germany - Rasnitz"}</definedName>
    <definedName name="wrn.Rasnitz." localSheetId="3" hidden="1">{"Rasnitz CF",#N/A,FALSE,"Germany - Rasnitz";"Rasnitz inputs",#N/A,FALSE,"Germany - Rasnitz"}</definedName>
    <definedName name="wrn.Rasnitz." hidden="1">{"Rasnitz CF",#N/A,FALSE,"Germany - Rasnitz";"Rasnitz inputs",#N/A,FALSE,"Germany - Rasnitz"}</definedName>
    <definedName name="wrn.rate." localSheetId="4" hidden="1">{"RATES",#N/A,FALSE,"RECOVERY RATES";"CONTRIBUTIONS",#N/A,FALSE,"RECOVERY RATES";"GLA CATEGORY SUMMARY",#N/A,FALSE,"RECOVERY RATES"}</definedName>
    <definedName name="wrn.rate." localSheetId="5" hidden="1">{"RATES",#N/A,FALSE,"RECOVERY RATES";"CONTRIBUTIONS",#N/A,FALSE,"RECOVERY RATES";"GLA CATEGORY SUMMARY",#N/A,FALSE,"RECOVERY RATES"}</definedName>
    <definedName name="wrn.rate." localSheetId="3" hidden="1">{"RATES",#N/A,FALSE,"RECOVERY RATES";"CONTRIBUTIONS",#N/A,FALSE,"RECOVERY RATES";"GLA CATEGORY SUMMARY",#N/A,FALSE,"RECOVERY RATES"}</definedName>
    <definedName name="wrn.rate." hidden="1">{"RATES",#N/A,FALSE,"RECOVERY RATES";"CONTRIBUTIONS",#N/A,FALSE,"RECOVERY RATES";"GLA CATEGORY SUMMARY",#N/A,FALSE,"RECOVERY RATES"}</definedName>
    <definedName name="wrn.RATES." localSheetId="4" hidden="1">{"RATES",#N/A,FALSE,"RECOVERY RATES";"CONTRIBUTIONS",#N/A,FALSE,"RECOVERY RATES";"GLA CATEGORY SUMMARY",#N/A,FALSE,"RECOVERY RATES"}</definedName>
    <definedName name="wrn.RATES." localSheetId="5" hidden="1">{"RATES",#N/A,FALSE,"RECOVERY RATES";"CONTRIBUTIONS",#N/A,FALSE,"RECOVERY RATES";"GLA CATEGORY SUMMARY",#N/A,FALSE,"RECOVERY RATES"}</definedName>
    <definedName name="wrn.RATES." localSheetId="3" hidden="1">{"RATES",#N/A,FALSE,"RECOVERY RATES";"CONTRIBUTIONS",#N/A,FALSE,"RECOVERY RATES";"GLA CATEGORY SUMMARY",#N/A,FALSE,"RECOVERY RATES"}</definedName>
    <definedName name="wrn.RATES." hidden="1">{"RATES",#N/A,FALSE,"RECOVERY RATES";"CONTRIBUTIONS",#N/A,FALSE,"RECOVERY RATES";"GLA CATEGORY SUMMARY",#N/A,FALSE,"RECOVERY RATES"}</definedName>
    <definedName name="wrn.Rating._.Agency._.99."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eader." localSheetId="4" hidden="1">{"Reader",#N/A,FALSE,"Summary";"Reader",#N/A,FALSE,"Buildup";"Reader",#N/A,FALSE,"Financials";"Reader",#N/A,FALSE,"Debt &amp; Other"}</definedName>
    <definedName name="wrn.Reader." localSheetId="5" hidden="1">{"Reader",#N/A,FALSE,"Summary";"Reader",#N/A,FALSE,"Buildup";"Reader",#N/A,FALSE,"Financials";"Reader",#N/A,FALSE,"Debt &amp; Other"}</definedName>
    <definedName name="wrn.Reader." localSheetId="3" hidden="1">{"Reader",#N/A,FALSE,"Summary";"Reader",#N/A,FALSE,"Buildup";"Reader",#N/A,FALSE,"Financials";"Reader",#N/A,FALSE,"Debt &amp; Other"}</definedName>
    <definedName name="wrn.Reader." hidden="1">{"Reader",#N/A,FALSE,"Summary";"Reader",#N/A,FALSE,"Buildup";"Reader",#N/A,FALSE,"Financials";"Reader",#N/A,FALSE,"Debt &amp; Other"}</definedName>
    <definedName name="wrn.RECAPS." localSheetId="4" hidden="1">{"RECAP1",#N/A,FALSE,"RECAP";"RECAP2",#N/A,FALSE,"RECAP"}</definedName>
    <definedName name="wrn.RECAPS." localSheetId="5" hidden="1">{"RECAP1",#N/A,FALSE,"RECAP";"RECAP2",#N/A,FALSE,"RECAP"}</definedName>
    <definedName name="wrn.RECAPS." localSheetId="3" hidden="1">{"RECAP1",#N/A,FALSE,"RECAP";"RECAP2",#N/A,FALSE,"RECAP"}</definedName>
    <definedName name="wrn.RECAPS." hidden="1">{"RECAP1",#N/A,FALSE,"RECAP";"RECAP2",#N/A,FALSE,"RECAP"}</definedName>
    <definedName name="wrn.Recovery._.Calcs." localSheetId="4" hidden="1">{#N/A,#N/A,FALSE,"Recovery Calcs"}</definedName>
    <definedName name="wrn.Recovery._.Calcs." localSheetId="5" hidden="1">{#N/A,#N/A,FALSE,"Recovery Calcs"}</definedName>
    <definedName name="wrn.Recovery._.Calcs." localSheetId="3" hidden="1">{#N/A,#N/A,FALSE,"Recovery Calcs"}</definedName>
    <definedName name="wrn.Recovery._.Calcs." hidden="1">{#N/A,#N/A,FALSE,"Recovery Calcs"}</definedName>
    <definedName name="wrn.Recovery._.Calcs._1" localSheetId="4" hidden="1">{#N/A,#N/A,FALSE,"Recovery Calcs"}</definedName>
    <definedName name="wrn.Recovery._.Calcs._1" localSheetId="5" hidden="1">{#N/A,#N/A,FALSE,"Recovery Calcs"}</definedName>
    <definedName name="wrn.Recovery._.Calcs._1" localSheetId="3" hidden="1">{#N/A,#N/A,FALSE,"Recovery Calcs"}</definedName>
    <definedName name="wrn.Recovery._.Calcs._1" hidden="1">{#N/A,#N/A,FALSE,"Recovery Calcs"}</definedName>
    <definedName name="wrn.REDiff." localSheetId="4" hidden="1">{#N/A,#N/A,TRUE,"toc";#N/A,#N/A,TRUE,"geninfo2";#N/A,#N/A,TRUE,"financing";#N/A,#N/A,TRUE,"source";#N/A,#N/A,TRUE,"cashd";#N/A,#N/A,TRUE,"-3%d";#N/A,#N/A,TRUE,"taxd";#N/A,#N/A,TRUE,"bend";#N/A,#N/A,TRUE,"Mezzad";#N/A,#N/A,TRUE,"ln2";#N/A,#N/A,TRUE,"ln3";#N/A,#N/A,TRUE,"ln4";#N/A,#N/A,TRUE,"lnsumd";#N/A,#N/A,TRUE,"rep";#N/A,#N/A,TRUE,"depr";#N/A,#N/A,TRUE,"funded";#N/A,#N/A,TRUE,"fedtc";#N/A,#N/A,TRUE,"statetc";#N/A,#N/A,TRUE,"saled";#N/A,#N/A,TRUE,"Qirrd";#N/A,#N/A,TRUE,"mingaind";#N/A,#N/A,TRUE,"bstestd"}</definedName>
    <definedName name="wrn.REDiff." localSheetId="5" hidden="1">{#N/A,#N/A,TRUE,"toc";#N/A,#N/A,TRUE,"geninfo2";#N/A,#N/A,TRUE,"financing";#N/A,#N/A,TRUE,"source";#N/A,#N/A,TRUE,"cashd";#N/A,#N/A,TRUE,"-3%d";#N/A,#N/A,TRUE,"taxd";#N/A,#N/A,TRUE,"bend";#N/A,#N/A,TRUE,"Mezzad";#N/A,#N/A,TRUE,"ln2";#N/A,#N/A,TRUE,"ln3";#N/A,#N/A,TRUE,"ln4";#N/A,#N/A,TRUE,"lnsumd";#N/A,#N/A,TRUE,"rep";#N/A,#N/A,TRUE,"depr";#N/A,#N/A,TRUE,"funded";#N/A,#N/A,TRUE,"fedtc";#N/A,#N/A,TRUE,"statetc";#N/A,#N/A,TRUE,"saled";#N/A,#N/A,TRUE,"Qirrd";#N/A,#N/A,TRUE,"mingaind";#N/A,#N/A,TRUE,"bstestd"}</definedName>
    <definedName name="wrn.REDiff." localSheetId="3" hidden="1">{#N/A,#N/A,TRUE,"toc";#N/A,#N/A,TRUE,"geninfo2";#N/A,#N/A,TRUE,"financing";#N/A,#N/A,TRUE,"source";#N/A,#N/A,TRUE,"cashd";#N/A,#N/A,TRUE,"-3%d";#N/A,#N/A,TRUE,"taxd";#N/A,#N/A,TRUE,"bend";#N/A,#N/A,TRUE,"Mezzad";#N/A,#N/A,TRUE,"ln2";#N/A,#N/A,TRUE,"ln3";#N/A,#N/A,TRUE,"ln4";#N/A,#N/A,TRUE,"lnsumd";#N/A,#N/A,TRUE,"rep";#N/A,#N/A,TRUE,"depr";#N/A,#N/A,TRUE,"funded";#N/A,#N/A,TRUE,"fedtc";#N/A,#N/A,TRUE,"statetc";#N/A,#N/A,TRUE,"saled";#N/A,#N/A,TRUE,"Qirrd";#N/A,#N/A,TRUE,"mingaind";#N/A,#N/A,TRUE,"bstestd"}</definedName>
    <definedName name="wrn.REDiff." hidden="1">{#N/A,#N/A,TRUE,"toc";#N/A,#N/A,TRUE,"geninfo2";#N/A,#N/A,TRUE,"financing";#N/A,#N/A,TRUE,"source";#N/A,#N/A,TRUE,"cashd";#N/A,#N/A,TRUE,"-3%d";#N/A,#N/A,TRUE,"taxd";#N/A,#N/A,TRUE,"bend";#N/A,#N/A,TRUE,"Mezzad";#N/A,#N/A,TRUE,"ln2";#N/A,#N/A,TRUE,"ln3";#N/A,#N/A,TRUE,"ln4";#N/A,#N/A,TRUE,"lnsumd";#N/A,#N/A,TRUE,"rep";#N/A,#N/A,TRUE,"depr";#N/A,#N/A,TRUE,"funded";#N/A,#N/A,TRUE,"fedtc";#N/A,#N/A,TRUE,"statetc";#N/A,#N/A,TRUE,"saled";#N/A,#N/A,TRUE,"Qirrd";#N/A,#N/A,TRUE,"mingaind";#N/A,#N/A,TRUE,"bstestd"}</definedName>
    <definedName name="wrn.Regular._.Print." localSheetId="4" hidden="1">{#N/A,#N/A,TRUE,"ProjSum";#N/A,#N/A,TRUE,"DevBud";#N/A,#N/A,TRUE,"Pro Forma"}</definedName>
    <definedName name="wrn.Regular._.Print." localSheetId="5" hidden="1">{#N/A,#N/A,TRUE,"ProjSum";#N/A,#N/A,TRUE,"DevBud";#N/A,#N/A,TRUE,"Pro Forma"}</definedName>
    <definedName name="wrn.Regular._.Print." localSheetId="3" hidden="1">{#N/A,#N/A,TRUE,"ProjSum";#N/A,#N/A,TRUE,"DevBud";#N/A,#N/A,TRUE,"Pro Forma"}</definedName>
    <definedName name="wrn.Regular._.Print." hidden="1">{#N/A,#N/A,TRUE,"ProjSum";#N/A,#N/A,TRUE,"DevBud";#N/A,#N/A,TRUE,"Pro Forma"}</definedName>
    <definedName name="wrn.Rehab." localSheetId="4"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 localSheetId="5"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 localSheetId="3"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_.Projects." localSheetId="4" hidden="1">{#N/A,#N/A,FALSE,"Bankside Village Apartments";#N/A,#N/A,FALSE,"Stoneridge Apartments"}</definedName>
    <definedName name="wrn.Rehab._.Projects." localSheetId="5" hidden="1">{#N/A,#N/A,FALSE,"Bankside Village Apartments";#N/A,#N/A,FALSE,"Stoneridge Apartments"}</definedName>
    <definedName name="wrn.Rehab._.Projects." localSheetId="3" hidden="1">{#N/A,#N/A,FALSE,"Bankside Village Apartments";#N/A,#N/A,FALSE,"Stoneridge Apartments"}</definedName>
    <definedName name="wrn.Rehab._.Projects." hidden="1">{#N/A,#N/A,FALSE,"Bankside Village Apartments";#N/A,#N/A,FALSE,"Stoneridge Apartments"}</definedName>
    <definedName name="wrn.Relatório._.Completo." localSheetId="4"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wrn.Relatório._.Completo." localSheetId="5"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wrn.Relatório._.Completo." localSheetId="3"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wrn.Relatório._.Completo." hidden="1">{"Controle de Saldos",#N/A,FALSE,"Controle Saldos";"Controle de Saldos Diferidos",#N/A,FALSE,"Controle Saldos";"Ajustes da Contribuição Social",#N/A,FALSE,"Controle Saldos";"Cálculo da Contribuição Social",#N/A,FALSE,"Controle Saldos";"Demonstração Base Negativa da Contribuição Social",#N/A,FALSE,"Controle Saldos";"Ajustes do Imposto de Renda",#N/A,FALSE,"Controle Saldos";"Cálculo do Imposto de Renda",#N/A,FALSE,"Controle Saldos";"Demonstrativo dos Prejuízos Fiscais",#N/A,FALSE,"Controle Saldos";"Cálculo por Estimativa",#N/A,FALSE,"Controle Saldos";"Demonstrativo dos Recolhimentos",#N/A,FALSE,"Controle Saldos";"Programa de Alimentação ao Trabalhador",#N/A,FALSE,"Controle Saldos";"Compensação de Impostos e Contribuições",#N/A,FALSE,"Controle Saldos"}</definedName>
    <definedName name="wrn.Relatório._.para._.Auditoria." localSheetId="4" hidden="1">{"Ajustes CS para a Auditoria",#N/A,FALSE,"Impressão";"Controle de saldos para a Auditoria",#N/A,FALSE,"Impressão";"CS Real para a Auditoria",#N/A,FALSE,"Impressão";"Ajustes IR para a Auditoria",#N/A,FALSE,"Impressão";"IR Real para a Auditoria",#N/A,FALSE,"Impressão"}</definedName>
    <definedName name="wrn.Relatório._.para._.Auditoria." localSheetId="5" hidden="1">{"Ajustes CS para a Auditoria",#N/A,FALSE,"Impressão";"Controle de saldos para a Auditoria",#N/A,FALSE,"Impressão";"CS Real para a Auditoria",#N/A,FALSE,"Impressão";"Ajustes IR para a Auditoria",#N/A,FALSE,"Impressão";"IR Real para a Auditoria",#N/A,FALSE,"Impressão"}</definedName>
    <definedName name="wrn.Relatório._.para._.Auditoria." localSheetId="3" hidden="1">{"Ajustes CS para a Auditoria",#N/A,FALSE,"Impressão";"Controle de saldos para a Auditoria",#N/A,FALSE,"Impressão";"CS Real para a Auditoria",#N/A,FALSE,"Impressão";"Ajustes IR para a Auditoria",#N/A,FALSE,"Impressão";"IR Real para a Auditoria",#N/A,FALSE,"Impressão"}</definedName>
    <definedName name="wrn.Relatório._.para._.Auditoria." hidden="1">{"Ajustes CS para a Auditoria",#N/A,FALSE,"Impressão";"Controle de saldos para a Auditoria",#N/A,FALSE,"Impressão";"CS Real para a Auditoria",#N/A,FALSE,"Impressão";"Ajustes IR para a Auditoria",#N/A,FALSE,"Impressão";"IR Real para a Auditoria",#N/A,FALSE,"Impressão"}</definedName>
    <definedName name="wrn.Relatório._.Resumido." localSheetId="4" hidden="1">{#N/A,#N/A,FALSE,"GP";#N/A,#N/A,FALSE,"Assinantes";#N/A,#N/A,FALSE,"Rede";#N/A,#N/A,FALSE,"Evolução";#N/A,#N/A,FALSE,"Resultado"}</definedName>
    <definedName name="wrn.Relatório._.Resumido." localSheetId="5" hidden="1">{#N/A,#N/A,FALSE,"GP";#N/A,#N/A,FALSE,"Assinantes";#N/A,#N/A,FALSE,"Rede";#N/A,#N/A,FALSE,"Evolução";#N/A,#N/A,FALSE,"Resultado"}</definedName>
    <definedName name="wrn.Relatório._.Resumido." localSheetId="3" hidden="1">{#N/A,#N/A,FALSE,"GP";#N/A,#N/A,FALSE,"Assinantes";#N/A,#N/A,FALSE,"Rede";#N/A,#N/A,FALSE,"Evolução";#N/A,#N/A,FALSE,"Resultado"}</definedName>
    <definedName name="wrn.Relatório._.Resumido." hidden="1">{#N/A,#N/A,FALSE,"GP";#N/A,#N/A,FALSE,"Assinantes";#N/A,#N/A,FALSE,"Rede";#N/A,#N/A,FALSE,"Evolução";#N/A,#N/A,FALSE,"Resultado"}</definedName>
    <definedName name="wrn.Releases._.Cash._.Accrual." localSheetId="4" hidden="1">{"a_releases",#N/A,FALSE,"Summary";"a_cash",#N/A,FALSE,"Summary";"a_accrual",#N/A,FALSE,"Summary"}</definedName>
    <definedName name="wrn.Releases._.Cash._.Accrual." localSheetId="5" hidden="1">{"a_releases",#N/A,FALSE,"Summary";"a_cash",#N/A,FALSE,"Summary";"a_accrual",#N/A,FALSE,"Summary"}</definedName>
    <definedName name="wrn.Releases._.Cash._.Accrual." localSheetId="3" hidden="1">{"a_releases",#N/A,FALSE,"Summary";"a_cash",#N/A,FALSE,"Summary";"a_accrual",#N/A,FALSE,"Summary"}</definedName>
    <definedName name="wrn.Releases._.Cash._.Accrual." hidden="1">{"a_releases",#N/A,FALSE,"Summary";"a_cash",#N/A,FALSE,"Summary";"a_accrual",#N/A,FALSE,"Summary"}</definedName>
    <definedName name="wrn.Relevant." localSheetId="4" hidden="1">{#N/A,#N/A,FALSE,"Title Page";#N/A,#N/A,FALSE,"Conclusions";#N/A,#N/A,FALSE,"Assum.";#N/A,#N/A,FALSE,"Sun  DCF-WC-Dep";#N/A,#N/A,FALSE,"MarketValue";#N/A,#N/A,FALSE,"BalSheet";#N/A,#N/A,FALSE,"WACC";#N/A,#N/A,FALSE,"PC+ Info.";#N/A,#N/A,FALSE,"PC+Info_2"}</definedName>
    <definedName name="wrn.Relevant." localSheetId="5" hidden="1">{#N/A,#N/A,FALSE,"Title Page";#N/A,#N/A,FALSE,"Conclusions";#N/A,#N/A,FALSE,"Assum.";#N/A,#N/A,FALSE,"Sun  DCF-WC-Dep";#N/A,#N/A,FALSE,"MarketValue";#N/A,#N/A,FALSE,"BalSheet";#N/A,#N/A,FALSE,"WACC";#N/A,#N/A,FALSE,"PC+ Info.";#N/A,#N/A,FALSE,"PC+Info_2"}</definedName>
    <definedName name="wrn.Relevant." localSheetId="3"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_.Sections." localSheetId="4" hidden="1">{#N/A,#N/A,FALSE,"Summary";#N/A,#N/A,FALSE,"Program Scheme";#N/A,#N/A,FALSE,"Assumptions";#N/A,#N/A,FALSE,"Development Budget";#N/A,#N/A,FALSE,"Timing";#N/A,#N/A,FALSE,"Development Costs &amp; Revenues";#N/A,#N/A,FALSE,"Cash Flow to Debt &amp; Equity";#N/A,#N/A,FALSE,"Cash Flow to Athena LP"}</definedName>
    <definedName name="wrn.Relevant._.Sections." localSheetId="5" hidden="1">{#N/A,#N/A,FALSE,"Summary";#N/A,#N/A,FALSE,"Program Scheme";#N/A,#N/A,FALSE,"Assumptions";#N/A,#N/A,FALSE,"Development Budget";#N/A,#N/A,FALSE,"Timing";#N/A,#N/A,FALSE,"Development Costs &amp; Revenues";#N/A,#N/A,FALSE,"Cash Flow to Debt &amp; Equity";#N/A,#N/A,FALSE,"Cash Flow to Athena LP"}</definedName>
    <definedName name="wrn.Relevant._.Sections." localSheetId="3" hidden="1">{#N/A,#N/A,FALSE,"Summary";#N/A,#N/A,FALSE,"Program Scheme";#N/A,#N/A,FALSE,"Assumptions";#N/A,#N/A,FALSE,"Development Budget";#N/A,#N/A,FALSE,"Timing";#N/A,#N/A,FALSE,"Development Costs &amp; Revenues";#N/A,#N/A,FALSE,"Cash Flow to Debt &amp; Equity";#N/A,#N/A,FALSE,"Cash Flow to Athena LP"}</definedName>
    <definedName name="wrn.Relevant._.Sections." hidden="1">{#N/A,#N/A,FALSE,"Summary";#N/A,#N/A,FALSE,"Program Scheme";#N/A,#N/A,FALSE,"Assumptions";#N/A,#N/A,FALSE,"Development Budget";#N/A,#N/A,FALSE,"Timing";#N/A,#N/A,FALSE,"Development Costs &amp; Revenues";#N/A,#N/A,FALSE,"Cash Flow to Debt &amp; Equity";#N/A,#N/A,FALSE,"Cash Flow to Athena LP"}</definedName>
    <definedName name="wrn.Relevant._.Sections._1" localSheetId="4" hidden="1">{#N/A,#N/A,FALSE,"Summary";#N/A,#N/A,FALSE,"Program Scheme";#N/A,#N/A,FALSE,"Assumptions";#N/A,#N/A,FALSE,"Development Budget";#N/A,#N/A,FALSE,"Timing";#N/A,#N/A,FALSE,"Development Costs &amp; Revenues";#N/A,#N/A,FALSE,"Cash Flow to Debt &amp; Equity"}</definedName>
    <definedName name="wrn.Relevant._.Sections._1" localSheetId="5" hidden="1">{#N/A,#N/A,FALSE,"Summary";#N/A,#N/A,FALSE,"Program Scheme";#N/A,#N/A,FALSE,"Assumptions";#N/A,#N/A,FALSE,"Development Budget";#N/A,#N/A,FALSE,"Timing";#N/A,#N/A,FALSE,"Development Costs &amp; Revenues";#N/A,#N/A,FALSE,"Cash Flow to Debt &amp; Equity"}</definedName>
    <definedName name="wrn.Relevant._.Sections._1" localSheetId="3" hidden="1">{#N/A,#N/A,FALSE,"Summary";#N/A,#N/A,FALSE,"Program Scheme";#N/A,#N/A,FALSE,"Assumptions";#N/A,#N/A,FALSE,"Development Budget";#N/A,#N/A,FALSE,"Timing";#N/A,#N/A,FALSE,"Development Costs &amp; Revenues";#N/A,#N/A,FALSE,"Cash Flow to Debt &amp; Equity"}</definedName>
    <definedName name="wrn.Relevant._.Sections._1" hidden="1">{#N/A,#N/A,FALSE,"Summary";#N/A,#N/A,FALSE,"Program Scheme";#N/A,#N/A,FALSE,"Assumptions";#N/A,#N/A,FALSE,"Development Budget";#N/A,#N/A,FALSE,"Timing";#N/A,#N/A,FALSE,"Development Costs &amp; Revenues";#N/A,#N/A,FALSE,"Cash Flow to Debt &amp; Equity"}</definedName>
    <definedName name="wrn.Relevant1." localSheetId="4" hidden="1">{#N/A,#N/A,FALSE,"Title Page";#N/A,#N/A,FALSE,"Conclusions";#N/A,#N/A,FALSE,"Assum.";#N/A,#N/A,FALSE,"Sun  DCF-WC-Dep";#N/A,#N/A,FALSE,"MarketValue";#N/A,#N/A,FALSE,"BalSheet";#N/A,#N/A,FALSE,"WACC";#N/A,#N/A,FALSE,"PC+ Info.";#N/A,#N/A,FALSE,"PC+Info_2"}</definedName>
    <definedName name="wrn.Relevant1." localSheetId="5" hidden="1">{#N/A,#N/A,FALSE,"Title Page";#N/A,#N/A,FALSE,"Conclusions";#N/A,#N/A,FALSE,"Assum.";#N/A,#N/A,FALSE,"Sun  DCF-WC-Dep";#N/A,#N/A,FALSE,"MarketValue";#N/A,#N/A,FALSE,"BalSheet";#N/A,#N/A,FALSE,"WACC";#N/A,#N/A,FALSE,"PC+ Info.";#N/A,#N/A,FALSE,"PC+Info_2"}</definedName>
    <definedName name="wrn.Relevant1." localSheetId="3"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LEVANTSHEETS." localSheetId="4" hidden="1">{#N/A,#N/A,FALSE,"AD_Purch";#N/A,#N/A,FALSE,"Projections";#N/A,#N/A,FALSE,"DCF";#N/A,#N/A,FALSE,"Mkt Val"}</definedName>
    <definedName name="wrn.RELEVANTSHEETS." localSheetId="5" hidden="1">{#N/A,#N/A,FALSE,"AD_Purch";#N/A,#N/A,FALSE,"Projections";#N/A,#N/A,FALSE,"DCF";#N/A,#N/A,FALSE,"Mkt Val"}</definedName>
    <definedName name="wrn.RELEVANTSHEETS." localSheetId="3" hidden="1">{#N/A,#N/A,FALSE,"AD_Purch";#N/A,#N/A,FALSE,"Projections";#N/A,#N/A,FALSE,"DCF";#N/A,#N/A,FALSE,"Mkt Val"}</definedName>
    <definedName name="wrn.RELEVANTSHEETS." hidden="1">{#N/A,#N/A,FALSE,"AD_Purch";#N/A,#N/A,FALSE,"Projections";#N/A,#N/A,FALSE,"DCF";#N/A,#N/A,FALSE,"Mkt Val"}</definedName>
    <definedName name="wrn.Remaining._.Obligation." localSheetId="4" hidden="1">{#N/A,#N/A,FALSE,"Summary (Oblg)";#N/A,#N/A,FALSE,"41 Mad (27&amp;28)";#N/A,#N/A,FALSE,"41 Mad (29-1)";#N/A,#N/A,FALSE,"41 Mad (29-2A)";#N/A,#N/A,FALSE,"41 Mad (29-2B)";#N/A,#N/A,FALSE,"41 Mad (30)";#N/A,#N/A,FALSE,"41 Mad (42)"}</definedName>
    <definedName name="wrn.Remaining._.Obligation." localSheetId="5" hidden="1">{#N/A,#N/A,FALSE,"Summary (Oblg)";#N/A,#N/A,FALSE,"41 Mad (27&amp;28)";#N/A,#N/A,FALSE,"41 Mad (29-1)";#N/A,#N/A,FALSE,"41 Mad (29-2A)";#N/A,#N/A,FALSE,"41 Mad (29-2B)";#N/A,#N/A,FALSE,"41 Mad (30)";#N/A,#N/A,FALSE,"41 Mad (42)"}</definedName>
    <definedName name="wrn.Remaining._.Obligation." localSheetId="3" hidden="1">{#N/A,#N/A,FALSE,"Summary (Oblg)";#N/A,#N/A,FALSE,"41 Mad (27&amp;28)";#N/A,#N/A,FALSE,"41 Mad (29-1)";#N/A,#N/A,FALSE,"41 Mad (29-2A)";#N/A,#N/A,FALSE,"41 Mad (29-2B)";#N/A,#N/A,FALSE,"41 Mad (30)";#N/A,#N/A,FALSE,"41 Mad (42)"}</definedName>
    <definedName name="wrn.Remaining._.Obligation." hidden="1">{#N/A,#N/A,FALSE,"Summary (Oblg)";#N/A,#N/A,FALSE,"41 Mad (27&amp;28)";#N/A,#N/A,FALSE,"41 Mad (29-1)";#N/A,#N/A,FALSE,"41 Mad (29-2A)";#N/A,#N/A,FALSE,"41 Mad (29-2B)";#N/A,#N/A,FALSE,"41 Mad (30)";#N/A,#N/A,FALSE,"41 Mad (42)"}</definedName>
    <definedName name="wrn.Remaining._.Obligation._1" localSheetId="4" hidden="1">{#N/A,#N/A,FALSE,"Summary (Oblg)";#N/A,#N/A,FALSE,"41 Mad (27&amp;28)";#N/A,#N/A,FALSE,"41 Mad (29-1)";#N/A,#N/A,FALSE,"41 Mad (29-2A)";#N/A,#N/A,FALSE,"41 Mad (29-2B)";#N/A,#N/A,FALSE,"41 Mad (30)";#N/A,#N/A,FALSE,"41 Mad (42)"}</definedName>
    <definedName name="wrn.Remaining._.Obligation._1" localSheetId="5" hidden="1">{#N/A,#N/A,FALSE,"Summary (Oblg)";#N/A,#N/A,FALSE,"41 Mad (27&amp;28)";#N/A,#N/A,FALSE,"41 Mad (29-1)";#N/A,#N/A,FALSE,"41 Mad (29-2A)";#N/A,#N/A,FALSE,"41 Mad (29-2B)";#N/A,#N/A,FALSE,"41 Mad (30)";#N/A,#N/A,FALSE,"41 Mad (42)"}</definedName>
    <definedName name="wrn.Remaining._.Obligation._1" localSheetId="3" hidden="1">{#N/A,#N/A,FALSE,"Summary (Oblg)";#N/A,#N/A,FALSE,"41 Mad (27&amp;28)";#N/A,#N/A,FALSE,"41 Mad (29-1)";#N/A,#N/A,FALSE,"41 Mad (29-2A)";#N/A,#N/A,FALSE,"41 Mad (29-2B)";#N/A,#N/A,FALSE,"41 Mad (30)";#N/A,#N/A,FALSE,"41 Mad (42)"}</definedName>
    <definedName name="wrn.Remaining._.Obligation._1" hidden="1">{#N/A,#N/A,FALSE,"Summary (Oblg)";#N/A,#N/A,FALSE,"41 Mad (27&amp;28)";#N/A,#N/A,FALSE,"41 Mad (29-1)";#N/A,#N/A,FALSE,"41 Mad (29-2A)";#N/A,#N/A,FALSE,"41 Mad (29-2B)";#N/A,#N/A,FALSE,"41 Mad (30)";#N/A,#N/A,FALSE,"41 Mad (42)"}</definedName>
    <definedName name="wrn.Renovation." localSheetId="4" hidden="1">{#N/A,#N/A,FALSE,"loan analysis";#N/A,#N/A,FALSE,"Draw Schedule";#N/A,#N/A,FALSE,"Cost";#N/A,#N/A,FALSE,"unit mix";#N/A,#N/A,FALSE,"proforma";#N/A,#N/A,FALSE,"Spread";#N/A,#N/A,FALSE,"Assumptions";#N/A,#N/A,FALSE,"Summary"}</definedName>
    <definedName name="wrn.Renovation." localSheetId="5" hidden="1">{#N/A,#N/A,FALSE,"loan analysis";#N/A,#N/A,FALSE,"Draw Schedule";#N/A,#N/A,FALSE,"Cost";#N/A,#N/A,FALSE,"unit mix";#N/A,#N/A,FALSE,"proforma";#N/A,#N/A,FALSE,"Spread";#N/A,#N/A,FALSE,"Assumptions";#N/A,#N/A,FALSE,"Summary"}</definedName>
    <definedName name="wrn.Renovation." localSheetId="3" hidden="1">{#N/A,#N/A,FALSE,"loan analysis";#N/A,#N/A,FALSE,"Draw Schedule";#N/A,#N/A,FALSE,"Cost";#N/A,#N/A,FALSE,"unit mix";#N/A,#N/A,FALSE,"proforma";#N/A,#N/A,FALSE,"Spread";#N/A,#N/A,FALSE,"Assumptions";#N/A,#N/A,FALSE,"Summary"}</definedName>
    <definedName name="wrn.Renovation." hidden="1">{#N/A,#N/A,FALSE,"loan analysis";#N/A,#N/A,FALSE,"Draw Schedule";#N/A,#N/A,FALSE,"Cost";#N/A,#N/A,FALSE,"unit mix";#N/A,#N/A,FALSE,"proforma";#N/A,#N/A,FALSE,"Spread";#N/A,#N/A,FALSE,"Assumptions";#N/A,#N/A,FALSE,"Summary"}</definedName>
    <definedName name="wrn.Rent." localSheetId="4" hidden="1">{"Rent1",#N/A,FALSE,"RENT";"Rent2",#N/A,FALSE,"RENT"}</definedName>
    <definedName name="wrn.Rent." localSheetId="5" hidden="1">{"Rent1",#N/A,FALSE,"RENT";"Rent2",#N/A,FALSE,"RENT"}</definedName>
    <definedName name="wrn.Rent." localSheetId="3" hidden="1">{"Rent1",#N/A,FALSE,"RENT";"Rent2",#N/A,FALSE,"RENT"}</definedName>
    <definedName name="wrn.Rent." hidden="1">{"Rent1",#N/A,FALSE,"RENT";"Rent2",#N/A,FALSE,"RENT"}</definedName>
    <definedName name="wrn.Rent._.Assumptions." localSheetId="4" hidden="1">{"Rent_Assumptions",#N/A,FALSE,"Sheet1"}</definedName>
    <definedName name="wrn.Rent._.Assumptions." localSheetId="5" hidden="1">{"Rent_Assumptions",#N/A,FALSE,"Sheet1"}</definedName>
    <definedName name="wrn.Rent._.Assumptions." localSheetId="3" hidden="1">{"Rent_Assumptions",#N/A,FALSE,"Sheet1"}</definedName>
    <definedName name="wrn.Rent._.Assumptions." hidden="1">{"Rent_Assumptions",#N/A,FALSE,"Sheet1"}</definedName>
    <definedName name="wrn.Rent._.Changes._.Per._.Unit." localSheetId="4" hidden="1">{"Rent_ChangesPerUnit",#N/A,FALSE,"Sheet1"}</definedName>
    <definedName name="wrn.Rent._.Changes._.Per._.Unit." localSheetId="5" hidden="1">{"Rent_ChangesPerUnit",#N/A,FALSE,"Sheet1"}</definedName>
    <definedName name="wrn.Rent._.Changes._.Per._.Unit." localSheetId="3" hidden="1">{"Rent_ChangesPerUnit",#N/A,FALSE,"Sheet1"}</definedName>
    <definedName name="wrn.Rent._.Changes._.Per._.Unit." hidden="1">{"Rent_ChangesPerUnit",#N/A,FALSE,"Sheet1"}</definedName>
    <definedName name="wrn.Rent._.Changes._.Total." localSheetId="4" hidden="1">{"Rent_ChangesTotal",#N/A,FALSE,"Sheet1"}</definedName>
    <definedName name="wrn.Rent._.Changes._.Total." localSheetId="5" hidden="1">{"Rent_ChangesTotal",#N/A,FALSE,"Sheet1"}</definedName>
    <definedName name="wrn.Rent._.Changes._.Total." localSheetId="3" hidden="1">{"Rent_ChangesTotal",#N/A,FALSE,"Sheet1"}</definedName>
    <definedName name="wrn.Rent._.Changes._.Total." hidden="1">{"Rent_ChangesTotal",#N/A,FALSE,"Sheet1"}</definedName>
    <definedName name="wrn.Rent._.Roll." localSheetId="4" hidden="1">{#N/A,#N/A,FALSE,"Rent Roll"}</definedName>
    <definedName name="wrn.Rent._.Roll." localSheetId="5" hidden="1">{#N/A,#N/A,FALSE,"Rent Roll"}</definedName>
    <definedName name="wrn.Rent._.Roll." localSheetId="3" hidden="1">{#N/A,#N/A,FALSE,"Rent Roll"}</definedName>
    <definedName name="wrn.Rent._.Roll." hidden="1">{#N/A,#N/A,FALSE,"Rent Roll"}</definedName>
    <definedName name="wrn.Rent._.Roll._1" localSheetId="4" hidden="1">{#N/A,#N/A,FALSE,"Rent Roll"}</definedName>
    <definedName name="wrn.Rent._.Roll._1" localSheetId="5" hidden="1">{#N/A,#N/A,FALSE,"Rent Roll"}</definedName>
    <definedName name="wrn.Rent._.Roll._1" localSheetId="3" hidden="1">{#N/A,#N/A,FALSE,"Rent Roll"}</definedName>
    <definedName name="wrn.Rent._.Roll._1" hidden="1">{#N/A,#N/A,FALSE,"Rent Roll"}</definedName>
    <definedName name="wrn.Rent._.schedules." localSheetId="4" hidden="1">{#N/A,#N/A,FALSE,"10";#N/A,#N/A,FALSE,"15";#N/A,#N/A,FALSE,"17";#N/A,#N/A,FALSE,"26";#N/A,#N/A,FALSE,"30";#N/A,#N/A,FALSE,"32";#N/A,#N/A,FALSE,"40";#N/A,#N/A,FALSE,"42";#N/A,#N/A,FALSE,"43";#N/A,#N/A,FALSE,"50";#N/A,#N/A,FALSE,"52";#N/A,#N/A,FALSE,"54";#N/A,#N/A,FALSE,"57";#N/A,#N/A,FALSE,"59";#N/A,#N/A,FALSE,"68";#N/A,#N/A,FALSE,"70"}</definedName>
    <definedName name="wrn.Rent._.schedules." localSheetId="5" hidden="1">{#N/A,#N/A,FALSE,"10";#N/A,#N/A,FALSE,"15";#N/A,#N/A,FALSE,"17";#N/A,#N/A,FALSE,"26";#N/A,#N/A,FALSE,"30";#N/A,#N/A,FALSE,"32";#N/A,#N/A,FALSE,"40";#N/A,#N/A,FALSE,"42";#N/A,#N/A,FALSE,"43";#N/A,#N/A,FALSE,"50";#N/A,#N/A,FALSE,"52";#N/A,#N/A,FALSE,"54";#N/A,#N/A,FALSE,"57";#N/A,#N/A,FALSE,"59";#N/A,#N/A,FALSE,"68";#N/A,#N/A,FALSE,"70"}</definedName>
    <definedName name="wrn.Rent._.schedules." localSheetId="3" hidden="1">{#N/A,#N/A,FALSE,"10";#N/A,#N/A,FALSE,"15";#N/A,#N/A,FALSE,"17";#N/A,#N/A,FALSE,"26";#N/A,#N/A,FALSE,"30";#N/A,#N/A,FALSE,"32";#N/A,#N/A,FALSE,"40";#N/A,#N/A,FALSE,"42";#N/A,#N/A,FALSE,"43";#N/A,#N/A,FALSE,"50";#N/A,#N/A,FALSE,"52";#N/A,#N/A,FALSE,"54";#N/A,#N/A,FALSE,"57";#N/A,#N/A,FALSE,"59";#N/A,#N/A,FALSE,"68";#N/A,#N/A,FALSE,"70"}</definedName>
    <definedName name="wrn.Rent._.schedules." hidden="1">{#N/A,#N/A,FALSE,"10";#N/A,#N/A,FALSE,"15";#N/A,#N/A,FALSE,"17";#N/A,#N/A,FALSE,"26";#N/A,#N/A,FALSE,"30";#N/A,#N/A,FALSE,"32";#N/A,#N/A,FALSE,"40";#N/A,#N/A,FALSE,"42";#N/A,#N/A,FALSE,"43";#N/A,#N/A,FALSE,"50";#N/A,#N/A,FALSE,"52";#N/A,#N/A,FALSE,"54";#N/A,#N/A,FALSE,"57";#N/A,#N/A,FALSE,"59";#N/A,#N/A,FALSE,"68";#N/A,#N/A,FALSE,"70"}</definedName>
    <definedName name="wrn.Rent._.Totals." localSheetId="4" hidden="1">{"Rent_Totals",#N/A,FALSE,"Sheet1"}</definedName>
    <definedName name="wrn.Rent._.Totals." localSheetId="5" hidden="1">{"Rent_Totals",#N/A,FALSE,"Sheet1"}</definedName>
    <definedName name="wrn.Rent._.Totals." localSheetId="3" hidden="1">{"Rent_Totals",#N/A,FALSE,"Sheet1"}</definedName>
    <definedName name="wrn.Rent._.Totals." hidden="1">{"Rent_Totals",#N/A,FALSE,"Sheet1"}</definedName>
    <definedName name="wrn.Rental._.Scenario." localSheetId="4" hidden="1">{#N/A,#N/A,TRUE,"Summary";#N/A,#N/A,TRUE,"Rental Summary";#N/A,#N/A,TRUE,"Budget";#N/A,#N/A,TRUE,"Assumptions";#N/A,#N/A,TRUE,"Financing"}</definedName>
    <definedName name="wrn.Rental._.Scenario." localSheetId="5" hidden="1">{#N/A,#N/A,TRUE,"Summary";#N/A,#N/A,TRUE,"Rental Summary";#N/A,#N/A,TRUE,"Budget";#N/A,#N/A,TRUE,"Assumptions";#N/A,#N/A,TRUE,"Financing"}</definedName>
    <definedName name="wrn.Rental._.Scenario." localSheetId="3" hidden="1">{#N/A,#N/A,TRUE,"Summary";#N/A,#N/A,TRUE,"Rental Summary";#N/A,#N/A,TRUE,"Budget";#N/A,#N/A,TRUE,"Assumptions";#N/A,#N/A,TRUE,"Financing"}</definedName>
    <definedName name="wrn.Rental._.Scenario." hidden="1">{#N/A,#N/A,TRUE,"Summary";#N/A,#N/A,TRUE,"Rental Summary";#N/A,#N/A,TRUE,"Budget";#N/A,#N/A,TRUE,"Assumptions";#N/A,#N/A,TRUE,"Financing"}</definedName>
    <definedName name="wrn.RENTROL." localSheetId="4" hidden="1">{#N/A,#N/A,FALSE,"RENT ROLL"}</definedName>
    <definedName name="wrn.RENTROL." localSheetId="5" hidden="1">{#N/A,#N/A,FALSE,"RENT ROLL"}</definedName>
    <definedName name="wrn.RENTROL." localSheetId="3" hidden="1">{#N/A,#N/A,FALSE,"RENT ROLL"}</definedName>
    <definedName name="wrn.RENTROL." hidden="1">{#N/A,#N/A,FALSE,"RENT ROLL"}</definedName>
    <definedName name="wrn.RentRoll." localSheetId="4" hidden="1">{"CurrentRentRoll",#N/A,FALSE,"Graph &amp; Rent Roll"}</definedName>
    <definedName name="wrn.RentRoll." localSheetId="5" hidden="1">{"CurrentRentRoll",#N/A,FALSE,"Graph &amp; Rent Roll"}</definedName>
    <definedName name="wrn.RentRoll." localSheetId="3" hidden="1">{"CurrentRentRoll",#N/A,FALSE,"Graph &amp; Rent Roll"}</definedName>
    <definedName name="wrn.RentRoll." hidden="1">{"CurrentRentRoll",#N/A,FALSE,"Graph &amp; Rent Roll"}</definedName>
    <definedName name="wrn.RentRollD." localSheetId="4" hidden="1">{#N/A,#N/A,FALSE,"RR (D)"}</definedName>
    <definedName name="wrn.RentRollD." localSheetId="5" hidden="1">{#N/A,#N/A,FALSE,"RR (D)"}</definedName>
    <definedName name="wrn.RentRollD." localSheetId="3" hidden="1">{#N/A,#N/A,FALSE,"RR (D)"}</definedName>
    <definedName name="wrn.RentRollD." hidden="1">{#N/A,#N/A,FALSE,"RR (D)"}</definedName>
    <definedName name="wrn.Report." localSheetId="4" hidden="1">{"Title Page",#N/A,TRUE,"Title Page";"summary",#N/A,TRUE,"Total Project Economics";"Financial Results",#N/A,TRUE,"Total Project Economics"}</definedName>
    <definedName name="wrn.Report." localSheetId="5" hidden="1">{"Title Page",#N/A,TRUE,"Title Page";"summary",#N/A,TRUE,"Total Project Economics";"Financial Results",#N/A,TRUE,"Total Project Economics"}</definedName>
    <definedName name="wrn.Report." localSheetId="3" hidden="1">{"Title Page",#N/A,TRUE,"Title Page";"summary",#N/A,TRUE,"Total Project Economics";"Financial Results",#N/A,TRUE,"Total Project Economics"}</definedName>
    <definedName name="wrn.Report." hidden="1">{"Title Page",#N/A,TRUE,"Title Page";"summary",#N/A,TRUE,"Total Project Economics";"Financial Results",#N/A,TRUE,"Total Project Economics"}</definedName>
    <definedName name="wrn.Report._.Detail." localSheetId="4"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5"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3"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CCA." localSheetId="4" hidden="1">{"CCA",#N/A,FALSE,"INPUT";"Pricing","CCA",FALSE,"Pricing";"Rent","CCA",FALSE,"Rent,Exp";"Fund Flow",#N/A,FALSE,"Fund Flow"}</definedName>
    <definedName name="wrn.REPORT._.FOR._.CCA." localSheetId="5" hidden="1">{"CCA",#N/A,FALSE,"INPUT";"Pricing","CCA",FALSE,"Pricing";"Rent","CCA",FALSE,"Rent,Exp";"Fund Flow",#N/A,FALSE,"Fund Flow"}</definedName>
    <definedName name="wrn.REPORT._.FOR._.CCA." localSheetId="3" hidden="1">{"CCA",#N/A,FALSE,"INPUT";"Pricing","CCA",FALSE,"Pricing";"Rent","CCA",FALSE,"Rent,Exp";"Fund Flow",#N/A,FALSE,"Fund Flow"}</definedName>
    <definedName name="wrn.REPORT._.FOR._.CCA." hidden="1">{"CCA",#N/A,FALSE,"INPUT";"Pricing","CCA",FALSE,"Pricing";"Rent","CCA",FALSE,"Rent,Exp";"Fund Flow",#N/A,FALSE,"Fund Flow"}</definedName>
    <definedName name="wrn.REPORT._.FOR._.FA." localSheetId="4" hidden="1">{"Report for FA","FA",FALSE,"Benefits"}</definedName>
    <definedName name="wrn.REPORT._.FOR._.FA." localSheetId="5" hidden="1">{"Report for FA","FA",FALSE,"Benefits"}</definedName>
    <definedName name="wrn.REPORT._.FOR._.FA." localSheetId="3" hidden="1">{"Report for FA","FA",FALSE,"Benefits"}</definedName>
    <definedName name="wrn.REPORT._.FOR._.FA." hidden="1">{"Report for FA","FA",FALSE,"Benefits"}</definedName>
    <definedName name="wrn.REPORT._.FOR._.LUS." localSheetId="4" hidden="1">{#N/A,#N/A,FALSE,"LeaseData";"Rent",#N/A,FALSE,"Rent,Exp"}</definedName>
    <definedName name="wrn.REPORT._.FOR._.LUS." localSheetId="5" hidden="1">{#N/A,#N/A,FALSE,"LeaseData";"Rent",#N/A,FALSE,"Rent,Exp"}</definedName>
    <definedName name="wrn.REPORT._.FOR._.LUS." localSheetId="3" hidden="1">{#N/A,#N/A,FALSE,"LeaseData";"Rent",#N/A,FALSE,"Rent,Exp"}</definedName>
    <definedName name="wrn.REPORT._.FOR._.LUS." hidden="1">{#N/A,#N/A,FALSE,"LeaseData";"Rent",#N/A,FALSE,"Rent,Exp"}</definedName>
    <definedName name="wrn.Report._.I." localSheetId="4" hidden="1">{#N/A,#N/A,FALSE,"Assumptions";#N/A,#N/A,FALSE,"Annual CF";#N/A,#N/A,FALSE,"AftFee";#N/A,#N/A,FALSE,"Residual Analysis";#N/A,#N/A,FALSE,"Stab Proforma";#N/A,#N/A,FALSE,"ROC";#N/A,#N/A,FALSE,"Project Costs"}</definedName>
    <definedName name="wrn.Report._.I." localSheetId="5" hidden="1">{#N/A,#N/A,FALSE,"Assumptions";#N/A,#N/A,FALSE,"Annual CF";#N/A,#N/A,FALSE,"AftFee";#N/A,#N/A,FALSE,"Residual Analysis";#N/A,#N/A,FALSE,"Stab Proforma";#N/A,#N/A,FALSE,"ROC";#N/A,#N/A,FALSE,"Project Costs"}</definedName>
    <definedName name="wrn.Report._.I." localSheetId="3" hidden="1">{#N/A,#N/A,FALSE,"Assumptions";#N/A,#N/A,FALSE,"Annual CF";#N/A,#N/A,FALSE,"AftFee";#N/A,#N/A,FALSE,"Residual Analysis";#N/A,#N/A,FALSE,"Stab Proforma";#N/A,#N/A,FALSE,"ROC";#N/A,#N/A,FALSE,"Project Costs"}</definedName>
    <definedName name="wrn.Report._.I." hidden="1">{#N/A,#N/A,FALSE,"Assumptions";#N/A,#N/A,FALSE,"Annual CF";#N/A,#N/A,FALSE,"AftFee";#N/A,#N/A,FALSE,"Residual Analysis";#N/A,#N/A,FALSE,"Stab Proforma";#N/A,#N/A,FALSE,"ROC";#N/A,#N/A,FALSE,"Project Costs"}</definedName>
    <definedName name="wrn.Report._.I._1" localSheetId="4" hidden="1">{#N/A,#N/A,FALSE,"Assumptions";#N/A,#N/A,FALSE,"Annual CF";#N/A,#N/A,FALSE,"AftFee";#N/A,#N/A,FALSE,"Residual Analysis";#N/A,#N/A,FALSE,"Stab Proforma";#N/A,#N/A,FALSE,"ROC";#N/A,#N/A,FALSE,"Project Costs"}</definedName>
    <definedName name="wrn.Report._.I._1" localSheetId="5" hidden="1">{#N/A,#N/A,FALSE,"Assumptions";#N/A,#N/A,FALSE,"Annual CF";#N/A,#N/A,FALSE,"AftFee";#N/A,#N/A,FALSE,"Residual Analysis";#N/A,#N/A,FALSE,"Stab Proforma";#N/A,#N/A,FALSE,"ROC";#N/A,#N/A,FALSE,"Project Costs"}</definedName>
    <definedName name="wrn.Report._.I._1" localSheetId="3" hidden="1">{#N/A,#N/A,FALSE,"Assumptions";#N/A,#N/A,FALSE,"Annual CF";#N/A,#N/A,FALSE,"AftFee";#N/A,#N/A,FALSE,"Residual Analysis";#N/A,#N/A,FALSE,"Stab Proforma";#N/A,#N/A,FALSE,"ROC";#N/A,#N/A,FALSE,"Project Costs"}</definedName>
    <definedName name="wrn.Report._.I._1" hidden="1">{#N/A,#N/A,FALSE,"Assumptions";#N/A,#N/A,FALSE,"Annual CF";#N/A,#N/A,FALSE,"AftFee";#N/A,#N/A,FALSE,"Residual Analysis";#N/A,#N/A,FALSE,"Stab Proforma";#N/A,#N/A,FALSE,"ROC";#N/A,#N/A,FALSE,"Project Costs"}</definedName>
    <definedName name="wrn.Report._.I._2" localSheetId="4" hidden="1">{#N/A,#N/A,FALSE,"Assumptions";#N/A,#N/A,FALSE,"Annual CF";#N/A,#N/A,FALSE,"AftFee";#N/A,#N/A,FALSE,"Residual Analysis";#N/A,#N/A,FALSE,"Stab Proforma";#N/A,#N/A,FALSE,"ROC";#N/A,#N/A,FALSE,"Project Costs"}</definedName>
    <definedName name="wrn.Report._.I._2" localSheetId="5" hidden="1">{#N/A,#N/A,FALSE,"Assumptions";#N/A,#N/A,FALSE,"Annual CF";#N/A,#N/A,FALSE,"AftFee";#N/A,#N/A,FALSE,"Residual Analysis";#N/A,#N/A,FALSE,"Stab Proforma";#N/A,#N/A,FALSE,"ROC";#N/A,#N/A,FALSE,"Project Costs"}</definedName>
    <definedName name="wrn.Report._.I._2" localSheetId="3" hidden="1">{#N/A,#N/A,FALSE,"Assumptions";#N/A,#N/A,FALSE,"Annual CF";#N/A,#N/A,FALSE,"AftFee";#N/A,#N/A,FALSE,"Residual Analysis";#N/A,#N/A,FALSE,"Stab Proforma";#N/A,#N/A,FALSE,"ROC";#N/A,#N/A,FALSE,"Project Costs"}</definedName>
    <definedName name="wrn.Report._.I._2" hidden="1">{#N/A,#N/A,FALSE,"Assumptions";#N/A,#N/A,FALSE,"Annual CF";#N/A,#N/A,FALSE,"AftFee";#N/A,#N/A,FALSE,"Residual Analysis";#N/A,#N/A,FALSE,"Stab Proforma";#N/A,#N/A,FALSE,"ROC";#N/A,#N/A,FALSE,"Project Costs"}</definedName>
    <definedName name="wrn.Report._.Tables." localSheetId="4" hidden="1">{"Penetration Analysis",#N/A,FALSE,"Comp.&amp; Market Penet.";"ADR Analysis",#N/A,FALSE,"Comp.&amp; Market Penet.";"New Supply",#N/A,FALSE,"Comp.&amp; Market Penet.";"MArket Occupancy",#N/A,FALSE,"Comp.&amp; Market Penet.";"Primarily Competition",#N/A,FALSE,"Comp.&amp; Market Penet."}</definedName>
    <definedName name="wrn.Report._.Tables." localSheetId="5" hidden="1">{"Penetration Analysis",#N/A,FALSE,"Comp.&amp; Market Penet.";"ADR Analysis",#N/A,FALSE,"Comp.&amp; Market Penet.";"New Supply",#N/A,FALSE,"Comp.&amp; Market Penet.";"MArket Occupancy",#N/A,FALSE,"Comp.&amp; Market Penet.";"Primarily Competition",#N/A,FALSE,"Comp.&amp; Market Penet."}</definedName>
    <definedName name="wrn.Report._.Tables." localSheetId="3" hidden="1">{"Penetration Analysis",#N/A,FALSE,"Comp.&amp; Market Penet.";"ADR Analysis",#N/A,FALSE,"Comp.&amp; Market Penet.";"New Supply",#N/A,FALSE,"Comp.&amp; Market Penet.";"MArket Occupancy",#N/A,FALSE,"Comp.&amp; Market Penet.";"Primarily Competition",#N/A,FALSE,"Comp.&amp; Market Penet."}</definedName>
    <definedName name="wrn.Report._.Tables." hidden="1">{"Penetration Analysis",#N/A,FALSE,"Comp.&amp; Market Penet.";"ADR Analysis",#N/A,FALSE,"Comp.&amp; Market Penet.";"New Supply",#N/A,FALSE,"Comp.&amp; Market Penet.";"MArket Occupancy",#N/A,FALSE,"Comp.&amp; Market Penet.";"Primarily Competition",#N/A,FALSE,"Comp.&amp; Market Penet."}</definedName>
    <definedName name="wrn.Report._.Tables._1" localSheetId="4" hidden="1">{"Penetration Analysis",#N/A,FALSE,"Comp.&amp; Market Penet.";"ADR Analysis",#N/A,FALSE,"Comp.&amp; Market Penet.";"New Supply",#N/A,FALSE,"Comp.&amp; Market Penet.";"MArket Occupancy",#N/A,FALSE,"Comp.&amp; Market Penet.";"Primarily Competition",#N/A,FALSE,"Comp.&amp; Market Penet."}</definedName>
    <definedName name="wrn.Report._.Tables._1" localSheetId="5" hidden="1">{"Penetration Analysis",#N/A,FALSE,"Comp.&amp; Market Penet.";"ADR Analysis",#N/A,FALSE,"Comp.&amp; Market Penet.";"New Supply",#N/A,FALSE,"Comp.&amp; Market Penet.";"MArket Occupancy",#N/A,FALSE,"Comp.&amp; Market Penet.";"Primarily Competition",#N/A,FALSE,"Comp.&amp; Market Penet."}</definedName>
    <definedName name="wrn.Report._.Tables._1" localSheetId="3" hidden="1">{"Penetration Analysis",#N/A,FALSE,"Comp.&amp; Market Penet.";"ADR Analysis",#N/A,FALSE,"Comp.&amp; Market Penet.";"New Supply",#N/A,FALSE,"Comp.&amp; Market Penet.";"MArket Occupancy",#N/A,FALSE,"Comp.&amp; Market Penet.";"Primarily Competition",#N/A,FALSE,"Comp.&amp; Market Penet."}</definedName>
    <definedName name="wrn.Report._.Tables._1" hidden="1">{"Penetration Analysis",#N/A,FALSE,"Comp.&amp; Market Penet.";"ADR Analysis",#N/A,FALSE,"Comp.&amp; Market Penet.";"New Supply",#N/A,FALSE,"Comp.&amp; Market Penet.";"MArket Occupancy",#N/A,FALSE,"Comp.&amp; Market Penet.";"Primarily Competition",#N/A,FALSE,"Comp.&amp; Market Penet."}</definedName>
    <definedName name="wrn.Report._1" localSheetId="4" hidden="1">{#N/A,#N/A,FALSE,"Loan Summary";#N/A,#N/A,FALSE,"NOI";"RR and Expir",#N/A,FALSE,"Rental";"Sales History",#N/A,FALSE,"Rental";#N/A,#N/A,FALSE,"Reserves"}</definedName>
    <definedName name="wrn.Report._1" localSheetId="5" hidden="1">{#N/A,#N/A,FALSE,"Loan Summary";#N/A,#N/A,FALSE,"NOI";"RR and Expir",#N/A,FALSE,"Rental";"Sales History",#N/A,FALSE,"Rental";#N/A,#N/A,FALSE,"Reserves"}</definedName>
    <definedName name="wrn.Report._1" localSheetId="3" hidden="1">{#N/A,#N/A,FALSE,"Loan Summary";#N/A,#N/A,FALSE,"NOI";"RR and Expir",#N/A,FALSE,"Rental";"Sales History",#N/A,FALSE,"Rental";#N/A,#N/A,FALSE,"Reserves"}</definedName>
    <definedName name="wrn.Report._1" hidden="1">{#N/A,#N/A,FALSE,"Loan Summary";#N/A,#N/A,FALSE,"NOI";"RR and Expir",#N/A,FALSE,"Rental";"Sales History",#N/A,FALSE,"Rental";#N/A,#N/A,FALSE,"Reserves"}</definedName>
    <definedName name="wrn.Report._2" localSheetId="4" hidden="1">{#N/A,#N/A,FALSE,"Loan Summary";#N/A,#N/A,FALSE,"NOI";"RR and Expir",#N/A,FALSE,"Rental";"Sales History",#N/A,FALSE,"Rental";#N/A,#N/A,FALSE,"Reserves"}</definedName>
    <definedName name="wrn.Report._2" localSheetId="5" hidden="1">{#N/A,#N/A,FALSE,"Loan Summary";#N/A,#N/A,FALSE,"NOI";"RR and Expir",#N/A,FALSE,"Rental";"Sales History",#N/A,FALSE,"Rental";#N/A,#N/A,FALSE,"Reserves"}</definedName>
    <definedName name="wrn.Report._2" localSheetId="3" hidden="1">{#N/A,#N/A,FALSE,"Loan Summary";#N/A,#N/A,FALSE,"NOI";"RR and Expir",#N/A,FALSE,"Rental";"Sales History",#N/A,FALSE,"Rental";#N/A,#N/A,FALSE,"Reserves"}</definedName>
    <definedName name="wrn.Report._2" hidden="1">{#N/A,#N/A,FALSE,"Loan Summary";#N/A,#N/A,FALSE,"NOI";"RR and Expir",#N/A,FALSE,"Rental";"Sales History",#N/A,FALSE,"Rental";#N/A,#N/A,FALSE,"Reserves"}</definedName>
    <definedName name="wrn.Report._3" localSheetId="4" hidden="1">{#N/A,#N/A,FALSE,"Loan Summary";#N/A,#N/A,FALSE,"NOI";"RR and Expir",#N/A,FALSE,"Rental";"Sales History",#N/A,FALSE,"Rental";#N/A,#N/A,FALSE,"Reserves"}</definedName>
    <definedName name="wrn.Report._3" localSheetId="5" hidden="1">{#N/A,#N/A,FALSE,"Loan Summary";#N/A,#N/A,FALSE,"NOI";"RR and Expir",#N/A,FALSE,"Rental";"Sales History",#N/A,FALSE,"Rental";#N/A,#N/A,FALSE,"Reserves"}</definedName>
    <definedName name="wrn.Report._3" localSheetId="3" hidden="1">{#N/A,#N/A,FALSE,"Loan Summary";#N/A,#N/A,FALSE,"NOI";"RR and Expir",#N/A,FALSE,"Rental";"Sales History",#N/A,FALSE,"Rental";#N/A,#N/A,FALSE,"Reserves"}</definedName>
    <definedName name="wrn.Report._3" hidden="1">{#N/A,#N/A,FALSE,"Loan Summary";#N/A,#N/A,FALSE,"NOI";"RR and Expir",#N/A,FALSE,"Rental";"Sales History",#N/A,FALSE,"Rental";#N/A,#N/A,FALSE,"Reserves"}</definedName>
    <definedName name="wrn.Report._4" localSheetId="4" hidden="1">{#N/A,#N/A,FALSE,"Loan Summary";#N/A,#N/A,FALSE,"NOI";"RR and Expir",#N/A,FALSE,"Rental";"Sales History",#N/A,FALSE,"Rental";#N/A,#N/A,FALSE,"Reserves"}</definedName>
    <definedName name="wrn.Report._4" localSheetId="5" hidden="1">{#N/A,#N/A,FALSE,"Loan Summary";#N/A,#N/A,FALSE,"NOI";"RR and Expir",#N/A,FALSE,"Rental";"Sales History",#N/A,FALSE,"Rental";#N/A,#N/A,FALSE,"Reserves"}</definedName>
    <definedName name="wrn.Report._4" localSheetId="3" hidden="1">{#N/A,#N/A,FALSE,"Loan Summary";#N/A,#N/A,FALSE,"NOI";"RR and Expir",#N/A,FALSE,"Rental";"Sales History",#N/A,FALSE,"Rental";#N/A,#N/A,FALSE,"Reserves"}</definedName>
    <definedName name="wrn.Report._4" hidden="1">{#N/A,#N/A,FALSE,"Loan Summary";#N/A,#N/A,FALSE,"NOI";"RR and Expir",#N/A,FALSE,"Rental";"Sales History",#N/A,FALSE,"Rental";#N/A,#N/A,FALSE,"Reserves"}</definedName>
    <definedName name="wrn.Report._5" localSheetId="4" hidden="1">{#N/A,#N/A,FALSE,"Loan Summary";#N/A,#N/A,FALSE,"NOI";"RR and Expir",#N/A,FALSE,"Rental";"Sales History",#N/A,FALSE,"Rental";#N/A,#N/A,FALSE,"Reserves"}</definedName>
    <definedName name="wrn.Report._5" localSheetId="5" hidden="1">{#N/A,#N/A,FALSE,"Loan Summary";#N/A,#N/A,FALSE,"NOI";"RR and Expir",#N/A,FALSE,"Rental";"Sales History",#N/A,FALSE,"Rental";#N/A,#N/A,FALSE,"Reserves"}</definedName>
    <definedName name="wrn.Report._5" localSheetId="3" hidden="1">{#N/A,#N/A,FALSE,"Loan Summary";#N/A,#N/A,FALSE,"NOI";"RR and Expir",#N/A,FALSE,"Rental";"Sales History",#N/A,FALSE,"Rental";#N/A,#N/A,FALSE,"Reserves"}</definedName>
    <definedName name="wrn.Report._5" hidden="1">{#N/A,#N/A,FALSE,"Loan Summary";#N/A,#N/A,FALSE,"NOI";"RR and Expir",#N/A,FALSE,"Rental";"Sales History",#N/A,FALSE,"Rental";#N/A,#N/A,FALSE,"Reserves"}</definedName>
    <definedName name="wrn.report.Irr" localSheetId="4" hidden="1">{#N/A,#N/A,FALSE,"Loan Summary";#N/A,#N/A,FALSE,"NOI";"RR and Expir",#N/A,FALSE,"Rental";"Sales History",#N/A,FALSE,"Rental";#N/A,#N/A,FALSE,"Reserves"}</definedName>
    <definedName name="wrn.report.Irr" localSheetId="5" hidden="1">{#N/A,#N/A,FALSE,"Loan Summary";#N/A,#N/A,FALSE,"NOI";"RR and Expir",#N/A,FALSE,"Rental";"Sales History",#N/A,FALSE,"Rental";#N/A,#N/A,FALSE,"Reserves"}</definedName>
    <definedName name="wrn.report.Irr" localSheetId="3" hidden="1">{#N/A,#N/A,FALSE,"Loan Summary";#N/A,#N/A,FALSE,"NOI";"RR and Expir",#N/A,FALSE,"Rental";"Sales History",#N/A,FALSE,"Rental";#N/A,#N/A,FALSE,"Reserves"}</definedName>
    <definedName name="wrn.report.Irr" hidden="1">{#N/A,#N/A,FALSE,"Loan Summary";#N/A,#N/A,FALSE,"NOI";"RR and Expir",#N/A,FALSE,"Rental";"Sales History",#N/A,FALSE,"Rental";#N/A,#N/A,FALSE,"Reserves"}</definedName>
    <definedName name="wrn.report.xls." localSheetId="4"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localSheetId="5"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localSheetId="3"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_1." localSheetId="4" hidden="1">{"SIMPLIFD_P1",#N/A,FALSE,"SIMPLIFD"}</definedName>
    <definedName name="wrn.REPORT_1." localSheetId="5" hidden="1">{"SIMPLIFD_P1",#N/A,FALSE,"SIMPLIFD"}</definedName>
    <definedName name="wrn.REPORT_1." localSheetId="3" hidden="1">{"SIMPLIFD_P1",#N/A,FALSE,"SIMPLIFD"}</definedName>
    <definedName name="wrn.REPORT_1." hidden="1">{"SIMPLIFD_P1",#N/A,FALSE,"SIMPLIFD"}</definedName>
    <definedName name="wrn.Report1." localSheetId="4" hidden="1">{#N/A,#N/A,FALSE,"Summary";#N/A,#N/A,FALSE,"Assumptions";#N/A,#N/A,FALSE,"Cash Flow";#N/A,#N/A,FALSE,"Residual Calculation";#N/A,#N/A,FALSE,"Pricing Matrix";#N/A,#N/A,FALSE,"Pricing Matrix II";#N/A,#N/A,FALSE,"Expiration Schedule"}</definedName>
    <definedName name="wrn.Report1." localSheetId="5" hidden="1">{#N/A,#N/A,FALSE,"Summary";#N/A,#N/A,FALSE,"Assumptions";#N/A,#N/A,FALSE,"Cash Flow";#N/A,#N/A,FALSE,"Residual Calculation";#N/A,#N/A,FALSE,"Pricing Matrix";#N/A,#N/A,FALSE,"Pricing Matrix II";#N/A,#N/A,FALSE,"Expiration Schedule"}</definedName>
    <definedName name="wrn.Report1." localSheetId="3" hidden="1">{#N/A,#N/A,FALSE,"Summary";#N/A,#N/A,FALSE,"Assumptions";#N/A,#N/A,FALSE,"Cash Flow";#N/A,#N/A,FALSE,"Residual Calculation";#N/A,#N/A,FALSE,"Pricing Matrix";#N/A,#N/A,FALSE,"Pricing Matrix II";#N/A,#N/A,FALSE,"Expiration Schedule"}</definedName>
    <definedName name="wrn.Report1." hidden="1">{#N/A,#N/A,FALSE,"Summary";#N/A,#N/A,FALSE,"Assumptions";#N/A,#N/A,FALSE,"Cash Flow";#N/A,#N/A,FALSE,"Residual Calculation";#N/A,#N/A,FALSE,"Pricing Matrix";#N/A,#N/A,FALSE,"Pricing Matrix II";#N/A,#N/A,FALSE,"Expiration Schedule"}</definedName>
    <definedName name="wrn.Report1._1" localSheetId="4" hidden="1">{#N/A,#N/A,FALSE,"Summary";#N/A,#N/A,FALSE,"Assumptions";#N/A,#N/A,FALSE,"Cash Flow";#N/A,#N/A,FALSE,"Residual Calculation";#N/A,#N/A,FALSE,"Pricing Matrix";#N/A,#N/A,FALSE,"Pricing Matrix II";#N/A,#N/A,FALSE,"Expiration Schedule"}</definedName>
    <definedName name="wrn.Report1._1" localSheetId="5" hidden="1">{#N/A,#N/A,FALSE,"Summary";#N/A,#N/A,FALSE,"Assumptions";#N/A,#N/A,FALSE,"Cash Flow";#N/A,#N/A,FALSE,"Residual Calculation";#N/A,#N/A,FALSE,"Pricing Matrix";#N/A,#N/A,FALSE,"Pricing Matrix II";#N/A,#N/A,FALSE,"Expiration Schedule"}</definedName>
    <definedName name="wrn.Report1._1" localSheetId="3" hidden="1">{#N/A,#N/A,FALSE,"Summary";#N/A,#N/A,FALSE,"Assumptions";#N/A,#N/A,FALSE,"Cash Flow";#N/A,#N/A,FALSE,"Residual Calculation";#N/A,#N/A,FALSE,"Pricing Matrix";#N/A,#N/A,FALSE,"Pricing Matrix II";#N/A,#N/A,FALSE,"Expiration Schedule"}</definedName>
    <definedName name="wrn.Report1._1" hidden="1">{#N/A,#N/A,FALSE,"Summary";#N/A,#N/A,FALSE,"Assumptions";#N/A,#N/A,FALSE,"Cash Flow";#N/A,#N/A,FALSE,"Residual Calculation";#N/A,#N/A,FALSE,"Pricing Matrix";#N/A,#N/A,FALSE,"Pricing Matrix II";#N/A,#N/A,FALSE,"Expiration Schedule"}</definedName>
    <definedName name="wrn.report2" localSheetId="4" hidden="1">{#N/A,#N/A,FALSE,"Loan Summary";#N/A,#N/A,FALSE,"NOI";"RR and Expir",#N/A,FALSE,"Rental";"Sales History",#N/A,FALSE,"Rental";#N/A,#N/A,FALSE,"Reserves"}</definedName>
    <definedName name="wrn.report2" localSheetId="5" hidden="1">{#N/A,#N/A,FALSE,"Loan Summary";#N/A,#N/A,FALSE,"NOI";"RR and Expir",#N/A,FALSE,"Rental";"Sales History",#N/A,FALSE,"Rental";#N/A,#N/A,FALSE,"Reserves"}</definedName>
    <definedName name="wrn.report2" localSheetId="3" hidden="1">{#N/A,#N/A,FALSE,"Loan Summary";#N/A,#N/A,FALSE,"NOI";"RR and Expir",#N/A,FALSE,"Rental";"Sales History",#N/A,FALSE,"Rental";#N/A,#N/A,FALSE,"Reserves"}</definedName>
    <definedName name="wrn.report2" hidden="1">{#N/A,#N/A,FALSE,"Loan Summary";#N/A,#N/A,FALSE,"NOI";"RR and Expir",#N/A,FALSE,"Rental";"Sales History",#N/A,FALSE,"Rental";#N/A,#N/A,FALSE,"Reserves"}</definedName>
    <definedName name="wrn.Report5" localSheetId="4" hidden="1">{#N/A,#N/A,FALSE,"Summary";#N/A,#N/A,FALSE,"Assumptions";#N/A,#N/A,FALSE,"Cash Flow";#N/A,#N/A,FALSE,"Residual Calculation";#N/A,#N/A,FALSE,"Pricing Matrix";#N/A,#N/A,FALSE,"Pricing Matrix II";#N/A,#N/A,FALSE,"Expiration Schedule"}</definedName>
    <definedName name="wrn.Report5" localSheetId="5" hidden="1">{#N/A,#N/A,FALSE,"Summary";#N/A,#N/A,FALSE,"Assumptions";#N/A,#N/A,FALSE,"Cash Flow";#N/A,#N/A,FALSE,"Residual Calculation";#N/A,#N/A,FALSE,"Pricing Matrix";#N/A,#N/A,FALSE,"Pricing Matrix II";#N/A,#N/A,FALSE,"Expiration Schedule"}</definedName>
    <definedName name="wrn.Report5" localSheetId="3" hidden="1">{#N/A,#N/A,FALSE,"Summary";#N/A,#N/A,FALSE,"Assumptions";#N/A,#N/A,FALSE,"Cash Flow";#N/A,#N/A,FALSE,"Residual Calculation";#N/A,#N/A,FALSE,"Pricing Matrix";#N/A,#N/A,FALSE,"Pricing Matrix II";#N/A,#N/A,FALSE,"Expiration Schedule"}</definedName>
    <definedName name="wrn.Report5" hidden="1">{#N/A,#N/A,FALSE,"Summary";#N/A,#N/A,FALSE,"Assumptions";#N/A,#N/A,FALSE,"Cash Flow";#N/A,#N/A,FALSE,"Residual Calculation";#N/A,#N/A,FALSE,"Pricing Matrix";#N/A,#N/A,FALSE,"Pricing Matrix II";#N/A,#N/A,FALSE,"Expiration Schedule"}</definedName>
    <definedName name="wrn.Report5_1" localSheetId="4" hidden="1">{#N/A,#N/A,FALSE,"Summary";#N/A,#N/A,FALSE,"Assumptions";#N/A,#N/A,FALSE,"Cash Flow";#N/A,#N/A,FALSE,"Residual Calculation";#N/A,#N/A,FALSE,"Pricing Matrix";#N/A,#N/A,FALSE,"Pricing Matrix II";#N/A,#N/A,FALSE,"Expiration Schedule"}</definedName>
    <definedName name="wrn.Report5_1" localSheetId="5" hidden="1">{#N/A,#N/A,FALSE,"Summary";#N/A,#N/A,FALSE,"Assumptions";#N/A,#N/A,FALSE,"Cash Flow";#N/A,#N/A,FALSE,"Residual Calculation";#N/A,#N/A,FALSE,"Pricing Matrix";#N/A,#N/A,FALSE,"Pricing Matrix II";#N/A,#N/A,FALSE,"Expiration Schedule"}</definedName>
    <definedName name="wrn.Report5_1" localSheetId="3" hidden="1">{#N/A,#N/A,FALSE,"Summary";#N/A,#N/A,FALSE,"Assumptions";#N/A,#N/A,FALSE,"Cash Flow";#N/A,#N/A,FALSE,"Residual Calculation";#N/A,#N/A,FALSE,"Pricing Matrix";#N/A,#N/A,FALSE,"Pricing Matrix II";#N/A,#N/A,FALSE,"Expiration Schedule"}</definedName>
    <definedName name="wrn.Report5_1" hidden="1">{#N/A,#N/A,FALSE,"Summary";#N/A,#N/A,FALSE,"Assumptions";#N/A,#N/A,FALSE,"Cash Flow";#N/A,#N/A,FALSE,"Residual Calculation";#N/A,#N/A,FALSE,"Pricing Matrix";#N/A,#N/A,FALSE,"Pricing Matrix II";#N/A,#N/A,FALSE,"Expiration Schedule"}</definedName>
    <definedName name="wrn.RESame." localSheetId="4" hidden="1">{#N/A,#N/A,TRUE,"toc";#N/A,#N/A,TRUE,"data1";#N/A,#N/A,TRUE,"financing";#N/A,#N/A,TRUE,"source";#N/A,#N/A,TRUE,"cash";#N/A,#N/A,TRUE,"-3%";#N/A,#N/A,TRUE,"tax";#N/A,#N/A,TRUE,"ben";#N/A,#N/A,TRUE,"Mezza";#N/A,#N/A,TRUE,"ln2";#N/A,#N/A,TRUE,"ln3";#N/A,#N/A,TRUE,"ln4";#N/A,#N/A,TRUE,"lnsum";#N/A,#N/A,TRUE,"rep";#N/A,#N/A,TRUE,"depr";#N/A,#N/A,TRUE,"funded";#N/A,#N/A,TRUE,"fedtc";#N/A,#N/A,TRUE,"statetc";#N/A,#N/A,TRUE,"mingain";#N/A,#N/A,TRUE,"Qirr";#N/A,#N/A,TRUE,"bstest"}</definedName>
    <definedName name="wrn.RESame." localSheetId="5" hidden="1">{#N/A,#N/A,TRUE,"toc";#N/A,#N/A,TRUE,"data1";#N/A,#N/A,TRUE,"financing";#N/A,#N/A,TRUE,"source";#N/A,#N/A,TRUE,"cash";#N/A,#N/A,TRUE,"-3%";#N/A,#N/A,TRUE,"tax";#N/A,#N/A,TRUE,"ben";#N/A,#N/A,TRUE,"Mezza";#N/A,#N/A,TRUE,"ln2";#N/A,#N/A,TRUE,"ln3";#N/A,#N/A,TRUE,"ln4";#N/A,#N/A,TRUE,"lnsum";#N/A,#N/A,TRUE,"rep";#N/A,#N/A,TRUE,"depr";#N/A,#N/A,TRUE,"funded";#N/A,#N/A,TRUE,"fedtc";#N/A,#N/A,TRUE,"statetc";#N/A,#N/A,TRUE,"mingain";#N/A,#N/A,TRUE,"Qirr";#N/A,#N/A,TRUE,"bstest"}</definedName>
    <definedName name="wrn.RESame." localSheetId="3" hidden="1">{#N/A,#N/A,TRUE,"toc";#N/A,#N/A,TRUE,"data1";#N/A,#N/A,TRUE,"financing";#N/A,#N/A,TRUE,"source";#N/A,#N/A,TRUE,"cash";#N/A,#N/A,TRUE,"-3%";#N/A,#N/A,TRUE,"tax";#N/A,#N/A,TRUE,"ben";#N/A,#N/A,TRUE,"Mezza";#N/A,#N/A,TRUE,"ln2";#N/A,#N/A,TRUE,"ln3";#N/A,#N/A,TRUE,"ln4";#N/A,#N/A,TRUE,"lnsum";#N/A,#N/A,TRUE,"rep";#N/A,#N/A,TRUE,"depr";#N/A,#N/A,TRUE,"funded";#N/A,#N/A,TRUE,"fedtc";#N/A,#N/A,TRUE,"statetc";#N/A,#N/A,TRUE,"mingain";#N/A,#N/A,TRUE,"Qirr";#N/A,#N/A,TRUE,"bstest"}</definedName>
    <definedName name="wrn.RESame." hidden="1">{#N/A,#N/A,TRUE,"toc";#N/A,#N/A,TRUE,"data1";#N/A,#N/A,TRUE,"financing";#N/A,#N/A,TRUE,"source";#N/A,#N/A,TRUE,"cash";#N/A,#N/A,TRUE,"-3%";#N/A,#N/A,TRUE,"tax";#N/A,#N/A,TRUE,"ben";#N/A,#N/A,TRUE,"Mezza";#N/A,#N/A,TRUE,"ln2";#N/A,#N/A,TRUE,"ln3";#N/A,#N/A,TRUE,"ln4";#N/A,#N/A,TRUE,"lnsum";#N/A,#N/A,TRUE,"rep";#N/A,#N/A,TRUE,"depr";#N/A,#N/A,TRUE,"funded";#N/A,#N/A,TRUE,"fedtc";#N/A,#N/A,TRUE,"statetc";#N/A,#N/A,TRUE,"mingain";#N/A,#N/A,TRUE,"Qirr";#N/A,#N/A,TRUE,"bstest"}</definedName>
    <definedName name="wrn.Research._.Op._.Exp." localSheetId="4" hidden="1">{#N/A,#N/A,FALSE,"RESEARCH"}</definedName>
    <definedName name="wrn.Research._.Op._.Exp." localSheetId="5" hidden="1">{#N/A,#N/A,FALSE,"RESEARCH"}</definedName>
    <definedName name="wrn.Research._.Op._.Exp." localSheetId="3" hidden="1">{#N/A,#N/A,FALSE,"RESEARCH"}</definedName>
    <definedName name="wrn.Research._.Op._.Exp." hidden="1">{#N/A,#N/A,FALSE,"RESEARCH"}</definedName>
    <definedName name="wrn.Reserves." localSheetId="4" hidden="1">{"Reserves",#N/A,FALSE,"Reserves";"Reserves_Variance",#N/A,FALSE,"Reserves"}</definedName>
    <definedName name="wrn.Reserves." localSheetId="5" hidden="1">{"Reserves",#N/A,FALSE,"Reserves";"Reserves_Variance",#N/A,FALSE,"Reserves"}</definedName>
    <definedName name="wrn.Reserves." localSheetId="3" hidden="1">{"Reserves",#N/A,FALSE,"Reserves";"Reserves_Variance",#N/A,FALSE,"Reserves"}</definedName>
    <definedName name="wrn.Reserves." hidden="1">{"Reserves",#N/A,FALSE,"Reserves";"Reserves_Variance",#N/A,FALSE,"Reserves"}</definedName>
    <definedName name="wrn.Restbericht." localSheetId="4" hidden="1">{#N/A,#N/A,FALSE,"DATA";#N/A,#N/A,FALSE,"BS";#N/A,#N/A,FALSE,"P&amp;L";#N/A,#N/A,FALSE,"stat.con.";#N/A,#N/A,FALSE,"Average";#N/A,#N/A,FALSE,"Zusatz1";#N/A,#N/A,FALSE,"Konzern";#N/A,#N/A,FALSE,"BIS 1";#N/A,#N/A,FALSE,"BIS-Assets";#N/A,#N/A,FALSE,"BIS 2"}</definedName>
    <definedName name="wrn.Restbericht." localSheetId="5" hidden="1">{#N/A,#N/A,FALSE,"DATA";#N/A,#N/A,FALSE,"BS";#N/A,#N/A,FALSE,"P&amp;L";#N/A,#N/A,FALSE,"stat.con.";#N/A,#N/A,FALSE,"Average";#N/A,#N/A,FALSE,"Zusatz1";#N/A,#N/A,FALSE,"Konzern";#N/A,#N/A,FALSE,"BIS 1";#N/A,#N/A,FALSE,"BIS-Assets";#N/A,#N/A,FALSE,"BIS 2"}</definedName>
    <definedName name="wrn.Restbericht." localSheetId="3" hidden="1">{#N/A,#N/A,FALSE,"DATA";#N/A,#N/A,FALSE,"BS";#N/A,#N/A,FALSE,"P&amp;L";#N/A,#N/A,FALSE,"stat.con.";#N/A,#N/A,FALSE,"Average";#N/A,#N/A,FALSE,"Zusatz1";#N/A,#N/A,FALSE,"Konzern";#N/A,#N/A,FALSE,"BIS 1";#N/A,#N/A,FALSE,"BIS-Assets";#N/A,#N/A,FALSE,"BIS 2"}</definedName>
    <definedName name="wrn.Restbericht." hidden="1">{#N/A,#N/A,FALSE,"DATA";#N/A,#N/A,FALSE,"BS";#N/A,#N/A,FALSE,"P&amp;L";#N/A,#N/A,FALSE,"stat.con.";#N/A,#N/A,FALSE,"Average";#N/A,#N/A,FALSE,"Zusatz1";#N/A,#N/A,FALSE,"Konzern";#N/A,#N/A,FALSE,"BIS 1";#N/A,#N/A,FALSE,"BIS-Assets";#N/A,#N/A,FALSE,"BIS 2"}</definedName>
    <definedName name="wrn.Retail." localSheetId="4" hidden="1">{#N/A,#N/A,FALSE,"Summary";#N/A,#N/A,FALSE,"ActNorm";#N/A,#N/A,FALSE,"YTDBudget";#N/A,#N/A,FALSE,"NormRent";#N/A,#N/A,FALSE,"Sales";#N/A,#N/A,FALSE,"T.I. Comm"}</definedName>
    <definedName name="wrn.Retail." localSheetId="5" hidden="1">{#N/A,#N/A,FALSE,"Summary";#N/A,#N/A,FALSE,"ActNorm";#N/A,#N/A,FALSE,"YTDBudget";#N/A,#N/A,FALSE,"NormRent";#N/A,#N/A,FALSE,"Sales";#N/A,#N/A,FALSE,"T.I. Comm"}</definedName>
    <definedName name="wrn.Retail." localSheetId="3" hidden="1">{#N/A,#N/A,FALSE,"Summary";#N/A,#N/A,FALSE,"ActNorm";#N/A,#N/A,FALSE,"YTDBudget";#N/A,#N/A,FALSE,"NormRent";#N/A,#N/A,FALSE,"Sales";#N/A,#N/A,FALSE,"T.I. Comm"}</definedName>
    <definedName name="wrn.Retail." hidden="1">{#N/A,#N/A,FALSE,"Summary";#N/A,#N/A,FALSE,"ActNorm";#N/A,#N/A,FALSE,"YTDBudget";#N/A,#N/A,FALSE,"NormRent";#N/A,#N/A,FALSE,"Sales";#N/A,#N/A,FALSE,"T.I. Comm"}</definedName>
    <definedName name="wrn.Return._.on._.Capital." localSheetId="4" hidden="1">{"Summary Schedule",#N/A,FALSE,"Sheet1";"Divisional Support",#N/A,FALSE,"Sheet2";"Corporate Support",#N/A,FALSE,"Sheet3"}</definedName>
    <definedName name="wrn.Return._.on._.Capital." localSheetId="5" hidden="1">{"Summary Schedule",#N/A,FALSE,"Sheet1";"Divisional Support",#N/A,FALSE,"Sheet2";"Corporate Support",#N/A,FALSE,"Sheet3"}</definedName>
    <definedName name="wrn.Return._.on._.Capital." localSheetId="3" hidden="1">{"Summary Schedule",#N/A,FALSE,"Sheet1";"Divisional Support",#N/A,FALSE,"Sheet2";"Corporate Support",#N/A,FALSE,"Sheet3"}</definedName>
    <definedName name="wrn.Return._.on._.Capital." hidden="1">{"Summary Schedule",#N/A,FALSE,"Sheet1";"Divisional Support",#N/A,FALSE,"Sheet2";"Corporate Support",#N/A,FALSE,"Sheet3"}</definedName>
    <definedName name="wrn.Revenue._.Schedules." localSheetId="4" hidden="1">{#N/A,#N/A,TRUE,"RENT SCHD";#N/A,#N/A,TRUE,"OER SCHD"}</definedName>
    <definedName name="wrn.Revenue._.Schedules." localSheetId="5" hidden="1">{#N/A,#N/A,TRUE,"RENT SCHD";#N/A,#N/A,TRUE,"OER SCHD"}</definedName>
    <definedName name="wrn.Revenue._.Schedules." localSheetId="3" hidden="1">{#N/A,#N/A,TRUE,"RENT SCHD";#N/A,#N/A,TRUE,"OER SCHD"}</definedName>
    <definedName name="wrn.Revenue._.Schedules." hidden="1">{#N/A,#N/A,TRUE,"RENT SCHD";#N/A,#N/A,TRUE,"OER SCHD"}</definedName>
    <definedName name="wrn.Review._.File." localSheetId="4" hidden="1">{"Venture Summary",#N/A,FALSE,"Summary";"Sensitivity Tables",#N/A,FALSE,"Summary";"Argus Assumptions",#N/A,FALSE,"Bldg Info";"Annual",#N/A,FALSE,"Annual";"Development Budget",#N/A,FALSE,"Summary";"DevPF",#N/A,FALSE,"Dev PF"}</definedName>
    <definedName name="wrn.Review._.File." localSheetId="5" hidden="1">{"Venture Summary",#N/A,FALSE,"Summary";"Sensitivity Tables",#N/A,FALSE,"Summary";"Argus Assumptions",#N/A,FALSE,"Bldg Info";"Annual",#N/A,FALSE,"Annual";"Development Budget",#N/A,FALSE,"Summary";"DevPF",#N/A,FALSE,"Dev PF"}</definedName>
    <definedName name="wrn.Review._.File." localSheetId="3" hidden="1">{"Venture Summary",#N/A,FALSE,"Summary";"Sensitivity Tables",#N/A,FALSE,"Summary";"Argus Assumptions",#N/A,FALSE,"Bldg Info";"Annual",#N/A,FALSE,"Annual";"Development Budget",#N/A,FALSE,"Summary";"DevPF",#N/A,FALSE,"Dev PF"}</definedName>
    <definedName name="wrn.Review._.File." hidden="1">{"Venture Summary",#N/A,FALSE,"Summary";"Sensitivity Tables",#N/A,FALSE,"Summary";"Argus Assumptions",#N/A,FALSE,"Bldg Info";"Annual",#N/A,FALSE,"Annual";"Development Budget",#N/A,FALSE,"Summary";"DevPF",#N/A,FALSE,"Dev PF"}</definedName>
    <definedName name="wrn.Review._.Pack." localSheetId="4" hidden="1">{#N/A,#N/A,FALSE,"Occ and Rate";#N/A,#N/A,FALSE,"PF Input";#N/A,#N/A,FALSE,"Proforma Five Yr";#N/A,#N/A,FALSE,"Bar Input";#N/A,#N/A,FALSE,"Bar Returns";#N/A,#N/A,FALSE,"Exec Summary"}</definedName>
    <definedName name="wrn.Review._.Pack." localSheetId="5" hidden="1">{#N/A,#N/A,FALSE,"Occ and Rate";#N/A,#N/A,FALSE,"PF Input";#N/A,#N/A,FALSE,"Proforma Five Yr";#N/A,#N/A,FALSE,"Bar Input";#N/A,#N/A,FALSE,"Bar Returns";#N/A,#N/A,FALSE,"Exec Summary"}</definedName>
    <definedName name="wrn.Review._.Pack." localSheetId="3" hidden="1">{#N/A,#N/A,FALSE,"Occ and Rate";#N/A,#N/A,FALSE,"PF Input";#N/A,#N/A,FALSE,"Proforma Five Yr";#N/A,#N/A,FALSE,"Bar Input";#N/A,#N/A,FALSE,"Bar Returns";#N/A,#N/A,FALSE,"Exec Summary"}</definedName>
    <definedName name="wrn.Review._.Pack." hidden="1">{#N/A,#N/A,FALSE,"Occ and Rate";#N/A,#N/A,FALSE,"PF Input";#N/A,#N/A,FALSE,"Proforma Five Yr";#N/A,#N/A,FALSE,"Bar Input";#N/A,#N/A,FALSE,"Bar Returns";#N/A,#N/A,FALSE,"Exec Summary"}</definedName>
    <definedName name="wrn.Review._.Pack._1" localSheetId="4" hidden="1">{#N/A,#N/A,FALSE,"Occ and Rate";#N/A,#N/A,FALSE,"PF Input";#N/A,#N/A,FALSE,"Proforma Five Yr";#N/A,#N/A,FALSE,"Bar Input";#N/A,#N/A,FALSE,"Bar Returns";#N/A,#N/A,FALSE,"Exec Summary"}</definedName>
    <definedName name="wrn.Review._.Pack._1" localSheetId="5" hidden="1">{#N/A,#N/A,FALSE,"Occ and Rate";#N/A,#N/A,FALSE,"PF Input";#N/A,#N/A,FALSE,"Proforma Five Yr";#N/A,#N/A,FALSE,"Bar Input";#N/A,#N/A,FALSE,"Bar Returns";#N/A,#N/A,FALSE,"Exec Summary"}</definedName>
    <definedName name="wrn.Review._.Pack._1" localSheetId="3" hidden="1">{#N/A,#N/A,FALSE,"Occ and Rate";#N/A,#N/A,FALSE,"PF Input";#N/A,#N/A,FALSE,"Proforma Five Yr";#N/A,#N/A,FALSE,"Bar Input";#N/A,#N/A,FALSE,"Bar Returns";#N/A,#N/A,FALSE,"Exec Summary"}</definedName>
    <definedName name="wrn.Review._.Pack._1" hidden="1">{#N/A,#N/A,FALSE,"Occ and Rate";#N/A,#N/A,FALSE,"PF Input";#N/A,#N/A,FALSE,"Proforma Five Yr";#N/A,#N/A,FALSE,"Bar Input";#N/A,#N/A,FALSE,"Bar Returns";#N/A,#N/A,FALSE,"Exec Summary"}</definedName>
    <definedName name="wrn.Revised._.project._.estimate." localSheetId="4"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evised._.project._.estimate." localSheetId="5"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evised._.project._.estimate." localSheetId="3"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evised._.project._.estimate."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evs." localSheetId="4" hidden="1">{"Base_rev",#N/A,FALSE,"Proj_IS_Base";"Projrev",#N/A,FALSE,"Proj_IS_wOTLC";"Delta",#N/A,FALSE,"Delta Rev_PV"}</definedName>
    <definedName name="wrn.Revs." localSheetId="5" hidden="1">{"Base_rev",#N/A,FALSE,"Proj_IS_Base";"Projrev",#N/A,FALSE,"Proj_IS_wOTLC";"Delta",#N/A,FALSE,"Delta Rev_PV"}</definedName>
    <definedName name="wrn.Revs." localSheetId="3" hidden="1">{"Base_rev",#N/A,FALSE,"Proj_IS_Base";"Projrev",#N/A,FALSE,"Proj_IS_wOTLC";"Delta",#N/A,FALSE,"Delta Rev_PV"}</definedName>
    <definedName name="wrn.Revs." hidden="1">{"Base_rev",#N/A,FALSE,"Proj_IS_Base";"Projrev",#N/A,FALSE,"Proj_IS_wOTLC";"Delta",#N/A,FALSE,"Delta Rev_PV"}</definedName>
    <definedName name="wrn.Rmgmtfee." localSheetId="4" hidden="1">{#N/A,#N/A,FALSE,"Rmgmtfee"}</definedName>
    <definedName name="wrn.Rmgmtfee." localSheetId="5" hidden="1">{#N/A,#N/A,FALSE,"Rmgmtfee"}</definedName>
    <definedName name="wrn.Rmgmtfee." localSheetId="3" hidden="1">{#N/A,#N/A,FALSE,"Rmgmtfee"}</definedName>
    <definedName name="wrn.Rmgmtfee." hidden="1">{#N/A,#N/A,FALSE,"Rmgmtfee"}</definedName>
    <definedName name="wrn.rollup." localSheetId="4" hidden="1">{"page1",#N/A,FALSE,"rollup"}</definedName>
    <definedName name="wrn.rollup." localSheetId="5" hidden="1">{"page1",#N/A,FALSE,"rollup"}</definedName>
    <definedName name="wrn.rollup." localSheetId="3" hidden="1">{"page1",#N/A,FALSE,"rollup"}</definedName>
    <definedName name="wrn.rollup." hidden="1">{"page1",#N/A,FALSE,"rollup"}</definedName>
    <definedName name="wrn.Roof._.Report." localSheetId="4" hidden="1">{"Roofs Page 1",#N/A,FALSE,"Roof Outline";"Roofs Page 2",#N/A,FALSE,"Roof Outline"}</definedName>
    <definedName name="wrn.Roof._.Report." localSheetId="5" hidden="1">{"Roofs Page 1",#N/A,FALSE,"Roof Outline";"Roofs Page 2",#N/A,FALSE,"Roof Outline"}</definedName>
    <definedName name="wrn.Roof._.Report." localSheetId="3" hidden="1">{"Roofs Page 1",#N/A,FALSE,"Roof Outline";"Roofs Page 2",#N/A,FALSE,"Roof Outline"}</definedName>
    <definedName name="wrn.Roof._.Report." hidden="1">{"Roofs Page 1",#N/A,FALSE,"Roof Outline";"Roofs Page 2",#N/A,FALSE,"Roof Outline"}</definedName>
    <definedName name="wrn.rprt." localSheetId="4" hidden="1">{#N/A,#N/A,FALSE,"A";#N/A,#N/A,FALSE,"B-1";#N/A,#N/A,FALSE,"WACC";#N/A,#N/A,FALSE,"C-1";#N/A,#N/A,FALSE,"C-2";#N/A,#N/A,FALSE,"D-1";#N/A,#N/A,FALSE,"D-2";#N/A,#N/A,FALSE,"D-3"}</definedName>
    <definedName name="wrn.rprt." localSheetId="5" hidden="1">{#N/A,#N/A,FALSE,"A";#N/A,#N/A,FALSE,"B-1";#N/A,#N/A,FALSE,"WACC";#N/A,#N/A,FALSE,"C-1";#N/A,#N/A,FALSE,"C-2";#N/A,#N/A,FALSE,"D-1";#N/A,#N/A,FALSE,"D-2";#N/A,#N/A,FALSE,"D-3"}</definedName>
    <definedName name="wrn.rprt." localSheetId="3" hidden="1">{#N/A,#N/A,FALSE,"A";#N/A,#N/A,FALSE,"B-1";#N/A,#N/A,FALSE,"WACC";#N/A,#N/A,FALSE,"C-1";#N/A,#N/A,FALSE,"C-2";#N/A,#N/A,FALSE,"D-1";#N/A,#N/A,FALSE,"D-2";#N/A,#N/A,FALSE,"D-3"}</definedName>
    <definedName name="wrn.rprt." hidden="1">{#N/A,#N/A,FALSE,"A";#N/A,#N/A,FALSE,"B-1";#N/A,#N/A,FALSE,"WACC";#N/A,#N/A,FALSE,"C-1";#N/A,#N/A,FALSE,"C-2";#N/A,#N/A,FALSE,"D-1";#N/A,#N/A,FALSE,"D-2";#N/A,#N/A,FALSE,"D-3"}</definedName>
    <definedName name="wrn.rpt96." localSheetId="4" hidden="1">{"rmrev1",#N/A,FALSE,"Forecast96";"rmrev2",#N/A,FALSE,"Forecast96";"rmrev3",#N/A,FALSE,"Forecast96"}</definedName>
    <definedName name="wrn.rpt96." localSheetId="5" hidden="1">{"rmrev1",#N/A,FALSE,"Forecast96";"rmrev2",#N/A,FALSE,"Forecast96";"rmrev3",#N/A,FALSE,"Forecast96"}</definedName>
    <definedName name="wrn.rpt96." localSheetId="3" hidden="1">{"rmrev1",#N/A,FALSE,"Forecast96";"rmrev2",#N/A,FALSE,"Forecast96";"rmrev3",#N/A,FALSE,"Forecast96"}</definedName>
    <definedName name="wrn.rpt96." hidden="1">{"rmrev1",#N/A,FALSE,"Forecast96";"rmrev2",#N/A,FALSE,"Forecast96";"rmrev3",#N/A,FALSE,"Forecast96"}</definedName>
    <definedName name="wrn.rpt96._1" localSheetId="4" hidden="1">{"rmrev1",#N/A,FALSE,"Forecast96";"rmrev2",#N/A,FALSE,"Forecast96";"rmrev3",#N/A,FALSE,"Forecast96"}</definedName>
    <definedName name="wrn.rpt96._1" localSheetId="5" hidden="1">{"rmrev1",#N/A,FALSE,"Forecast96";"rmrev2",#N/A,FALSE,"Forecast96";"rmrev3",#N/A,FALSE,"Forecast96"}</definedName>
    <definedName name="wrn.rpt96._1" localSheetId="3" hidden="1">{"rmrev1",#N/A,FALSE,"Forecast96";"rmrev2",#N/A,FALSE,"Forecast96";"rmrev3",#N/A,FALSE,"Forecast96"}</definedName>
    <definedName name="wrn.rpt96._1" hidden="1">{"rmrev1",#N/A,FALSE,"Forecast96";"rmrev2",#N/A,FALSE,"Forecast96";"rmrev3",#N/A,FALSE,"Forecast96"}</definedName>
    <definedName name="wrn.RRDOMINION._.TOWER." localSheetId="4"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localSheetId="5"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localSheetId="3"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PROJECT." localSheetId="4"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PROJECT." localSheetId="5"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PROJECT." localSheetId="3"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PROJECT."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SUMMARY." localSheetId="4" hidden="1">{"RRSUMMARY",#N/A,FALSE,"RA_SL"}</definedName>
    <definedName name="wrn.RRSUMMARY." localSheetId="5" hidden="1">{"RRSUMMARY",#N/A,FALSE,"RA_SL"}</definedName>
    <definedName name="wrn.RRSUMMARY." localSheetId="3" hidden="1">{"RRSUMMARY",#N/A,FALSE,"RA_SL"}</definedName>
    <definedName name="wrn.RRSUMMARY." hidden="1">{"RRSUMMARY",#N/A,FALSE,"RA_SL"}</definedName>
    <definedName name="wrn.RV._.SAR." localSheetId="4" hidden="1">{#N/A,#N/A,FALSE,"COVER";#N/A,#N/A,FALSE,"WEEKLY SUMMARY";"RiverView I",#N/A,FALSE,"EAST TOWER";#N/A,#N/A,FALSE,"WEST TOWER";"Parking",#N/A,FALSE,"EAST TOWER"}</definedName>
    <definedName name="wrn.RV._.SAR." localSheetId="5" hidden="1">{#N/A,#N/A,FALSE,"COVER";#N/A,#N/A,FALSE,"WEEKLY SUMMARY";"RiverView I",#N/A,FALSE,"EAST TOWER";#N/A,#N/A,FALSE,"WEST TOWER";"Parking",#N/A,FALSE,"EAST TOWER"}</definedName>
    <definedName name="wrn.RV._.SAR." localSheetId="3" hidden="1">{#N/A,#N/A,FALSE,"COVER";#N/A,#N/A,FALSE,"WEEKLY SUMMARY";"RiverView I",#N/A,FALSE,"EAST TOWER";#N/A,#N/A,FALSE,"WEST TOWER";"Parking",#N/A,FALSE,"EAST TOWER"}</definedName>
    <definedName name="wrn.RV._.SAR." hidden="1">{#N/A,#N/A,FALSE,"COVER";#N/A,#N/A,FALSE,"WEEKLY SUMMARY";"RiverView I",#N/A,FALSE,"EAST TOWER";#N/A,#N/A,FALSE,"WEST TOWER";"Parking",#N/A,FALSE,"EAST TOWER"}</definedName>
    <definedName name="wrn.SAC._.ANALYSIS." localSheetId="4" hidden="1">{#N/A,#N/A,TRUE,"OVERVIEW OF METROTECH GROUND LS";#N/A,#N/A,TRUE,"SUMMARY OF TOTAL PAYMENTS";#N/A,#N/A,TRUE,"SITE ACQUISITION DIFFERENTIAL";#N/A,#N/A,TRUE,"BASE GROUND RENT";#N/A,#N/A,TRUE,"MINIMUM PAYMENT";#N/A,#N/A,TRUE,"EXCESS PAYMENT";#N/A,#N/A,TRUE,"SURPLUS PAYMENT";#N/A,#N/A,TRUE,"BUG Excess &amp; Surplus Analysis";#N/A,#N/A,TRUE,"SIAC Excess &amp; Surplus Analysis";#N/A,#N/A,TRUE,"9 MT Excess &amp; Surplus Analysis";#N/A,#N/A,TRUE,"9 South Excess-Surplus Analysis";#N/A,#N/A,TRUE,"Tech Excess &amp; Surplus Analysis";#N/A,#N/A,TRUE,"NPV ANALYSIS";#N/A,#N/A,TRUE,"Summary of PV";#N/A,#N/A,TRUE,"EXISTING CF SUMMARY"}</definedName>
    <definedName name="wrn.SAC._.ANALYSIS." localSheetId="5" hidden="1">{#N/A,#N/A,TRUE,"OVERVIEW OF METROTECH GROUND LS";#N/A,#N/A,TRUE,"SUMMARY OF TOTAL PAYMENTS";#N/A,#N/A,TRUE,"SITE ACQUISITION DIFFERENTIAL";#N/A,#N/A,TRUE,"BASE GROUND RENT";#N/A,#N/A,TRUE,"MINIMUM PAYMENT";#N/A,#N/A,TRUE,"EXCESS PAYMENT";#N/A,#N/A,TRUE,"SURPLUS PAYMENT";#N/A,#N/A,TRUE,"BUG Excess &amp; Surplus Analysis";#N/A,#N/A,TRUE,"SIAC Excess &amp; Surplus Analysis";#N/A,#N/A,TRUE,"9 MT Excess &amp; Surplus Analysis";#N/A,#N/A,TRUE,"9 South Excess-Surplus Analysis";#N/A,#N/A,TRUE,"Tech Excess &amp; Surplus Analysis";#N/A,#N/A,TRUE,"NPV ANALYSIS";#N/A,#N/A,TRUE,"Summary of PV";#N/A,#N/A,TRUE,"EXISTING CF SUMMARY"}</definedName>
    <definedName name="wrn.SAC._.ANALYSIS." localSheetId="3" hidden="1">{#N/A,#N/A,TRUE,"OVERVIEW OF METROTECH GROUND LS";#N/A,#N/A,TRUE,"SUMMARY OF TOTAL PAYMENTS";#N/A,#N/A,TRUE,"SITE ACQUISITION DIFFERENTIAL";#N/A,#N/A,TRUE,"BASE GROUND RENT";#N/A,#N/A,TRUE,"MINIMUM PAYMENT";#N/A,#N/A,TRUE,"EXCESS PAYMENT";#N/A,#N/A,TRUE,"SURPLUS PAYMENT";#N/A,#N/A,TRUE,"BUG Excess &amp; Surplus Analysis";#N/A,#N/A,TRUE,"SIAC Excess &amp; Surplus Analysis";#N/A,#N/A,TRUE,"9 MT Excess &amp; Surplus Analysis";#N/A,#N/A,TRUE,"9 South Excess-Surplus Analysis";#N/A,#N/A,TRUE,"Tech Excess &amp; Surplus Analysis";#N/A,#N/A,TRUE,"NPV ANALYSIS";#N/A,#N/A,TRUE,"Summary of PV";#N/A,#N/A,TRUE,"EXISTING CF SUMMARY"}</definedName>
    <definedName name="wrn.SAC._.ANALYSIS." hidden="1">{#N/A,#N/A,TRUE,"OVERVIEW OF METROTECH GROUND LS";#N/A,#N/A,TRUE,"SUMMARY OF TOTAL PAYMENTS";#N/A,#N/A,TRUE,"SITE ACQUISITION DIFFERENTIAL";#N/A,#N/A,TRUE,"BASE GROUND RENT";#N/A,#N/A,TRUE,"MINIMUM PAYMENT";#N/A,#N/A,TRUE,"EXCESS PAYMENT";#N/A,#N/A,TRUE,"SURPLUS PAYMENT";#N/A,#N/A,TRUE,"BUG Excess &amp; Surplus Analysis";#N/A,#N/A,TRUE,"SIAC Excess &amp; Surplus Analysis";#N/A,#N/A,TRUE,"9 MT Excess &amp; Surplus Analysis";#N/A,#N/A,TRUE,"9 South Excess-Surplus Analysis";#N/A,#N/A,TRUE,"Tech Excess &amp; Surplus Analysis";#N/A,#N/A,TRUE,"NPV ANALYSIS";#N/A,#N/A,TRUE,"Summary of PV";#N/A,#N/A,TRUE,"EXISTING CF SUMMARY"}</definedName>
    <definedName name="wrn.sale." localSheetId="4" hidden="1">{#N/A,#N/A,FALSE,"Execsum (sale)";#N/A,#N/A,FALSE,"Summary (sale)";#N/A,#N/A,FALSE,"Budget";#N/A,#N/A,FALSE,"office cashflow (sale)"}</definedName>
    <definedName name="wrn.sale." localSheetId="5" hidden="1">{#N/A,#N/A,FALSE,"Execsum (sale)";#N/A,#N/A,FALSE,"Summary (sale)";#N/A,#N/A,FALSE,"Budget";#N/A,#N/A,FALSE,"office cashflow (sale)"}</definedName>
    <definedName name="wrn.sale." localSheetId="3" hidden="1">{#N/A,#N/A,FALSE,"Execsum (sale)";#N/A,#N/A,FALSE,"Summary (sale)";#N/A,#N/A,FALSE,"Budget";#N/A,#N/A,FALSE,"office cashflow (sale)"}</definedName>
    <definedName name="wrn.sale." hidden="1">{#N/A,#N/A,FALSE,"Execsum (sale)";#N/A,#N/A,FALSE,"Summary (sale)";#N/A,#N/A,FALSE,"Budget";#N/A,#N/A,FALSE,"office cashflow (sale)"}</definedName>
    <definedName name="wrn.sales." localSheetId="4" hidden="1">{"sales",#N/A,FALSE,"Sales";"sales existing",#N/A,FALSE,"Sales";"sales rd1",#N/A,FALSE,"Sales";"sales rd2",#N/A,FALSE,"Sales"}</definedName>
    <definedName name="wrn.sales." localSheetId="5" hidden="1">{"sales",#N/A,FALSE,"Sales";"sales existing",#N/A,FALSE,"Sales";"sales rd1",#N/A,FALSE,"Sales";"sales rd2",#N/A,FALSE,"Sales"}</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ales._.and._.Debt." localSheetId="4" hidden="1">{"a_sales",#N/A,FALSE,"Summary";"a_debt",#N/A,FALSE,"Summary"}</definedName>
    <definedName name="wrn.Sales._.and._.Debt." localSheetId="5" hidden="1">{"a_sales",#N/A,FALSE,"Summary";"a_debt",#N/A,FALSE,"Summary"}</definedName>
    <definedName name="wrn.Sales._.and._.Debt." localSheetId="3" hidden="1">{"a_sales",#N/A,FALSE,"Summary";"a_debt",#N/A,FALSE,"Summary"}</definedName>
    <definedName name="wrn.Sales._.and._.Debt." hidden="1">{"a_sales",#N/A,FALSE,"Summary";"a_debt",#N/A,FALSE,"Summary"}</definedName>
    <definedName name="wrn.Sales._.Information." localSheetId="4" hidden="1">{#N/A,#N/A,FALSE,"Cover Page";#N/A,#N/A,FALSE,"Table of Contents";#N/A,#N/A,FALSE,"Investment-Acquisition Costs";#N/A,#N/A,FALSE,"Financing Assumptions";#N/A,#N/A,FALSE,"Proforma Assumptions";#N/A,#N/A,FALSE,"Rent Roll";#N/A,#N/A,FALSE,"Taxes and Assessments"}</definedName>
    <definedName name="wrn.Sales._.Information." localSheetId="5" hidden="1">{#N/A,#N/A,FALSE,"Cover Page";#N/A,#N/A,FALSE,"Table of Contents";#N/A,#N/A,FALSE,"Investment-Acquisition Costs";#N/A,#N/A,FALSE,"Financing Assumptions";#N/A,#N/A,FALSE,"Proforma Assumptions";#N/A,#N/A,FALSE,"Rent Roll";#N/A,#N/A,FALSE,"Taxes and Assessments"}</definedName>
    <definedName name="wrn.Sales._.Information." localSheetId="3" hidden="1">{#N/A,#N/A,FALSE,"Cover Page";#N/A,#N/A,FALSE,"Table of Contents";#N/A,#N/A,FALSE,"Investment-Acquisition Costs";#N/A,#N/A,FALSE,"Financing Assumptions";#N/A,#N/A,FALSE,"Proforma Assumptions";#N/A,#N/A,FALSE,"Rent Roll";#N/A,#N/A,FALSE,"Taxes and Assessments"}</definedName>
    <definedName name="wrn.Sales._.Information." hidden="1">{#N/A,#N/A,FALSE,"Cover Page";#N/A,#N/A,FALSE,"Table of Contents";#N/A,#N/A,FALSE,"Investment-Acquisition Costs";#N/A,#N/A,FALSE,"Financing Assumptions";#N/A,#N/A,FALSE,"Proforma Assumptions";#N/A,#N/A,FALSE,"Rent Roll";#N/A,#N/A,FALSE,"Taxes and Assessments"}</definedName>
    <definedName name="wrn.Sales._.Package._.MPS._.01." localSheetId="4" hidden="1">{#N/A,#N/A,FALSE,"Cover Page";#N/A,#N/A,FALSE,"Table of Contents";#N/A,#N/A,FALSE,"Executive Summary";#N/A,#N/A,FALSE,"Investment-Acquisition Costs";#N/A,#N/A,FALSE,"Financing Assumptions";#N/A,#N/A,FALSE,"Rent Roll";#N/A,#N/A,FALSE,"Taxes and Assessments"}</definedName>
    <definedName name="wrn.Sales._.Package._.MPS._.01." localSheetId="5" hidden="1">{#N/A,#N/A,FALSE,"Cover Page";#N/A,#N/A,FALSE,"Table of Contents";#N/A,#N/A,FALSE,"Executive Summary";#N/A,#N/A,FALSE,"Investment-Acquisition Costs";#N/A,#N/A,FALSE,"Financing Assumptions";#N/A,#N/A,FALSE,"Rent Roll";#N/A,#N/A,FALSE,"Taxes and Assessments"}</definedName>
    <definedName name="wrn.Sales._.Package._.MPS._.01." localSheetId="3" hidden="1">{#N/A,#N/A,FALSE,"Cover Page";#N/A,#N/A,FALSE,"Table of Contents";#N/A,#N/A,FALSE,"Executive Summary";#N/A,#N/A,FALSE,"Investment-Acquisition Costs";#N/A,#N/A,FALSE,"Financing Assumptions";#N/A,#N/A,FALSE,"Rent Roll";#N/A,#N/A,FALSE,"Taxes and Assessments"}</definedName>
    <definedName name="wrn.Sales._.Package._.MPS._.01." hidden="1">{#N/A,#N/A,FALSE,"Cover Page";#N/A,#N/A,FALSE,"Table of Contents";#N/A,#N/A,FALSE,"Executive Summary";#N/A,#N/A,FALSE,"Investment-Acquisition Costs";#N/A,#N/A,FALSE,"Financing Assumptions";#N/A,#N/A,FALSE,"Rent Roll";#N/A,#N/A,FALSE,"Taxes and Assessments"}</definedName>
    <definedName name="wrn.sap." localSheetId="4" hidden="1">{#N/A,#N/A,FALSE,"Overview &amp; Composition";#N/A,#N/A,FALSE,"Competitive Buildings";#N/A,#N/A,FALSE,"Comparable Office Leases";#N/A,#N/A,FALSE,"Comp Bldg Comparions";#N/A,#N/A,FALSE,"Lease Expirations";#N/A,#N/A,FALSE,"Expiration Schedule";#N/A,#N/A,FALSE,"Cap Plan"}</definedName>
    <definedName name="wrn.sap." localSheetId="5" hidden="1">{#N/A,#N/A,FALSE,"Overview &amp; Composition";#N/A,#N/A,FALSE,"Competitive Buildings";#N/A,#N/A,FALSE,"Comparable Office Leases";#N/A,#N/A,FALSE,"Comp Bldg Comparions";#N/A,#N/A,FALSE,"Lease Expirations";#N/A,#N/A,FALSE,"Expiration Schedule";#N/A,#N/A,FALSE,"Cap Plan"}</definedName>
    <definedName name="wrn.sap." localSheetId="3" hidden="1">{#N/A,#N/A,FALSE,"Overview &amp; Composition";#N/A,#N/A,FALSE,"Competitive Buildings";#N/A,#N/A,FALSE,"Comparable Office Leases";#N/A,#N/A,FALSE,"Comp Bldg Comparions";#N/A,#N/A,FALSE,"Lease Expirations";#N/A,#N/A,FALSE,"Expiration Schedule";#N/A,#N/A,FALSE,"Cap Plan"}</definedName>
    <definedName name="wrn.sap." hidden="1">{#N/A,#N/A,FALSE,"Overview &amp; Composition";#N/A,#N/A,FALSE,"Competitive Buildings";#N/A,#N/A,FALSE,"Comparable Office Leases";#N/A,#N/A,FALSE,"Comp Bldg Comparions";#N/A,#N/A,FALSE,"Lease Expirations";#N/A,#N/A,FALSE,"Expiration Schedule";#N/A,#N/A,FALSE,"Cap Plan"}</definedName>
    <definedName name="wrn.SAP._.Report." localSheetId="4" hidden="1">{#N/A,#N/A,FALSE,"Overview &amp; Expirations";#N/A,#N/A,FALSE,"Competitive Buildings";#N/A,#N/A,FALSE,"Comparable Office Leases";#N/A,#N/A,FALSE,"Comp Bldg Comparisons";#N/A,#N/A,FALSE,"Expiration Schedule";#N/A,#N/A,FALSE,"Five-Year Plan"}</definedName>
    <definedName name="wrn.SAP._.Report." localSheetId="5" hidden="1">{#N/A,#N/A,FALSE,"Overview &amp; Expirations";#N/A,#N/A,FALSE,"Competitive Buildings";#N/A,#N/A,FALSE,"Comparable Office Leases";#N/A,#N/A,FALSE,"Comp Bldg Comparisons";#N/A,#N/A,FALSE,"Expiration Schedule";#N/A,#N/A,FALSE,"Five-Year Plan"}</definedName>
    <definedName name="wrn.SAP._.Report." localSheetId="3" hidden="1">{#N/A,#N/A,FALSE,"Overview &amp; Expirations";#N/A,#N/A,FALSE,"Competitive Buildings";#N/A,#N/A,FALSE,"Comparable Office Leases";#N/A,#N/A,FALSE,"Comp Bldg Comparisons";#N/A,#N/A,FALSE,"Expiration Schedule";#N/A,#N/A,FALSE,"Five-Year Plan"}</definedName>
    <definedName name="wrn.SAP._.Report." hidden="1">{#N/A,#N/A,FALSE,"Overview &amp; Expirations";#N/A,#N/A,FALSE,"Competitive Buildings";#N/A,#N/A,FALSE,"Comparable Office Leases";#N/A,#N/A,FALSE,"Comp Bldg Comparisons";#N/A,#N/A,FALSE,"Expiration Schedule";#N/A,#N/A,FALSE,"Five-Year Plan"}</definedName>
    <definedName name="wrn.Savannah._.Place." localSheetId="4" hidden="1">{#N/A,#N/A,FALSE,"Investment Analysis ";#N/A,#N/A,FALSE,"Savannah Place"}</definedName>
    <definedName name="wrn.Savannah._.Place." localSheetId="5" hidden="1">{#N/A,#N/A,FALSE,"Investment Analysis ";#N/A,#N/A,FALSE,"Savannah Place"}</definedName>
    <definedName name="wrn.Savannah._.Place." localSheetId="3" hidden="1">{#N/A,#N/A,FALSE,"Investment Analysis ";#N/A,#N/A,FALSE,"Savannah Place"}</definedName>
    <definedName name="wrn.Savannah._.Place." hidden="1">{#N/A,#N/A,FALSE,"Investment Analysis ";#N/A,#N/A,FALSE,"Savannah Place"}</definedName>
    <definedName name="wrn.SB_PRES." localSheetId="4" hidden="1">{#N/A,#N/A,TRUE,"Sheet16"}</definedName>
    <definedName name="wrn.SB_PRES." localSheetId="5" hidden="1">{#N/A,#N/A,TRUE,"Sheet16"}</definedName>
    <definedName name="wrn.SB_PRES." localSheetId="3" hidden="1">{#N/A,#N/A,TRUE,"Sheet16"}</definedName>
    <definedName name="wrn.SB_PRES." hidden="1">{#N/A,#N/A,TRUE,"Sheet16"}</definedName>
    <definedName name="wrn.Scenario." localSheetId="4" hidden="1">{"scen1",#N/A,FALSE,"Scenarios";"scen2",#N/A,FALSE,"Scenarios"}</definedName>
    <definedName name="wrn.Scenario." localSheetId="5" hidden="1">{"scen1",#N/A,FALSE,"Scenarios";"scen2",#N/A,FALSE,"Scenarios"}</definedName>
    <definedName name="wrn.Scenario." localSheetId="3" hidden="1">{"scen1",#N/A,FALSE,"Scenarios";"scen2",#N/A,FALSE,"Scenarios"}</definedName>
    <definedName name="wrn.Scenario." hidden="1">{"scen1",#N/A,FALSE,"Scenarios";"scen2",#N/A,FALSE,"Scenarios"}</definedName>
    <definedName name="wrn.Scenario._.Summary." localSheetId="4" hidden="1">{#N/A,#N/A,TRUE,"Summary";#N/A,"1",TRUE,"Summary";#N/A,"2",TRUE,"Summary";#N/A,"3",TRUE,"Summary";#N/A,"4",TRUE,"Summary";#N/A,"5",TRUE,"Summary";#N/A,"6",TRUE,"Summary";#N/A,"7",TRUE,"Summary";#N/A,"8",TRUE,"Summary";#N/A,"9",TRUE,"Summary";#N/A,"10",TRUE,"Summary";#N/A,"11",TRUE,"Summary"}</definedName>
    <definedName name="wrn.Scenario._.Summary." localSheetId="5"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enario._1" localSheetId="4" hidden="1">{"scen1",#N/A,FALSE,"Scenarios";"scen2",#N/A,FALSE,"Scenarios"}</definedName>
    <definedName name="wrn.Scenario._1" localSheetId="5" hidden="1">{"scen1",#N/A,FALSE,"Scenarios";"scen2",#N/A,FALSE,"Scenarios"}</definedName>
    <definedName name="wrn.Scenario._1" localSheetId="3" hidden="1">{"scen1",#N/A,FALSE,"Scenarios";"scen2",#N/A,FALSE,"Scenarios"}</definedName>
    <definedName name="wrn.Scenario._1" hidden="1">{"scen1",#N/A,FALSE,"Scenarios";"scen2",#N/A,FALSE,"Scenarios"}</definedName>
    <definedName name="wrn.SCH46." localSheetId="4" hidden="1">{"SCH46",#N/A,FALSE,"sch46"}</definedName>
    <definedName name="wrn.SCH46." localSheetId="5" hidden="1">{"SCH46",#N/A,FALSE,"sch46"}</definedName>
    <definedName name="wrn.SCH46." localSheetId="3" hidden="1">{"SCH46",#N/A,FALSE,"sch46"}</definedName>
    <definedName name="wrn.SCH46." hidden="1">{"SCH46",#N/A,FALSE,"sch46"}</definedName>
    <definedName name="wrn.SCH51." localSheetId="4" hidden="1">{"SCH51",#N/A,FALSE,"monthly"}</definedName>
    <definedName name="wrn.SCH51." localSheetId="5" hidden="1">{"SCH51",#N/A,FALSE,"monthly"}</definedName>
    <definedName name="wrn.SCH51." localSheetId="3" hidden="1">{"SCH51",#N/A,FALSE,"monthly"}</definedName>
    <definedName name="wrn.SCH51." hidden="1">{"SCH51",#N/A,FALSE,"monthly"}</definedName>
    <definedName name="wrn.SCH52." localSheetId="4" hidden="1">{"SCH52",#N/A,FALSE,"sch52"}</definedName>
    <definedName name="wrn.SCH52." localSheetId="5" hidden="1">{"SCH52",#N/A,FALSE,"sch52"}</definedName>
    <definedName name="wrn.SCH52." localSheetId="3" hidden="1">{"SCH52",#N/A,FALSE,"sch52"}</definedName>
    <definedName name="wrn.SCH52." hidden="1">{"SCH52",#N/A,FALSE,"sch52"}</definedName>
    <definedName name="wrn.SCH57." localSheetId="4" hidden="1">{"SCH57",#N/A,FALSE,"monthly"}</definedName>
    <definedName name="wrn.SCH57." localSheetId="5" hidden="1">{"SCH57",#N/A,FALSE,"monthly"}</definedName>
    <definedName name="wrn.SCH57." localSheetId="3" hidden="1">{"SCH57",#N/A,FALSE,"monthly"}</definedName>
    <definedName name="wrn.SCH57." hidden="1">{"SCH57",#N/A,FALSE,"monthly"}</definedName>
    <definedName name="wrn.SCH58." localSheetId="4" hidden="1">{"sch58",#N/A,FALSE,"SCH58"}</definedName>
    <definedName name="wrn.SCH58." localSheetId="5" hidden="1">{"sch58",#N/A,FALSE,"SCH58"}</definedName>
    <definedName name="wrn.SCH58." localSheetId="3" hidden="1">{"sch58",#N/A,FALSE,"SCH58"}</definedName>
    <definedName name="wrn.SCH58." hidden="1">{"sch58",#N/A,FALSE,"SCH58"}</definedName>
    <definedName name="wrn.SCHAs." localSheetId="4" hidden="1">{"ACCOUNTING COPY",#N/A,FALSE,"SCHEDULE A";"FINANCE COPY",#N/A,FALSE,"SCHEDULE A";"P.L. COPY",#N/A,FALSE,"SCHEDULE A"}</definedName>
    <definedName name="wrn.SCHAs." localSheetId="5" hidden="1">{"ACCOUNTING COPY",#N/A,FALSE,"SCHEDULE A";"FINANCE COPY",#N/A,FALSE,"SCHEDULE A";"P.L. COPY",#N/A,FALSE,"SCHEDULE A"}</definedName>
    <definedName name="wrn.SCHAs." localSheetId="3" hidden="1">{"ACCOUNTING COPY",#N/A,FALSE,"SCHEDULE A";"FINANCE COPY",#N/A,FALSE,"SCHEDULE A";"P.L. COPY",#N/A,FALSE,"SCHEDULE A"}</definedName>
    <definedName name="wrn.SCHAs." hidden="1">{"ACCOUNTING COPY",#N/A,FALSE,"SCHEDULE A";"FINANCE COPY",#N/A,FALSE,"SCHEDULE A";"P.L. COPY",#N/A,FALSE,"SCHEDULE A"}</definedName>
    <definedName name="wrn.schas2" localSheetId="4" hidden="1">{"ACCOUNTING COPY",#N/A,FALSE,"SCHEDULE A";"FINANCE COPY",#N/A,FALSE,"SCHEDULE A";"P.L. COPY",#N/A,FALSE,"SCHEDULE A"}</definedName>
    <definedName name="wrn.schas2" localSheetId="5" hidden="1">{"ACCOUNTING COPY",#N/A,FALSE,"SCHEDULE A";"FINANCE COPY",#N/A,FALSE,"SCHEDULE A";"P.L. COPY",#N/A,FALSE,"SCHEDULE A"}</definedName>
    <definedName name="wrn.schas2" localSheetId="3" hidden="1">{"ACCOUNTING COPY",#N/A,FALSE,"SCHEDULE A";"FINANCE COPY",#N/A,FALSE,"SCHEDULE A";"P.L. COPY",#N/A,FALSE,"SCHEDULE A"}</definedName>
    <definedName name="wrn.schas2" hidden="1">{"ACCOUNTING COPY",#N/A,FALSE,"SCHEDULE A";"FINANCE COPY",#N/A,FALSE,"SCHEDULE A";"P.L. COPY",#N/A,FALSE,"SCHEDULE A"}</definedName>
    <definedName name="wrn.SCHEDULE" localSheetId="4" hidden="1">{"SCHEDULE",#N/A,FALSE,"Fin_sched"}</definedName>
    <definedName name="wrn.SCHEDULE" localSheetId="5" hidden="1">{"SCHEDULE",#N/A,FALSE,"Fin_sched"}</definedName>
    <definedName name="wrn.SCHEDULE" localSheetId="3" hidden="1">{"SCHEDULE",#N/A,FALSE,"Fin_sched"}</definedName>
    <definedName name="wrn.SCHEDULE" hidden="1">{"SCHEDULE",#N/A,FALSE,"Fin_sched"}</definedName>
    <definedName name="wrn.SCHEDULE." localSheetId="4" hidden="1">{"SCHEDULE",#N/A,FALSE,"Fin_sched"}</definedName>
    <definedName name="wrn.SCHEDULE." localSheetId="5" hidden="1">{"SCHEDULE",#N/A,FALSE,"Fin_sched"}</definedName>
    <definedName name="wrn.SCHEDULE." localSheetId="3" hidden="1">{"SCHEDULE",#N/A,FALSE,"Fin_sched"}</definedName>
    <definedName name="wrn.SCHEDULE." hidden="1">{"SCHEDULE",#N/A,FALSE,"Fin_sched"}</definedName>
    <definedName name="wrn.SCHEDULE._.H." localSheetId="4" hidden="1">{"ACCOUNT DETAIL",#N/A,FALSE,"SCHEDULE E";"ACCOUNT DETAIL",#N/A,FALSE,"SCHEDULE G";"ACCOUNT DETAIL",#N/A,FALSE,"SCHEDULE H";"ACCOUNT DETAIL",#N/A,FALSE,"SCHEDULE I"}</definedName>
    <definedName name="wrn.SCHEDULE._.H." localSheetId="5" hidden="1">{"ACCOUNT DETAIL",#N/A,FALSE,"SCHEDULE E";"ACCOUNT DETAIL",#N/A,FALSE,"SCHEDULE G";"ACCOUNT DETAIL",#N/A,FALSE,"SCHEDULE H";"ACCOUNT DETAIL",#N/A,FALSE,"SCHEDULE I"}</definedName>
    <definedName name="wrn.SCHEDULE._.H." localSheetId="3" hidden="1">{"ACCOUNT DETAIL",#N/A,FALSE,"SCHEDULE E";"ACCOUNT DETAIL",#N/A,FALSE,"SCHEDULE G";"ACCOUNT DETAIL",#N/A,FALSE,"SCHEDULE H";"ACCOUNT DETAIL",#N/A,FALSE,"SCHEDULE I"}</definedName>
    <definedName name="wrn.SCHEDULE._.H." hidden="1">{"ACCOUNT DETAIL",#N/A,FALSE,"SCHEDULE E";"ACCOUNT DETAIL",#N/A,FALSE,"SCHEDULE G";"ACCOUNT DETAIL",#N/A,FALSE,"SCHEDULE H";"ACCOUNT DETAIL",#N/A,FALSE,"SCHEDULE I"}</definedName>
    <definedName name="wrn.SCHEDULE._1" localSheetId="4" hidden="1">{"SCHEDULE",#N/A,FALSE,"Fin_sched"}</definedName>
    <definedName name="wrn.SCHEDULE._1" localSheetId="5" hidden="1">{"SCHEDULE",#N/A,FALSE,"Fin_sched"}</definedName>
    <definedName name="wrn.SCHEDULE._1" localSheetId="3" hidden="1">{"SCHEDULE",#N/A,FALSE,"Fin_sched"}</definedName>
    <definedName name="wrn.SCHEDULE._1" hidden="1">{"SCHEDULE",#N/A,FALSE,"Fin_sched"}</definedName>
    <definedName name="wrn.SCHEDULE_1" localSheetId="4" hidden="1">{"SCHEDULE",#N/A,FALSE,"Fin_sched"}</definedName>
    <definedName name="wrn.SCHEDULE_1" localSheetId="5" hidden="1">{"SCHEDULE",#N/A,FALSE,"Fin_sched"}</definedName>
    <definedName name="wrn.SCHEDULE_1" localSheetId="3" hidden="1">{"SCHEDULE",#N/A,FALSE,"Fin_sched"}</definedName>
    <definedName name="wrn.SCHEDULE_1" hidden="1">{"SCHEDULE",#N/A,FALSE,"Fin_sched"}</definedName>
    <definedName name="wrn.scheduleA." localSheetId="4" hidden="1">{"scheduleA",#N/A,FALSE,"CTT_CLO"}</definedName>
    <definedName name="wrn.scheduleA." localSheetId="5" hidden="1">{"scheduleA",#N/A,FALSE,"CTT_CLO"}</definedName>
    <definedName name="wrn.scheduleA." localSheetId="3" hidden="1">{"scheduleA",#N/A,FALSE,"CTT_CLO"}</definedName>
    <definedName name="wrn.scheduleA." hidden="1">{"scheduleA",#N/A,FALSE,"CTT_CLO"}</definedName>
    <definedName name="wrn.scheduleB." localSheetId="4" hidden="1">{"scheduleB",#N/A,FALSE,"CTT_CLO"}</definedName>
    <definedName name="wrn.scheduleB." localSheetId="5" hidden="1">{"scheduleB",#N/A,FALSE,"CTT_CLO"}</definedName>
    <definedName name="wrn.scheduleB." localSheetId="3" hidden="1">{"scheduleB",#N/A,FALSE,"CTT_CLO"}</definedName>
    <definedName name="wrn.scheduleB." hidden="1">{"scheduleB",#N/A,FALSE,"CTT_CLO"}</definedName>
    <definedName name="wrn.scheduleEF." localSheetId="4" hidden="1">{"scheduleEF",#N/A,FALSE,"CTT_CLO"}</definedName>
    <definedName name="wrn.scheduleEF." localSheetId="5" hidden="1">{"scheduleEF",#N/A,FALSE,"CTT_CLO"}</definedName>
    <definedName name="wrn.scheduleEF." localSheetId="3" hidden="1">{"scheduleEF",#N/A,FALSE,"CTT_CLO"}</definedName>
    <definedName name="wrn.scheduleEF." hidden="1">{"scheduleEF",#N/A,FALSE,"CTT_CLO"}</definedName>
    <definedName name="wrn.scheduleF." localSheetId="4" hidden="1">{"scheduleF",#N/A,FALSE,"CTT_CLO"}</definedName>
    <definedName name="wrn.scheduleF." localSheetId="5" hidden="1">{"scheduleF",#N/A,FALSE,"CTT_CLO"}</definedName>
    <definedName name="wrn.scheduleF." localSheetId="3" hidden="1">{"scheduleF",#N/A,FALSE,"CTT_CLO"}</definedName>
    <definedName name="wrn.scheduleF." hidden="1">{"scheduleF",#N/A,FALSE,"CTT_CLO"}</definedName>
    <definedName name="wrn.schedules." localSheetId="4" hidden="1">{"schedule1",#N/A,FALSE,"Sheet1";"schedule2",#N/A,FALSE,"Sheet1";"schedule3",#N/A,FALSE,"Sheet1";"schedule4",#N/A,FALSE,"Sheet1";"schedule5",#N/A,FALSE,"Sheet1";"schedule6",#N/A,FALSE,"Sheet1"}</definedName>
    <definedName name="wrn.schedules." localSheetId="5" hidden="1">{"schedule1",#N/A,FALSE,"Sheet1";"schedule2",#N/A,FALSE,"Sheet1";"schedule3",#N/A,FALSE,"Sheet1";"schedule4",#N/A,FALSE,"Sheet1";"schedule5",#N/A,FALSE,"Sheet1";"schedule6",#N/A,FALSE,"Sheet1"}</definedName>
    <definedName name="wrn.schedules." localSheetId="3" hidden="1">{"schedule1",#N/A,FALSE,"Sheet1";"schedule2",#N/A,FALSE,"Sheet1";"schedule3",#N/A,FALSE,"Sheet1";"schedule4",#N/A,FALSE,"Sheet1";"schedule5",#N/A,FALSE,"Sheet1";"schedule6",#N/A,FALSE,"Sheet1"}</definedName>
    <definedName name="wrn.schedules." hidden="1">{"schedule1",#N/A,FALSE,"Sheet1";"schedule2",#N/A,FALSE,"Sheet1";"schedule3",#N/A,FALSE,"Sheet1";"schedule4",#N/A,FALSE,"Sheet1";"schedule5",#N/A,FALSE,"Sheet1";"schedule6",#N/A,FALSE,"Sheet1"}</definedName>
    <definedName name="wrn.SCHEDULES._.ABC." localSheetId="4" hidden="1">{#N/A,#N/A,FALSE,"SCHEDULE A";"MINIMUM RENT",#N/A,FALSE,"SCHEDULES B &amp; C";"PERCENTAGE RENT",#N/A,FALSE,"SCHEDULES B &amp; C"}</definedName>
    <definedName name="wrn.SCHEDULES._.ABC." localSheetId="5" hidden="1">{#N/A,#N/A,FALSE,"SCHEDULE A";"MINIMUM RENT",#N/A,FALSE,"SCHEDULES B &amp; C";"PERCENTAGE RENT",#N/A,FALSE,"SCHEDULES B &amp; C"}</definedName>
    <definedName name="wrn.SCHEDULES._.ABC." localSheetId="3" hidden="1">{#N/A,#N/A,FALSE,"SCHEDULE A";"MINIMUM RENT",#N/A,FALSE,"SCHEDULES B &amp; C";"PERCENTAGE RENT",#N/A,FALSE,"SCHEDULES B &amp; C"}</definedName>
    <definedName name="wrn.SCHEDULES._.ABC." hidden="1">{#N/A,#N/A,FALSE,"SCHEDULE A";"MINIMUM RENT",#N/A,FALSE,"SCHEDULES B &amp; C";"PERCENTAGE RENT",#N/A,FALSE,"SCHEDULES B &amp; C"}</definedName>
    <definedName name="wrn.schedules._1" localSheetId="4" hidden="1">{"schedule1",#N/A,FALSE,"Sheet1";"schedule2",#N/A,FALSE,"Sheet1";"schedule3",#N/A,FALSE,"Sheet1";"schedule4",#N/A,FALSE,"Sheet1";"schedule5",#N/A,FALSE,"Sheet1";"schedule6",#N/A,FALSE,"Sheet1"}</definedName>
    <definedName name="wrn.schedules._1" localSheetId="5" hidden="1">{"schedule1",#N/A,FALSE,"Sheet1";"schedule2",#N/A,FALSE,"Sheet1";"schedule3",#N/A,FALSE,"Sheet1";"schedule4",#N/A,FALSE,"Sheet1";"schedule5",#N/A,FALSE,"Sheet1";"schedule6",#N/A,FALSE,"Sheet1"}</definedName>
    <definedName name="wrn.schedules._1" localSheetId="3" hidden="1">{"schedule1",#N/A,FALSE,"Sheet1";"schedule2",#N/A,FALSE,"Sheet1";"schedule3",#N/A,FALSE,"Sheet1";"schedule4",#N/A,FALSE,"Sheet1";"schedule5",#N/A,FALSE,"Sheet1";"schedule6",#N/A,FALSE,"Sheet1"}</definedName>
    <definedName name="wrn.schedules._1" hidden="1">{"schedule1",#N/A,FALSE,"Sheet1";"schedule2",#N/A,FALSE,"Sheet1";"schedule3",#N/A,FALSE,"Sheet1";"schedule4",#N/A,FALSE,"Sheet1";"schedule5",#N/A,FALSE,"Sheet1";"schedule6",#N/A,FALSE,"Sheet1"}</definedName>
    <definedName name="wrn.schedules.IRR" localSheetId="4" hidden="1">{"schedule1",#N/A,FALSE,"Sheet1";"schedule2",#N/A,FALSE,"Sheet1";"schedule3",#N/A,FALSE,"Sheet1";"schedule4",#N/A,FALSE,"Sheet1";"schedule5",#N/A,FALSE,"Sheet1";"schedule6",#N/A,FALSE,"Sheet1"}</definedName>
    <definedName name="wrn.schedules.IRR" localSheetId="5" hidden="1">{"schedule1",#N/A,FALSE,"Sheet1";"schedule2",#N/A,FALSE,"Sheet1";"schedule3",#N/A,FALSE,"Sheet1";"schedule4",#N/A,FALSE,"Sheet1";"schedule5",#N/A,FALSE,"Sheet1";"schedule6",#N/A,FALSE,"Sheet1"}</definedName>
    <definedName name="wrn.schedules.IRR" localSheetId="3" hidden="1">{"schedule1",#N/A,FALSE,"Sheet1";"schedule2",#N/A,FALSE,"Sheet1";"schedule3",#N/A,FALSE,"Sheet1";"schedule4",#N/A,FALSE,"Sheet1";"schedule5",#N/A,FALSE,"Sheet1";"schedule6",#N/A,FALSE,"Sheet1"}</definedName>
    <definedName name="wrn.schedules.IRR" hidden="1">{"schedule1",#N/A,FALSE,"Sheet1";"schedule2",#N/A,FALSE,"Sheet1";"schedule3",#N/A,FALSE,"Sheet1";"schedule4",#N/A,FALSE,"Sheet1";"schedule5",#N/A,FALSE,"Sheet1";"schedule6",#N/A,FALSE,"Sheet1"}</definedName>
    <definedName name="wrn.Scm." localSheetId="4" hidden="1">{"Scm",#N/A,FALSE,"SCM";"Scm_Variance",#N/A,FALSE,"SCM"}</definedName>
    <definedName name="wrn.Scm." localSheetId="5" hidden="1">{"Scm",#N/A,FALSE,"SCM";"Scm_Variance",#N/A,FALSE,"SCM"}</definedName>
    <definedName name="wrn.Scm." localSheetId="3" hidden="1">{"Scm",#N/A,FALSE,"SCM";"Scm_Variance",#N/A,FALSE,"SCM"}</definedName>
    <definedName name="wrn.Scm." hidden="1">{"Scm",#N/A,FALSE,"SCM";"Scm_Variance",#N/A,FALSE,"SCM"}</definedName>
    <definedName name="wrn.sdi." localSheetId="4" hidden="1">{#N/A,#N/A,FALSE,"Customer Base";#N/A,#N/A,FALSE,"Workforce";#N/A,#N/A,FALSE,"cur prod";#N/A,#N/A,FALSE,"in-proc";#N/A,#N/A,FALSE,"Trademark"}</definedName>
    <definedName name="wrn.sdi." localSheetId="5" hidden="1">{#N/A,#N/A,FALSE,"Customer Base";#N/A,#N/A,FALSE,"Workforce";#N/A,#N/A,FALSE,"cur prod";#N/A,#N/A,FALSE,"in-proc";#N/A,#N/A,FALSE,"Trademark"}</definedName>
    <definedName name="wrn.sdi." localSheetId="3" hidden="1">{#N/A,#N/A,FALSE,"Customer Base";#N/A,#N/A,FALSE,"Workforce";#N/A,#N/A,FALSE,"cur prod";#N/A,#N/A,FALSE,"in-proc";#N/A,#N/A,FALSE,"Trademark"}</definedName>
    <definedName name="wrn.sdi." hidden="1">{#N/A,#N/A,FALSE,"Customer Base";#N/A,#N/A,FALSE,"Workforce";#N/A,#N/A,FALSE,"cur prod";#N/A,#N/A,FALSE,"in-proc";#N/A,#N/A,FALSE,"Trademark"}</definedName>
    <definedName name="wrn.seafirst." localSheetId="4"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5"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4" hidden="1">{#N/A,#N/A,FALSE,"Secondary"}</definedName>
    <definedName name="wrn.Secondary._.Competition." localSheetId="5" hidden="1">{#N/A,#N/A,FALSE,"Secondary"}</definedName>
    <definedName name="wrn.Secondary._.Competition." localSheetId="3" hidden="1">{#N/A,#N/A,FALSE,"Secondary"}</definedName>
    <definedName name="wrn.Secondary._.Competition." hidden="1">{#N/A,#N/A,FALSE,"Secondary"}</definedName>
    <definedName name="wrn.Secondary._.Competition._1" localSheetId="4" hidden="1">{#N/A,#N/A,FALSE,"Secondary"}</definedName>
    <definedName name="wrn.Secondary._.Competition._1" localSheetId="5" hidden="1">{#N/A,#N/A,FALSE,"Secondary"}</definedName>
    <definedName name="wrn.Secondary._.Competition._1" localSheetId="3" hidden="1">{#N/A,#N/A,FALSE,"Secondary"}</definedName>
    <definedName name="wrn.Secondary._.Competition._1" hidden="1">{#N/A,#N/A,FALSE,"Secondary"}</definedName>
    <definedName name="wrn.Section._.1." localSheetId="4" hidden="1">{"KL_View",#N/A,FALSE,"Sum_Forecast";"KL_View",#N/A,FALSE,"New Sum_Forecast"}</definedName>
    <definedName name="wrn.Section._.1." localSheetId="5" hidden="1">{"KL_View",#N/A,FALSE,"Sum_Forecast";"KL_View",#N/A,FALSE,"New Sum_Forecast"}</definedName>
    <definedName name="wrn.Section._.1." localSheetId="3" hidden="1">{"KL_View",#N/A,FALSE,"Sum_Forecast";"KL_View",#N/A,FALSE,"New Sum_Forecast"}</definedName>
    <definedName name="wrn.Section._.1." hidden="1">{"KL_View",#N/A,FALSE,"Sum_Forecast";"KL_View",#N/A,FALSE,"New Sum_Forecast"}</definedName>
    <definedName name="wrn.SEGMENT." localSheetId="4" hidden="1">{"SCH29",#N/A,FALSE,"segments";"SCH30",#N/A,FALSE,"segments"}</definedName>
    <definedName name="wrn.SEGMENT." localSheetId="5" hidden="1">{"SCH29",#N/A,FALSE,"segments";"SCH30",#N/A,FALSE,"segments"}</definedName>
    <definedName name="wrn.SEGMENT." localSheetId="3" hidden="1">{"SCH29",#N/A,FALSE,"segments";"SCH30",#N/A,FALSE,"segments"}</definedName>
    <definedName name="wrn.SEGMENT." hidden="1">{"SCH29",#N/A,FALSE,"segments";"SCH30",#N/A,FALSE,"segments"}</definedName>
    <definedName name="wrn.sens." localSheetId="4" hidden="1">{#N/A,#N/A,FALSE,"Sensitivities";#N/A,#N/A,FALSE,"Sensitivities2"}</definedName>
    <definedName name="wrn.sens." localSheetId="5" hidden="1">{#N/A,#N/A,FALSE,"Sensitivities";#N/A,#N/A,FALSE,"Sensitivities2"}</definedName>
    <definedName name="wrn.sens." localSheetId="3" hidden="1">{#N/A,#N/A,FALSE,"Sensitivities";#N/A,#N/A,FALSE,"Sensitivities2"}</definedName>
    <definedName name="wrn.sens." hidden="1">{#N/A,#N/A,FALSE,"Sensitivities";#N/A,#N/A,FALSE,"Sensitivities2"}</definedName>
    <definedName name="wrn.sens3." localSheetId="4" hidden="1">{#N/A,#N/A,TRUE,"DCF";#N/A,#N/A,TRUE,"DCF"}</definedName>
    <definedName name="wrn.sens3." localSheetId="5" hidden="1">{#N/A,#N/A,TRUE,"DCF";#N/A,#N/A,TRUE,"DCF"}</definedName>
    <definedName name="wrn.sens3." localSheetId="3" hidden="1">{#N/A,#N/A,TRUE,"DCF";#N/A,#N/A,TRUE,"DCF"}</definedName>
    <definedName name="wrn.sens3." hidden="1">{#N/A,#N/A,TRUE,"DCF";#N/A,#N/A,TRUE,"DCF"}</definedName>
    <definedName name="wrn.Sensitive." localSheetId="4" hidden="1">{"Sensitivity1",#N/A,FALSE,"Sensitivity";"Sensitivity2",#N/A,FALSE,"Sensitivity"}</definedName>
    <definedName name="wrn.Sensitive." localSheetId="5" hidden="1">{"Sensitivity1",#N/A,FALSE,"Sensitivity";"Sensitivity2",#N/A,FALSE,"Sensitivity"}</definedName>
    <definedName name="wrn.Sensitive." localSheetId="3" hidden="1">{"Sensitivity1",#N/A,FALSE,"Sensitivity";"Sensitivity2",#N/A,FALSE,"Sensitivity"}</definedName>
    <definedName name="wrn.Sensitive." hidden="1">{"Sensitivity1",#N/A,FALSE,"Sensitivity";"Sensitivity2",#N/A,FALSE,"Sensitivity"}</definedName>
    <definedName name="wrn.Sensitivities." localSheetId="4" hidden="1">{"Sensitivities",#N/A,FALSE,"Consolidated"}</definedName>
    <definedName name="wrn.Sensitivities." localSheetId="5" hidden="1">{"Sensitivities",#N/A,FALSE,"Consolidated"}</definedName>
    <definedName name="wrn.Sensitivities." localSheetId="3" hidden="1">{"Sensitivities",#N/A,FALSE,"Consolidated"}</definedName>
    <definedName name="wrn.Sensitivities." hidden="1">{"Sensitivities",#N/A,FALSE,"Consolidated"}</definedName>
    <definedName name="wrn.sensitivity._.analyses." localSheetId="4" hidden="1">{"general",#N/A,FALSE,"Assumptions"}</definedName>
    <definedName name="wrn.sensitivity._.analyses." localSheetId="5" hidden="1">{"general",#N/A,FALSE,"Assumptions"}</definedName>
    <definedName name="wrn.sensitivity._.analyses." localSheetId="3" hidden="1">{"general",#N/A,FALSE,"Assumptions"}</definedName>
    <definedName name="wrn.sensitivity._.analyses." hidden="1">{"general",#N/A,FALSE,"Assumptions"}</definedName>
    <definedName name="wrn.Sensitivity._.Analysis." localSheetId="4" hidden="1">{"Sensitivity",#N/A,FALSE,"Sensitivity"}</definedName>
    <definedName name="wrn.Sensitivity._.Analysis." localSheetId="5" hidden="1">{"Sensitivity",#N/A,FALSE,"Sensitivity"}</definedName>
    <definedName name="wrn.Sensitivity._.Analysis." localSheetId="3" hidden="1">{"Sensitivity",#N/A,FALSE,"Sensitivity"}</definedName>
    <definedName name="wrn.Sensitivity._.Analysis." hidden="1">{"Sensitivity",#N/A,FALSE,"Sensitivity"}</definedName>
    <definedName name="wrn.ServiceC." localSheetId="4" hidden="1">{#N/A,#N/A,FALSE,"Service (C)"}</definedName>
    <definedName name="wrn.ServiceC." localSheetId="5" hidden="1">{#N/A,#N/A,FALSE,"Service (C)"}</definedName>
    <definedName name="wrn.ServiceC." localSheetId="3" hidden="1">{#N/A,#N/A,FALSE,"Service (C)"}</definedName>
    <definedName name="wrn.ServiceC." hidden="1">{#N/A,#N/A,FALSE,"Service (C)"}</definedName>
    <definedName name="wrn.Shared._.Costs." localSheetId="4" hidden="1">{"cash flow",#N/A,FALSE,"Shared Costs";"allocations",#N/A,FALSE,"Shared Costs"}</definedName>
    <definedName name="wrn.Shared._.Costs." localSheetId="5" hidden="1">{"cash flow",#N/A,FALSE,"Shared Costs";"allocations",#N/A,FALSE,"Shared Costs"}</definedName>
    <definedName name="wrn.Shared._.Costs." localSheetId="3" hidden="1">{"cash flow",#N/A,FALSE,"Shared Costs";"allocations",#N/A,FALSE,"Shared Costs"}</definedName>
    <definedName name="wrn.Shared._.Costs." hidden="1">{"cash flow",#N/A,FALSE,"Shared Costs";"allocations",#N/A,FALSE,"Shared Costs"}</definedName>
    <definedName name="wrn.short." localSheetId="4" hidden="1">{#N/A,#N/A,FALSE,"ExecSum";#N/A,#N/A,FALSE,"Budget";#N/A,#N/A,FALSE,"Internal vs. ING Budget";#N/A,#N/A,FALSE,"Summary1";#N/A,#N/A,FALSE,"Lease Summary";#N/A,#N/A,FALSE,"CashFlow";#N/A,#N/A,FALSE,"Year1 Cash Flow"}</definedName>
    <definedName name="wrn.short." localSheetId="5" hidden="1">{#N/A,#N/A,FALSE,"ExecSum";#N/A,#N/A,FALSE,"Budget";#N/A,#N/A,FALSE,"Internal vs. ING Budget";#N/A,#N/A,FALSE,"Summary1";#N/A,#N/A,FALSE,"Lease Summary";#N/A,#N/A,FALSE,"CashFlow";#N/A,#N/A,FALSE,"Year1 Cash Flow"}</definedName>
    <definedName name="wrn.short." localSheetId="3" hidden="1">{#N/A,#N/A,FALSE,"ExecSum";#N/A,#N/A,FALSE,"Budget";#N/A,#N/A,FALSE,"Internal vs. ING Budget";#N/A,#N/A,FALSE,"Summary1";#N/A,#N/A,FALSE,"Lease Summary";#N/A,#N/A,FALSE,"CashFlow";#N/A,#N/A,FALSE,"Year1 Cash Flow"}</definedName>
    <definedName name="wrn.short." hidden="1">{#N/A,#N/A,FALSE,"ExecSum";#N/A,#N/A,FALSE,"Budget";#N/A,#N/A,FALSE,"Internal vs. ING Budget";#N/A,#N/A,FALSE,"Summary1";#N/A,#N/A,FALSE,"Lease Summary";#N/A,#N/A,FALSE,"CashFlow";#N/A,#N/A,FALSE,"Year1 Cash Flow"}</definedName>
    <definedName name="wrn.Short._.Print." localSheetId="4" hidden="1">{#N/A,#N/A,FALSE,"Cover";#N/A,#N/A,FALSE,"Stack";#N/A,#N/A,FALSE,"Cost S";#N/A,#N/A,FALSE," CF";#N/A,#N/A,FALSE,"Investor"}</definedName>
    <definedName name="wrn.Short._.Print." localSheetId="5" hidden="1">{#N/A,#N/A,FALSE,"Cover";#N/A,#N/A,FALSE,"Stack";#N/A,#N/A,FALSE,"Cost S";#N/A,#N/A,FALSE," CF";#N/A,#N/A,FALSE,"Investor"}</definedName>
    <definedName name="wrn.Short._.Print." localSheetId="3" hidden="1">{#N/A,#N/A,FALSE,"Cover";#N/A,#N/A,FALSE,"Stack";#N/A,#N/A,FALSE,"Cost S";#N/A,#N/A,FALSE," CF";#N/A,#N/A,FALSE,"Investor"}</definedName>
    <definedName name="wrn.Short._.Print." hidden="1">{#N/A,#N/A,FALSE,"Cover";#N/A,#N/A,FALSE,"Stack";#N/A,#N/A,FALSE,"Cost S";#N/A,#N/A,FALSE," CF";#N/A,#N/A,FALSE,"Investor"}</definedName>
    <definedName name="wrn.Short._.Print._1" localSheetId="4" hidden="1">{#N/A,#N/A,FALSE,"Cover";#N/A,#N/A,FALSE,"Stack";#N/A,#N/A,FALSE,"Cost S";#N/A,#N/A,FALSE," CF";#N/A,#N/A,FALSE,"Investor"}</definedName>
    <definedName name="wrn.Short._.Print._1" localSheetId="5" hidden="1">{#N/A,#N/A,FALSE,"Cover";#N/A,#N/A,FALSE,"Stack";#N/A,#N/A,FALSE,"Cost S";#N/A,#N/A,FALSE," CF";#N/A,#N/A,FALSE,"Investor"}</definedName>
    <definedName name="wrn.Short._.Print._1" localSheetId="3" hidden="1">{#N/A,#N/A,FALSE,"Cover";#N/A,#N/A,FALSE,"Stack";#N/A,#N/A,FALSE,"Cost S";#N/A,#N/A,FALSE," CF";#N/A,#N/A,FALSE,"Investor"}</definedName>
    <definedName name="wrn.Short._.Print._1" hidden="1">{#N/A,#N/A,FALSE,"Cover";#N/A,#N/A,FALSE,"Stack";#N/A,#N/A,FALSE,"Cost S";#N/A,#N/A,FALSE," CF";#N/A,#N/A,FALSE,"Investor"}</definedName>
    <definedName name="wrn.Short._.Print.1" localSheetId="4" hidden="1">{#N/A,#N/A,FALSE,"Cover";#N/A,#N/A,FALSE,"Stack";#N/A,#N/A,FALSE,"Cost S";#N/A,#N/A,FALSE," CF";#N/A,#N/A,FALSE,"Investor"}</definedName>
    <definedName name="wrn.Short._.Print.1" localSheetId="5" hidden="1">{#N/A,#N/A,FALSE,"Cover";#N/A,#N/A,FALSE,"Stack";#N/A,#N/A,FALSE,"Cost S";#N/A,#N/A,FALSE," CF";#N/A,#N/A,FALSE,"Investor"}</definedName>
    <definedName name="wrn.Short._.Print.1" localSheetId="3" hidden="1">{#N/A,#N/A,FALSE,"Cover";#N/A,#N/A,FALSE,"Stack";#N/A,#N/A,FALSE,"Cost S";#N/A,#N/A,FALSE," CF";#N/A,#N/A,FALSE,"Investor"}</definedName>
    <definedName name="wrn.Short._.Print.1" hidden="1">{#N/A,#N/A,FALSE,"Cover";#N/A,#N/A,FALSE,"Stack";#N/A,#N/A,FALSE,"Cost S";#N/A,#N/A,FALSE," CF";#N/A,#N/A,FALSE,"Investor"}</definedName>
    <definedName name="wrn.Side._.by._.Side." localSheetId="4" hidden="1">{"Side 99",#N/A,FALSE,"S&amp;U Side by Side"}</definedName>
    <definedName name="wrn.Side._.by._.Side." localSheetId="5" hidden="1">{"Side 99",#N/A,FALSE,"S&amp;U Side by Side"}</definedName>
    <definedName name="wrn.Side._.by._.Side." localSheetId="3" hidden="1">{"Side 99",#N/A,FALSE,"S&amp;U Side by Side"}</definedName>
    <definedName name="wrn.Side._.by._.Side." hidden="1">{"Side 99",#N/A,FALSE,"S&amp;U Side by Side"}</definedName>
    <definedName name="wrn.Side._.by._.Side._1" localSheetId="4" hidden="1">{"Side 99",#N/A,FALSE,"S&amp;U Side by Side"}</definedName>
    <definedName name="wrn.Side._.by._.Side._1" localSheetId="5" hidden="1">{"Side 99",#N/A,FALSE,"S&amp;U Side by Side"}</definedName>
    <definedName name="wrn.Side._.by._.Side._1" localSheetId="3" hidden="1">{"Side 99",#N/A,FALSE,"S&amp;U Side by Side"}</definedName>
    <definedName name="wrn.Side._.by._.Side._1" hidden="1">{"Side 99",#N/A,FALSE,"S&amp;U Side by Side"}</definedName>
    <definedName name="wrn.SIM95." localSheetId="4" hidden="1">{#N/A,#N/A,FALSE,"SIM95"}</definedName>
    <definedName name="wrn.SIM95." localSheetId="5" hidden="1">{#N/A,#N/A,FALSE,"SIM95"}</definedName>
    <definedName name="wrn.SIM95." localSheetId="3" hidden="1">{#N/A,#N/A,FALSE,"SIM95"}</definedName>
    <definedName name="wrn.SIM95." hidden="1">{#N/A,#N/A,FALSE,"SIM95"}</definedName>
    <definedName name="wrn.sim953" localSheetId="4" hidden="1">{#N/A,#N/A,FALSE,"SIM95"}</definedName>
    <definedName name="wrn.sim953" localSheetId="5" hidden="1">{#N/A,#N/A,FALSE,"SIM95"}</definedName>
    <definedName name="wrn.sim953" localSheetId="3" hidden="1">{#N/A,#N/A,FALSE,"SIM95"}</definedName>
    <definedName name="wrn.sim953" hidden="1">{#N/A,#N/A,FALSE,"SIM95"}</definedName>
    <definedName name="wrn.sim954" localSheetId="4" hidden="1">{#N/A,#N/A,FALSE,"SIM95"}</definedName>
    <definedName name="wrn.sim954" localSheetId="5" hidden="1">{#N/A,#N/A,FALSE,"SIM95"}</definedName>
    <definedName name="wrn.sim954" localSheetId="3" hidden="1">{#N/A,#N/A,FALSE,"SIM95"}</definedName>
    <definedName name="wrn.sim954" hidden="1">{#N/A,#N/A,FALSE,"SIM95"}</definedName>
    <definedName name="wrn.Site._.Development._.Package." localSheetId="4" hidden="1">{#N/A,#N/A,TRUE,"Site Dev P1";#N/A,#N/A,TRUE,"SD P2";#N/A,#N/A,TRUE,"SD P3"}</definedName>
    <definedName name="wrn.Site._.Development._.Package." localSheetId="5" hidden="1">{#N/A,#N/A,TRUE,"Site Dev P1";#N/A,#N/A,TRUE,"SD P2";#N/A,#N/A,TRUE,"SD P3"}</definedName>
    <definedName name="wrn.Site._.Development._.Package." localSheetId="3" hidden="1">{#N/A,#N/A,TRUE,"Site Dev P1";#N/A,#N/A,TRUE,"SD P2";#N/A,#N/A,TRUE,"SD P3"}</definedName>
    <definedName name="wrn.Site._.Development._.Package." hidden="1">{#N/A,#N/A,TRUE,"Site Dev P1";#N/A,#N/A,TRUE,"SD P2";#N/A,#N/A,TRUE,"SD P3"}</definedName>
    <definedName name="wrn.Sizing._.Sheets." localSheetId="4" hidden="1">{#N/A,#N/A,TRUE,"Commercial Sizing";#N/A,#N/A,TRUE,"Cash Flow (1)";#N/A,#N/A,TRUE,"Cash Flow (2)";#N/A,#N/A,TRUE,"Refinance Test";#N/A,#N/A,TRUE,"RentRoll";#N/A,#N/A,TRUE,"TI_LC"}</definedName>
    <definedName name="wrn.Sizing._.Sheets." localSheetId="5" hidden="1">{#N/A,#N/A,TRUE,"Commercial Sizing";#N/A,#N/A,TRUE,"Cash Flow (1)";#N/A,#N/A,TRUE,"Cash Flow (2)";#N/A,#N/A,TRUE,"Refinance Test";#N/A,#N/A,TRUE,"RentRoll";#N/A,#N/A,TRUE,"TI_LC"}</definedName>
    <definedName name="wrn.Sizing._.Sheets." localSheetId="3" hidden="1">{#N/A,#N/A,TRUE,"Commercial Sizing";#N/A,#N/A,TRUE,"Cash Flow (1)";#N/A,#N/A,TRUE,"Cash Flow (2)";#N/A,#N/A,TRUE,"Refinance Test";#N/A,#N/A,TRUE,"RentRoll";#N/A,#N/A,TRUE,"TI_LC"}</definedName>
    <definedName name="wrn.Sizing._.Sheets." hidden="1">{#N/A,#N/A,TRUE,"Commercial Sizing";#N/A,#N/A,TRUE,"Cash Flow (1)";#N/A,#N/A,TRUE,"Cash Flow (2)";#N/A,#N/A,TRUE,"Refinance Test";#N/A,#N/A,TRUE,"RentRoll";#N/A,#N/A,TRUE,"TI_LC"}</definedName>
    <definedName name="wrn.Skala." localSheetId="4" hidden="1">{"Skala CF",#N/A,FALSE,"Hungary - 3rd dist. Skala";"Skala inputs",#N/A,FALSE,"Hungary - 3rd dist. Skala"}</definedName>
    <definedName name="wrn.Skala." localSheetId="5" hidden="1">{"Skala CF",#N/A,FALSE,"Hungary - 3rd dist. Skala";"Skala inputs",#N/A,FALSE,"Hungary - 3rd dist. Skala"}</definedName>
    <definedName name="wrn.Skala." localSheetId="3" hidden="1">{"Skala CF",#N/A,FALSE,"Hungary - 3rd dist. Skala";"Skala inputs",#N/A,FALSE,"Hungary - 3rd dist. Skala"}</definedName>
    <definedName name="wrn.Skala." hidden="1">{"Skala CF",#N/A,FALSE,"Hungary - 3rd dist. Skala";"Skala inputs",#N/A,FALSE,"Hungary - 3rd dist. Skala"}</definedName>
    <definedName name="wrn.SKSCS1." localSheetId="4" hidden="1">{#N/A,#N/A,FALSE,"Antony Financials";#N/A,#N/A,FALSE,"Cowboy Financials";#N/A,#N/A,FALSE,"Combined";#N/A,#N/A,FALSE,"Valuematrix";#N/A,#N/A,FALSE,"DCFAntony";#N/A,#N/A,FALSE,"DCFCowboy";#N/A,#N/A,FALSE,"DCFCombined"}</definedName>
    <definedName name="wrn.SKSCS1." localSheetId="5" hidden="1">{#N/A,#N/A,FALSE,"Antony Financials";#N/A,#N/A,FALSE,"Cowboy Financials";#N/A,#N/A,FALSE,"Combined";#N/A,#N/A,FALSE,"Valuematrix";#N/A,#N/A,FALSE,"DCFAntony";#N/A,#N/A,FALSE,"DCFCowboy";#N/A,#N/A,FALSE,"DCFCombined"}</definedName>
    <definedName name="wrn.SKSCS1." localSheetId="3"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ny11.09." localSheetId="4"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ny11.09." localSheetId="5"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ny11.09." localSheetId="3"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ny11.09."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urces." localSheetId="4" hidden="1">{#N/A,#N/A,FALSE,"Sources"}</definedName>
    <definedName name="wrn.Sources." localSheetId="5" hidden="1">{#N/A,#N/A,FALSE,"Sources"}</definedName>
    <definedName name="wrn.Sources." localSheetId="3" hidden="1">{#N/A,#N/A,FALSE,"Sources"}</definedName>
    <definedName name="wrn.Sources." hidden="1">{#N/A,#N/A,FALSE,"Sources"}</definedName>
    <definedName name="wrn.Sources._.and._.Uses." localSheetId="4" hidden="1">{"Sources and Uses",#N/A,FALSE,"S&amp;U"}</definedName>
    <definedName name="wrn.Sources._.and._.Uses." localSheetId="5" hidden="1">{"Sources and Uses",#N/A,FALSE,"S&amp;U"}</definedName>
    <definedName name="wrn.Sources._.and._.Uses." localSheetId="3" hidden="1">{"Sources and Uses",#N/A,FALSE,"S&amp;U"}</definedName>
    <definedName name="wrn.Sources._.and._.Uses." hidden="1">{"Sources and Uses",#N/A,FALSE,"S&amp;U"}</definedName>
    <definedName name="wrn.Sources._.and._.Uses._.Analysis." localSheetId="4" hidden="1">{#N/A,#N/A,FALSE,"Key Drivers";#N/A,#N/A,FALSE,"S&amp;U";#N/A,#N/A,FALSE,"Flow of Funds";#N/A,#N/A,FALSE,"Wire Instructions";#N/A,#N/A,FALSE,"Refi S&amp;U";#N/A,#N/A,FALSE,"S&amp;U Fees";#N/A,#N/A,FALSE,"Waterfall";#N/A,#N/A,FALSE,"Sr Mezz Worksheet";#N/A,#N/A,FALSE,"Reserve Need";#N/A,#N/A,FALSE,"DS Projection";#N/A,#N/A,FALSE,"Hel Prepay Assumption";#N/A,#N/A,FALSE,"Sale Work Sheet"}</definedName>
    <definedName name="wrn.Sources._.and._.Uses._.Analysis." localSheetId="5" hidden="1">{#N/A,#N/A,FALSE,"Key Drivers";#N/A,#N/A,FALSE,"S&amp;U";#N/A,#N/A,FALSE,"Flow of Funds";#N/A,#N/A,FALSE,"Wire Instructions";#N/A,#N/A,FALSE,"Refi S&amp;U";#N/A,#N/A,FALSE,"S&amp;U Fees";#N/A,#N/A,FALSE,"Waterfall";#N/A,#N/A,FALSE,"Sr Mezz Worksheet";#N/A,#N/A,FALSE,"Reserve Need";#N/A,#N/A,FALSE,"DS Projection";#N/A,#N/A,FALSE,"Hel Prepay Assumption";#N/A,#N/A,FALSE,"Sale Work Sheet"}</definedName>
    <definedName name="wrn.Sources._.and._.Uses._.Analysis." localSheetId="3" hidden="1">{#N/A,#N/A,FALSE,"Key Drivers";#N/A,#N/A,FALSE,"S&amp;U";#N/A,#N/A,FALSE,"Flow of Funds";#N/A,#N/A,FALSE,"Wire Instructions";#N/A,#N/A,FALSE,"Refi S&amp;U";#N/A,#N/A,FALSE,"S&amp;U Fees";#N/A,#N/A,FALSE,"Waterfall";#N/A,#N/A,FALSE,"Sr Mezz Worksheet";#N/A,#N/A,FALSE,"Reserve Need";#N/A,#N/A,FALSE,"DS Projection";#N/A,#N/A,FALSE,"Hel Prepay Assumption";#N/A,#N/A,FALSE,"Sale Work Sheet"}</definedName>
    <definedName name="wrn.Sources._.and._.Uses._.Analysis." hidden="1">{#N/A,#N/A,FALSE,"Key Drivers";#N/A,#N/A,FALSE,"S&amp;U";#N/A,#N/A,FALSE,"Flow of Funds";#N/A,#N/A,FALSE,"Wire Instructions";#N/A,#N/A,FALSE,"Refi S&amp;U";#N/A,#N/A,FALSE,"S&amp;U Fees";#N/A,#N/A,FALSE,"Waterfall";#N/A,#N/A,FALSE,"Sr Mezz Worksheet";#N/A,#N/A,FALSE,"Reserve Need";#N/A,#N/A,FALSE,"DS Projection";#N/A,#N/A,FALSE,"Hel Prepay Assumption";#N/A,#N/A,FALSE,"Sale Work Sheet"}</definedName>
    <definedName name="wrn.Sources._.and._.Uses._.Analysis._1" localSheetId="4" hidden="1">{#N/A,#N/A,FALSE,"Key Drivers";#N/A,#N/A,FALSE,"S&amp;U";#N/A,#N/A,FALSE,"Flow of Funds";#N/A,#N/A,FALSE,"Wire Instructions";#N/A,#N/A,FALSE,"Refi S&amp;U";#N/A,#N/A,FALSE,"S&amp;U Fees";#N/A,#N/A,FALSE,"Waterfall";#N/A,#N/A,FALSE,"Sr Mezz Worksheet";#N/A,#N/A,FALSE,"Reserve Need";#N/A,#N/A,FALSE,"DS Projection";#N/A,#N/A,FALSE,"Hel Prepay Assumption";#N/A,#N/A,FALSE,"Sale Work Sheet"}</definedName>
    <definedName name="wrn.Sources._.and._.Uses._.Analysis._1" localSheetId="5" hidden="1">{#N/A,#N/A,FALSE,"Key Drivers";#N/A,#N/A,FALSE,"S&amp;U";#N/A,#N/A,FALSE,"Flow of Funds";#N/A,#N/A,FALSE,"Wire Instructions";#N/A,#N/A,FALSE,"Refi S&amp;U";#N/A,#N/A,FALSE,"S&amp;U Fees";#N/A,#N/A,FALSE,"Waterfall";#N/A,#N/A,FALSE,"Sr Mezz Worksheet";#N/A,#N/A,FALSE,"Reserve Need";#N/A,#N/A,FALSE,"DS Projection";#N/A,#N/A,FALSE,"Hel Prepay Assumption";#N/A,#N/A,FALSE,"Sale Work Sheet"}</definedName>
    <definedName name="wrn.Sources._.and._.Uses._.Analysis._1" localSheetId="3" hidden="1">{#N/A,#N/A,FALSE,"Key Drivers";#N/A,#N/A,FALSE,"S&amp;U";#N/A,#N/A,FALSE,"Flow of Funds";#N/A,#N/A,FALSE,"Wire Instructions";#N/A,#N/A,FALSE,"Refi S&amp;U";#N/A,#N/A,FALSE,"S&amp;U Fees";#N/A,#N/A,FALSE,"Waterfall";#N/A,#N/A,FALSE,"Sr Mezz Worksheet";#N/A,#N/A,FALSE,"Reserve Need";#N/A,#N/A,FALSE,"DS Projection";#N/A,#N/A,FALSE,"Hel Prepay Assumption";#N/A,#N/A,FALSE,"Sale Work Sheet"}</definedName>
    <definedName name="wrn.Sources._.and._.Uses._.Analysis._1" hidden="1">{#N/A,#N/A,FALSE,"Key Drivers";#N/A,#N/A,FALSE,"S&amp;U";#N/A,#N/A,FALSE,"Flow of Funds";#N/A,#N/A,FALSE,"Wire Instructions";#N/A,#N/A,FALSE,"Refi S&amp;U";#N/A,#N/A,FALSE,"S&amp;U Fees";#N/A,#N/A,FALSE,"Waterfall";#N/A,#N/A,FALSE,"Sr Mezz Worksheet";#N/A,#N/A,FALSE,"Reserve Need";#N/A,#N/A,FALSE,"DS Projection";#N/A,#N/A,FALSE,"Hel Prepay Assumption";#N/A,#N/A,FALSE,"Sale Work Sheet"}</definedName>
    <definedName name="wrn.SouthTrust." localSheetId="4" hidden="1">{"SouthTrust-Investor",#N/A,FALSE,"SouthTrust";"SouthTrust-Property",#N/A,FALSE,"SouthTrust"}</definedName>
    <definedName name="wrn.SouthTrust." localSheetId="5" hidden="1">{"SouthTrust-Investor",#N/A,FALSE,"SouthTrust";"SouthTrust-Property",#N/A,FALSE,"SouthTrust"}</definedName>
    <definedName name="wrn.SouthTrust." localSheetId="3" hidden="1">{"SouthTrust-Investor",#N/A,FALSE,"SouthTrust";"SouthTrust-Property",#N/A,FALSE,"SouthTrust"}</definedName>
    <definedName name="wrn.SouthTrust." hidden="1">{"SouthTrust-Investor",#N/A,FALSE,"SouthTrust";"SouthTrust-Property",#N/A,FALSE,"SouthTrust"}</definedName>
    <definedName name="wrn.SouthTrust._1" localSheetId="4" hidden="1">{"SouthTrust-Investor",#N/A,FALSE,"SouthTrust";"SouthTrust-Property",#N/A,FALSE,"SouthTrust"}</definedName>
    <definedName name="wrn.SouthTrust._1" localSheetId="5" hidden="1">{"SouthTrust-Investor",#N/A,FALSE,"SouthTrust";"SouthTrust-Property",#N/A,FALSE,"SouthTrust"}</definedName>
    <definedName name="wrn.SouthTrust._1" localSheetId="3" hidden="1">{"SouthTrust-Investor",#N/A,FALSE,"SouthTrust";"SouthTrust-Property",#N/A,FALSE,"SouthTrust"}</definedName>
    <definedName name="wrn.SouthTrust._1" hidden="1">{"SouthTrust-Investor",#N/A,FALSE,"SouthTrust";"SouthTrust-Property",#N/A,FALSE,"SouthTrust"}</definedName>
    <definedName name="wrn.spattach11." localSheetId="4" hidden="1">{"Sales",#N/A,FALSE,"Sales";"Summary RIR",#N/A,FALSE,"Summary RIR";"operstatement",#N/A,FALSE,"operstatement";"expenses detail",#N/A,FALSE,"Expenses Detail";"below",#N/A,FALSE,"Below";"trialbalance",#N/A,FALSE,"Trial Balance"}</definedName>
    <definedName name="wrn.spattach11." localSheetId="5" hidden="1">{"Sales",#N/A,FALSE,"Sales";"Summary RIR",#N/A,FALSE,"Summary RIR";"operstatement",#N/A,FALSE,"operstatement";"expenses detail",#N/A,FALSE,"Expenses Detail";"below",#N/A,FALSE,"Below";"trialbalance",#N/A,FALSE,"Trial Balance"}</definedName>
    <definedName name="wrn.spattach11." localSheetId="3" hidden="1">{"Sales",#N/A,FALSE,"Sales";"Summary RIR",#N/A,FALSE,"Summary RIR";"operstatement",#N/A,FALSE,"operstatement";"expenses detail",#N/A,FALSE,"Expenses Detail";"below",#N/A,FALSE,"Below";"trialbalance",#N/A,FALSE,"Trial Balance"}</definedName>
    <definedName name="wrn.spattach11." hidden="1">{"Sales",#N/A,FALSE,"Sales";"Summary RIR",#N/A,FALSE,"Summary RIR";"operstatement",#N/A,FALSE,"operstatement";"expenses detail",#N/A,FALSE,"Expenses Detail";"below",#N/A,FALSE,"Below";"trialbalance",#N/A,FALSE,"Trial Balance"}</definedName>
    <definedName name="wrn.Special._.Project." localSheetId="4" hidden="1">{#N/A,#N/A,TRUE,"Cedar Branch Apartments";#N/A,#N/A,TRUE,"Creekbend Apartments";#N/A,#N/A,TRUE,"Heatherwood Apartments";#N/A,#N/A,TRUE,"Rockport Apartments";#N/A,#N/A,TRUE,"Sale on 30-Sep-96";#N/A,#N/A,TRUE,"Sale on 30-Sep-97";#N/A,#N/A,TRUE,"Sale on 30-Sep-98"}</definedName>
    <definedName name="wrn.Special._.Project." localSheetId="5" hidden="1">{#N/A,#N/A,TRUE,"Cedar Branch Apartments";#N/A,#N/A,TRUE,"Creekbend Apartments";#N/A,#N/A,TRUE,"Heatherwood Apartments";#N/A,#N/A,TRUE,"Rockport Apartments";#N/A,#N/A,TRUE,"Sale on 30-Sep-96";#N/A,#N/A,TRUE,"Sale on 30-Sep-97";#N/A,#N/A,TRUE,"Sale on 30-Sep-98"}</definedName>
    <definedName name="wrn.Special._.Project." localSheetId="3" hidden="1">{#N/A,#N/A,TRUE,"Cedar Branch Apartments";#N/A,#N/A,TRUE,"Creekbend Apartments";#N/A,#N/A,TRUE,"Heatherwood Apartments";#N/A,#N/A,TRUE,"Rockport Apartments";#N/A,#N/A,TRUE,"Sale on 30-Sep-96";#N/A,#N/A,TRUE,"Sale on 30-Sep-97";#N/A,#N/A,TRUE,"Sale on 30-Sep-98"}</definedName>
    <definedName name="wrn.Special._.Project." hidden="1">{#N/A,#N/A,TRUE,"Cedar Branch Apartments";#N/A,#N/A,TRUE,"Creekbend Apartments";#N/A,#N/A,TRUE,"Heatherwood Apartments";#N/A,#N/A,TRUE,"Rockport Apartments";#N/A,#N/A,TRUE,"Sale on 30-Sep-96";#N/A,#N/A,TRUE,"Sale on 30-Sep-97";#N/A,#N/A,TRUE,"Sale on 30-Sep-98"}</definedName>
    <definedName name="wrn.SPG._.Estimate." localSheetId="4" hidden="1">{#N/A,#N/A,FALSE,"Detail";#N/A,#N/A,FALSE,"Totals"}</definedName>
    <definedName name="wrn.SPG._.Estimate." localSheetId="5" hidden="1">{#N/A,#N/A,FALSE,"Detail";#N/A,#N/A,FALSE,"Totals"}</definedName>
    <definedName name="wrn.SPG._.Estimate." localSheetId="3" hidden="1">{#N/A,#N/A,FALSE,"Detail";#N/A,#N/A,FALSE,"Totals"}</definedName>
    <definedName name="wrn.SPG._.Estimate." hidden="1">{#N/A,#N/A,FALSE,"Detail";#N/A,#N/A,FALSE,"Totals"}</definedName>
    <definedName name="wrn.Spread._.Sheet." localSheetId="4" hidden="1">{#N/A,#N/A,FALSE,"spread"}</definedName>
    <definedName name="wrn.Spread._.Sheet." localSheetId="5" hidden="1">{#N/A,#N/A,FALSE,"spread"}</definedName>
    <definedName name="wrn.Spread._.Sheet." localSheetId="3" hidden="1">{#N/A,#N/A,FALSE,"spread"}</definedName>
    <definedName name="wrn.Spread._.Sheet." hidden="1">{#N/A,#N/A,FALSE,"spread"}</definedName>
    <definedName name="wrn.Stadium._.PCD." localSheetId="4" hidden="1">{#N/A,#N/A,TRUE,"Ericsson Stadium PCD ";#N/A,#N/A,TRUE,"Ericsson Stadium IOR"}</definedName>
    <definedName name="wrn.Stadium._.PCD." localSheetId="5" hidden="1">{#N/A,#N/A,TRUE,"Ericsson Stadium PCD ";#N/A,#N/A,TRUE,"Ericsson Stadium IOR"}</definedName>
    <definedName name="wrn.Stadium._.PCD." localSheetId="3" hidden="1">{#N/A,#N/A,TRUE,"Ericsson Stadium PCD ";#N/A,#N/A,TRUE,"Ericsson Stadium IOR"}</definedName>
    <definedName name="wrn.Stadium._.PCD." hidden="1">{#N/A,#N/A,TRUE,"Ericsson Stadium PCD ";#N/A,#N/A,TRUE,"Ericsson Stadium IOR"}</definedName>
    <definedName name="wrn.Stadium._.PCD._1" localSheetId="4" hidden="1">{#N/A,#N/A,TRUE,"Ericsson Stadium PCD ";#N/A,#N/A,TRUE,"Ericsson Stadium IOR"}</definedName>
    <definedName name="wrn.Stadium._.PCD._1" localSheetId="5" hidden="1">{#N/A,#N/A,TRUE,"Ericsson Stadium PCD ";#N/A,#N/A,TRUE,"Ericsson Stadium IOR"}</definedName>
    <definedName name="wrn.Stadium._.PCD._1" localSheetId="3" hidden="1">{#N/A,#N/A,TRUE,"Ericsson Stadium PCD ";#N/A,#N/A,TRUE,"Ericsson Stadium IOR"}</definedName>
    <definedName name="wrn.Stadium._.PCD._1" hidden="1">{#N/A,#N/A,TRUE,"Ericsson Stadium PCD ";#N/A,#N/A,TRUE,"Ericsson Stadium IOR"}</definedName>
    <definedName name="wrn.stages." localSheetId="4" hidden="1">{#N/A,#N/A,FALSE,"rev-stg format";#N/A,#N/A,FALSE,"conf-uncnf";#N/A,#N/A,FALSE,"stg-plot";#N/A,#N/A,FALSE,"stg-days"}</definedName>
    <definedName name="wrn.stages." localSheetId="5" hidden="1">{#N/A,#N/A,FALSE,"rev-stg format";#N/A,#N/A,FALSE,"conf-uncnf";#N/A,#N/A,FALSE,"stg-plot";#N/A,#N/A,FALSE,"stg-days"}</definedName>
    <definedName name="wrn.stages." localSheetId="3" hidden="1">{#N/A,#N/A,FALSE,"rev-stg format";#N/A,#N/A,FALSE,"conf-uncnf";#N/A,#N/A,FALSE,"stg-plot";#N/A,#N/A,FALSE,"stg-days"}</definedName>
    <definedName name="wrn.stages." hidden="1">{#N/A,#N/A,FALSE,"rev-stg format";#N/A,#N/A,FALSE,"conf-uncnf";#N/A,#N/A,FALSE,"stg-plot";#N/A,#N/A,FALSE,"stg-days"}</definedName>
    <definedName name="wrn.Staley." localSheetId="4"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wrn.Staley." localSheetId="5"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wrn.Staley." localSheetId="3"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wrn.Staley."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wrn.stand_alone." localSheetId="4" hidden="1">{#N/A,#N/A,FALSE,"CBE";#N/A,#N/A,FALSE,"SWK"}</definedName>
    <definedName name="wrn.stand_alone." localSheetId="5" hidden="1">{#N/A,#N/A,FALSE,"CBE";#N/A,#N/A,FALSE,"SWK"}</definedName>
    <definedName name="wrn.stand_alone." localSheetId="3" hidden="1">{#N/A,#N/A,FALSE,"CBE";#N/A,#N/A,FALSE,"SWK"}</definedName>
    <definedName name="wrn.stand_alone." hidden="1">{#N/A,#N/A,FALSE,"CBE";#N/A,#N/A,FALSE,"SWK"}</definedName>
    <definedName name="wrn.STAND_ALONE_BOTH." localSheetId="4" hidden="1">{"FCB_ALL",#N/A,FALSE,"FCB";"GREY_ALL",#N/A,FALSE,"GREY"}</definedName>
    <definedName name="wrn.STAND_ALONE_BOTH." localSheetId="5" hidden="1">{"FCB_ALL",#N/A,FALSE,"FCB";"GREY_ALL",#N/A,FALSE,"GREY"}</definedName>
    <definedName name="wrn.STAND_ALONE_BOTH." localSheetId="3" hidden="1">{"FCB_ALL",#N/A,FALSE,"FCB";"GREY_ALL",#N/A,FALSE,"GREY"}</definedName>
    <definedName name="wrn.STAND_ALONE_BOTH." hidden="1">{"FCB_ALL",#N/A,FALSE,"FCB";"GREY_ALL",#N/A,FALSE,"GREY"}</definedName>
    <definedName name="wrn.STAND_ALONE_BOTH._1" localSheetId="4" hidden="1">{"FCB_ALL",#N/A,FALSE,"FCB";"GREY_ALL",#N/A,FALSE,"GREY"}</definedName>
    <definedName name="wrn.STAND_ALONE_BOTH._1" localSheetId="5" hidden="1">{"FCB_ALL",#N/A,FALSE,"FCB";"GREY_ALL",#N/A,FALSE,"GREY"}</definedName>
    <definedName name="wrn.STAND_ALONE_BOTH._1" localSheetId="3" hidden="1">{"FCB_ALL",#N/A,FALSE,"FCB";"GREY_ALL",#N/A,FALSE,"GREY"}</definedName>
    <definedName name="wrn.STAND_ALONE_BOTH._1" hidden="1">{"FCB_ALL",#N/A,FALSE,"FCB";"GREY_ALL",#N/A,FALSE,"GREY"}</definedName>
    <definedName name="wrn.Stand_alone_both._dcf" localSheetId="4" hidden="1">{"FCB_ALL",#N/A,FALSE,"FCB";"GREY_ALL",#N/A,FALSE,"GREY"}</definedName>
    <definedName name="wrn.Stand_alone_both._dcf" localSheetId="5" hidden="1">{"FCB_ALL",#N/A,FALSE,"FCB";"GREY_ALL",#N/A,FALSE,"GREY"}</definedName>
    <definedName name="wrn.Stand_alone_both._dcf" localSheetId="3" hidden="1">{"FCB_ALL",#N/A,FALSE,"FCB";"GREY_ALL",#N/A,FALSE,"GREY"}</definedName>
    <definedName name="wrn.Stand_alone_both._dcf" hidden="1">{"FCB_ALL",#N/A,FALSE,"FCB";"GREY_ALL",#N/A,FALSE,"GREY"}</definedName>
    <definedName name="wrn.STANDARD." localSheetId="4" hidden="1">{"GENERAL INPUT",#N/A,FALSE,"GENERAL INPUT";"PROFORMA DRAW SCHEDULE",#N/A,FALSE,"WORKSHEET";"BUDGET ALL",#N/A,FALSE,"BUDGET";"OPERATING ALL",#N/A,FALSE,"OPERATING";"DRAW ESTIMATES",#N/A,FALSE,"DRAWS";"SOURCES &amp; USES",#N/A,FALSE,"SOURCES &amp; USES"}</definedName>
    <definedName name="wrn.STANDARD." localSheetId="5" hidden="1">{"GENERAL INPUT",#N/A,FALSE,"GENERAL INPUT";"PROFORMA DRAW SCHEDULE",#N/A,FALSE,"WORKSHEET";"BUDGET ALL",#N/A,FALSE,"BUDGET";"OPERATING ALL",#N/A,FALSE,"OPERATING";"DRAW ESTIMATES",#N/A,FALSE,"DRAWS";"SOURCES &amp; USES",#N/A,FALSE,"SOURCES &amp; USES"}</definedName>
    <definedName name="wrn.STANDARD." localSheetId="3" hidden="1">{"GENERAL INPUT",#N/A,FALSE,"GENERAL INPUT";"PROFORMA DRAW SCHEDULE",#N/A,FALSE,"WORKSHEET";"BUDGET ALL",#N/A,FALSE,"BUDGET";"OPERATING ALL",#N/A,FALSE,"OPERATING";"DRAW ESTIMATES",#N/A,FALSE,"DRAWS";"SOURCES &amp; USES",#N/A,FALSE,"SOURCES &amp; USES"}</definedName>
    <definedName name="wrn.STANDARD." hidden="1">{"GENERAL INPUT",#N/A,FALSE,"GENERAL INPUT";"PROFORMA DRAW SCHEDULE",#N/A,FALSE,"WORKSHEET";"BUDGET ALL",#N/A,FALSE,"BUDGET";"OPERATING ALL",#N/A,FALSE,"OPERATING";"DRAW ESTIMATES",#N/A,FALSE,"DRAWS";"SOURCES &amp; USES",#N/A,FALSE,"SOURCES &amp; USES"}</definedName>
    <definedName name="wrn.Standard._.Numbers." localSheetId="4" hidden="1">{"Sources and Uses",#N/A,FALSE,"S&amp;U";"Summary",#N/A,FALSE,"Summary";"Fixed Rate Bonds",#N/A,FALSE,"Fixed";"VRDB Current Market",#N/A,FALSE,"VRDB-Cur";"VRDB 5 Year Average",#N/A,FALSE,"VRDB-His";"Bank Taxable",#N/A,FALSE,"Bank-Taxable"}</definedName>
    <definedName name="wrn.Standard._.Numbers." localSheetId="5" hidden="1">{"Sources and Uses",#N/A,FALSE,"S&amp;U";"Summary",#N/A,FALSE,"Summary";"Fixed Rate Bonds",#N/A,FALSE,"Fixed";"VRDB Current Market",#N/A,FALSE,"VRDB-Cur";"VRDB 5 Year Average",#N/A,FALSE,"VRDB-His";"Bank Taxable",#N/A,FALSE,"Bank-Taxable"}</definedName>
    <definedName name="wrn.Standard._.Numbers." localSheetId="3" hidden="1">{"Sources and Uses",#N/A,FALSE,"S&amp;U";"Summary",#N/A,FALSE,"Summary";"Fixed Rate Bonds",#N/A,FALSE,"Fixed";"VRDB Current Market",#N/A,FALSE,"VRDB-Cur";"VRDB 5 Year Average",#N/A,FALSE,"VRDB-His";"Bank Taxable",#N/A,FALSE,"Bank-Taxable"}</definedName>
    <definedName name="wrn.Standard._.Numbers." hidden="1">{"Sources and Uses",#N/A,FALSE,"S&amp;U";"Summary",#N/A,FALSE,"Summary";"Fixed Rate Bonds",#N/A,FALSE,"Fixed";"VRDB Current Market",#N/A,FALSE,"VRDB-Cur";"VRDB 5 Year Average",#N/A,FALSE,"VRDB-His";"Bank Taxable",#N/A,FALSE,"Bank-Taxable"}</definedName>
    <definedName name="wrn.Standard._.Proforma." localSheetId="4" hidden="1">{#N/A,#N/A,FALSE,"Cover Page";#N/A,#N/A,FALSE,"Sources";#N/A,#N/A,FALSE,"Summary";#N/A,#N/A,FALSE,"Cash Flow";#N/A,#N/A,FALSE,"INVESTOR IRR";#N/A,#N/A,FALSE,"Settle - VA"}</definedName>
    <definedName name="wrn.Standard._.Proforma." localSheetId="5" hidden="1">{#N/A,#N/A,FALSE,"Cover Page";#N/A,#N/A,FALSE,"Sources";#N/A,#N/A,FALSE,"Summary";#N/A,#N/A,FALSE,"Cash Flow";#N/A,#N/A,FALSE,"INVESTOR IRR";#N/A,#N/A,FALSE,"Settle - VA"}</definedName>
    <definedName name="wrn.Standard._.Proforma." localSheetId="3" hidden="1">{#N/A,#N/A,FALSE,"Cover Page";#N/A,#N/A,FALSE,"Sources";#N/A,#N/A,FALSE,"Summary";#N/A,#N/A,FALSE,"Cash Flow";#N/A,#N/A,FALSE,"INVESTOR IRR";#N/A,#N/A,FALSE,"Settle - VA"}</definedName>
    <definedName name="wrn.Standard._.Proforma." hidden="1">{#N/A,#N/A,FALSE,"Cover Page";#N/A,#N/A,FALSE,"Sources";#N/A,#N/A,FALSE,"Summary";#N/A,#N/A,FALSE,"Cash Flow";#N/A,#N/A,FALSE,"INVESTOR IRR";#N/A,#N/A,FALSE,"Settle - VA"}</definedName>
    <definedName name="wrn.Standard._.Report." localSheetId="4" hidden="1">{#N/A,#N/A,FALSE,"Summary";#N/A,#N/A,FALSE,"Construction";#N/A,#N/A,FALSE,"Cash Flow"}</definedName>
    <definedName name="wrn.Standard._.Report." localSheetId="5" hidden="1">{#N/A,#N/A,FALSE,"Summary";#N/A,#N/A,FALSE,"Construction";#N/A,#N/A,FALSE,"Cash Flow"}</definedName>
    <definedName name="wrn.Standard._.Report." localSheetId="3" hidden="1">{#N/A,#N/A,FALSE,"Summary";#N/A,#N/A,FALSE,"Construction";#N/A,#N/A,FALSE,"Cash Flow"}</definedName>
    <definedName name="wrn.Standard._.Report." hidden="1">{#N/A,#N/A,FALSE,"Summary";#N/A,#N/A,FALSE,"Construction";#N/A,#N/A,FALSE,"Cash Flow"}</definedName>
    <definedName name="wrn.Standard._.Reports." localSheetId="4" hidden="1">{"Const_Monthly",#N/A,FALSE,"Construction";"Construction_Summary",#N/A,FALSE,"Construction";"Cash_Flow",#N/A,FALSE,"Cash Flow";"Summary",#N/A,FALSE,"Summary";"Finsumm",#N/A,FALSE,"Summary Analysis";"Loanrecap",#N/A,FALSE,"Construction"}</definedName>
    <definedName name="wrn.Standard._.Reports." localSheetId="5" hidden="1">{"Const_Monthly",#N/A,FALSE,"Construction";"Construction_Summary",#N/A,FALSE,"Construction";"Cash_Flow",#N/A,FALSE,"Cash Flow";"Summary",#N/A,FALSE,"Summary";"Finsumm",#N/A,FALSE,"Summary Analysis";"Loanrecap",#N/A,FALSE,"Construction"}</definedName>
    <definedName name="wrn.Standard._.Reports." localSheetId="3" hidden="1">{"Const_Monthly",#N/A,FALSE,"Construction";"Construction_Summary",#N/A,FALSE,"Construction";"Cash_Flow",#N/A,FALSE,"Cash Flow";"Summary",#N/A,FALSE,"Summary";"Finsumm",#N/A,FALSE,"Summary Analysis";"Loanrecap",#N/A,FALSE,"Construction"}</definedName>
    <definedName name="wrn.Standard._.Reports." hidden="1">{"Const_Monthly",#N/A,FALSE,"Construction";"Construction_Summary",#N/A,FALSE,"Construction";"Cash_Flow",#N/A,FALSE,"Cash Flow";"Summary",#N/A,FALSE,"Summary";"Finsumm",#N/A,FALSE,"Summary Analysis";"Loanrecap",#N/A,FALSE,"Construction"}</definedName>
    <definedName name="wrn.Statements." localSheetId="4" hidden="1">{"Co1statements",#N/A,FALSE,"Cmpy1";"Co2statement",#N/A,FALSE,"Cmpy2";"co1pm",#N/A,FALSE,"Co1PM";"co2PM",#N/A,FALSE,"Co2PM";"value",#N/A,FALSE,"value";"opco",#N/A,FALSE,"NewSparkle";"adjusts",#N/A,FALSE,"Adjustments"}</definedName>
    <definedName name="wrn.Statements." localSheetId="5"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hidden="1">{"Co1statements",#N/A,FALSE,"Cmpy1";"Co2statement",#N/A,FALSE,"Cmpy2";"co1pm",#N/A,FALSE,"Co1PM";"co2PM",#N/A,FALSE,"Co2PM";"value",#N/A,FALSE,"value";"opco",#N/A,FALSE,"NewSparkle";"adjusts",#N/A,FALSE,"Adjustments"}</definedName>
    <definedName name="wrn.Statements._1" localSheetId="4" hidden="1">{"Co1statements",#N/A,FALSE,"Cmpy1";"Co2statement",#N/A,FALSE,"Cmpy2";"co1pm",#N/A,FALSE,"Co1PM";"co2PM",#N/A,FALSE,"Co2PM";"value",#N/A,FALSE,"value";"opco",#N/A,FALSE,"NewSparkle";"adjusts",#N/A,FALSE,"Adjustments"}</definedName>
    <definedName name="wrn.Statements._1" localSheetId="5" hidden="1">{"Co1statements",#N/A,FALSE,"Cmpy1";"Co2statement",#N/A,FALSE,"Cmpy2";"co1pm",#N/A,FALSE,"Co1PM";"co2PM",#N/A,FALSE,"Co2PM";"value",#N/A,FALSE,"value";"opco",#N/A,FALSE,"NewSparkle";"adjusts",#N/A,FALSE,"Adjustments"}</definedName>
    <definedName name="wrn.Statements._1" localSheetId="3" hidden="1">{"Co1statements",#N/A,FALSE,"Cmpy1";"Co2statement",#N/A,FALSE,"Cmpy2";"co1pm",#N/A,FALSE,"Co1PM";"co2PM",#N/A,FALSE,"Co2PM";"value",#N/A,FALSE,"value";"opco",#N/A,FALSE,"NewSparkle";"adjusts",#N/A,FALSE,"Adjustments"}</definedName>
    <definedName name="wrn.Statements._1" hidden="1">{"Co1statements",#N/A,FALSE,"Cmpy1";"Co2statement",#N/A,FALSE,"Cmpy2";"co1pm",#N/A,FALSE,"Co1PM";"co2PM",#N/A,FALSE,"Co2PM";"value",#N/A,FALSE,"value";"opco",#N/A,FALSE,"NewSparkle";"adjusts",#N/A,FALSE,"Adjustments"}</definedName>
    <definedName name="wrn.Statemetns." localSheetId="4" hidden="1">{#N/A,#N/A,TRUE,"101 GRAND";#N/A,#N/A,TRUE,"148-150 HURON";#N/A,#N/A,TRUE,"NORTHFIELD";#N/A,#N/A,TRUE,"TRUSTEE BLDG.";#N/A,#N/A,TRUE,"40 W. HUBBARD";#N/A,#N/A,TRUE,"CAPITOL PKG.";#N/A,#N/A,TRUE,"420 WABASH";#N/A,#N/A,TRUE,"430-36 N. CLARK";#N/A,#N/A,TRUE,"441-449 N. CLARK";#N/A,#N/A,TRUE,"RA LAND (49)";#N/A,#N/A,TRUE,"500-508 N. CLARK";#N/A,#N/A,TRUE,"BOYCE BLDG";#N/A,#N/A,TRUE,"54 W HUBBARD";#N/A,#N/A,TRUE,"57 W GRAND";#N/A,#N/A,TRUE,"59 W HUBBARD";#N/A,#N/A,TRUE,"61 W. KINZIE";#N/A,#N/A,TRUE,"WEINECKE";#N/A,#N/A,TRUE,"70 W. HUBBARD";#N/A,#N/A,TRUE,"711 JACKSON"}</definedName>
    <definedName name="wrn.Statemetns." localSheetId="5" hidden="1">{#N/A,#N/A,TRUE,"101 GRAND";#N/A,#N/A,TRUE,"148-150 HURON";#N/A,#N/A,TRUE,"NORTHFIELD";#N/A,#N/A,TRUE,"TRUSTEE BLDG.";#N/A,#N/A,TRUE,"40 W. HUBBARD";#N/A,#N/A,TRUE,"CAPITOL PKG.";#N/A,#N/A,TRUE,"420 WABASH";#N/A,#N/A,TRUE,"430-36 N. CLARK";#N/A,#N/A,TRUE,"441-449 N. CLARK";#N/A,#N/A,TRUE,"RA LAND (49)";#N/A,#N/A,TRUE,"500-508 N. CLARK";#N/A,#N/A,TRUE,"BOYCE BLDG";#N/A,#N/A,TRUE,"54 W HUBBARD";#N/A,#N/A,TRUE,"57 W GRAND";#N/A,#N/A,TRUE,"59 W HUBBARD";#N/A,#N/A,TRUE,"61 W. KINZIE";#N/A,#N/A,TRUE,"WEINECKE";#N/A,#N/A,TRUE,"70 W. HUBBARD";#N/A,#N/A,TRUE,"711 JACKSON"}</definedName>
    <definedName name="wrn.Statemetns." localSheetId="3" hidden="1">{#N/A,#N/A,TRUE,"101 GRAND";#N/A,#N/A,TRUE,"148-150 HURON";#N/A,#N/A,TRUE,"NORTHFIELD";#N/A,#N/A,TRUE,"TRUSTEE BLDG.";#N/A,#N/A,TRUE,"40 W. HUBBARD";#N/A,#N/A,TRUE,"CAPITOL PKG.";#N/A,#N/A,TRUE,"420 WABASH";#N/A,#N/A,TRUE,"430-36 N. CLARK";#N/A,#N/A,TRUE,"441-449 N. CLARK";#N/A,#N/A,TRUE,"RA LAND (49)";#N/A,#N/A,TRUE,"500-508 N. CLARK";#N/A,#N/A,TRUE,"BOYCE BLDG";#N/A,#N/A,TRUE,"54 W HUBBARD";#N/A,#N/A,TRUE,"57 W GRAND";#N/A,#N/A,TRUE,"59 W HUBBARD";#N/A,#N/A,TRUE,"61 W. KINZIE";#N/A,#N/A,TRUE,"WEINECKE";#N/A,#N/A,TRUE,"70 W. HUBBARD";#N/A,#N/A,TRUE,"711 JACKSON"}</definedName>
    <definedName name="wrn.Statemetns." hidden="1">{#N/A,#N/A,TRUE,"101 GRAND";#N/A,#N/A,TRUE,"148-150 HURON";#N/A,#N/A,TRUE,"NORTHFIELD";#N/A,#N/A,TRUE,"TRUSTEE BLDG.";#N/A,#N/A,TRUE,"40 W. HUBBARD";#N/A,#N/A,TRUE,"CAPITOL PKG.";#N/A,#N/A,TRUE,"420 WABASH";#N/A,#N/A,TRUE,"430-36 N. CLARK";#N/A,#N/A,TRUE,"441-449 N. CLARK";#N/A,#N/A,TRUE,"RA LAND (49)";#N/A,#N/A,TRUE,"500-508 N. CLARK";#N/A,#N/A,TRUE,"BOYCE BLDG";#N/A,#N/A,TRUE,"54 W HUBBARD";#N/A,#N/A,TRUE,"57 W GRAND";#N/A,#N/A,TRUE,"59 W HUBBARD";#N/A,#N/A,TRUE,"61 W. KINZIE";#N/A,#N/A,TRUE,"WEINECKE";#N/A,#N/A,TRUE,"70 W. HUBBARD";#N/A,#N/A,TRUE,"711 JACKSON"}</definedName>
    <definedName name="wrn.Steering._.Committee." localSheetId="4" hidden="1">{"CF Assumptions",#N/A,FALSE,"Asu";#N/A,#N/A,FALSE,"Summary";#N/A,#N/A,FALSE,"CF (2)";#N/A,#N/A,FALSE,"SM";#N/A,#N/A,FALSE,"C&amp;D";#N/A,#N/A,FALSE,"MGMT";#N/A,#N/A,FALSE,"Notes"}</definedName>
    <definedName name="wrn.Steering._.Committee." localSheetId="5" hidden="1">{"CF Assumptions",#N/A,FALSE,"Asu";#N/A,#N/A,FALSE,"Summary";#N/A,#N/A,FALSE,"CF (2)";#N/A,#N/A,FALSE,"SM";#N/A,#N/A,FALSE,"C&amp;D";#N/A,#N/A,FALSE,"MGMT";#N/A,#N/A,FALSE,"Notes"}</definedName>
    <definedName name="wrn.Steering._.Committee." localSheetId="3" hidden="1">{"CF Assumptions",#N/A,FALSE,"Asu";#N/A,#N/A,FALSE,"Summary";#N/A,#N/A,FALSE,"CF (2)";#N/A,#N/A,FALSE,"SM";#N/A,#N/A,FALSE,"C&amp;D";#N/A,#N/A,FALSE,"MGMT";#N/A,#N/A,FALSE,"Notes"}</definedName>
    <definedName name="wrn.Steering._.Committee." hidden="1">{"CF Assumptions",#N/A,FALSE,"Asu";#N/A,#N/A,FALSE,"Summary";#N/A,#N/A,FALSE,"CF (2)";#N/A,#N/A,FALSE,"SM";#N/A,#N/A,FALSE,"C&amp;D";#N/A,#N/A,FALSE,"MGMT";#N/A,#N/A,FALSE,"Notes"}</definedName>
    <definedName name="wrn.Stodulki." localSheetId="4" hidden="1">{"Stodulki CF",#N/A,FALSE,"Czech - Stodulki";"Stodulki inputs",#N/A,FALSE,"Czech - Stodulki"}</definedName>
    <definedName name="wrn.Stodulki." localSheetId="5" hidden="1">{"Stodulki CF",#N/A,FALSE,"Czech - Stodulki";"Stodulki inputs",#N/A,FALSE,"Czech - Stodulki"}</definedName>
    <definedName name="wrn.Stodulki." localSheetId="3" hidden="1">{"Stodulki CF",#N/A,FALSE,"Czech - Stodulki";"Stodulki inputs",#N/A,FALSE,"Czech - Stodulki"}</definedName>
    <definedName name="wrn.Stodulki." hidden="1">{"Stodulki CF",#N/A,FALSE,"Czech - Stodulki";"Stodulki inputs",#N/A,FALSE,"Czech - Stodulki"}</definedName>
    <definedName name="wrn.Store._.cash._.flows." localSheetId="4"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tore._.cash._.flows." localSheetId="5"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tore._.cash._.flows." localSheetId="3"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tore._.cash._.flows."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trengths._.Weaknesses." localSheetId="4" hidden="1">{#N/A,#N/A,FALSE,"Strengths &amp; Weaknesses"}</definedName>
    <definedName name="wrn.Strengths._.Weaknesses." localSheetId="5" hidden="1">{#N/A,#N/A,FALSE,"Strengths &amp; Weaknesses"}</definedName>
    <definedName name="wrn.Strengths._.Weaknesses." localSheetId="3" hidden="1">{#N/A,#N/A,FALSE,"Strengths &amp; Weaknesses"}</definedName>
    <definedName name="wrn.Strengths._.Weaknesses." hidden="1">{#N/A,#N/A,FALSE,"Strengths &amp; Weaknesses"}</definedName>
    <definedName name="wrn.Strengths._.Weaknesses._1" localSheetId="4" hidden="1">{#N/A,#N/A,FALSE,"Strengths &amp; Weaknesses"}</definedName>
    <definedName name="wrn.Strengths._.Weaknesses._1" localSheetId="5" hidden="1">{#N/A,#N/A,FALSE,"Strengths &amp; Weaknesses"}</definedName>
    <definedName name="wrn.Strengths._.Weaknesses._1" localSheetId="3" hidden="1">{#N/A,#N/A,FALSE,"Strengths &amp; Weaknesses"}</definedName>
    <definedName name="wrn.Strengths._.Weaknesses._1" hidden="1">{#N/A,#N/A,FALSE,"Strengths &amp; Weaknesses"}</definedName>
    <definedName name="wrn.Submittal._.Reconciliation._.Schedule." localSheetId="4" hidden="1">{"Submittable Reconciliation Schedule",#N/A,FALSE,"Reconciliation";"GSCP2 PCS 30 Day",#N/A,FALSE,"GSCP2 PCS 30 Day Activity List"}</definedName>
    <definedName name="wrn.Submittal._.Reconciliation._.Schedule." localSheetId="5" hidden="1">{"Submittable Reconciliation Schedule",#N/A,FALSE,"Reconciliation";"GSCP2 PCS 30 Day",#N/A,FALSE,"GSCP2 PCS 30 Day Activity List"}</definedName>
    <definedName name="wrn.Submittal._.Reconciliation._.Schedule." localSheetId="3" hidden="1">{"Submittable Reconciliation Schedule",#N/A,FALSE,"Reconciliation";"GSCP2 PCS 30 Day",#N/A,FALSE,"GSCP2 PCS 30 Day Activity List"}</definedName>
    <definedName name="wrn.Submittal._.Reconciliation._.Schedule." hidden="1">{"Submittable Reconciliation Schedule",#N/A,FALSE,"Reconciliation";"GSCP2 PCS 30 Day",#N/A,FALSE,"GSCP2 PCS 30 Day Activity List"}</definedName>
    <definedName name="wrn.Submittal._.Reconciliation._.Schedule._1" localSheetId="4" hidden="1">{"Submittable Reconciliation Schedule",#N/A,FALSE,"Reconciliation";"GSCP2 PCS 30 Day",#N/A,FALSE,"GSCP2 PCS 30 Day Activity List"}</definedName>
    <definedName name="wrn.Submittal._.Reconciliation._.Schedule._1" localSheetId="5" hidden="1">{"Submittable Reconciliation Schedule",#N/A,FALSE,"Reconciliation";"GSCP2 PCS 30 Day",#N/A,FALSE,"GSCP2 PCS 30 Day Activity List"}</definedName>
    <definedName name="wrn.Submittal._.Reconciliation._.Schedule._1" localSheetId="3" hidden="1">{"Submittable Reconciliation Schedule",#N/A,FALSE,"Reconciliation";"GSCP2 PCS 30 Day",#N/A,FALSE,"GSCP2 PCS 30 Day Activity List"}</definedName>
    <definedName name="wrn.Submittal._.Reconciliation._.Schedule._1" hidden="1">{"Submittable Reconciliation Schedule",#N/A,FALSE,"Reconciliation";"GSCP2 PCS 30 Day",#N/A,FALSE,"GSCP2 PCS 30 Day Activity List"}</definedName>
    <definedName name="wrn.Sugar." localSheetId="4" hidden="1">{"Sugar-Investor",#N/A,FALSE,"Sugar";"Sugar-Property",#N/A,FALSE,"Sugar"}</definedName>
    <definedName name="wrn.Sugar." localSheetId="5" hidden="1">{"Sugar-Investor",#N/A,FALSE,"Sugar";"Sugar-Property",#N/A,FALSE,"Sugar"}</definedName>
    <definedName name="wrn.Sugar." localSheetId="3" hidden="1">{"Sugar-Investor",#N/A,FALSE,"Sugar";"Sugar-Property",#N/A,FALSE,"Sugar"}</definedName>
    <definedName name="wrn.Sugar." hidden="1">{"Sugar-Investor",#N/A,FALSE,"Sugar";"Sugar-Property",#N/A,FALSE,"Sugar"}</definedName>
    <definedName name="wrn.Sugar._1" localSheetId="4" hidden="1">{"Sugar-Investor",#N/A,FALSE,"Sugar";"Sugar-Property",#N/A,FALSE,"Sugar"}</definedName>
    <definedName name="wrn.Sugar._1" localSheetId="5" hidden="1">{"Sugar-Investor",#N/A,FALSE,"Sugar";"Sugar-Property",#N/A,FALSE,"Sugar"}</definedName>
    <definedName name="wrn.Sugar._1" localSheetId="3" hidden="1">{"Sugar-Investor",#N/A,FALSE,"Sugar";"Sugar-Property",#N/A,FALSE,"Sugar"}</definedName>
    <definedName name="wrn.Sugar._1" hidden="1">{"Sugar-Investor",#N/A,FALSE,"Sugar";"Sugar-Property",#N/A,FALSE,"Sugar"}</definedName>
    <definedName name="wrn.sum." localSheetId="4" hidden="1">{"Opsys",#N/A,FALSE,"NPV_OPsys";"NT",#N/A,FALSE,"NPV_NT";"DevP",#N/A,FALSE,"NPV_DevPdt";"Office",#N/A,FALSE,"NPV_Office"}</definedName>
    <definedName name="wrn.sum." localSheetId="5" hidden="1">{"Opsys",#N/A,FALSE,"NPV_OPsys";"NT",#N/A,FALSE,"NPV_NT";"DevP",#N/A,FALSE,"NPV_DevPdt";"Office",#N/A,FALSE,"NPV_Office"}</definedName>
    <definedName name="wrn.sum." localSheetId="3" hidden="1">{"Opsys",#N/A,FALSE,"NPV_OPsys";"NT",#N/A,FALSE,"NPV_NT";"DevP",#N/A,FALSE,"NPV_DevPdt";"Office",#N/A,FALSE,"NPV_Office"}</definedName>
    <definedName name="wrn.sum." hidden="1">{"Opsys",#N/A,FALSE,"NPV_OPsys";"NT",#N/A,FALSE,"NPV_NT";"DevP",#N/A,FALSE,"NPV_DevPdt";"Office",#N/A,FALSE,"NPV_Office"}</definedName>
    <definedName name="wrn.SUM._.ONLY." localSheetId="4" hidden="1">{"SUMMARY",#N/A,FALSE,"BIDSUM"}</definedName>
    <definedName name="wrn.SUM._.ONLY." localSheetId="5" hidden="1">{"SUMMARY",#N/A,FALSE,"BIDSUM"}</definedName>
    <definedName name="wrn.SUM._.ONLY." localSheetId="3" hidden="1">{"SUMMARY",#N/A,FALSE,"BIDSUM"}</definedName>
    <definedName name="wrn.SUM._.ONLY." hidden="1">{"SUMMARY",#N/A,FALSE,"BIDSUM"}</definedName>
    <definedName name="wrn.SUM._.ONLY._1" localSheetId="4" hidden="1">{"SUMMARY",#N/A,FALSE,"BIDSUM"}</definedName>
    <definedName name="wrn.SUM._.ONLY._1" localSheetId="5" hidden="1">{"SUMMARY",#N/A,FALSE,"BIDSUM"}</definedName>
    <definedName name="wrn.SUM._.ONLY._1" localSheetId="3" hidden="1">{"SUMMARY",#N/A,FALSE,"BIDSUM"}</definedName>
    <definedName name="wrn.SUM._.ONLY._1" hidden="1">{"SUMMARY",#N/A,FALSE,"BIDSUM"}</definedName>
    <definedName name="wrn.sum._.ops." localSheetId="4" hidden="1">{"schedule",#N/A,FALSE,"Sum Op's";"input area",#N/A,FALSE,"Sum Op's"}</definedName>
    <definedName name="wrn.sum._.ops." localSheetId="5" hidden="1">{"schedule",#N/A,FALSE,"Sum Op's";"input area",#N/A,FALSE,"Sum Op's"}</definedName>
    <definedName name="wrn.sum._.ops." localSheetId="3" hidden="1">{"schedule",#N/A,FALSE,"Sum Op's";"input area",#N/A,FALSE,"Sum Op's"}</definedName>
    <definedName name="wrn.sum._.ops." hidden="1">{"schedule",#N/A,FALSE,"Sum Op's";"input area",#N/A,FALSE,"Sum Op's"}</definedName>
    <definedName name="wrn.SUM._.WITH._.GC." localSheetId="4" hidden="1">{"SUMMARY",#N/A,FALSE,"BIDSUM";"SUMALTS",#N/A,FALSE,"BIDSUM";#N/A,#N/A,FALSE,"GCOND"}</definedName>
    <definedName name="wrn.SUM._.WITH._.GC." localSheetId="5" hidden="1">{"SUMMARY",#N/A,FALSE,"BIDSUM";"SUMALTS",#N/A,FALSE,"BIDSUM";#N/A,#N/A,FALSE,"GCOND"}</definedName>
    <definedName name="wrn.SUM._.WITH._.GC." localSheetId="3" hidden="1">{"SUMMARY",#N/A,FALSE,"BIDSUM";"SUMALTS",#N/A,FALSE,"BIDSUM";#N/A,#N/A,FALSE,"GCOND"}</definedName>
    <definedName name="wrn.SUM._.WITH._.GC." hidden="1">{"SUMMARY",#N/A,FALSE,"BIDSUM";"SUMALTS",#N/A,FALSE,"BIDSUM";#N/A,#N/A,FALSE,"GCOND"}</definedName>
    <definedName name="wrn.SUM._.WITH._.GC._1" localSheetId="4" hidden="1">{"SUMMARY",#N/A,FALSE,"BIDSUM";"SUMALTS",#N/A,FALSE,"BIDSUM";#N/A,#N/A,FALSE,"GCOND"}</definedName>
    <definedName name="wrn.SUM._.WITH._.GC._1" localSheetId="5" hidden="1">{"SUMMARY",#N/A,FALSE,"BIDSUM";"SUMALTS",#N/A,FALSE,"BIDSUM";#N/A,#N/A,FALSE,"GCOND"}</definedName>
    <definedName name="wrn.SUM._.WITH._.GC._1" localSheetId="3" hidden="1">{"SUMMARY",#N/A,FALSE,"BIDSUM";"SUMALTS",#N/A,FALSE,"BIDSUM";#N/A,#N/A,FALSE,"GCOND"}</definedName>
    <definedName name="wrn.SUM._.WITH._.GC._1" hidden="1">{"SUMMARY",#N/A,FALSE,"BIDSUM";"SUMALTS",#N/A,FALSE,"BIDSUM";#N/A,#N/A,FALSE,"GCOND"}</definedName>
    <definedName name="wrn.sum_mtd." localSheetId="4" hidden="1">{"avgbs",#N/A,FALSE,"sum_mtd";"is",#N/A,FALSE,"sum_mtd";"opexps",#N/A,FALSE,"sum_mtd"}</definedName>
    <definedName name="wrn.sum_mtd." localSheetId="5" hidden="1">{"avgbs",#N/A,FALSE,"sum_mtd";"is",#N/A,FALSE,"sum_mtd";"opexps",#N/A,FALSE,"sum_mtd"}</definedName>
    <definedName name="wrn.sum_mtd." localSheetId="3" hidden="1">{"avgbs",#N/A,FALSE,"sum_mtd";"is",#N/A,FALSE,"sum_mtd";"opexps",#N/A,FALSE,"sum_mtd"}</definedName>
    <definedName name="wrn.sum_mtd." hidden="1">{"avgbs",#N/A,FALSE,"sum_mtd";"is",#N/A,FALSE,"sum_mtd";"opexps",#N/A,FALSE,"sum_mtd"}</definedName>
    <definedName name="wrn.sum_mtd2." localSheetId="4" hidden="1">{"avgbs",#N/A,FALSE,"sum_mtd (2)";"is",#N/A,FALSE,"sum_mtd (2)";"opexps",#N/A,FALSE,"sum_mtd (2)"}</definedName>
    <definedName name="wrn.sum_mtd2." localSheetId="5" hidden="1">{"avgbs",#N/A,FALSE,"sum_mtd (2)";"is",#N/A,FALSE,"sum_mtd (2)";"opexps",#N/A,FALSE,"sum_mtd (2)"}</definedName>
    <definedName name="wrn.sum_mtd2." localSheetId="3" hidden="1">{"avgbs",#N/A,FALSE,"sum_mtd (2)";"is",#N/A,FALSE,"sum_mtd (2)";"opexps",#N/A,FALSE,"sum_mtd (2)"}</definedName>
    <definedName name="wrn.sum_mtd2." hidden="1">{"avgbs",#N/A,FALSE,"sum_mtd (2)";"is",#N/A,FALSE,"sum_mtd (2)";"opexps",#N/A,FALSE,"sum_mtd (2)"}</definedName>
    <definedName name="wrn.sum_qtd." localSheetId="4" hidden="1">{"avgbs",#N/A,FALSE,"sum_qtd";"is",#N/A,FALSE,"sum_qtd"}</definedName>
    <definedName name="wrn.sum_qtd." localSheetId="5" hidden="1">{"avgbs",#N/A,FALSE,"sum_qtd";"is",#N/A,FALSE,"sum_qtd"}</definedName>
    <definedName name="wrn.sum_qtd." localSheetId="3" hidden="1">{"avgbs",#N/A,FALSE,"sum_qtd";"is",#N/A,FALSE,"sum_qtd"}</definedName>
    <definedName name="wrn.sum_qtd." hidden="1">{"avgbs",#N/A,FALSE,"sum_qtd";"is",#N/A,FALSE,"sum_qtd"}</definedName>
    <definedName name="wrn.sum_ytd." localSheetId="4" hidden="1">{"avgbs",#N/A,FALSE,"sum_ytd";"is",#N/A,FALSE,"sum_ytd";"opexps",#N/A,FALSE,"sum_ytd"}</definedName>
    <definedName name="wrn.sum_ytd." localSheetId="5" hidden="1">{"avgbs",#N/A,FALSE,"sum_ytd";"is",#N/A,FALSE,"sum_ytd";"opexps",#N/A,FALSE,"sum_ytd"}</definedName>
    <definedName name="wrn.sum_ytd." localSheetId="3" hidden="1">{"avgbs",#N/A,FALSE,"sum_ytd";"is",#N/A,FALSE,"sum_ytd";"opexps",#N/A,FALSE,"sum_ytd"}</definedName>
    <definedName name="wrn.sum_ytd." hidden="1">{"avgbs",#N/A,FALSE,"sum_ytd";"is",#N/A,FALSE,"sum_ytd";"opexps",#N/A,FALSE,"sum_ytd"}</definedName>
    <definedName name="wrn.SumIncBalRat." localSheetId="4" hidden="1">{#N/A,#N/A,FALSE,"Summary";#N/A,#N/A,FALSE,"Income Statement";#N/A,#N/A,FALSE,"Balance Sheet";#N/A,#N/A,FALSE,"Ratios"}</definedName>
    <definedName name="wrn.SumIncBalRat." localSheetId="5" hidden="1">{#N/A,#N/A,FALSE,"Summary";#N/A,#N/A,FALSE,"Income Statement";#N/A,#N/A,FALSE,"Balance Sheet";#N/A,#N/A,FALSE,"Ratios"}</definedName>
    <definedName name="wrn.SumIncBalRat." localSheetId="3" hidden="1">{#N/A,#N/A,FALSE,"Summary";#N/A,#N/A,FALSE,"Income Statement";#N/A,#N/A,FALSE,"Balance Sheet";#N/A,#N/A,FALSE,"Ratios"}</definedName>
    <definedName name="wrn.SumIncBalRat." hidden="1">{#N/A,#N/A,FALSE,"Summary";#N/A,#N/A,FALSE,"Income Statement";#N/A,#N/A,FALSE,"Balance Sheet";#N/A,#N/A,FALSE,"Ratios"}</definedName>
    <definedName name="wrn.Summaries." localSheetId="4" hidden="1">{#N/A,#N/A,TRUE,"Dev Summ";#N/A,#N/A,TRUE,"General";#N/A,#N/A,TRUE,"Rates";#N/A,#N/A,TRUE,"Abs_Sale";#N/A,#N/A,TRUE,"P1 Cost Summ";#N/A,#N/A,TRUE,"P2 Cost Summ";#N/A,#N/A,TRUE,"P3 Cost Summ"}</definedName>
    <definedName name="wrn.Summaries." localSheetId="5" hidden="1">{#N/A,#N/A,TRUE,"Dev Summ";#N/A,#N/A,TRUE,"General";#N/A,#N/A,TRUE,"Rates";#N/A,#N/A,TRUE,"Abs_Sale";#N/A,#N/A,TRUE,"P1 Cost Summ";#N/A,#N/A,TRUE,"P2 Cost Summ";#N/A,#N/A,TRUE,"P3 Cost Summ"}</definedName>
    <definedName name="wrn.Summaries." localSheetId="3" hidden="1">{#N/A,#N/A,TRUE,"Dev Summ";#N/A,#N/A,TRUE,"General";#N/A,#N/A,TRUE,"Rates";#N/A,#N/A,TRUE,"Abs_Sale";#N/A,#N/A,TRUE,"P1 Cost Summ";#N/A,#N/A,TRUE,"P2 Cost Summ";#N/A,#N/A,TRUE,"P3 Cost Summ"}</definedName>
    <definedName name="wrn.Summaries." hidden="1">{#N/A,#N/A,TRUE,"Dev Summ";#N/A,#N/A,TRUE,"General";#N/A,#N/A,TRUE,"Rates";#N/A,#N/A,TRUE,"Abs_Sale";#N/A,#N/A,TRUE,"P1 Cost Summ";#N/A,#N/A,TRUE,"P2 Cost Summ";#N/A,#N/A,TRUE,"P3 Cost Summ"}</definedName>
    <definedName name="wrn.Summaries._1" localSheetId="4" hidden="1">{#N/A,#N/A,FALSE,"Assumptions";#N/A,#N/A,FALSE,"Asset Valuation Summary";#N/A,#N/A,FALSE,"Valuation per Room";#N/A,#N/A,FALSE,"Operating Statistics 1";#N/A,#N/A,FALSE,"Op. Stats. 2 &amp; Margin Anal. 2";#N/A,#N/A,FALSE,"Depart. Margin Analysis"}</definedName>
    <definedName name="wrn.Summaries._1" localSheetId="5" hidden="1">{#N/A,#N/A,FALSE,"Assumptions";#N/A,#N/A,FALSE,"Asset Valuation Summary";#N/A,#N/A,FALSE,"Valuation per Room";#N/A,#N/A,FALSE,"Operating Statistics 1";#N/A,#N/A,FALSE,"Op. Stats. 2 &amp; Margin Anal. 2";#N/A,#N/A,FALSE,"Depart. Margin Analysis"}</definedName>
    <definedName name="wrn.Summaries._1" localSheetId="3" hidden="1">{#N/A,#N/A,FALSE,"Assumptions";#N/A,#N/A,FALSE,"Asset Valuation Summary";#N/A,#N/A,FALSE,"Valuation per Room";#N/A,#N/A,FALSE,"Operating Statistics 1";#N/A,#N/A,FALSE,"Op. Stats. 2 &amp; Margin Anal. 2";#N/A,#N/A,FALSE,"Depart. Margin Analysis"}</definedName>
    <definedName name="wrn.Summaries._1" hidden="1">{#N/A,#N/A,FALSE,"Assumptions";#N/A,#N/A,FALSE,"Asset Valuation Summary";#N/A,#N/A,FALSE,"Valuation per Room";#N/A,#N/A,FALSE,"Operating Statistics 1";#N/A,#N/A,FALSE,"Op. Stats. 2 &amp; Margin Anal. 2";#N/A,#N/A,FALSE,"Depart. Margin Analysis"}</definedName>
    <definedName name="wrn.Summary" localSheetId="4" hidden="1">{#N/A,#N/A,TRUE,"Executive Summary";#N/A,#N/A,TRUE,"Assumptions"}</definedName>
    <definedName name="wrn.Summary" localSheetId="5" hidden="1">{#N/A,#N/A,TRUE,"Executive Summary";#N/A,#N/A,TRUE,"Assumptions"}</definedName>
    <definedName name="wrn.Summary" localSheetId="3" hidden="1">{#N/A,#N/A,TRUE,"Executive Summary";#N/A,#N/A,TRUE,"Assumptions"}</definedName>
    <definedName name="wrn.Summary" hidden="1">{#N/A,#N/A,TRUE,"Executive Summary";#N/A,#N/A,TRUE,"Assumptions"}</definedName>
    <definedName name="wrn.Summary." localSheetId="4"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 localSheetId="5"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 localSheetId="3"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_.and._.Budget." localSheetId="4" hidden="1">{#N/A,#N/A,TRUE,"Summary";#N/A,#N/A,TRUE,"Budget"}</definedName>
    <definedName name="wrn.Summary._.and._.Budget." localSheetId="5" hidden="1">{#N/A,#N/A,TRUE,"Summary";#N/A,#N/A,TRUE,"Budget"}</definedName>
    <definedName name="wrn.Summary._.and._.Budget." localSheetId="3" hidden="1">{#N/A,#N/A,TRUE,"Summary";#N/A,#N/A,TRUE,"Budget"}</definedName>
    <definedName name="wrn.Summary._.and._.Budget." hidden="1">{#N/A,#N/A,TRUE,"Summary";#N/A,#N/A,TRUE,"Budget"}</definedName>
    <definedName name="wrn.Summary._.Budget._.Assumptions." localSheetId="4" hidden="1">{#N/A,#N/A,TRUE,"Summary";#N/A,#N/A,TRUE,"Budget";#N/A,#N/A,TRUE,"Assumptions"}</definedName>
    <definedName name="wrn.Summary._.Budget._.Assumptions." localSheetId="5" hidden="1">{#N/A,#N/A,TRUE,"Summary";#N/A,#N/A,TRUE,"Budget";#N/A,#N/A,TRUE,"Assumptions"}</definedName>
    <definedName name="wrn.Summary._.Budget._.Assumptions." localSheetId="3" hidden="1">{#N/A,#N/A,TRUE,"Summary";#N/A,#N/A,TRUE,"Budget";#N/A,#N/A,TRUE,"Assumptions"}</definedName>
    <definedName name="wrn.Summary._.Budget._.Assumptions." hidden="1">{#N/A,#N/A,TRUE,"Summary";#N/A,#N/A,TRUE,"Budget";#N/A,#N/A,TRUE,"Assumptions"}</definedName>
    <definedName name="wrn.Summary._.Budget._.Stack._.Assumptions." localSheetId="4" hidden="1">{#N/A,#N/A,TRUE,"Summary";#N/A,#N/A,TRUE,"Budget";#N/A,#N/A,TRUE,"Stack";#N/A,#N/A,TRUE,"Assumptions"}</definedName>
    <definedName name="wrn.Summary._.Budget._.Stack._.Assumptions." localSheetId="5" hidden="1">{#N/A,#N/A,TRUE,"Summary";#N/A,#N/A,TRUE,"Budget";#N/A,#N/A,TRUE,"Stack";#N/A,#N/A,TRUE,"Assumptions"}</definedName>
    <definedName name="wrn.Summary._.Budget._.Stack._.Assumptions." localSheetId="3" hidden="1">{#N/A,#N/A,TRUE,"Summary";#N/A,#N/A,TRUE,"Budget";#N/A,#N/A,TRUE,"Stack";#N/A,#N/A,TRUE,"Assumptions"}</definedName>
    <definedName name="wrn.Summary._.Budget._.Stack._.Assumptions." hidden="1">{#N/A,#N/A,TRUE,"Summary";#N/A,#N/A,TRUE,"Budget";#N/A,#N/A,TRUE,"Stack";#N/A,#N/A,TRUE,"Assumptions"}</definedName>
    <definedName name="wrn.Summary._.Excluding._.DHC." localSheetId="4" hidden="1">{"Summary Excluding DHC",#N/A,FALSE,"SUMMARY"}</definedName>
    <definedName name="wrn.Summary._.Excluding._.DHC." localSheetId="5" hidden="1">{"Summary Excluding DHC",#N/A,FALSE,"SUMMARY"}</definedName>
    <definedName name="wrn.Summary._.Excluding._.DHC." localSheetId="3" hidden="1">{"Summary Excluding DHC",#N/A,FALSE,"SUMMARY"}</definedName>
    <definedName name="wrn.Summary._.Excluding._.DHC." hidden="1">{"Summary Excluding DHC",#N/A,FALSE,"SUMMARY"}</definedName>
    <definedName name="wrn.Summary._.Including._.DHC." localSheetId="4" hidden="1">{"Summary Including DHC",#N/A,FALSE,"SUMMARY"}</definedName>
    <definedName name="wrn.Summary._.Including._.DHC." localSheetId="5" hidden="1">{"Summary Including DHC",#N/A,FALSE,"SUMMARY"}</definedName>
    <definedName name="wrn.Summary._.Including._.DHC." localSheetId="3" hidden="1">{"Summary Including DHC",#N/A,FALSE,"SUMMARY"}</definedName>
    <definedName name="wrn.Summary._.Including._.DHC." hidden="1">{"Summary Including DHC",#N/A,FALSE,"SUMMARY"}</definedName>
    <definedName name="wrn.Summary._.Overview." localSheetId="4" hidden="1">{#N/A,#N/A,FALSE,"OVERVIEW"}</definedName>
    <definedName name="wrn.Summary._.Overview." localSheetId="5" hidden="1">{#N/A,#N/A,FALSE,"OVERVIEW"}</definedName>
    <definedName name="wrn.Summary._.Overview." localSheetId="3" hidden="1">{#N/A,#N/A,FALSE,"OVERVIEW"}</definedName>
    <definedName name="wrn.Summary._.Overview." hidden="1">{#N/A,#N/A,FALSE,"OVERVIEW"}</definedName>
    <definedName name="wrn.Summary._.Page." localSheetId="4" hidden="1">{"Summary",#N/A,FALSE,"Summary"}</definedName>
    <definedName name="wrn.Summary._.Page." localSheetId="5" hidden="1">{"Summary",#N/A,FALSE,"Summary"}</definedName>
    <definedName name="wrn.Summary._.Page." localSheetId="3" hidden="1">{"Summary",#N/A,FALSE,"Summary"}</definedName>
    <definedName name="wrn.Summary._.Page." hidden="1">{"Summary",#N/A,FALSE,"Summary"}</definedName>
    <definedName name="wrn.Summary._.Presentation." localSheetId="4" hidden="1">{#N/A,#N/A,FALSE,"Financial Statements";#N/A,#N/A,FALSE,"MM FA &amp; Multiples";#N/A,#N/A,FALSE,"Preliminary Valuation";#N/A,#N/A,FALSE,"WACC"}</definedName>
    <definedName name="wrn.Summary._.Presentation." localSheetId="5" hidden="1">{#N/A,#N/A,FALSE,"Financial Statements";#N/A,#N/A,FALSE,"MM FA &amp; Multiples";#N/A,#N/A,FALSE,"Preliminary Valuation";#N/A,#N/A,FALSE,"WACC"}</definedName>
    <definedName name="wrn.Summary._.Presentation." localSheetId="3" hidden="1">{#N/A,#N/A,FALSE,"Financial Statements";#N/A,#N/A,FALSE,"MM FA &amp; Multiples";#N/A,#N/A,FALSE,"Preliminary Valuation";#N/A,#N/A,FALSE,"WACC"}</definedName>
    <definedName name="wrn.Summary._.Presentation." hidden="1">{#N/A,#N/A,FALSE,"Financial Statements";#N/A,#N/A,FALSE,"MM FA &amp; Multiples";#N/A,#N/A,FALSE,"Preliminary Valuation";#N/A,#N/A,FALSE,"WACC"}</definedName>
    <definedName name="wrn.Summary._.Schedule." localSheetId="4" hidden="1">{#N/A,#N/A,FALSE,"Smry1";#N/A,#N/A,FALSE,"Smry2";#N/A,#N/A,FALSE,"Finance Cash Flow"}</definedName>
    <definedName name="wrn.Summary._.Schedule." localSheetId="5" hidden="1">{#N/A,#N/A,FALSE,"Smry1";#N/A,#N/A,FALSE,"Smry2";#N/A,#N/A,FALSE,"Finance Cash Flow"}</definedName>
    <definedName name="wrn.Summary._.Schedule." localSheetId="3" hidden="1">{#N/A,#N/A,FALSE,"Smry1";#N/A,#N/A,FALSE,"Smry2";#N/A,#N/A,FALSE,"Finance Cash Flow"}</definedName>
    <definedName name="wrn.Summary._.Schedule." hidden="1">{#N/A,#N/A,FALSE,"Smry1";#N/A,#N/A,FALSE,"Smry2";#N/A,#N/A,FALSE,"Finance Cash Flow"}</definedName>
    <definedName name="wrn.Summary._.Sheet._.Only." localSheetId="4" hidden="1">{#N/A,#N/A,FALSE,"SUMMARY"}</definedName>
    <definedName name="wrn.Summary._.Sheet._.Only." localSheetId="5" hidden="1">{#N/A,#N/A,FALSE,"SUMMARY"}</definedName>
    <definedName name="wrn.Summary._.Sheet._.Only." localSheetId="3" hidden="1">{#N/A,#N/A,FALSE,"SUMMARY"}</definedName>
    <definedName name="wrn.Summary._.Sheet._.Only." hidden="1">{#N/A,#N/A,FALSE,"SUMMARY"}</definedName>
    <definedName name="wrn.Summary._.Sheets." localSheetId="4" hidden="1">{#N/A,#N/A,FALSE,"CSum";#N/A,#N/A,FALSE,"GSum";#N/A,#N/A,FALSE,"USum";#N/A,#N/A,FALSE,"LSum";#N/A,#N/A,FALSE,"NSum";#N/A,#N/A,FALSE,"SSum"}</definedName>
    <definedName name="wrn.Summary._.Sheets." localSheetId="5" hidden="1">{#N/A,#N/A,FALSE,"CSum";#N/A,#N/A,FALSE,"GSum";#N/A,#N/A,FALSE,"USum";#N/A,#N/A,FALSE,"LSum";#N/A,#N/A,FALSE,"NSum";#N/A,#N/A,FALSE,"SSum"}</definedName>
    <definedName name="wrn.Summary._.Sheets." localSheetId="3" hidden="1">{#N/A,#N/A,FALSE,"CSum";#N/A,#N/A,FALSE,"GSum";#N/A,#N/A,FALSE,"USum";#N/A,#N/A,FALSE,"LSum";#N/A,#N/A,FALSE,"NSum";#N/A,#N/A,FALSE,"SSum"}</definedName>
    <definedName name="wrn.Summary._.Sheets." hidden="1">{#N/A,#N/A,FALSE,"CSum";#N/A,#N/A,FALSE,"GSum";#N/A,#N/A,FALSE,"USum";#N/A,#N/A,FALSE,"LSum";#N/A,#N/A,FALSE,"NSum";#N/A,#N/A,FALSE,"SSum"}</definedName>
    <definedName name="wrn.Summary._.VC." localSheetId="4" hidden="1">{#N/A,#N/A,TRUE,"TOTAL";#N/A,#N/A,TRUE,"VC IT - Structural";#N/A,#N/A,TRUE,"VC IT - Structural Departement";#N/A,#N/A,TRUE,"VC IT - Matrix FTE YE 2002";#N/A,#N/A,TRUE,"VC IT - Matrix FTE AV 2002";#N/A,#N/A,TRUE,"VC IT - Matrix FTE YE 2003";#N/A,#N/A,TRUE,"VC IT - Matrix FTE AV 2003";#N/A,#N/A,TRUE,"VC Ops - Structural";#N/A,#N/A,TRUE,"VC Ops - Matrix YE 2002";#N/A,#N/A,TRUE,"VC Ops - Matrix AV 2002";#N/A,#N/A,TRUE,"VC Ops - Matrix YE 2003";#N/A,#N/A,TRUE,"VC Ops - Matrix AV 2003";#N/A,#N/A,TRUE,"VC Projects"}</definedName>
    <definedName name="wrn.Summary._.VC." localSheetId="5" hidden="1">{#N/A,#N/A,TRUE,"TOTAL";#N/A,#N/A,TRUE,"VC IT - Structural";#N/A,#N/A,TRUE,"VC IT - Structural Departement";#N/A,#N/A,TRUE,"VC IT - Matrix FTE YE 2002";#N/A,#N/A,TRUE,"VC IT - Matrix FTE AV 2002";#N/A,#N/A,TRUE,"VC IT - Matrix FTE YE 2003";#N/A,#N/A,TRUE,"VC IT - Matrix FTE AV 2003";#N/A,#N/A,TRUE,"VC Ops - Structural";#N/A,#N/A,TRUE,"VC Ops - Matrix YE 2002";#N/A,#N/A,TRUE,"VC Ops - Matrix AV 2002";#N/A,#N/A,TRUE,"VC Ops - Matrix YE 2003";#N/A,#N/A,TRUE,"VC Ops - Matrix AV 2003";#N/A,#N/A,TRUE,"VC Projects"}</definedName>
    <definedName name="wrn.Summary._.VC." localSheetId="3" hidden="1">{#N/A,#N/A,TRUE,"TOTAL";#N/A,#N/A,TRUE,"VC IT - Structural";#N/A,#N/A,TRUE,"VC IT - Structural Departement";#N/A,#N/A,TRUE,"VC IT - Matrix FTE YE 2002";#N/A,#N/A,TRUE,"VC IT - Matrix FTE AV 2002";#N/A,#N/A,TRUE,"VC IT - Matrix FTE YE 2003";#N/A,#N/A,TRUE,"VC IT - Matrix FTE AV 2003";#N/A,#N/A,TRUE,"VC Ops - Structural";#N/A,#N/A,TRUE,"VC Ops - Matrix YE 2002";#N/A,#N/A,TRUE,"VC Ops - Matrix AV 2002";#N/A,#N/A,TRUE,"VC Ops - Matrix YE 2003";#N/A,#N/A,TRUE,"VC Ops - Matrix AV 2003";#N/A,#N/A,TRUE,"VC Projects"}</definedName>
    <definedName name="wrn.Summary._.VC." hidden="1">{#N/A,#N/A,TRUE,"TOTAL";#N/A,#N/A,TRUE,"VC IT - Structural";#N/A,#N/A,TRUE,"VC IT - Structural Departement";#N/A,#N/A,TRUE,"VC IT - Matrix FTE YE 2002";#N/A,#N/A,TRUE,"VC IT - Matrix FTE AV 2002";#N/A,#N/A,TRUE,"VC IT - Matrix FTE YE 2003";#N/A,#N/A,TRUE,"VC IT - Matrix FTE AV 2003";#N/A,#N/A,TRUE,"VC Ops - Structural";#N/A,#N/A,TRUE,"VC Ops - Matrix YE 2002";#N/A,#N/A,TRUE,"VC Ops - Matrix AV 2002";#N/A,#N/A,TRUE,"VC Ops - Matrix YE 2003";#N/A,#N/A,TRUE,"VC Ops - Matrix AV 2003";#N/A,#N/A,TRUE,"VC Projects"}</definedName>
    <definedName name="wrn.Summary._.w._.All._.Back._.Up." localSheetId="4" hidden="1">{#N/A,#N/A,TRUE,"SUMMARY";#N/A,#N/A,TRUE,"CNST SCHD";#N/A,#N/A,TRUE,"TI SCHD";#N/A,#N/A,TRUE,"COM SCHD";#N/A,#N/A,TRUE,"LU INT-FFO SCHD";#N/A,#N/A,TRUE,"OCCUP";#N/A,#N/A,TRUE,"RENT SCHD";#N/A,#N/A,TRUE,"OER SCHD"}</definedName>
    <definedName name="wrn.Summary._.w._.All._.Back._.Up." localSheetId="5" hidden="1">{#N/A,#N/A,TRUE,"SUMMARY";#N/A,#N/A,TRUE,"CNST SCHD";#N/A,#N/A,TRUE,"TI SCHD";#N/A,#N/A,TRUE,"COM SCHD";#N/A,#N/A,TRUE,"LU INT-FFO SCHD";#N/A,#N/A,TRUE,"OCCUP";#N/A,#N/A,TRUE,"RENT SCHD";#N/A,#N/A,TRUE,"OER SCHD"}</definedName>
    <definedName name="wrn.Summary._.w._.All._.Back._.Up." localSheetId="3" hidden="1">{#N/A,#N/A,TRUE,"SUMMARY";#N/A,#N/A,TRUE,"CNST SCHD";#N/A,#N/A,TRUE,"TI SCHD";#N/A,#N/A,TRUE,"COM SCHD";#N/A,#N/A,TRUE,"LU INT-FFO SCHD";#N/A,#N/A,TRUE,"OCCUP";#N/A,#N/A,TRUE,"RENT SCHD";#N/A,#N/A,TRUE,"OER SCHD"}</definedName>
    <definedName name="wrn.Summary._.w._.All._.Back._.Up." hidden="1">{#N/A,#N/A,TRUE,"SUMMARY";#N/A,#N/A,TRUE,"CNST SCHD";#N/A,#N/A,TRUE,"TI SCHD";#N/A,#N/A,TRUE,"COM SCHD";#N/A,#N/A,TRUE,"LU INT-FFO SCHD";#N/A,#N/A,TRUE,"OCCUP";#N/A,#N/A,TRUE,"RENT SCHD";#N/A,#N/A,TRUE,"OER SCHD"}</definedName>
    <definedName name="wrn.Summary._1" localSheetId="4" hidden="1">{#N/A,#N/A,FALSE,"Summary"}</definedName>
    <definedName name="wrn.Summary._1" localSheetId="5" hidden="1">{#N/A,#N/A,FALSE,"Summary"}</definedName>
    <definedName name="wrn.Summary._1" localSheetId="3" hidden="1">{#N/A,#N/A,FALSE,"Summary"}</definedName>
    <definedName name="wrn.Summary._1" hidden="1">{#N/A,#N/A,FALSE,"Summary"}</definedName>
    <definedName name="wrn.Summary.2" localSheetId="4" hidden="1">{#N/A,#N/A,TRUE,"Summary";#N/A,#N/A,TRUE,"Rooms";#N/A,#N/A,TRUE,"Food";#N/A,#N/A,TRUE,"Beverage"}</definedName>
    <definedName name="wrn.Summary.2" localSheetId="5" hidden="1">{#N/A,#N/A,TRUE,"Summary";#N/A,#N/A,TRUE,"Rooms";#N/A,#N/A,TRUE,"Food";#N/A,#N/A,TRUE,"Beverage"}</definedName>
    <definedName name="wrn.Summary.2" localSheetId="3" hidden="1">{#N/A,#N/A,TRUE,"Summary";#N/A,#N/A,TRUE,"Rooms";#N/A,#N/A,TRUE,"Food";#N/A,#N/A,TRUE,"Beverage"}</definedName>
    <definedName name="wrn.Summary.2" hidden="1">{#N/A,#N/A,TRUE,"Summary";#N/A,#N/A,TRUE,"Rooms";#N/A,#N/A,TRUE,"Food";#N/A,#N/A,TRUE,"Beverage"}</definedName>
    <definedName name="wrn.Summary.Decom" localSheetId="4"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Decom" localSheetId="5"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Decom" localSheetId="3"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Decom"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ED" localSheetId="4"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ED" localSheetId="5"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ED" localSheetId="3"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ED"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IRR" localSheetId="4" hidden="1">{"Office Properties",#N/A,FALSE,"Consolidation";"Residential Summary",#N/A,FALSE,"Consolidation";"Retail Properties",#N/A,FALSE,"Consolidation"}</definedName>
    <definedName name="wrn.Summary.IRR" localSheetId="5" hidden="1">{"Office Properties",#N/A,FALSE,"Consolidation";"Residential Summary",#N/A,FALSE,"Consolidation";"Retail Properties",#N/A,FALSE,"Consolidation"}</definedName>
    <definedName name="wrn.Summary.IRR" localSheetId="3" hidden="1">{"Office Properties",#N/A,FALSE,"Consolidation";"Residential Summary",#N/A,FALSE,"Consolidation";"Retail Properties",#N/A,FALSE,"Consolidation"}</definedName>
    <definedName name="wrn.Summary.IRR" hidden="1">{"Office Properties",#N/A,FALSE,"Consolidation";"Residential Summary",#N/A,FALSE,"Consolidation";"Retail Properties",#N/A,FALSE,"Consolidation"}</definedName>
    <definedName name="wrn.summary_mtd." localSheetId="4" hidden="1">{"avgbs",#N/A,FALSE,"sum_mtd";"is",#N/A,FALSE,"sum_mtd"}</definedName>
    <definedName name="wrn.summary_mtd." localSheetId="5" hidden="1">{"avgbs",#N/A,FALSE,"sum_mtd";"is",#N/A,FALSE,"sum_mtd"}</definedName>
    <definedName name="wrn.summary_mtd." localSheetId="3" hidden="1">{"avgbs",#N/A,FALSE,"sum_mtd";"is",#N/A,FALSE,"sum_mtd"}</definedName>
    <definedName name="wrn.summary_mtd." hidden="1">{"avgbs",#N/A,FALSE,"sum_mtd";"is",#N/A,FALSE,"sum_mtd"}</definedName>
    <definedName name="wrn.summary_Parameters_tariffs." localSheetId="4" hidden="1">{"summary1",#N/A,FALSE,"Total Project Economics";"Plant Parameters",#N/A,FALSE,"Total Project Economics";"Tariffs_Unit Prices_Costs",#N/A,FALSE,"Total Project Economics"}</definedName>
    <definedName name="wrn.summary_Parameters_tariffs." localSheetId="5" hidden="1">{"summary1",#N/A,FALSE,"Total Project Economics";"Plant Parameters",#N/A,FALSE,"Total Project Economics";"Tariffs_Unit Prices_Costs",#N/A,FALSE,"Total Project Economics"}</definedName>
    <definedName name="wrn.summary_Parameters_tariffs." localSheetId="3" hidden="1">{"summary1",#N/A,FALSE,"Total Project Economics";"Plant Parameters",#N/A,FALSE,"Total Project Economics";"Tariffs_Unit Prices_Costs",#N/A,FALSE,"Total Project Economics"}</definedName>
    <definedName name="wrn.summary_Parameters_tariffs." hidden="1">{"summary1",#N/A,FALSE,"Total Project Economics";"Plant Parameters",#N/A,FALSE,"Total Project Economics";"Tariffs_Unit Prices_Costs",#N/A,FALSE,"Total Project Economics"}</definedName>
    <definedName name="wrn.SummaryPage." localSheetId="4" hidden="1">{#N/A,#N/A,FALSE,"Summary"}</definedName>
    <definedName name="wrn.SummaryPage." localSheetId="5" hidden="1">{#N/A,#N/A,FALSE,"Summary"}</definedName>
    <definedName name="wrn.SummaryPage." localSheetId="3" hidden="1">{#N/A,#N/A,FALSE,"Summary"}</definedName>
    <definedName name="wrn.SummaryPage." hidden="1">{#N/A,#N/A,FALSE,"Summary"}</definedName>
    <definedName name="wrn.SummaryPgs." localSheetId="4" hidden="1">{#N/A,#N/A,FALSE,"CreditStat";#N/A,#N/A,FALSE,"SPbrkup";#N/A,#N/A,FALSE,"MerSPsyn";#N/A,#N/A,FALSE,"MerSPwKCsyn";#N/A,#N/A,FALSE,"MerSPwKCsyn (2)";#N/A,#N/A,FALSE,"CreditStat (2)"}</definedName>
    <definedName name="wrn.SummaryPgs." localSheetId="5" hidden="1">{#N/A,#N/A,FALSE,"CreditStat";#N/A,#N/A,FALSE,"SPbrkup";#N/A,#N/A,FALSE,"MerSPsyn";#N/A,#N/A,FALSE,"MerSPwKCsyn";#N/A,#N/A,FALSE,"MerSPwKCsyn (2)";#N/A,#N/A,FALSE,"CreditStat (2)"}</definedName>
    <definedName name="wrn.SummaryPgs." localSheetId="3"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bud2." localSheetId="4" hidden="1">{#N/A,#N/A,FALSE,"SLSBUD"}</definedName>
    <definedName name="wrn.summbud2." localSheetId="5" hidden="1">{#N/A,#N/A,FALSE,"SLSBUD"}</definedName>
    <definedName name="wrn.summbud2." localSheetId="3" hidden="1">{#N/A,#N/A,FALSE,"SLSBUD"}</definedName>
    <definedName name="wrn.summbud2." hidden="1">{#N/A,#N/A,FALSE,"SLSBUD"}</definedName>
    <definedName name="wrn.summbud3" localSheetId="4" hidden="1">{#N/A,#N/A,FALSE,"SLSBUD"}</definedName>
    <definedName name="wrn.summbud3" localSheetId="5" hidden="1">{#N/A,#N/A,FALSE,"SLSBUD"}</definedName>
    <definedName name="wrn.summbud3" localSheetId="3" hidden="1">{#N/A,#N/A,FALSE,"SLSBUD"}</definedName>
    <definedName name="wrn.summbud3" hidden="1">{#N/A,#N/A,FALSE,"SLSBUD"}</definedName>
    <definedName name="wrn.summbud4." localSheetId="4" hidden="1">{#N/A,#N/A,FALSE,"SLSBUD";#N/A,#N/A,FALSE,"SLSBUD"}</definedName>
    <definedName name="wrn.summbud4." localSheetId="5" hidden="1">{#N/A,#N/A,FALSE,"SLSBUD";#N/A,#N/A,FALSE,"SLSBUD"}</definedName>
    <definedName name="wrn.summbud4." localSheetId="3" hidden="1">{#N/A,#N/A,FALSE,"SLSBUD";#N/A,#N/A,FALSE,"SLSBUD"}</definedName>
    <definedName name="wrn.summbud4." hidden="1">{#N/A,#N/A,FALSE,"SLSBUD";#N/A,#N/A,FALSE,"SLSBUD"}</definedName>
    <definedName name="wrn.summbud5" localSheetId="4" hidden="1">{#N/A,#N/A,FALSE,"SLSBUD";#N/A,#N/A,FALSE,"SLSBUD"}</definedName>
    <definedName name="wrn.summbud5" localSheetId="5" hidden="1">{#N/A,#N/A,FALSE,"SLSBUD";#N/A,#N/A,FALSE,"SLSBUD"}</definedName>
    <definedName name="wrn.summbud5" localSheetId="3" hidden="1">{#N/A,#N/A,FALSE,"SLSBUD";#N/A,#N/A,FALSE,"SLSBUD"}</definedName>
    <definedName name="wrn.summbud5" hidden="1">{#N/A,#N/A,FALSE,"SLSBUD";#N/A,#N/A,FALSE,"SLSBUD"}</definedName>
    <definedName name="wrn.SUMMSPREAD." localSheetId="4" hidden="1">{#N/A,#N/A,FALSE,"Master Summary";#N/A,#N/A,FALSE,"30 Irving Pl - Rem Obl";#N/A,#N/A,FALSE,"30 Irving Pl - Sublease";#N/A,#N/A,FALSE,"597 Fifth"}</definedName>
    <definedName name="wrn.SUMMSPREAD." localSheetId="5" hidden="1">{#N/A,#N/A,FALSE,"Master Summary";#N/A,#N/A,FALSE,"30 Irving Pl - Rem Obl";#N/A,#N/A,FALSE,"30 Irving Pl - Sublease";#N/A,#N/A,FALSE,"597 Fifth"}</definedName>
    <definedName name="wrn.SUMMSPREAD." localSheetId="3" hidden="1">{#N/A,#N/A,FALSE,"Master Summary";#N/A,#N/A,FALSE,"30 Irving Pl - Rem Obl";#N/A,#N/A,FALSE,"30 Irving Pl - Sublease";#N/A,#N/A,FALSE,"597 Fifth"}</definedName>
    <definedName name="wrn.SUMMSPREAD." hidden="1">{#N/A,#N/A,FALSE,"Master Summary";#N/A,#N/A,FALSE,"30 Irving Pl - Rem Obl";#N/A,#N/A,FALSE,"30 Irving Pl - Sublease";#N/A,#N/A,FALSE,"597 Fifth"}</definedName>
    <definedName name="wrn.SUN1." localSheetId="4" hidden="1">{#N/A,#N/A,FALSE,"Assumptions";#N/A,#N/A,FALSE,"office";#N/A,#N/A,FALSE,"monthly"}</definedName>
    <definedName name="wrn.SUN1." localSheetId="5" hidden="1">{#N/A,#N/A,FALSE,"Assumptions";#N/A,#N/A,FALSE,"office";#N/A,#N/A,FALSE,"monthly"}</definedName>
    <definedName name="wrn.SUN1." localSheetId="3" hidden="1">{#N/A,#N/A,FALSE,"Assumptions";#N/A,#N/A,FALSE,"office";#N/A,#N/A,FALSE,"monthly"}</definedName>
    <definedName name="wrn.SUN1." hidden="1">{#N/A,#N/A,FALSE,"Assumptions";#N/A,#N/A,FALSE,"office";#N/A,#N/A,FALSE,"monthly"}</definedName>
    <definedName name="wrn.sun2" localSheetId="4" hidden="1">{#N/A,#N/A,FALSE,"Assumptions";#N/A,#N/A,FALSE,"office";#N/A,#N/A,FALSE,"monthly"}</definedName>
    <definedName name="wrn.sun2" localSheetId="5" hidden="1">{#N/A,#N/A,FALSE,"Assumptions";#N/A,#N/A,FALSE,"office";#N/A,#N/A,FALSE,"monthly"}</definedName>
    <definedName name="wrn.sun2" localSheetId="3" hidden="1">{#N/A,#N/A,FALSE,"Assumptions";#N/A,#N/A,FALSE,"office";#N/A,#N/A,FALSE,"monthly"}</definedName>
    <definedName name="wrn.sun2" hidden="1">{#N/A,#N/A,FALSE,"Assumptions";#N/A,#N/A,FALSE,"office";#N/A,#N/A,FALSE,"monthly"}</definedName>
    <definedName name="wrn.SunModel." localSheetId="4" hidden="1">{#N/A,#N/A,FALSE,"summary";#N/A,#N/A,FALSE,"SIH";#N/A,#N/A,FALSE,"SIH Value";#N/A,#N/A,FALSE,"tax est.";#N/A,#N/A,FALSE,"Mohegan";#N/A,#N/A,FALSE,"Resorts";#N/A,#N/A,FALSE,"Win Per Day";#N/A,#N/A,FALSE,"CapStr"}</definedName>
    <definedName name="wrn.SunModel." localSheetId="5" hidden="1">{#N/A,#N/A,FALSE,"summary";#N/A,#N/A,FALSE,"SIH";#N/A,#N/A,FALSE,"SIH Value";#N/A,#N/A,FALSE,"tax est.";#N/A,#N/A,FALSE,"Mohegan";#N/A,#N/A,FALSE,"Resorts";#N/A,#N/A,FALSE,"Win Per Day";#N/A,#N/A,FALSE,"CapStr"}</definedName>
    <definedName name="wrn.SunModel." localSheetId="3"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SUPP." localSheetId="4"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5"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3"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ly._.Additions." localSheetId="4" hidden="1">{#N/A,#N/A,FALSE,"Supply Addn"}</definedName>
    <definedName name="wrn.Supply._.Additions." localSheetId="5" hidden="1">{#N/A,#N/A,FALSE,"Supply Addn"}</definedName>
    <definedName name="wrn.Supply._.Additions." localSheetId="3" hidden="1">{#N/A,#N/A,FALSE,"Supply Addn"}</definedName>
    <definedName name="wrn.Supply._.Additions." hidden="1">{#N/A,#N/A,FALSE,"Supply Addn"}</definedName>
    <definedName name="wrn.Supply._.Additions._1" localSheetId="4" hidden="1">{#N/A,#N/A,FALSE,"Supply Addn"}</definedName>
    <definedName name="wrn.Supply._.Additions._1" localSheetId="5" hidden="1">{#N/A,#N/A,FALSE,"Supply Addn"}</definedName>
    <definedName name="wrn.Supply._.Additions._1" localSheetId="3" hidden="1">{#N/A,#N/A,FALSE,"Supply Addn"}</definedName>
    <definedName name="wrn.Supply._.Additions._1" hidden="1">{#N/A,#N/A,FALSE,"Supply Addn"}</definedName>
    <definedName name="wrn.SupplyDemand." localSheetId="4" hidden="1">{"demand",#N/A,FALSE,"Sheet3";"Market Mix",#N/A,FALSE,"Sheet4";"Occ Projection",#N/A,FALSE,"Sheet6"}</definedName>
    <definedName name="wrn.SupplyDemand." localSheetId="5" hidden="1">{"demand",#N/A,FALSE,"Sheet3";"Market Mix",#N/A,FALSE,"Sheet4";"Occ Projection",#N/A,FALSE,"Sheet6"}</definedName>
    <definedName name="wrn.SupplyDemand." localSheetId="3" hidden="1">{"demand",#N/A,FALSE,"Sheet3";"Market Mix",#N/A,FALSE,"Sheet4";"Occ Projection",#N/A,FALSE,"Sheet6"}</definedName>
    <definedName name="wrn.SupplyDemand." hidden="1">{"demand",#N/A,FALSE,"Sheet3";"Market Mix",#N/A,FALSE,"Sheet4";"Occ Projection",#N/A,FALSE,"Sheet6"}</definedName>
    <definedName name="wrn.Supporting._.Schedules." localSheetId="4" hidden="1">{#N/A,#N/A,TRUE,"ACC RENT";#N/A,#N/A,TRUE,"ACCT REC";#N/A,#N/A,TRUE,"RET EARN";#N/A,#N/A,TRUE,"PPE";#N/A,#N/A,TRUE,"TAXES PAY";#N/A,#N/A,TRUE,"WORK CAP";#N/A,#N/A,TRUE,"CASH FLOW";#N/A,#N/A,TRUE,"SERIES A LOAN"}</definedName>
    <definedName name="wrn.Supporting._.Schedules." localSheetId="5" hidden="1">{#N/A,#N/A,TRUE,"ACC RENT";#N/A,#N/A,TRUE,"ACCT REC";#N/A,#N/A,TRUE,"RET EARN";#N/A,#N/A,TRUE,"PPE";#N/A,#N/A,TRUE,"TAXES PAY";#N/A,#N/A,TRUE,"WORK CAP";#N/A,#N/A,TRUE,"CASH FLOW";#N/A,#N/A,TRUE,"SERIES A LOAN"}</definedName>
    <definedName name="wrn.Supporting._.Schedules." localSheetId="3" hidden="1">{#N/A,#N/A,TRUE,"ACC RENT";#N/A,#N/A,TRUE,"ACCT REC";#N/A,#N/A,TRUE,"RET EARN";#N/A,#N/A,TRUE,"PPE";#N/A,#N/A,TRUE,"TAXES PAY";#N/A,#N/A,TRUE,"WORK CAP";#N/A,#N/A,TRUE,"CASH FLOW";#N/A,#N/A,TRUE,"SERIES A LOAN"}</definedName>
    <definedName name="wrn.Supporting._.Schedules." hidden="1">{#N/A,#N/A,TRUE,"ACC RENT";#N/A,#N/A,TRUE,"ACCT REC";#N/A,#N/A,TRUE,"RET EARN";#N/A,#N/A,TRUE,"PPE";#N/A,#N/A,TRUE,"TAXES PAY";#N/A,#N/A,TRUE,"WORK CAP";#N/A,#N/A,TRUE,"CASH FLOW";#N/A,#N/A,TRUE,"SERIES A LOAN"}</definedName>
    <definedName name="wrn.surveillance." localSheetId="4" hidden="1">{#N/A,#N/A,FALSE,"DELQ";#N/A,#N/A,FALSE,"REO";#N/A,#N/A,FALSE,"WATCHDSC";#N/A,#N/A,FALSE,"2LOSSMOD";#N/A,#N/A,FALSE,"2LOSS";#N/A,#N/A,FALSE,"DSC";#N/A,#N/A,FALSE,"OPERAT";#N/A,#N/A,FALSE,"ADJUST";#N/A,#N/A,FALSE,"PAIDOFF";#N/A,#N/A,FALSE,"TENANT";#N/A,#N/A,FALSE,"LEASE EXPIRE"}</definedName>
    <definedName name="wrn.surveillance." localSheetId="5" hidden="1">{#N/A,#N/A,FALSE,"DELQ";#N/A,#N/A,FALSE,"REO";#N/A,#N/A,FALSE,"WATCHDSC";#N/A,#N/A,FALSE,"2LOSSMOD";#N/A,#N/A,FALSE,"2LOSS";#N/A,#N/A,FALSE,"DSC";#N/A,#N/A,FALSE,"OPERAT";#N/A,#N/A,FALSE,"ADJUST";#N/A,#N/A,FALSE,"PAIDOFF";#N/A,#N/A,FALSE,"TENANT";#N/A,#N/A,FALSE,"LEASE EXPIRE"}</definedName>
    <definedName name="wrn.surveillance." localSheetId="3" hidden="1">{#N/A,#N/A,FALSE,"DELQ";#N/A,#N/A,FALSE,"REO";#N/A,#N/A,FALSE,"WATCHDSC";#N/A,#N/A,FALSE,"2LOSSMOD";#N/A,#N/A,FALSE,"2LOSS";#N/A,#N/A,FALSE,"DSC";#N/A,#N/A,FALSE,"OPERAT";#N/A,#N/A,FALSE,"ADJUST";#N/A,#N/A,FALSE,"PAIDOFF";#N/A,#N/A,FALSE,"TENANT";#N/A,#N/A,FALSE,"LEASE EXPIRE"}</definedName>
    <definedName name="wrn.surveillance." hidden="1">{#N/A,#N/A,FALSE,"DELQ";#N/A,#N/A,FALSE,"REO";#N/A,#N/A,FALSE,"WATCHDSC";#N/A,#N/A,FALSE,"2LOSSMOD";#N/A,#N/A,FALSE,"2LOSS";#N/A,#N/A,FALSE,"DSC";#N/A,#N/A,FALSE,"OPERAT";#N/A,#N/A,FALSE,"ADJUST";#N/A,#N/A,FALSE,"PAIDOFF";#N/A,#N/A,FALSE,"TENANT";#N/A,#N/A,FALSE,"LEASE EXPIRE"}</definedName>
    <definedName name="wrn.Syndication." localSheetId="4" hidden="1">{#N/A,#N/A,FALSE,"Assumptions";"Section 1",#N/A,FALSE,"SYNDICATION MODEL";"Section 2",#N/A,FALSE,"SYNDICATION MODEL";#N/A,#N/A,FALSE,"Input Sheet";#N/A,#N/A,FALSE,"SYNDICATION ROE"}</definedName>
    <definedName name="wrn.Syndication." localSheetId="5" hidden="1">{#N/A,#N/A,FALSE,"Assumptions";"Section 1",#N/A,FALSE,"SYNDICATION MODEL";"Section 2",#N/A,FALSE,"SYNDICATION MODEL";#N/A,#N/A,FALSE,"Input Sheet";#N/A,#N/A,FALSE,"SYNDICATION ROE"}</definedName>
    <definedName name="wrn.Syndication." localSheetId="3" hidden="1">{#N/A,#N/A,FALSE,"Assumptions";"Section 1",#N/A,FALSE,"SYNDICATION MODEL";"Section 2",#N/A,FALSE,"SYNDICATION MODEL";#N/A,#N/A,FALSE,"Input Sheet";#N/A,#N/A,FALSE,"SYNDICATION ROE"}</definedName>
    <definedName name="wrn.Syndication." hidden="1">{#N/A,#N/A,FALSE,"Assumptions";"Section 1",#N/A,FALSE,"SYNDICATION MODEL";"Section 2",#N/A,FALSE,"SYNDICATION MODEL";#N/A,#N/A,FALSE,"Input Sheet";#N/A,#N/A,FALSE,"SYNDICATION ROE"}</definedName>
    <definedName name="wrn.Syndication._1" localSheetId="4" hidden="1">{#N/A,#N/A,FALSE,"Assumptions";"Section 1",#N/A,FALSE,"SYNDICATION MODEL";"Section 2",#N/A,FALSE,"SYNDICATION MODEL";#N/A,#N/A,FALSE,"Input Sheet";#N/A,#N/A,FALSE,"SYNDICATION ROE"}</definedName>
    <definedName name="wrn.Syndication._1" localSheetId="5" hidden="1">{#N/A,#N/A,FALSE,"Assumptions";"Section 1",#N/A,FALSE,"SYNDICATION MODEL";"Section 2",#N/A,FALSE,"SYNDICATION MODEL";#N/A,#N/A,FALSE,"Input Sheet";#N/A,#N/A,FALSE,"SYNDICATION ROE"}</definedName>
    <definedName name="wrn.Syndication._1" localSheetId="3" hidden="1">{#N/A,#N/A,FALSE,"Assumptions";"Section 1",#N/A,FALSE,"SYNDICATION MODEL";"Section 2",#N/A,FALSE,"SYNDICATION MODEL";#N/A,#N/A,FALSE,"Input Sheet";#N/A,#N/A,FALSE,"SYNDICATION ROE"}</definedName>
    <definedName name="wrn.Syndication._1" hidden="1">{#N/A,#N/A,FALSE,"Assumptions";"Section 1",#N/A,FALSE,"SYNDICATION MODEL";"Section 2",#N/A,FALSE,"SYNDICATION MODEL";#N/A,#N/A,FALSE,"Input Sheet";#N/A,#N/A,FALSE,"SYNDICATION ROE"}</definedName>
    <definedName name="wrn.TANASBOURNE._.ONLY." localSheetId="4" hidden="1">{#N/A,#N/A,FALSE,"Expense Comparison"}</definedName>
    <definedName name="wrn.TANASBOURNE._.ONLY." localSheetId="5" hidden="1">{#N/A,#N/A,FALSE,"Expense Comparison"}</definedName>
    <definedName name="wrn.TANASBOURNE._.ONLY." localSheetId="3" hidden="1">{#N/A,#N/A,FALSE,"Expense Comparison"}</definedName>
    <definedName name="wrn.TANASBOURNE._.ONLY." hidden="1">{#N/A,#N/A,FALSE,"Expense Comparison"}</definedName>
    <definedName name="wrn.Target._.Comparison." localSheetId="4" hidden="1">{"Target Comparison",#N/A,FALSE,"Summary"}</definedName>
    <definedName name="wrn.Target._.Comparison." localSheetId="5" hidden="1">{"Target Comparison",#N/A,FALSE,"Summary"}</definedName>
    <definedName name="wrn.Target._.Comparison." localSheetId="3" hidden="1">{"Target Comparison",#N/A,FALSE,"Summary"}</definedName>
    <definedName name="wrn.Target._.Comparison." hidden="1">{"Target Comparison",#N/A,FALSE,"Summary"}</definedName>
    <definedName name="wrn.tax." localSheetId="4" hidden="1">{"tax",#N/A,FALSE,"Tax";"tax_variance",#N/A,FALSE,"Tax"}</definedName>
    <definedName name="wrn.tax." localSheetId="5" hidden="1">{"tax",#N/A,FALSE,"Tax";"tax_variance",#N/A,FALSE,"Tax"}</definedName>
    <definedName name="wrn.tax." localSheetId="3" hidden="1">{"tax",#N/A,FALSE,"Tax";"tax_variance",#N/A,FALSE,"Tax"}</definedName>
    <definedName name="wrn.tax." hidden="1">{"tax",#N/A,FALSE,"Tax";"tax_variance",#N/A,FALSE,"Tax"}</definedName>
    <definedName name="wrn.taxes." localSheetId="4" hidden="1">{"taxes",#N/A,FALSE,"CTT_CLO"}</definedName>
    <definedName name="wrn.taxes." localSheetId="5" hidden="1">{"taxes",#N/A,FALSE,"CTT_CLO"}</definedName>
    <definedName name="wrn.taxes." localSheetId="3" hidden="1">{"taxes",#N/A,FALSE,"CTT_CLO"}</definedName>
    <definedName name="wrn.taxes." hidden="1">{"taxes",#N/A,FALSE,"CTT_CLO"}</definedName>
    <definedName name="wrn.Taxes._.Title._.Insurance" localSheetId="4" hidden="1">{#N/A,#N/A,FALSE,"Taxes, Insurance, Title"}</definedName>
    <definedName name="wrn.Taxes._.Title._.Insurance" localSheetId="5" hidden="1">{#N/A,#N/A,FALSE,"Taxes, Insurance, Title"}</definedName>
    <definedName name="wrn.Taxes._.Title._.Insurance" localSheetId="3" hidden="1">{#N/A,#N/A,FALSE,"Taxes, Insurance, Title"}</definedName>
    <definedName name="wrn.Taxes._.Title._.Insurance" hidden="1">{#N/A,#N/A,FALSE,"Taxes, Insurance, Title"}</definedName>
    <definedName name="wrn.Taxes._.Title._.Insurance." localSheetId="4" hidden="1">{#N/A,#N/A,FALSE,"Taxes, Insurance, Title"}</definedName>
    <definedName name="wrn.Taxes._.Title._.Insurance." localSheetId="5" hidden="1">{#N/A,#N/A,FALSE,"Taxes, Insurance, Title"}</definedName>
    <definedName name="wrn.Taxes._.Title._.Insurance." localSheetId="3" hidden="1">{#N/A,#N/A,FALSE,"Taxes, Insurance, Title"}</definedName>
    <definedName name="wrn.Taxes._.Title._.Insurance." hidden="1">{#N/A,#N/A,FALSE,"Taxes, Insurance, Title"}</definedName>
    <definedName name="wrn.Taxes._.Title._.Insurance._1" localSheetId="4" hidden="1">{#N/A,#N/A,FALSE,"Taxes, Insurance, Title"}</definedName>
    <definedName name="wrn.Taxes._.Title._.Insurance._1" localSheetId="5" hidden="1">{#N/A,#N/A,FALSE,"Taxes, Insurance, Title"}</definedName>
    <definedName name="wrn.Taxes._.Title._.Insurance._1" localSheetId="3" hidden="1">{#N/A,#N/A,FALSE,"Taxes, Insurance, Title"}</definedName>
    <definedName name="wrn.Taxes._.Title._.Insurance._1" hidden="1">{#N/A,#N/A,FALSE,"Taxes, Insurance, Title"}</definedName>
    <definedName name="wrn.TaxesA." localSheetId="4" hidden="1">{#N/A,#N/A,FALSE,"Taxes (A)"}</definedName>
    <definedName name="wrn.TaxesA." localSheetId="5" hidden="1">{#N/A,#N/A,FALSE,"Taxes (A)"}</definedName>
    <definedName name="wrn.TaxesA." localSheetId="3" hidden="1">{#N/A,#N/A,FALSE,"Taxes (A)"}</definedName>
    <definedName name="wrn.TaxesA." hidden="1">{#N/A,#N/A,FALSE,"Taxes (A)"}</definedName>
    <definedName name="wrn.TB._.Print." localSheetId="4" hidden="1">{"Assumptions",#N/A,FALSE,"CashFlow";"CashFlow",#N/A,FALSE,"CashFlow";"Sensitivity Analysis",#N/A,FALSE,"CashFlow";"Debt",#N/A,FALSE,"Debt"}</definedName>
    <definedName name="wrn.TB._.Print." localSheetId="5" hidden="1">{"Assumptions",#N/A,FALSE,"CashFlow";"CashFlow",#N/A,FALSE,"CashFlow";"Sensitivity Analysis",#N/A,FALSE,"CashFlow";"Debt",#N/A,FALSE,"Debt"}</definedName>
    <definedName name="wrn.TB._.Print." localSheetId="3" hidden="1">{"Assumptions",#N/A,FALSE,"CashFlow";"CashFlow",#N/A,FALSE,"CashFlow";"Sensitivity Analysis",#N/A,FALSE,"CashFlow";"Debt",#N/A,FALSE,"Debt"}</definedName>
    <definedName name="wrn.TB._.Print." hidden="1">{"Assumptions",#N/A,FALSE,"CashFlow";"CashFlow",#N/A,FALSE,"CashFlow";"Sensitivity Analysis",#N/A,FALSE,"CashFlow";"Debt",#N/A,FALSE,"Debt"}</definedName>
    <definedName name="wrn.Teacher." localSheetId="4" hidden="1">{"Teacher",#N/A,FALSE,"Summary";"Teacher",#N/A,FALSE,"Assumptions";"Teacher",#N/A,FALSE,"Buildup";"Teacher",#N/A,FALSE,"Financials";"Teacher",#N/A,FALSE,"Debt &amp; Other"}</definedName>
    <definedName name="wrn.Teacher." localSheetId="5" hidden="1">{"Teacher",#N/A,FALSE,"Summary";"Teacher",#N/A,FALSE,"Assumptions";"Teacher",#N/A,FALSE,"Buildup";"Teacher",#N/A,FALSE,"Financials";"Teacher",#N/A,FALSE,"Debt &amp; Other"}</definedName>
    <definedName name="wrn.Teacher." localSheetId="3"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Template."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5"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1"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1" localSheetId="5"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1"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1"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1" localSheetId="5"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1"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IRR"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IRR" localSheetId="5"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IRR"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IRR"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_.Year." localSheetId="4" hidden="1">{#N/A,"Ten Year",FALSE,"Assumptions";#N/A,"Ten Year",FALSE,"Annual Summary";#N/A,"Ten Year",FALSE,"Quarterly Summary";#N/A,#N/A,FALSE,"IRR"}</definedName>
    <definedName name="wrn.Ten._.Year." localSheetId="5" hidden="1">{#N/A,"Ten Year",FALSE,"Assumptions";#N/A,"Ten Year",FALSE,"Annual Summary";#N/A,"Ten Year",FALSE,"Quarterly Summary";#N/A,#N/A,FALSE,"IRR"}</definedName>
    <definedName name="wrn.Ten._.Year." localSheetId="3" hidden="1">{#N/A,"Ten Year",FALSE,"Assumptions";#N/A,"Ten Year",FALSE,"Annual Summary";#N/A,"Ten Year",FALSE,"Quarterly Summary";#N/A,#N/A,FALSE,"IRR"}</definedName>
    <definedName name="wrn.Ten._.Year." hidden="1">{#N/A,"Ten Year",FALSE,"Assumptions";#N/A,"Ten Year",FALSE,"Annual Summary";#N/A,"Ten Year",FALSE,"Quarterly Summary";#N/A,#N/A,FALSE,"IRR"}</definedName>
    <definedName name="wrn.Tenants." localSheetId="4" hidden="1">{#N/A,#N/A,FALSE,"TENANTS"}</definedName>
    <definedName name="wrn.Tenants." localSheetId="5" hidden="1">{#N/A,#N/A,FALSE,"TENANTS"}</definedName>
    <definedName name="wrn.Tenants." localSheetId="3" hidden="1">{#N/A,#N/A,FALSE,"TENANTS"}</definedName>
    <definedName name="wrn.Tenants." hidden="1">{#N/A,#N/A,FALSE,"TENANTS"}</definedName>
    <definedName name="wrn.TENSCH." localSheetId="4" hidden="1">{"SQFT1",#N/A,FALSE,"TENANT";"SQFT2",#N/A,FALSE,"TENANT";"BASERENT",#N/A,FALSE,"TENANT";"ESCAL",#N/A,FALSE,"TENANT";"ADVALTAX",#N/A,FALSE,"TENANT";"INSRECOV",#N/A,FALSE,"TENANT";"PRIORYR",#N/A,FALSE,"TENANT"}</definedName>
    <definedName name="wrn.TENSCH." localSheetId="5" hidden="1">{"SQFT1",#N/A,FALSE,"TENANT";"SQFT2",#N/A,FALSE,"TENANT";"BASERENT",#N/A,FALSE,"TENANT";"ESCAL",#N/A,FALSE,"TENANT";"ADVALTAX",#N/A,FALSE,"TENANT";"INSRECOV",#N/A,FALSE,"TENANT";"PRIORYR",#N/A,FALSE,"TENANT"}</definedName>
    <definedName name="wrn.TENSCH." localSheetId="3" hidden="1">{"SQFT1",#N/A,FALSE,"TENANT";"SQFT2",#N/A,FALSE,"TENANT";"BASERENT",#N/A,FALSE,"TENANT";"ESCAL",#N/A,FALSE,"TENANT";"ADVALTAX",#N/A,FALSE,"TENANT";"INSRECOV",#N/A,FALSE,"TENANT";"PRIORYR",#N/A,FALSE,"TENANT"}</definedName>
    <definedName name="wrn.TENSCH." hidden="1">{"SQFT1",#N/A,FALSE,"TENANT";"SQFT2",#N/A,FALSE,"TENANT";"BASERENT",#N/A,FALSE,"TENANT";"ESCAL",#N/A,FALSE,"TENANT";"ADVALTAX",#N/A,FALSE,"TENANT";"INSRECOV",#N/A,FALSE,"TENANT";"PRIORYR",#N/A,FALSE,"TENANT"}</definedName>
    <definedName name="wrn.TEST." localSheetId="4" hidden="1">{#N/A,#N/A,FALSE,"SCHEDULE G"}</definedName>
    <definedName name="wrn.TEST." localSheetId="5" hidden="1">{#N/A,#N/A,FALSE,"SCHEDULE G"}</definedName>
    <definedName name="wrn.TEST." localSheetId="3" hidden="1">{#N/A,#N/A,FALSE,"SCHEDULE G"}</definedName>
    <definedName name="wrn.TEST." hidden="1">{#N/A,#N/A,FALSE,"SCHEDULE G"}</definedName>
    <definedName name="wrn.test._1" localSheetId="4" hidden="1">{"ADR Analysis",#N/A,FALSE,"Comp.&amp; Market Penet.";"Penetration Analysis",#N/A,FALSE,"Comp.&amp; Market Penet."}</definedName>
    <definedName name="wrn.test._1" localSheetId="5" hidden="1">{"ADR Analysis",#N/A,FALSE,"Comp.&amp; Market Penet.";"Penetration Analysis",#N/A,FALSE,"Comp.&amp; Market Penet."}</definedName>
    <definedName name="wrn.test._1" localSheetId="3" hidden="1">{"ADR Analysis",#N/A,FALSE,"Comp.&amp; Market Penet.";"Penetration Analysis",#N/A,FALSE,"Comp.&amp; Market Penet."}</definedName>
    <definedName name="wrn.test._1" hidden="1">{"ADR Analysis",#N/A,FALSE,"Comp.&amp; Market Penet.";"Penetration Analysis",#N/A,FALSE,"Comp.&amp; Market Penet."}</definedName>
    <definedName name="wrn.test.2" localSheetId="4" hidden="1">{#N/A,#N/A,FALSE,"Calculator"}</definedName>
    <definedName name="wrn.test.2" localSheetId="5" hidden="1">{#N/A,#N/A,FALSE,"Calculator"}</definedName>
    <definedName name="wrn.test.2" localSheetId="3" hidden="1">{#N/A,#N/A,FALSE,"Calculator"}</definedName>
    <definedName name="wrn.test.2" hidden="1">{#N/A,#N/A,FALSE,"Calculator"}</definedName>
    <definedName name="wrn.test.2a" localSheetId="4" hidden="1">{#N/A,#N/A,FALSE,"Calculator"}</definedName>
    <definedName name="wrn.test.2a" localSheetId="5" hidden="1">{#N/A,#N/A,FALSE,"Calculator"}</definedName>
    <definedName name="wrn.test.2a" localSheetId="3" hidden="1">{#N/A,#N/A,FALSE,"Calculator"}</definedName>
    <definedName name="wrn.test.2a" hidden="1">{#N/A,#N/A,FALSE,"Calculator"}</definedName>
    <definedName name="wrn.test1" localSheetId="4" hidden="1">{#N/A,#N/A,FALSE,"Calculator"}</definedName>
    <definedName name="wrn.test1" localSheetId="5" hidden="1">{#N/A,#N/A,FALSE,"Calculator"}</definedName>
    <definedName name="wrn.test1" localSheetId="3" hidden="1">{#N/A,#N/A,FALSE,"Calculator"}</definedName>
    <definedName name="wrn.test1" hidden="1">{#N/A,#N/A,FALSE,"Calculator"}</definedName>
    <definedName name="wrn.TEST1." localSheetId="4" hidden="1">{"TEST1",#N/A,FALSE,"SIMPLIFD"}</definedName>
    <definedName name="wrn.TEST1." localSheetId="5" hidden="1">{"TEST1",#N/A,FALSE,"SIMPLIFD"}</definedName>
    <definedName name="wrn.TEST1." localSheetId="3" hidden="1">{"TEST1",#N/A,FALSE,"SIMPLIFD"}</definedName>
    <definedName name="wrn.TEST1." hidden="1">{"TEST1",#N/A,FALSE,"SIMPLIFD"}</definedName>
    <definedName name="wrn.test11" localSheetId="4" hidden="1">{#N/A,#N/A,FALSE,"Calculator"}</definedName>
    <definedName name="wrn.test11" localSheetId="5" hidden="1">{#N/A,#N/A,FALSE,"Calculator"}</definedName>
    <definedName name="wrn.test11" localSheetId="3" hidden="1">{#N/A,#N/A,FALSE,"Calculator"}</definedName>
    <definedName name="wrn.test11" hidden="1">{#N/A,#N/A,FALSE,"Calculator"}</definedName>
    <definedName name="wrn.test11." localSheetId="4" hidden="1">{#N/A,#N/A,FALSE,"Calculator"}</definedName>
    <definedName name="wrn.test11." localSheetId="5" hidden="1">{#N/A,#N/A,FALSE,"Calculator"}</definedName>
    <definedName name="wrn.test11." localSheetId="3" hidden="1">{#N/A,#N/A,FALSE,"Calculator"}</definedName>
    <definedName name="wrn.test11." hidden="1">{#N/A,#N/A,FALSE,"Calculator"}</definedName>
    <definedName name="wrn.test11a" localSheetId="4" hidden="1">{#N/A,#N/A,FALSE,"Calculator"}</definedName>
    <definedName name="wrn.test11a" localSheetId="5" hidden="1">{#N/A,#N/A,FALSE,"Calculator"}</definedName>
    <definedName name="wrn.test11a" localSheetId="3" hidden="1">{#N/A,#N/A,FALSE,"Calculator"}</definedName>
    <definedName name="wrn.test11a" hidden="1">{#N/A,#N/A,FALSE,"Calculator"}</definedName>
    <definedName name="wrn.test11aa." localSheetId="4" hidden="1">{#N/A,#N/A,FALSE,"Calculator"}</definedName>
    <definedName name="wrn.test11aa." localSheetId="5" hidden="1">{#N/A,#N/A,FALSE,"Calculator"}</definedName>
    <definedName name="wrn.test11aa." localSheetId="3" hidden="1">{#N/A,#N/A,FALSE,"Calculator"}</definedName>
    <definedName name="wrn.test11aa." hidden="1">{#N/A,#N/A,FALSE,"Calculator"}</definedName>
    <definedName name="wrn.test1a." localSheetId="4" hidden="1">{#N/A,#N/A,FALSE,"Calculator"}</definedName>
    <definedName name="wrn.test1a." localSheetId="5" hidden="1">{#N/A,#N/A,FALSE,"Calculator"}</definedName>
    <definedName name="wrn.test1a." localSheetId="3" hidden="1">{#N/A,#N/A,FALSE,"Calculator"}</definedName>
    <definedName name="wrn.test1a." hidden="1">{#N/A,#N/A,FALSE,"Calculator"}</definedName>
    <definedName name="wrn.test1a1" localSheetId="4" hidden="1">{#N/A,#N/A,FALSE,"Calculator"}</definedName>
    <definedName name="wrn.test1a1" localSheetId="5" hidden="1">{#N/A,#N/A,FALSE,"Calculator"}</definedName>
    <definedName name="wrn.test1a1" localSheetId="3" hidden="1">{#N/A,#N/A,FALSE,"Calculator"}</definedName>
    <definedName name="wrn.test1a1" hidden="1">{#N/A,#N/A,FALSE,"Calculator"}</definedName>
    <definedName name="wrn.test1a1." localSheetId="4" hidden="1">{#N/A,#N/A,FALSE,"Calculator"}</definedName>
    <definedName name="wrn.test1a1." localSheetId="5" hidden="1">{#N/A,#N/A,FALSE,"Calculator"}</definedName>
    <definedName name="wrn.test1a1." localSheetId="3" hidden="1">{#N/A,#N/A,FALSE,"Calculator"}</definedName>
    <definedName name="wrn.test1a1." hidden="1">{#N/A,#N/A,FALSE,"Calculator"}</definedName>
    <definedName name="wrn.test2" localSheetId="4" hidden="1">{#N/A,#N/A,FALSE,"Calculator"}</definedName>
    <definedName name="wrn.test2" localSheetId="5" hidden="1">{#N/A,#N/A,FALSE,"Calculator"}</definedName>
    <definedName name="wrn.test2" localSheetId="3" hidden="1">{#N/A,#N/A,FALSE,"Calculator"}</definedName>
    <definedName name="wrn.test2" hidden="1">{#N/A,#N/A,FALSE,"Calculator"}</definedName>
    <definedName name="wrn.Test2." localSheetId="4" hidden="1">{"CoverSheet 97",#N/A,TRUE,"97CoverPage";"CY 1997",#N/A,TRUE,"97TableOfContents";"CY 1997",#N/A,TRUE,"97CashFlowBeforeFinancing"}</definedName>
    <definedName name="wrn.Test2." localSheetId="5" hidden="1">{"CoverSheet 97",#N/A,TRUE,"97CoverPage";"CY 1997",#N/A,TRUE,"97TableOfContents";"CY 1997",#N/A,TRUE,"97CashFlowBeforeFinancing"}</definedName>
    <definedName name="wrn.Test2." localSheetId="3" hidden="1">{"CoverSheet 97",#N/A,TRUE,"97CoverPage";"CY 1997",#N/A,TRUE,"97TableOfContents";"CY 1997",#N/A,TRUE,"97CashFlowBeforeFinancing"}</definedName>
    <definedName name="wrn.Test2." hidden="1">{"CoverSheet 97",#N/A,TRUE,"97CoverPage";"CY 1997",#N/A,TRUE,"97TableOfContents";"CY 1997",#N/A,TRUE,"97CashFlowBeforeFinancing"}</definedName>
    <definedName name="wrn.test21" localSheetId="4" hidden="1">{#N/A,#N/A,FALSE,"Calculator"}</definedName>
    <definedName name="wrn.test21" localSheetId="5" hidden="1">{#N/A,#N/A,FALSE,"Calculator"}</definedName>
    <definedName name="wrn.test21" localSheetId="3" hidden="1">{#N/A,#N/A,FALSE,"Calculator"}</definedName>
    <definedName name="wrn.test21" hidden="1">{#N/A,#N/A,FALSE,"Calculator"}</definedName>
    <definedName name="wrn.test21b" localSheetId="4" hidden="1">{#N/A,#N/A,FALSE,"Calculator"}</definedName>
    <definedName name="wrn.test21b" localSheetId="5" hidden="1">{#N/A,#N/A,FALSE,"Calculator"}</definedName>
    <definedName name="wrn.test21b" localSheetId="3" hidden="1">{#N/A,#N/A,FALSE,"Calculator"}</definedName>
    <definedName name="wrn.test21b" hidden="1">{#N/A,#N/A,FALSE,"Calculator"}</definedName>
    <definedName name="wrn.test2a" localSheetId="4" hidden="1">{#N/A,#N/A,FALSE,"Calculator"}</definedName>
    <definedName name="wrn.test2a" localSheetId="5" hidden="1">{#N/A,#N/A,FALSE,"Calculator"}</definedName>
    <definedName name="wrn.test2a" localSheetId="3" hidden="1">{#N/A,#N/A,FALSE,"Calculator"}</definedName>
    <definedName name="wrn.test2a" hidden="1">{#N/A,#N/A,FALSE,"Calculator"}</definedName>
    <definedName name="wrn.test2a1" localSheetId="4" hidden="1">{#N/A,#N/A,FALSE,"Calculator"}</definedName>
    <definedName name="wrn.test2a1" localSheetId="5" hidden="1">{#N/A,#N/A,FALSE,"Calculator"}</definedName>
    <definedName name="wrn.test2a1" localSheetId="3" hidden="1">{#N/A,#N/A,FALSE,"Calculator"}</definedName>
    <definedName name="wrn.test2a1" hidden="1">{#N/A,#N/A,FALSE,"Calculator"}</definedName>
    <definedName name="wrn.test3" localSheetId="4" hidden="1">{#N/A,#N/A,FALSE,"Calculator"}</definedName>
    <definedName name="wrn.test3" localSheetId="5" hidden="1">{#N/A,#N/A,FALSE,"Calculator"}</definedName>
    <definedName name="wrn.test3" localSheetId="3" hidden="1">{#N/A,#N/A,FALSE,"Calculator"}</definedName>
    <definedName name="wrn.test3" hidden="1">{#N/A,#N/A,FALSE,"Calculator"}</definedName>
    <definedName name="wrn.test31" localSheetId="4" hidden="1">{#N/A,#N/A,FALSE,"Calculator"}</definedName>
    <definedName name="wrn.test31" localSheetId="5" hidden="1">{#N/A,#N/A,FALSE,"Calculator"}</definedName>
    <definedName name="wrn.test31" localSheetId="3" hidden="1">{#N/A,#N/A,FALSE,"Calculator"}</definedName>
    <definedName name="wrn.test31" hidden="1">{#N/A,#N/A,FALSE,"Calculator"}</definedName>
    <definedName name="wrn.test31a" localSheetId="4" hidden="1">{#N/A,#N/A,FALSE,"Calculator"}</definedName>
    <definedName name="wrn.test31a" localSheetId="5" hidden="1">{#N/A,#N/A,FALSE,"Calculator"}</definedName>
    <definedName name="wrn.test31a" localSheetId="3" hidden="1">{#N/A,#N/A,FALSE,"Calculator"}</definedName>
    <definedName name="wrn.test31a" hidden="1">{#N/A,#N/A,FALSE,"Calculator"}</definedName>
    <definedName name="wrn.test3a" localSheetId="4" hidden="1">{#N/A,#N/A,FALSE,"Calculator"}</definedName>
    <definedName name="wrn.test3a" localSheetId="5" hidden="1">{#N/A,#N/A,FALSE,"Calculator"}</definedName>
    <definedName name="wrn.test3a" localSheetId="3" hidden="1">{#N/A,#N/A,FALSE,"Calculator"}</definedName>
    <definedName name="wrn.test3a" hidden="1">{#N/A,#N/A,FALSE,"Calculator"}</definedName>
    <definedName name="wrn.test3b" localSheetId="4" hidden="1">{#N/A,#N/A,FALSE,"Calculator"}</definedName>
    <definedName name="wrn.test3b" localSheetId="5" hidden="1">{#N/A,#N/A,FALSE,"Calculator"}</definedName>
    <definedName name="wrn.test3b" localSheetId="3" hidden="1">{#N/A,#N/A,FALSE,"Calculator"}</definedName>
    <definedName name="wrn.test3b" hidden="1">{#N/A,#N/A,FALSE,"Calculator"}</definedName>
    <definedName name="wrn.Texas._.All." localSheetId="4" hidden="1">{"Texas Sub_Consolidation",#N/A,TRUE,"Texas";"Texas Trial Balances",#N/A,TRUE,"Texas";"Texas Investment Analysis",#N/A,TRUE,"Texas";"Texas AJEs",#N/A,TRUE,"Texas";"Texas AJE Summary",#N/A,TRUE,"Texas";"Texas_P_L_Minority",#N/A,TRUE,"Texas"}</definedName>
    <definedName name="wrn.Texas._.All." localSheetId="5" hidden="1">{"Texas Sub_Consolidation",#N/A,TRUE,"Texas";"Texas Trial Balances",#N/A,TRUE,"Texas";"Texas Investment Analysis",#N/A,TRUE,"Texas";"Texas AJEs",#N/A,TRUE,"Texas";"Texas AJE Summary",#N/A,TRUE,"Texas";"Texas_P_L_Minority",#N/A,TRUE,"Texas"}</definedName>
    <definedName name="wrn.Texas._.All." localSheetId="3" hidden="1">{"Texas Sub_Consolidation",#N/A,TRUE,"Texas";"Texas Trial Balances",#N/A,TRUE,"Texas";"Texas Investment Analysis",#N/A,TRUE,"Texas";"Texas AJEs",#N/A,TRUE,"Texas";"Texas AJE Summary",#N/A,TRUE,"Texas";"Texas_P_L_Minority",#N/A,TRUE,"Texas"}</definedName>
    <definedName name="wrn.Texas._.All." hidden="1">{"Texas Sub_Consolidation",#N/A,TRUE,"Texas";"Texas Trial Balances",#N/A,TRUE,"Texas";"Texas Investment Analysis",#N/A,TRUE,"Texas";"Texas AJEs",#N/A,TRUE,"Texas";"Texas AJE Summary",#N/A,TRUE,"Texas";"Texas_P_L_Minority",#N/A,TRUE,"Texas"}</definedName>
    <definedName name="wrn.The._.Rock." localSheetId="4"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he._.Rock." localSheetId="5"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he._.Rock." localSheetId="3"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he._.Rock."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homas_Case." localSheetId="4" hidden="1">{#N/A,#N/A,TRUE,"Thomas Case";#N/A,#N/A,TRUE,"Corporate Overhead";#N/A,#N/A,TRUE,"Arizona";#N/A,#N/A,TRUE,"Cal";#N/A,#N/A,TRUE,"Illinois";#N/A,#N/A,TRUE,"Indiana";#N/A,#N/A,TRUE,"Ohio";#N/A,#N/A,TRUE,"Pennsylvania";#N/A,#N/A,TRUE,"Growth";#N/A,#N/A,TRUE,"Anthem";#N/A,#N/A,TRUE,"Pipeline"}</definedName>
    <definedName name="wrn.Thomas_Case." localSheetId="5" hidden="1">{#N/A,#N/A,TRUE,"Thomas Case";#N/A,#N/A,TRUE,"Corporate Overhead";#N/A,#N/A,TRUE,"Arizona";#N/A,#N/A,TRUE,"Cal";#N/A,#N/A,TRUE,"Illinois";#N/A,#N/A,TRUE,"Indiana";#N/A,#N/A,TRUE,"Ohio";#N/A,#N/A,TRUE,"Pennsylvania";#N/A,#N/A,TRUE,"Growth";#N/A,#N/A,TRUE,"Anthem";#N/A,#N/A,TRUE,"Pipeline"}</definedName>
    <definedName name="wrn.Thomas_Case." localSheetId="3" hidden="1">{#N/A,#N/A,TRUE,"Thomas Case";#N/A,#N/A,TRUE,"Corporate Overhead";#N/A,#N/A,TRUE,"Arizona";#N/A,#N/A,TRUE,"Cal";#N/A,#N/A,TRUE,"Illinois";#N/A,#N/A,TRUE,"Indiana";#N/A,#N/A,TRUE,"Ohio";#N/A,#N/A,TRUE,"Pennsylvania";#N/A,#N/A,TRUE,"Growth";#N/A,#N/A,TRUE,"Anthem";#N/A,#N/A,TRUE,"Pipeline"}</definedName>
    <definedName name="wrn.Thomas_Case." hidden="1">{#N/A,#N/A,TRUE,"Thomas Case";#N/A,#N/A,TRUE,"Corporate Overhead";#N/A,#N/A,TRUE,"Arizona";#N/A,#N/A,TRUE,"Cal";#N/A,#N/A,TRUE,"Illinois";#N/A,#N/A,TRUE,"Indiana";#N/A,#N/A,TRUE,"Ohio";#N/A,#N/A,TRUE,"Pennsylvania";#N/A,#N/A,TRUE,"Growth";#N/A,#N/A,TRUE,"Anthem";#N/A,#N/A,TRUE,"Pipeline"}</definedName>
    <definedName name="wrn.THR._.Budget." localSheetId="4" hidden="1">{"7-Year Pro Forma",#N/A,FALSE,"Prof";"Statistics",#N/A,FALSE,"Stats"}</definedName>
    <definedName name="wrn.THR._.Budget." localSheetId="5" hidden="1">{"7-Year Pro Forma",#N/A,FALSE,"Prof";"Statistics",#N/A,FALSE,"Stats"}</definedName>
    <definedName name="wrn.THR._.Budget." localSheetId="3" hidden="1">{"7-Year Pro Forma",#N/A,FALSE,"Prof";"Statistics",#N/A,FALSE,"Stats"}</definedName>
    <definedName name="wrn.THR._.Budget." hidden="1">{"7-Year Pro Forma",#N/A,FALSE,"Prof";"Statistics",#N/A,FALSE,"Stats"}</definedName>
    <definedName name="wrn.tmtest." localSheetId="4" hidden="1">{#N/A,#N/A,FALSE,"Summary";#N/A,#N/A,FALSE,"Assumptions";#N/A,#N/A,FALSE,"Lease-up";#N/A,#N/A,FALSE,"DrawSchedule"}</definedName>
    <definedName name="wrn.tmtest." localSheetId="5" hidden="1">{#N/A,#N/A,FALSE,"Summary";#N/A,#N/A,FALSE,"Assumptions";#N/A,#N/A,FALSE,"Lease-up";#N/A,#N/A,FALSE,"DrawSchedule"}</definedName>
    <definedName name="wrn.tmtest." localSheetId="3" hidden="1">{#N/A,#N/A,FALSE,"Summary";#N/A,#N/A,FALSE,"Assumptions";#N/A,#N/A,FALSE,"Lease-up";#N/A,#N/A,FALSE,"DrawSchedule"}</definedName>
    <definedName name="wrn.tmtest." hidden="1">{#N/A,#N/A,FALSE,"Summary";#N/A,#N/A,FALSE,"Assumptions";#N/A,#N/A,FALSE,"Lease-up";#N/A,#N/A,FALSE,"DrawSchedule"}</definedName>
    <definedName name="wrn.to._.print._.corp._.overhead._.report." localSheetId="4" hidden="1">{"corp profit summary",#N/A,TRUE,"CORPOPS";"corp - profit detailed",#N/A,TRUE,"CORPOPS";"Corp - Overhead detail",#N/A,TRUE,"CORPOPS";"int other - profit summary",#N/A,TRUE,"Internat - Other";"int other - profit detail",#N/A,TRUE,"Internat - Other";"int other - overhead detail",#N/A,TRUE,"Internat - Other";"Malaysia - profit summary",#N/A,TRUE,"Internat - Asia";"Malaysia - profit detailed",#N/A,TRUE,"Internat - Asia";"Malaysia - Overhead detail",#N/A,TRUE,"Internat - Asia"}</definedName>
    <definedName name="wrn.to._.print._.corp._.overhead._.report." localSheetId="5" hidden="1">{"corp profit summary",#N/A,TRUE,"CORPOPS";"corp - profit detailed",#N/A,TRUE,"CORPOPS";"Corp - Overhead detail",#N/A,TRUE,"CORPOPS";"int other - profit summary",#N/A,TRUE,"Internat - Other";"int other - profit detail",#N/A,TRUE,"Internat - Other";"int other - overhead detail",#N/A,TRUE,"Internat - Other";"Malaysia - profit summary",#N/A,TRUE,"Internat - Asia";"Malaysia - profit detailed",#N/A,TRUE,"Internat - Asia";"Malaysia - Overhead detail",#N/A,TRUE,"Internat - Asia"}</definedName>
    <definedName name="wrn.to._.print._.corp._.overhead._.report." localSheetId="3" hidden="1">{"corp profit summary",#N/A,TRUE,"CORPOPS";"corp - profit detailed",#N/A,TRUE,"CORPOPS";"Corp - Overhead detail",#N/A,TRUE,"CORPOPS";"int other - profit summary",#N/A,TRUE,"Internat - Other";"int other - profit detail",#N/A,TRUE,"Internat - Other";"int other - overhead detail",#N/A,TRUE,"Internat - Other";"Malaysia - profit summary",#N/A,TRUE,"Internat - Asia";"Malaysia - profit detailed",#N/A,TRUE,"Internat - Asia";"Malaysia - Overhead detail",#N/A,TRUE,"Internat - Asia"}</definedName>
    <definedName name="wrn.to._.print._.corp._.overhead._.report." hidden="1">{"corp profit summary",#N/A,TRUE,"CORPOPS";"corp - profit detailed",#N/A,TRUE,"CORPOPS";"Corp - Overhead detail",#N/A,TRUE,"CORPOPS";"int other - profit summary",#N/A,TRUE,"Internat - Other";"int other - profit detail",#N/A,TRUE,"Internat - Other";"int other - overhead detail",#N/A,TRUE,"Internat - Other";"Malaysia - profit summary",#N/A,TRUE,"Internat - Asia";"Malaysia - profit detailed",#N/A,TRUE,"Internat - Asia";"Malaysia - Overhead detail",#N/A,TRUE,"Internat - Asia"}</definedName>
    <definedName name="wrn.tobacco." localSheetId="4" hidden="1">{"income",#N/A,FALSE,"TOBACCO";"value",#N/A,FALSE,"TOBACCO";"assum1",#N/A,FALSE,"TOBACCO";"assum2",#N/A,FALSE,"TOBACCO";"swisher",#N/A,FALSE,"TOBACCO";"martin",#N/A,FALSE,"TOBACCO";"helme1",#N/A,FALSE,"TOBACCO";"helme2",#N/A,FALSE,"TOBACCO";"HELME3",#N/A,FALSE,"TOBACCO";"depmatrix",#N/A,FALSE,"TOBACCO"}</definedName>
    <definedName name="wrn.tobacco." localSheetId="5" hidden="1">{"income",#N/A,FALSE,"TOBACCO";"value",#N/A,FALSE,"TOBACCO";"assum1",#N/A,FALSE,"TOBACCO";"assum2",#N/A,FALSE,"TOBACCO";"swisher",#N/A,FALSE,"TOBACCO";"martin",#N/A,FALSE,"TOBACCO";"helme1",#N/A,FALSE,"TOBACCO";"helme2",#N/A,FALSE,"TOBACCO";"HELME3",#N/A,FALSE,"TOBACCO";"depmatrix",#N/A,FALSE,"TOBACCO"}</definedName>
    <definedName name="wrn.tobacco." localSheetId="3"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localSheetId="4" hidden="1">{"income",#N/A,FALSE,"TOBACCO";"value",#N/A,FALSE,"TOBACCO";"assum1",#N/A,FALSE,"TOBACCO"}</definedName>
    <definedName name="wrn.tobsum." localSheetId="5" hidden="1">{"income",#N/A,FALSE,"TOBACCO";"value",#N/A,FALSE,"TOBACCO";"assum1",#N/A,FALSE,"TOBACCO"}</definedName>
    <definedName name="wrn.tobsum." localSheetId="3" hidden="1">{"income",#N/A,FALSE,"TOBACCO";"value",#N/A,FALSE,"TOBACCO";"assum1",#N/A,FALSE,"TOBACCO"}</definedName>
    <definedName name="wrn.tobsum." hidden="1">{"income",#N/A,FALSE,"TOBACCO";"value",#N/A,FALSE,"TOBACCO";"assum1",#N/A,FALSE,"TOBACCO"}</definedName>
    <definedName name="wrn.TOC." localSheetId="4" hidden="1">{#N/A,#N/A,FALSE,"TOC"}</definedName>
    <definedName name="wrn.TOC." localSheetId="5" hidden="1">{#N/A,#N/A,FALSE,"TOC"}</definedName>
    <definedName name="wrn.TOC." localSheetId="3" hidden="1">{#N/A,#N/A,FALSE,"TOC"}</definedName>
    <definedName name="wrn.TOC." hidden="1">{#N/A,#N/A,FALSE,"TOC"}</definedName>
    <definedName name="wrn.TOCHTERMAN." localSheetId="4"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5"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3"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DO." localSheetId="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 localSheetId="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 localSheetId="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OL."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REITS." localSheetId="4" hidden="1">{#N/A,#N/A,FALSE,"REIT ";#N/A,#N/A,FALSE,"Equity Office";#N/A,#N/A,FALSE,"Boston Properties";#N/A,#N/A,FALSE,"Crescent RE";#N/A,#N/A,FALSE,"HRPT";#N/A,#N/A,FALSE,"Vornado";#N/A,#N/A,FALSE,"Cornerstone"}</definedName>
    <definedName name="wrn.Top._.REITS." localSheetId="5" hidden="1">{#N/A,#N/A,FALSE,"REIT ";#N/A,#N/A,FALSE,"Equity Office";#N/A,#N/A,FALSE,"Boston Properties";#N/A,#N/A,FALSE,"Crescent RE";#N/A,#N/A,FALSE,"HRPT";#N/A,#N/A,FALSE,"Vornado";#N/A,#N/A,FALSE,"Cornerstone"}</definedName>
    <definedName name="wrn.Top._.REITS." localSheetId="3" hidden="1">{#N/A,#N/A,FALSE,"REIT ";#N/A,#N/A,FALSE,"Equity Office";#N/A,#N/A,FALSE,"Boston Properties";#N/A,#N/A,FALSE,"Crescent RE";#N/A,#N/A,FALSE,"HRPT";#N/A,#N/A,FALSE,"Vornado";#N/A,#N/A,FALSE,"Cornerstone"}</definedName>
    <definedName name="wrn.Top._.REITS." hidden="1">{#N/A,#N/A,FALSE,"REIT ";#N/A,#N/A,FALSE,"Equity Office";#N/A,#N/A,FALSE,"Boston Properties";#N/A,#N/A,FALSE,"Crescent RE";#N/A,#N/A,FALSE,"HRPT";#N/A,#N/A,FALSE,"Vornado";#N/A,#N/A,FALSE,"Cornerstone"}</definedName>
    <definedName name="wrn.TOT." localSheetId="4" hidden="1">{#N/A,#N/A,FALSE,"P&amp;L";#N/A,#N/A,FALSE,"Var_Fixed_cost"}</definedName>
    <definedName name="wrn.TOT." localSheetId="5" hidden="1">{#N/A,#N/A,FALSE,"P&amp;L";#N/A,#N/A,FALSE,"Var_Fixed_cost"}</definedName>
    <definedName name="wrn.TOT." localSheetId="3" hidden="1">{#N/A,#N/A,FALSE,"P&amp;L";#N/A,#N/A,FALSE,"Var_Fixed_cost"}</definedName>
    <definedName name="wrn.TOT." hidden="1">{#N/A,#N/A,FALSE,"P&amp;L";#N/A,#N/A,FALSE,"Var_Fixed_cost"}</definedName>
    <definedName name="wrn.TOT._2" localSheetId="4" hidden="1">{#N/A,#N/A,FALSE,"P&amp;L";#N/A,#N/A,FALSE,"Var_Fixed_cost"}</definedName>
    <definedName name="wrn.TOT._2" localSheetId="5" hidden="1">{#N/A,#N/A,FALSE,"P&amp;L";#N/A,#N/A,FALSE,"Var_Fixed_cost"}</definedName>
    <definedName name="wrn.TOT._2" localSheetId="3" hidden="1">{#N/A,#N/A,FALSE,"P&amp;L";#N/A,#N/A,FALSE,"Var_Fixed_cost"}</definedName>
    <definedName name="wrn.TOT._2" hidden="1">{#N/A,#N/A,FALSE,"P&amp;L";#N/A,#N/A,FALSE,"Var_Fixed_cost"}</definedName>
    <definedName name="wrn.TOT1." localSheetId="4" hidden="1">{#N/A,#N/A,FALSE,"P&amp;L";#N/A,#N/A,FALSE,"Var_Fixed_cost"}</definedName>
    <definedName name="wrn.TOT1." localSheetId="5" hidden="1">{#N/A,#N/A,FALSE,"P&amp;L";#N/A,#N/A,FALSE,"Var_Fixed_cost"}</definedName>
    <definedName name="wrn.TOT1." localSheetId="3" hidden="1">{#N/A,#N/A,FALSE,"P&amp;L";#N/A,#N/A,FALSE,"Var_Fixed_cost"}</definedName>
    <definedName name="wrn.TOT1." hidden="1">{#N/A,#N/A,FALSE,"P&amp;L";#N/A,#N/A,FALSE,"Var_Fixed_cost"}</definedName>
    <definedName name="wrn.Total." localSheetId="4" hidden="1">{#N/A,#N/A,FALSE,"Exec Sum";#N/A,#N/A,FALSE,"Rent Rate Comp";#N/A,#N/A,FALSE,"Rate, NPV Comp";#N/A,#N/A,FALSE,"Opt A NNN";#N/A,#N/A,FALSE,"15-yr Opt. A Sum";#N/A,#N/A,FALSE,"15-yr Opt A Other Costs";#N/A,#N/A,FALSE,"10-yr Opt. A Sum";#N/A,#N/A,FALSE,"10-yr Opt A Other Costs";#N/A,#N/A,FALSE,"NPV Calc"}</definedName>
    <definedName name="wrn.Total." localSheetId="5" hidden="1">{#N/A,#N/A,FALSE,"Exec Sum";#N/A,#N/A,FALSE,"Rent Rate Comp";#N/A,#N/A,FALSE,"Rate, NPV Comp";#N/A,#N/A,FALSE,"Opt A NNN";#N/A,#N/A,FALSE,"15-yr Opt. A Sum";#N/A,#N/A,FALSE,"15-yr Opt A Other Costs";#N/A,#N/A,FALSE,"10-yr Opt. A Sum";#N/A,#N/A,FALSE,"10-yr Opt A Other Costs";#N/A,#N/A,FALSE,"NPV Calc"}</definedName>
    <definedName name="wrn.Total." localSheetId="3" hidden="1">{#N/A,#N/A,FALSE,"Exec Sum";#N/A,#N/A,FALSE,"Rent Rate Comp";#N/A,#N/A,FALSE,"Rate, NPV Comp";#N/A,#N/A,FALSE,"Opt A NNN";#N/A,#N/A,FALSE,"15-yr Opt. A Sum";#N/A,#N/A,FALSE,"15-yr Opt A Other Costs";#N/A,#N/A,FALSE,"10-yr Opt. A Sum";#N/A,#N/A,FALSE,"10-yr Opt A Other Costs";#N/A,#N/A,FALSE,"NPV Calc"}</definedName>
    <definedName name="wrn.Total." hidden="1">{#N/A,#N/A,FALSE,"Exec Sum";#N/A,#N/A,FALSE,"Rent Rate Comp";#N/A,#N/A,FALSE,"Rate, NPV Comp";#N/A,#N/A,FALSE,"Opt A NNN";#N/A,#N/A,FALSE,"15-yr Opt. A Sum";#N/A,#N/A,FALSE,"15-yr Opt A Other Costs";#N/A,#N/A,FALSE,"10-yr Opt. A Sum";#N/A,#N/A,FALSE,"10-yr Opt A Other Costs";#N/A,#N/A,FALSE,"NPV Calc"}</definedName>
    <definedName name="wrn.total._.closing." localSheetId="4" hidden="1">{"page1",#N/A,FALSE,"CTT_CLO";"page2",#N/A,FALSE,"CTT_CLO";"schedules",#N/A,FALSE,"CTT_CLO";"scheduleA",#N/A,FALSE,"CTT_CLO";"scheduleBC",#N/A,FALSE,"CTT_CLO";"scheduleDE",#N/A,FALSE,"CTT_CLO";"scheduleF",#N/A,FALSE,"CTT_CLO"}</definedName>
    <definedName name="wrn.total._.closing." localSheetId="5" hidden="1">{"page1",#N/A,FALSE,"CTT_CLO";"page2",#N/A,FALSE,"CTT_CLO";"schedules",#N/A,FALSE,"CTT_CLO";"scheduleA",#N/A,FALSE,"CTT_CLO";"scheduleBC",#N/A,FALSE,"CTT_CLO";"scheduleDE",#N/A,FALSE,"CTT_CLO";"scheduleF",#N/A,FALSE,"CTT_CLO"}</definedName>
    <definedName name="wrn.total._.closing." localSheetId="3" hidden="1">{"page1",#N/A,FALSE,"CTT_CLO";"page2",#N/A,FALSE,"CTT_CLO";"schedules",#N/A,FALSE,"CTT_CLO";"scheduleA",#N/A,FALSE,"CTT_CLO";"scheduleBC",#N/A,FALSE,"CTT_CLO";"scheduleDE",#N/A,FALSE,"CTT_CLO";"scheduleF",#N/A,FALSE,"CTT_CLO"}</definedName>
    <definedName name="wrn.total._.closing." hidden="1">{"page1",#N/A,FALSE,"CTT_CLO";"page2",#N/A,FALSE,"CTT_CLO";"schedules",#N/A,FALSE,"CTT_CLO";"scheduleA",#N/A,FALSE,"CTT_CLO";"scheduleBC",#N/A,FALSE,"CTT_CLO";"scheduleDE",#N/A,FALSE,"CTT_CLO";"scheduleF",#N/A,FALSE,"CTT_CLO"}</definedName>
    <definedName name="wrn.Total._.Model." localSheetId="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wrn.Total._.Model." localSheetId="5"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wrn.Total._.Model." localSheetId="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wrn.Total._.Model."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wrn.Total._.Presentation." localSheetId="4" hidden="1">{#N/A,#N/A,TRUE,"Financial Statements";#N/A,#N/A,TRUE,"Normalized Salaries";#N/A,#N/A,TRUE,"Valuation";#N/A,#N/A,TRUE,"Beta, Wd, We and Excess WC";#N/A,#N/A,TRUE,"WACC";#N/A,#N/A,TRUE,"MM FA &amp; Multiples"}</definedName>
    <definedName name="wrn.Total._.Presentation." localSheetId="5" hidden="1">{#N/A,#N/A,TRUE,"Financial Statements";#N/A,#N/A,TRUE,"Normalized Salaries";#N/A,#N/A,TRUE,"Valuation";#N/A,#N/A,TRUE,"Beta, Wd, We and Excess WC";#N/A,#N/A,TRUE,"WACC";#N/A,#N/A,TRUE,"MM FA &amp; Multiples"}</definedName>
    <definedName name="wrn.Total._.Presentation." localSheetId="3" hidden="1">{#N/A,#N/A,TRUE,"Financial Statements";#N/A,#N/A,TRUE,"Normalized Salaries";#N/A,#N/A,TRUE,"Valuation";#N/A,#N/A,TRUE,"Beta, Wd, We and Excess WC";#N/A,#N/A,TRUE,"WACC";#N/A,#N/A,TRUE,"MM FA &amp; Multiples"}</definedName>
    <definedName name="wrn.Total._.Presentation." hidden="1">{#N/A,#N/A,TRUE,"Financial Statements";#N/A,#N/A,TRUE,"Normalized Salaries";#N/A,#N/A,TRUE,"Valuation";#N/A,#N/A,TRUE,"Beta, Wd, We and Excess WC";#N/A,#N/A,TRUE,"WACC";#N/A,#N/A,TRUE,"MM FA &amp; Multiples"}</definedName>
    <definedName name="wrn.TOTAL._.SHEETS." localSheetId="4" hidden="1">{#N/A,#N/A,FALSE,"DEV COSTS";#N/A,#N/A,FALSE,"10-YR C. F."}</definedName>
    <definedName name="wrn.TOTAL._.SHEETS." localSheetId="5" hidden="1">{#N/A,#N/A,FALSE,"DEV COSTS";#N/A,#N/A,FALSE,"10-YR C. F."}</definedName>
    <definedName name="wrn.TOTAL._.SHEETS." localSheetId="3" hidden="1">{#N/A,#N/A,FALSE,"DEV COSTS";#N/A,#N/A,FALSE,"10-YR C. F."}</definedName>
    <definedName name="wrn.TOTAL._.SHEETS." hidden="1">{#N/A,#N/A,FALSE,"DEV COSTS";#N/A,#N/A,FALSE,"10-YR C. F."}</definedName>
    <definedName name="wrn.TOTAL._.SHEETS._1" localSheetId="4" hidden="1">{#N/A,#N/A,FALSE,"DEV COSTS";#N/A,#N/A,FALSE,"10-YR C. F."}</definedName>
    <definedName name="wrn.TOTAL._.SHEETS._1" localSheetId="5" hidden="1">{#N/A,#N/A,FALSE,"DEV COSTS";#N/A,#N/A,FALSE,"10-YR C. F."}</definedName>
    <definedName name="wrn.TOTAL._.SHEETS._1" localSheetId="3" hidden="1">{#N/A,#N/A,FALSE,"DEV COSTS";#N/A,#N/A,FALSE,"10-YR C. F."}</definedName>
    <definedName name="wrn.TOTAL._.SHEETS._1" hidden="1">{#N/A,#N/A,FALSE,"DEV COSTS";#N/A,#N/A,FALSE,"10-YR C. F."}</definedName>
    <definedName name="wrn.TOTAL._.SHEETS._2" localSheetId="4" hidden="1">{#N/A,#N/A,FALSE,"DEV COSTS";#N/A,#N/A,FALSE,"10-YR C. F."}</definedName>
    <definedName name="wrn.TOTAL._.SHEETS._2" localSheetId="5" hidden="1">{#N/A,#N/A,FALSE,"DEV COSTS";#N/A,#N/A,FALSE,"10-YR C. F."}</definedName>
    <definedName name="wrn.TOTAL._.SHEETS._2" localSheetId="3" hidden="1">{#N/A,#N/A,FALSE,"DEV COSTS";#N/A,#N/A,FALSE,"10-YR C. F."}</definedName>
    <definedName name="wrn.TOTAL._.SHEETS._2" hidden="1">{#N/A,#N/A,FALSE,"DEV COSTS";#N/A,#N/A,FALSE,"10-YR C. F."}</definedName>
    <definedName name="wrn.TOTAL._.SHEETS5" localSheetId="4" hidden="1">{#N/A,#N/A,FALSE,"DEV COSTS";#N/A,#N/A,FALSE,"10-YR C. F."}</definedName>
    <definedName name="wrn.TOTAL._.SHEETS5" localSheetId="5" hidden="1">{#N/A,#N/A,FALSE,"DEV COSTS";#N/A,#N/A,FALSE,"10-YR C. F."}</definedName>
    <definedName name="wrn.TOTAL._.SHEETS5" localSheetId="3" hidden="1">{#N/A,#N/A,FALSE,"DEV COSTS";#N/A,#N/A,FALSE,"10-YR C. F."}</definedName>
    <definedName name="wrn.TOTAL._.SHEETS5" hidden="1">{#N/A,#N/A,FALSE,"DEV COSTS";#N/A,#N/A,FALSE,"10-YR C. F."}</definedName>
    <definedName name="wrn.TOTAL._.SHEETS5_1" localSheetId="4" hidden="1">{#N/A,#N/A,FALSE,"DEV COSTS";#N/A,#N/A,FALSE,"10-YR C. F."}</definedName>
    <definedName name="wrn.TOTAL._.SHEETS5_1" localSheetId="5" hidden="1">{#N/A,#N/A,FALSE,"DEV COSTS";#N/A,#N/A,FALSE,"10-YR C. F."}</definedName>
    <definedName name="wrn.TOTAL._.SHEETS5_1" localSheetId="3" hidden="1">{#N/A,#N/A,FALSE,"DEV COSTS";#N/A,#N/A,FALSE,"10-YR C. F."}</definedName>
    <definedName name="wrn.TOTAL._.SHEETS5_1" hidden="1">{#N/A,#N/A,FALSE,"DEV COSTS";#N/A,#N/A,FALSE,"10-YR C. F."}</definedName>
    <definedName name="wrn.Total._1" localSheetId="4" hidden="1">{#N/A,#N/A,FALSE,"Exec Sum";#N/A,#N/A,FALSE,"Rent Rate Comp";#N/A,#N/A,FALSE,"Rate, NPV Comp";#N/A,#N/A,FALSE,"Opt A NNN";#N/A,#N/A,FALSE,"15-yr Opt. A Sum";#N/A,#N/A,FALSE,"15-yr Opt A Other Costs";#N/A,#N/A,FALSE,"10-yr Opt. A Sum";#N/A,#N/A,FALSE,"10-yr Opt A Other Costs";#N/A,#N/A,FALSE,"NPV Calc"}</definedName>
    <definedName name="wrn.Total._1" localSheetId="5" hidden="1">{#N/A,#N/A,FALSE,"Exec Sum";#N/A,#N/A,FALSE,"Rent Rate Comp";#N/A,#N/A,FALSE,"Rate, NPV Comp";#N/A,#N/A,FALSE,"Opt A NNN";#N/A,#N/A,FALSE,"15-yr Opt. A Sum";#N/A,#N/A,FALSE,"15-yr Opt A Other Costs";#N/A,#N/A,FALSE,"10-yr Opt. A Sum";#N/A,#N/A,FALSE,"10-yr Opt A Other Costs";#N/A,#N/A,FALSE,"NPV Calc"}</definedName>
    <definedName name="wrn.Total._1" localSheetId="3" hidden="1">{#N/A,#N/A,FALSE,"Exec Sum";#N/A,#N/A,FALSE,"Rent Rate Comp";#N/A,#N/A,FALSE,"Rate, NPV Comp";#N/A,#N/A,FALSE,"Opt A NNN";#N/A,#N/A,FALSE,"15-yr Opt. A Sum";#N/A,#N/A,FALSE,"15-yr Opt A Other Costs";#N/A,#N/A,FALSE,"10-yr Opt. A Sum";#N/A,#N/A,FALSE,"10-yr Opt A Other Costs";#N/A,#N/A,FALSE,"NPV Calc"}</definedName>
    <definedName name="wrn.Total._1" hidden="1">{#N/A,#N/A,FALSE,"Exec Sum";#N/A,#N/A,FALSE,"Rent Rate Comp";#N/A,#N/A,FALSE,"Rate, NPV Comp";#N/A,#N/A,FALSE,"Opt A NNN";#N/A,#N/A,FALSE,"15-yr Opt. A Sum";#N/A,#N/A,FALSE,"15-yr Opt A Other Costs";#N/A,#N/A,FALSE,"10-yr Opt. A Sum";#N/A,#N/A,FALSE,"10-yr Opt A Other Costs";#N/A,#N/A,FALSE,"NPV Calc"}</definedName>
    <definedName name="wrn.Total._2" localSheetId="4" hidden="1">{#N/A,#N/A,FALSE,"Exec Sum";#N/A,#N/A,FALSE,"Rent Rate Comp";#N/A,#N/A,FALSE,"Rate, NPV Comp";#N/A,#N/A,FALSE,"Opt A NNN";#N/A,#N/A,FALSE,"15-yr Opt. A Sum";#N/A,#N/A,FALSE,"15-yr Opt A Other Costs";#N/A,#N/A,FALSE,"10-yr Opt. A Sum";#N/A,#N/A,FALSE,"10-yr Opt A Other Costs";#N/A,#N/A,FALSE,"NPV Calc"}</definedName>
    <definedName name="wrn.Total._2" localSheetId="5" hidden="1">{#N/A,#N/A,FALSE,"Exec Sum";#N/A,#N/A,FALSE,"Rent Rate Comp";#N/A,#N/A,FALSE,"Rate, NPV Comp";#N/A,#N/A,FALSE,"Opt A NNN";#N/A,#N/A,FALSE,"15-yr Opt. A Sum";#N/A,#N/A,FALSE,"15-yr Opt A Other Costs";#N/A,#N/A,FALSE,"10-yr Opt. A Sum";#N/A,#N/A,FALSE,"10-yr Opt A Other Costs";#N/A,#N/A,FALSE,"NPV Calc"}</definedName>
    <definedName name="wrn.Total._2" localSheetId="3" hidden="1">{#N/A,#N/A,FALSE,"Exec Sum";#N/A,#N/A,FALSE,"Rent Rate Comp";#N/A,#N/A,FALSE,"Rate, NPV Comp";#N/A,#N/A,FALSE,"Opt A NNN";#N/A,#N/A,FALSE,"15-yr Opt. A Sum";#N/A,#N/A,FALSE,"15-yr Opt A Other Costs";#N/A,#N/A,FALSE,"10-yr Opt. A Sum";#N/A,#N/A,FALSE,"10-yr Opt A Other Costs";#N/A,#N/A,FALSE,"NPV Calc"}</definedName>
    <definedName name="wrn.Total._2" hidden="1">{#N/A,#N/A,FALSE,"Exec Sum";#N/A,#N/A,FALSE,"Rent Rate Comp";#N/A,#N/A,FALSE,"Rate, NPV Comp";#N/A,#N/A,FALSE,"Opt A NNN";#N/A,#N/A,FALSE,"15-yr Opt. A Sum";#N/A,#N/A,FALSE,"15-yr Opt A Other Costs";#N/A,#N/A,FALSE,"10-yr Opt. A Sum";#N/A,#N/A,FALSE,"10-yr Opt A Other Costs";#N/A,#N/A,FALSE,"NPV Calc"}</definedName>
    <definedName name="wrn.Total5" localSheetId="4" hidden="1">{#N/A,#N/A,FALSE,"Exec Sum";#N/A,#N/A,FALSE,"Rent Rate Comp";#N/A,#N/A,FALSE,"Rate, NPV Comp";#N/A,#N/A,FALSE,"Opt A NNN";#N/A,#N/A,FALSE,"15-yr Opt. A Sum";#N/A,#N/A,FALSE,"15-yr Opt A Other Costs";#N/A,#N/A,FALSE,"10-yr Opt. A Sum";#N/A,#N/A,FALSE,"10-yr Opt A Other Costs";#N/A,#N/A,FALSE,"NPV Calc"}</definedName>
    <definedName name="wrn.Total5" localSheetId="5" hidden="1">{#N/A,#N/A,FALSE,"Exec Sum";#N/A,#N/A,FALSE,"Rent Rate Comp";#N/A,#N/A,FALSE,"Rate, NPV Comp";#N/A,#N/A,FALSE,"Opt A NNN";#N/A,#N/A,FALSE,"15-yr Opt. A Sum";#N/A,#N/A,FALSE,"15-yr Opt A Other Costs";#N/A,#N/A,FALSE,"10-yr Opt. A Sum";#N/A,#N/A,FALSE,"10-yr Opt A Other Costs";#N/A,#N/A,FALSE,"NPV Calc"}</definedName>
    <definedName name="wrn.Total5" localSheetId="3" hidden="1">{#N/A,#N/A,FALSE,"Exec Sum";#N/A,#N/A,FALSE,"Rent Rate Comp";#N/A,#N/A,FALSE,"Rate, NPV Comp";#N/A,#N/A,FALSE,"Opt A NNN";#N/A,#N/A,FALSE,"15-yr Opt. A Sum";#N/A,#N/A,FALSE,"15-yr Opt A Other Costs";#N/A,#N/A,FALSE,"10-yr Opt. A Sum";#N/A,#N/A,FALSE,"10-yr Opt A Other Costs";#N/A,#N/A,FALSE,"NPV Calc"}</definedName>
    <definedName name="wrn.Total5" hidden="1">{#N/A,#N/A,FALSE,"Exec Sum";#N/A,#N/A,FALSE,"Rent Rate Comp";#N/A,#N/A,FALSE,"Rate, NPV Comp";#N/A,#N/A,FALSE,"Opt A NNN";#N/A,#N/A,FALSE,"15-yr Opt. A Sum";#N/A,#N/A,FALSE,"15-yr Opt A Other Costs";#N/A,#N/A,FALSE,"10-yr Opt. A Sum";#N/A,#N/A,FALSE,"10-yr Opt A Other Costs";#N/A,#N/A,FALSE,"NPV Calc"}</definedName>
    <definedName name="wrn.Total5_1" localSheetId="4" hidden="1">{#N/A,#N/A,FALSE,"Exec Sum";#N/A,#N/A,FALSE,"Rent Rate Comp";#N/A,#N/A,FALSE,"Rate, NPV Comp";#N/A,#N/A,FALSE,"Opt A NNN";#N/A,#N/A,FALSE,"15-yr Opt. A Sum";#N/A,#N/A,FALSE,"15-yr Opt A Other Costs";#N/A,#N/A,FALSE,"10-yr Opt. A Sum";#N/A,#N/A,FALSE,"10-yr Opt A Other Costs";#N/A,#N/A,FALSE,"NPV Calc"}</definedName>
    <definedName name="wrn.Total5_1" localSheetId="5" hidden="1">{#N/A,#N/A,FALSE,"Exec Sum";#N/A,#N/A,FALSE,"Rent Rate Comp";#N/A,#N/A,FALSE,"Rate, NPV Comp";#N/A,#N/A,FALSE,"Opt A NNN";#N/A,#N/A,FALSE,"15-yr Opt. A Sum";#N/A,#N/A,FALSE,"15-yr Opt A Other Costs";#N/A,#N/A,FALSE,"10-yr Opt. A Sum";#N/A,#N/A,FALSE,"10-yr Opt A Other Costs";#N/A,#N/A,FALSE,"NPV Calc"}</definedName>
    <definedName name="wrn.Total5_1" localSheetId="3" hidden="1">{#N/A,#N/A,FALSE,"Exec Sum";#N/A,#N/A,FALSE,"Rent Rate Comp";#N/A,#N/A,FALSE,"Rate, NPV Comp";#N/A,#N/A,FALSE,"Opt A NNN";#N/A,#N/A,FALSE,"15-yr Opt. A Sum";#N/A,#N/A,FALSE,"15-yr Opt A Other Costs";#N/A,#N/A,FALSE,"10-yr Opt. A Sum";#N/A,#N/A,FALSE,"10-yr Opt A Other Costs";#N/A,#N/A,FALSE,"NPV Calc"}</definedName>
    <definedName name="wrn.Total5_1" hidden="1">{#N/A,#N/A,FALSE,"Exec Sum";#N/A,#N/A,FALSE,"Rent Rate Comp";#N/A,#N/A,FALSE,"Rate, NPV Comp";#N/A,#N/A,FALSE,"Opt A NNN";#N/A,#N/A,FALSE,"15-yr Opt. A Sum";#N/A,#N/A,FALSE,"15-yr Opt A Other Costs";#N/A,#N/A,FALSE,"10-yr Opt. A Sum";#N/A,#N/A,FALSE,"10-yr Opt A Other Costs";#N/A,#N/A,FALSE,"NPV Calc"}</definedName>
    <definedName name="wrn.totalcomp." localSheetId="4" hidden="1">{"comp1",#N/A,FALSE,"COMPS";"footnotes",#N/A,FALSE,"COMPS"}</definedName>
    <definedName name="wrn.totalcomp." localSheetId="5" hidden="1">{"comp1",#N/A,FALSE,"COMPS";"footnotes",#N/A,FALSE,"COMPS"}</definedName>
    <definedName name="wrn.totalcomp." localSheetId="3" hidden="1">{"comp1",#N/A,FALSE,"COMPS";"footnotes",#N/A,FALSE,"COMPS"}</definedName>
    <definedName name="wrn.totalcomp." hidden="1">{"comp1",#N/A,FALSE,"COMPS";"footnotes",#N/A,FALSE,"COMPS"}</definedName>
    <definedName name="wrn.totalcomp.1" localSheetId="4" hidden="1">{"comp1",#N/A,FALSE,"COMPS";"footnotes",#N/A,FALSE,"COMPS"}</definedName>
    <definedName name="wrn.totalcomp.1" localSheetId="5" hidden="1">{"comp1",#N/A,FALSE,"COMPS";"footnotes",#N/A,FALSE,"COMPS"}</definedName>
    <definedName name="wrn.totalcomp.1" localSheetId="3" hidden="1">{"comp1",#N/A,FALSE,"COMPS";"footnotes",#N/A,FALSE,"COMPS"}</definedName>
    <definedName name="wrn.totalcomp.1" hidden="1">{"comp1",#N/A,FALSE,"COMPS";"footnotes",#N/A,FALSE,"COMPS"}</definedName>
    <definedName name="wrn.Totar." localSheetId="4" hidden="1">{"Totax",#N/A,FALSE,"Sheet1";#N/A,#N/A,FALSE,"Law Output"}</definedName>
    <definedName name="wrn.Totar." localSheetId="5" hidden="1">{"Totax",#N/A,FALSE,"Sheet1";#N/A,#N/A,FALSE,"Law Output"}</definedName>
    <definedName name="wrn.Totar." localSheetId="3" hidden="1">{"Totax",#N/A,FALSE,"Sheet1";#N/A,#N/A,FALSE,"Law Output"}</definedName>
    <definedName name="wrn.Totar." hidden="1">{"Totax",#N/A,FALSE,"Sheet1";#N/A,#N/A,FALSE,"Law Output"}</definedName>
    <definedName name="wrn.TownPoint." localSheetId="4" hidden="1">{"Townpoint-Investor",#N/A,FALSE,"TownPoint";"Townpoint-Property",#N/A,FALSE,"TownPoint"}</definedName>
    <definedName name="wrn.TownPoint." localSheetId="5" hidden="1">{"Townpoint-Investor",#N/A,FALSE,"TownPoint";"Townpoint-Property",#N/A,FALSE,"TownPoint"}</definedName>
    <definedName name="wrn.TownPoint." localSheetId="3" hidden="1">{"Townpoint-Investor",#N/A,FALSE,"TownPoint";"Townpoint-Property",#N/A,FALSE,"TownPoint"}</definedName>
    <definedName name="wrn.TownPoint." hidden="1">{"Townpoint-Investor",#N/A,FALSE,"TownPoint";"Townpoint-Property",#N/A,FALSE,"TownPoint"}</definedName>
    <definedName name="wrn.TownPoint._1" localSheetId="4" hidden="1">{"Townpoint-Investor",#N/A,FALSE,"TownPoint";"Townpoint-Property",#N/A,FALSE,"TownPoint"}</definedName>
    <definedName name="wrn.TownPoint._1" localSheetId="5" hidden="1">{"Townpoint-Investor",#N/A,FALSE,"TownPoint";"Townpoint-Property",#N/A,FALSE,"TownPoint"}</definedName>
    <definedName name="wrn.TownPoint._1" localSheetId="3" hidden="1">{"Townpoint-Investor",#N/A,FALSE,"TownPoint";"Townpoint-Property",#N/A,FALSE,"TownPoint"}</definedName>
    <definedName name="wrn.TownPoint._1" hidden="1">{"Townpoint-Investor",#N/A,FALSE,"TownPoint";"Townpoint-Property",#N/A,FALSE,"TownPoint"}</definedName>
    <definedName name="wrn.tp_clca_fs." localSheetId="4" hidden="1">{"avgbs",#N/A,FALSE,"tp_clca_fs";"is",#N/A,FALSE,"tp_clca_fs";"opexps",#N/A,FALSE,"tp_clca_fs"}</definedName>
    <definedName name="wrn.tp_clca_fs." localSheetId="5" hidden="1">{"avgbs",#N/A,FALSE,"tp_clca_fs";"is",#N/A,FALSE,"tp_clca_fs";"opexps",#N/A,FALSE,"tp_clca_fs"}</definedName>
    <definedName name="wrn.tp_clca_fs." localSheetId="3" hidden="1">{"avgbs",#N/A,FALSE,"tp_clca_fs";"is",#N/A,FALSE,"tp_clca_fs";"opexps",#N/A,FALSE,"tp_clca_fs"}</definedName>
    <definedName name="wrn.tp_clca_fs." hidden="1">{"avgbs",#N/A,FALSE,"tp_clca_fs";"is",#N/A,FALSE,"tp_clca_fs";"opexps",#N/A,FALSE,"tp_clca_fs"}</definedName>
    <definedName name="wrn.tplport_fs." localSheetId="4" hidden="1">{"avgbs",#N/A,FALSE,"tpl&amp;port_fs";"is",#N/A,FALSE,"tpl&amp;port_fs";"opexps",#N/A,FALSE,"tpl&amp;port_fs"}</definedName>
    <definedName name="wrn.tplport_fs." localSheetId="5" hidden="1">{"avgbs",#N/A,FALSE,"tpl&amp;port_fs";"is",#N/A,FALSE,"tpl&amp;port_fs";"opexps",#N/A,FALSE,"tpl&amp;port_fs"}</definedName>
    <definedName name="wrn.tplport_fs." localSheetId="3" hidden="1">{"avgbs",#N/A,FALSE,"tpl&amp;port_fs";"is",#N/A,FALSE,"tpl&amp;port_fs";"opexps",#N/A,FALSE,"tpl&amp;port_fs"}</definedName>
    <definedName name="wrn.tplport_fs." hidden="1">{"avgbs",#N/A,FALSE,"tpl&amp;port_fs";"is",#N/A,FALSE,"tpl&amp;port_fs";"opexps",#N/A,FALSE,"tpl&amp;port_fs"}</definedName>
    <definedName name="wrn.Trans._.Op._.Exp." localSheetId="4" hidden="1">{#N/A,#N/A,FALSE,"TRANS"}</definedName>
    <definedName name="wrn.Trans._.Op._.Exp." localSheetId="5" hidden="1">{#N/A,#N/A,FALSE,"TRANS"}</definedName>
    <definedName name="wrn.Trans._.Op._.Exp." localSheetId="3" hidden="1">{#N/A,#N/A,FALSE,"TRANS"}</definedName>
    <definedName name="wrn.Trans._.Op._.Exp." hidden="1">{#N/A,#N/A,FALSE,"TRANS"}</definedName>
    <definedName name="wrn.trans._.sum." localSheetId="4" hidden="1">{"trans assumptions",#N/A,FALSE,"Merger";"trans accretion",#N/A,FALSE,"Merger"}</definedName>
    <definedName name="wrn.trans._.sum." localSheetId="5" hidden="1">{"trans assumptions",#N/A,FALSE,"Merger";"trans accretion",#N/A,FALSE,"Merger"}</definedName>
    <definedName name="wrn.trans._.sum." localSheetId="3" hidden="1">{"trans assumptions",#N/A,FALSE,"Merger";"trans accretion",#N/A,FALSE,"Merger"}</definedName>
    <definedName name="wrn.trans._.sum." hidden="1">{"trans assumptions",#N/A,FALSE,"Merger";"trans accretion",#N/A,FALSE,"Merger"}</definedName>
    <definedName name="wrn.TransPrcd_123." localSheetId="4" hidden="1">{#N/A,#N/A,TRUE,"TransPrcd 1";#N/A,#N/A,TRUE,"TransPrcd 2";#N/A,#N/A,TRUE,"TransPrcd 3"}</definedName>
    <definedName name="wrn.TransPrcd_123." localSheetId="5" hidden="1">{#N/A,#N/A,TRUE,"TransPrcd 1";#N/A,#N/A,TRUE,"TransPrcd 2";#N/A,#N/A,TRUE,"TransPrcd 3"}</definedName>
    <definedName name="wrn.TransPrcd_123." localSheetId="3" hidden="1">{#N/A,#N/A,TRUE,"TransPrcd 1";#N/A,#N/A,TRUE,"TransPrcd 2";#N/A,#N/A,TRUE,"TransPrcd 3"}</definedName>
    <definedName name="wrn.TransPrcd_123." hidden="1">{#N/A,#N/A,TRUE,"TransPrcd 1";#N/A,#N/A,TRUE,"TransPrcd 2";#N/A,#N/A,TRUE,"TransPrcd 3"}</definedName>
    <definedName name="wrn.trial._.cash." localSheetId="4" hidden="1">{#N/A,#N/A,FALSE,"cashflow";#N/A,#N/A,FALSE,"trial balance"}</definedName>
    <definedName name="wrn.trial._.cash." localSheetId="5" hidden="1">{#N/A,#N/A,FALSE,"cashflow";#N/A,#N/A,FALSE,"trial balance"}</definedName>
    <definedName name="wrn.trial._.cash." localSheetId="3" hidden="1">{#N/A,#N/A,FALSE,"cashflow";#N/A,#N/A,FALSE,"trial balance"}</definedName>
    <definedName name="wrn.trial._.cash." hidden="1">{#N/A,#N/A,FALSE,"cashflow";#N/A,#N/A,FALSE,"trial balance"}</definedName>
    <definedName name="wrn.tt" localSheetId="4"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tt" localSheetId="5"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tt" localSheetId="3"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tt"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TTLPACK." localSheetId="4"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TLPACK." localSheetId="5"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TLPACK." localSheetId="3"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TLPACK."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TLPACK._1" localSheetId="4"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TLPACK._1" localSheetId="5"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TLPACK._1" localSheetId="3"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TLPACK._1"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tlpck" localSheetId="4" hidden="1">{#N/A,#N/A,FALSE,"Property Profile";#N/A,#N/A,FALSE,"IncStmt";#N/A,#N/A,FALSE,"1996 Budget Worksheet";#N/A,#N/A,FALSE,"96 RENT SUM";#N/A,#N/A,FALSE,"LSGACTSCHED";#N/A,#N/A,FALSE,"STORAGE";#N/A,#N/A,FALSE,"antenna";#N/A,#N/A,FALSE,"Parking";#N/A,#N/A,FALSE,"COST";#N/A,#N/A,FALSE,"ESCALATION";#N/A,#N/A,FALSE,"Oper Exp";#N/A,#N/A,FALSE,"Cap Expenditures";#N/A,#N/A,FALSE,"Monthly Spread";#N/A,#N/A,FALSE,"Janitorial Schedule";#N/A,#N/A,FALSE,"ELECTRIC";#N/A,#N/A,FALSE,"WATER";#N/A,#N/A,FALSE,"Natural Gas";#N/A,#N/A,FALSE,"Ppd Ins 1996";#N/A,#N/A,FALSE,"Recov Depr"}</definedName>
    <definedName name="wrn.ttlpck" localSheetId="5" hidden="1">{#N/A,#N/A,FALSE,"Property Profile";#N/A,#N/A,FALSE,"IncStmt";#N/A,#N/A,FALSE,"1996 Budget Worksheet";#N/A,#N/A,FALSE,"96 RENT SUM";#N/A,#N/A,FALSE,"LSGACTSCHED";#N/A,#N/A,FALSE,"STORAGE";#N/A,#N/A,FALSE,"antenna";#N/A,#N/A,FALSE,"Parking";#N/A,#N/A,FALSE,"COST";#N/A,#N/A,FALSE,"ESCALATION";#N/A,#N/A,FALSE,"Oper Exp";#N/A,#N/A,FALSE,"Cap Expenditures";#N/A,#N/A,FALSE,"Monthly Spread";#N/A,#N/A,FALSE,"Janitorial Schedule";#N/A,#N/A,FALSE,"ELECTRIC";#N/A,#N/A,FALSE,"WATER";#N/A,#N/A,FALSE,"Natural Gas";#N/A,#N/A,FALSE,"Ppd Ins 1996";#N/A,#N/A,FALSE,"Recov Depr"}</definedName>
    <definedName name="wrn.ttlpck" localSheetId="3" hidden="1">{#N/A,#N/A,FALSE,"Property Profile";#N/A,#N/A,FALSE,"IncStmt";#N/A,#N/A,FALSE,"1996 Budget Worksheet";#N/A,#N/A,FALSE,"96 RENT SUM";#N/A,#N/A,FALSE,"LSGACTSCHED";#N/A,#N/A,FALSE,"STORAGE";#N/A,#N/A,FALSE,"antenna";#N/A,#N/A,FALSE,"Parking";#N/A,#N/A,FALSE,"COST";#N/A,#N/A,FALSE,"ESCALATION";#N/A,#N/A,FALSE,"Oper Exp";#N/A,#N/A,FALSE,"Cap Expenditures";#N/A,#N/A,FALSE,"Monthly Spread";#N/A,#N/A,FALSE,"Janitorial Schedule";#N/A,#N/A,FALSE,"ELECTRIC";#N/A,#N/A,FALSE,"WATER";#N/A,#N/A,FALSE,"Natural Gas";#N/A,#N/A,FALSE,"Ppd Ins 1996";#N/A,#N/A,FALSE,"Recov Depr"}</definedName>
    <definedName name="wrn.ttlpck" hidden="1">{#N/A,#N/A,FALSE,"Property Profile";#N/A,#N/A,FALSE,"IncStmt";#N/A,#N/A,FALSE,"1996 Budget Worksheet";#N/A,#N/A,FALSE,"96 RENT SUM";#N/A,#N/A,FALSE,"LSGACTSCHED";#N/A,#N/A,FALSE,"STORAGE";#N/A,#N/A,FALSE,"antenna";#N/A,#N/A,FALSE,"Parking";#N/A,#N/A,FALSE,"COST";#N/A,#N/A,FALSE,"ESCALATION";#N/A,#N/A,FALSE,"Oper Exp";#N/A,#N/A,FALSE,"Cap Expenditures";#N/A,#N/A,FALSE,"Monthly Spread";#N/A,#N/A,FALSE,"Janitorial Schedule";#N/A,#N/A,FALSE,"ELECTRIC";#N/A,#N/A,FALSE,"WATER";#N/A,#N/A,FALSE,"Natural Gas";#N/A,#N/A,FALSE,"Ppd Ins 1996";#N/A,#N/A,FALSE,"Recov Depr"}</definedName>
    <definedName name="wrn.Tweety." localSheetId="4" hidden="1">{#N/A,#N/A,FALSE,"A&amp;E";#N/A,#N/A,FALSE,"HighTop";#N/A,#N/A,FALSE,"JG";#N/A,#N/A,FALSE,"RI";#N/A,#N/A,FALSE,"woHT";#N/A,#N/A,FALSE,"woHT&amp;JG"}</definedName>
    <definedName name="wrn.Tweety." localSheetId="5" hidden="1">{#N/A,#N/A,FALSE,"A&amp;E";#N/A,#N/A,FALSE,"HighTop";#N/A,#N/A,FALSE,"JG";#N/A,#N/A,FALSE,"RI";#N/A,#N/A,FALSE,"woHT";#N/A,#N/A,FALSE,"woHT&amp;JG"}</definedName>
    <definedName name="wrn.Tweety." localSheetId="3" hidden="1">{#N/A,#N/A,FALSE,"A&amp;E";#N/A,#N/A,FALSE,"HighTop";#N/A,#N/A,FALSE,"JG";#N/A,#N/A,FALSE,"RI";#N/A,#N/A,FALSE,"woHT";#N/A,#N/A,FALSE,"woHT&amp;JG"}</definedName>
    <definedName name="wrn.Tweety." hidden="1">{#N/A,#N/A,FALSE,"A&amp;E";#N/A,#N/A,FALSE,"HighTop";#N/A,#N/A,FALSE,"JG";#N/A,#N/A,FALSE,"RI";#N/A,#N/A,FALSE,"woHT";#N/A,#N/A,FALSE,"woHT&amp;JG"}</definedName>
    <definedName name="wrn.ty" localSheetId="4"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ty" localSheetId="5"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ty" localSheetId="3"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ty" hidden="1">{#N/A,#N/A,FALSE,"PLAN OVERVIEW";#N/A,#N/A,FALSE,"2000 - 2005 Total Returns";#N/A,#N/A,FALSE,"2000-2005 Return % Summary";#N/A,#N/A,FALSE,"2000 - 2005 Total Returns (%)";#N/A,#N/A,FALSE,"PROFORMA CASH";#N/A,#N/A,FALSE,"CASH &amp; EARNINGS @ OWN%";#N/A,#N/A,FALSE,"CASH &amp; EARNINGS @ 100%";#N/A,#N/A,FALSE,"RECAP of CASH";#N/A,#N/A,FALSE,"EBDT Reconciliation";#N/A,#N/A,FALSE,"Tax Information";#N/A,#N/A,FALSE,"Summary Schedules"}</definedName>
    <definedName name="wrn.Tycon._.Model." localSheetId="4" hidden="1">{"rtn",#N/A,FALSE,"RTN";"tables",#N/A,FALSE,"RTN";"cf",#N/A,FALSE,"CF";"stats",#N/A,FALSE,"Stats";"prop",#N/A,FALSE,"Prop"}</definedName>
    <definedName name="wrn.Tycon._.Model." localSheetId="5" hidden="1">{"rtn",#N/A,FALSE,"RTN";"tables",#N/A,FALSE,"RTN";"cf",#N/A,FALSE,"CF";"stats",#N/A,FALSE,"Stats";"prop",#N/A,FALSE,"Prop"}</definedName>
    <definedName name="wrn.Tycon._.Model." localSheetId="3" hidden="1">{"rtn",#N/A,FALSE,"RTN";"tables",#N/A,FALSE,"RTN";"cf",#N/A,FALSE,"CF";"stats",#N/A,FALSE,"Stats";"prop",#N/A,FALSE,"Prop"}</definedName>
    <definedName name="wrn.Tycon._.Model." hidden="1">{"rtn",#N/A,FALSE,"RTN";"tables",#N/A,FALSE,"RTN";"cf",#N/A,FALSE,"CF";"stats",#N/A,FALSE,"Stats";"prop",#N/A,FALSE,"Prop"}</definedName>
    <definedName name="wrn.Tycon._.Model._1" localSheetId="4" hidden="1">{"rtn",#N/A,FALSE,"RTN";"tables",#N/A,FALSE,"RTN";"cf",#N/A,FALSE,"CF";"stats",#N/A,FALSE,"Stats";"prop",#N/A,FALSE,"Prop"}</definedName>
    <definedName name="wrn.Tycon._.Model._1" localSheetId="5" hidden="1">{"rtn",#N/A,FALSE,"RTN";"tables",#N/A,FALSE,"RTN";"cf",#N/A,FALSE,"CF";"stats",#N/A,FALSE,"Stats";"prop",#N/A,FALSE,"Prop"}</definedName>
    <definedName name="wrn.Tycon._.Model._1" localSheetId="3" hidden="1">{"rtn",#N/A,FALSE,"RTN";"tables",#N/A,FALSE,"RTN";"cf",#N/A,FALSE,"CF";"stats",#N/A,FALSE,"Stats";"prop",#N/A,FALSE,"Prop"}</definedName>
    <definedName name="wrn.Tycon._.Model._1" hidden="1">{"rtn",#N/A,FALSE,"RTN";"tables",#N/A,FALSE,"RTN";"cf",#N/A,FALSE,"CF";"stats",#N/A,FALSE,"Stats";"prop",#N/A,FALSE,"Prop"}</definedName>
    <definedName name="wrn.Tycon._.Model.IRR" localSheetId="4" hidden="1">{"rtn",#N/A,FALSE,"RTN";"tables",#N/A,FALSE,"RTN";"cf",#N/A,FALSE,"CF";"stats",#N/A,FALSE,"Stats";"prop",#N/A,FALSE,"Prop"}</definedName>
    <definedName name="wrn.Tycon._.Model.IRR" localSheetId="5" hidden="1">{"rtn",#N/A,FALSE,"RTN";"tables",#N/A,FALSE,"RTN";"cf",#N/A,FALSE,"CF";"stats",#N/A,FALSE,"Stats";"prop",#N/A,FALSE,"Prop"}</definedName>
    <definedName name="wrn.Tycon._.Model.IRR" localSheetId="3" hidden="1">{"rtn",#N/A,FALSE,"RTN";"tables",#N/A,FALSE,"RTN";"cf",#N/A,FALSE,"CF";"stats",#N/A,FALSE,"Stats";"prop",#N/A,FALSE,"Prop"}</definedName>
    <definedName name="wrn.Tycon._.Model.IRR" hidden="1">{"rtn",#N/A,FALSE,"RTN";"tables",#N/A,FALSE,"RTN";"cf",#N/A,FALSE,"CF";"stats",#N/A,FALSE,"Stats";"prop",#N/A,FALSE,"Prop"}</definedName>
    <definedName name="wrn.Underwriting." localSheetId="4" hidden="1">{#N/A,#N/A,FALSE,"proforma";#N/A,#N/A,FALSE,"loananalysis";#N/A,#N/A,FALSE,"unitmix"}</definedName>
    <definedName name="wrn.Underwriting." localSheetId="5" hidden="1">{#N/A,#N/A,FALSE,"proforma";#N/A,#N/A,FALSE,"loananalysis";#N/A,#N/A,FALSE,"unitmix"}</definedName>
    <definedName name="wrn.Underwriting." localSheetId="3" hidden="1">{#N/A,#N/A,FALSE,"proforma";#N/A,#N/A,FALSE,"loananalysis";#N/A,#N/A,FALSE,"unitmix"}</definedName>
    <definedName name="wrn.Underwriting." hidden="1">{#N/A,#N/A,FALSE,"proforma";#N/A,#N/A,FALSE,"loananalysis";#N/A,#N/A,FALSE,"unitmix"}</definedName>
    <definedName name="wrn.Underwriting._.Analysis." localSheetId="4" hidden="1">{#N/A,#N/A,FALSE,"Underwriting Analysis"}</definedName>
    <definedName name="wrn.Underwriting._.Analysis." localSheetId="5" hidden="1">{#N/A,#N/A,FALSE,"Underwriting Analysis"}</definedName>
    <definedName name="wrn.Underwriting._.Analysis." localSheetId="3" hidden="1">{#N/A,#N/A,FALSE,"Underwriting Analysis"}</definedName>
    <definedName name="wrn.Underwriting._.Analysis." hidden="1">{#N/A,#N/A,FALSE,"Underwriting Analysis"}</definedName>
    <definedName name="wrn.Underwriting._.Analysis._1" localSheetId="4" hidden="1">{#N/A,#N/A,FALSE,"Underwriting Analysis"}</definedName>
    <definedName name="wrn.Underwriting._.Analysis._1" localSheetId="5" hidden="1">{#N/A,#N/A,FALSE,"Underwriting Analysis"}</definedName>
    <definedName name="wrn.Underwriting._.Analysis._1" localSheetId="3" hidden="1">{#N/A,#N/A,FALSE,"Underwriting Analysis"}</definedName>
    <definedName name="wrn.Underwriting._.Analysis._1" hidden="1">{#N/A,#N/A,FALSE,"Underwriting Analysis"}</definedName>
    <definedName name="wrn.Underwriting._.Report." localSheetId="4"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nderwriting._.Report." localSheetId="5"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nderwriting._.Report." localSheetId="3"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nderwriting._.Report."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nit._.Information." localSheetId="4" hidden="1">{#N/A,#N/A,FALSE,"Unit Info";#N/A,#N/A,FALSE,"Unit Info"}</definedName>
    <definedName name="wrn.Unit._.Information." localSheetId="5" hidden="1">{#N/A,#N/A,FALSE,"Unit Info";#N/A,#N/A,FALSE,"Unit Info"}</definedName>
    <definedName name="wrn.Unit._.Information." localSheetId="3" hidden="1">{#N/A,#N/A,FALSE,"Unit Info";#N/A,#N/A,FALSE,"Unit Info"}</definedName>
    <definedName name="wrn.Unit._.Information." hidden="1">{#N/A,#N/A,FALSE,"Unit Info";#N/A,#N/A,FALSE,"Unit Info"}</definedName>
    <definedName name="wrn.up." localSheetId="4" hidden="1">{"up stand alones",#N/A,FALSE,"Acquiror"}</definedName>
    <definedName name="wrn.up." localSheetId="5" hidden="1">{"up stand alones",#N/A,FALSE,"Acquiror"}</definedName>
    <definedName name="wrn.up." localSheetId="3" hidden="1">{"up stand alones",#N/A,FALSE,"Acquiror"}</definedName>
    <definedName name="wrn.up." hidden="1">{"up stand alones",#N/A,FALSE,"Acquiror"}</definedName>
    <definedName name="wrn.UPDOWN." localSheetId="4" hidden="1">{"SCH54",#N/A,FALSE,"upside";"SCH55",#N/A,FALSE,"upside"}</definedName>
    <definedName name="wrn.UPDOWN." localSheetId="5" hidden="1">{"SCH54",#N/A,FALSE,"upside";"SCH55",#N/A,FALSE,"upside"}</definedName>
    <definedName name="wrn.UPDOWN." localSheetId="3" hidden="1">{"SCH54",#N/A,FALSE,"upside";"SCH55",#N/A,FALSE,"upside"}</definedName>
    <definedName name="wrn.UPDOWN." hidden="1">{"SCH54",#N/A,FALSE,"upside";"SCH55",#N/A,FALSE,"upside"}</definedName>
    <definedName name="wrn.USGrant." localSheetId="4" hidden="1">{#N/A,#N/A,TRUE,"TOC";#N/A,#N/A,TRUE,"Data1";#N/A,#N/A,TRUE,"Data4";#N/A,#N/A,TRUE,"Source";#N/A,#N/A,TRUE,"Cash";#N/A,#N/A,TRUE,"Tax";#N/A,#N/A,TRUE,"Sale";#N/A,#N/A,TRUE,"Ben";#N/A,#N/A,TRUE,"Ln2";#N/A,#N/A,TRUE,"Ln4";#N/A,#N/A,TRUE,"LnSum";#N/A,#N/A,TRUE,"Dep";#N/A,#N/A,TRUE,"Funded";#N/A,#N/A,TRUE,"MinGn";#N/A,#N/A,TRUE,"TaxCredit";#N/A,#N/A,TRUE,"Data3";#N/A,#N/A,TRUE,"Residual"}</definedName>
    <definedName name="wrn.USGrant." localSheetId="5" hidden="1">{#N/A,#N/A,TRUE,"TOC";#N/A,#N/A,TRUE,"Data1";#N/A,#N/A,TRUE,"Data4";#N/A,#N/A,TRUE,"Source";#N/A,#N/A,TRUE,"Cash";#N/A,#N/A,TRUE,"Tax";#N/A,#N/A,TRUE,"Sale";#N/A,#N/A,TRUE,"Ben";#N/A,#N/A,TRUE,"Ln2";#N/A,#N/A,TRUE,"Ln4";#N/A,#N/A,TRUE,"LnSum";#N/A,#N/A,TRUE,"Dep";#N/A,#N/A,TRUE,"Funded";#N/A,#N/A,TRUE,"MinGn";#N/A,#N/A,TRUE,"TaxCredit";#N/A,#N/A,TRUE,"Data3";#N/A,#N/A,TRUE,"Residual"}</definedName>
    <definedName name="wrn.USGrant." localSheetId="3" hidden="1">{#N/A,#N/A,TRUE,"TOC";#N/A,#N/A,TRUE,"Data1";#N/A,#N/A,TRUE,"Data4";#N/A,#N/A,TRUE,"Source";#N/A,#N/A,TRUE,"Cash";#N/A,#N/A,TRUE,"Tax";#N/A,#N/A,TRUE,"Sale";#N/A,#N/A,TRUE,"Ben";#N/A,#N/A,TRUE,"Ln2";#N/A,#N/A,TRUE,"Ln4";#N/A,#N/A,TRUE,"LnSum";#N/A,#N/A,TRUE,"Dep";#N/A,#N/A,TRUE,"Funded";#N/A,#N/A,TRUE,"MinGn";#N/A,#N/A,TRUE,"TaxCredit";#N/A,#N/A,TRUE,"Data3";#N/A,#N/A,TRUE,"Residual"}</definedName>
    <definedName name="wrn.USGrant." hidden="1">{#N/A,#N/A,TRUE,"TOC";#N/A,#N/A,TRUE,"Data1";#N/A,#N/A,TRUE,"Data4";#N/A,#N/A,TRUE,"Source";#N/A,#N/A,TRUE,"Cash";#N/A,#N/A,TRUE,"Tax";#N/A,#N/A,TRUE,"Sale";#N/A,#N/A,TRUE,"Ben";#N/A,#N/A,TRUE,"Ln2";#N/A,#N/A,TRUE,"Ln4";#N/A,#N/A,TRUE,"LnSum";#N/A,#N/A,TRUE,"Dep";#N/A,#N/A,TRUE,"Funded";#N/A,#N/A,TRUE,"MinGn";#N/A,#N/A,TRUE,"TaxCredit";#N/A,#N/A,TRUE,"Data3";#N/A,#N/A,TRUE,"Residual"}</definedName>
    <definedName name="wrn.USSC_Reports." localSheetId="4"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localSheetId="5"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localSheetId="3"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localSheetId="4"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localSheetId="5"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localSheetId="3"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1" localSheetId="4"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1" localSheetId="5"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1" localSheetId="3"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1"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W._.Review._.with._.Mtg._.Credit." localSheetId="4" hidden="1">{#N/A,#N/A,FALSE,"Data";#N/A,#N/A,FALSE,"Income";#N/A,#N/A,FALSE,"Loan Options ";#N/A,#N/A,FALSE,"Sources &amp; Uses";#N/A,#N/A,FALSE,"Spreadsheet";#N/A,#N/A,FALSE,"Notes";#N/A,#N/A,FALSE,"CashColl";#N/A,#N/A,FALSE,"Exit Strategy";#N/A,#N/A,FALSE,"Reserves";#N/A,#N/A,FALSE,"Immediate Repairs";#N/A,#N/A,FALSE,"Borr";#N/A,#N/A,FALSE,"KeyI";#N/A,#N/A,FALSE,"REOI";#N/A,#N/A,FALSE,"KeyII";#N/A,#N/A,FALSE,"REOII";#N/A,#N/A,FALSE,"Waivers &amp; Conditions"}</definedName>
    <definedName name="wrn.UW._.Review._.with._.Mtg._.Credit." localSheetId="5" hidden="1">{#N/A,#N/A,FALSE,"Data";#N/A,#N/A,FALSE,"Income";#N/A,#N/A,FALSE,"Loan Options ";#N/A,#N/A,FALSE,"Sources &amp; Uses";#N/A,#N/A,FALSE,"Spreadsheet";#N/A,#N/A,FALSE,"Notes";#N/A,#N/A,FALSE,"CashColl";#N/A,#N/A,FALSE,"Exit Strategy";#N/A,#N/A,FALSE,"Reserves";#N/A,#N/A,FALSE,"Immediate Repairs";#N/A,#N/A,FALSE,"Borr";#N/A,#N/A,FALSE,"KeyI";#N/A,#N/A,FALSE,"REOI";#N/A,#N/A,FALSE,"KeyII";#N/A,#N/A,FALSE,"REOII";#N/A,#N/A,FALSE,"Waivers &amp; Conditions"}</definedName>
    <definedName name="wrn.UW._.Review._.with._.Mtg._.Credit." localSheetId="3" hidden="1">{#N/A,#N/A,FALSE,"Data";#N/A,#N/A,FALSE,"Income";#N/A,#N/A,FALSE,"Loan Options ";#N/A,#N/A,FALSE,"Sources &amp; Uses";#N/A,#N/A,FALSE,"Spreadsheet";#N/A,#N/A,FALSE,"Notes";#N/A,#N/A,FALSE,"CashColl";#N/A,#N/A,FALSE,"Exit Strategy";#N/A,#N/A,FALSE,"Reserves";#N/A,#N/A,FALSE,"Immediate Repairs";#N/A,#N/A,FALSE,"Borr";#N/A,#N/A,FALSE,"KeyI";#N/A,#N/A,FALSE,"REOI";#N/A,#N/A,FALSE,"KeyII";#N/A,#N/A,FALSE,"REOII";#N/A,#N/A,FALSE,"Waivers &amp; Conditions"}</definedName>
    <definedName name="wrn.UW._.Review._.with._.Mtg._.Credit." hidden="1">{#N/A,#N/A,FALSE,"Data";#N/A,#N/A,FALSE,"Income";#N/A,#N/A,FALSE,"Loan Options ";#N/A,#N/A,FALSE,"Sources &amp; Uses";#N/A,#N/A,FALSE,"Spreadsheet";#N/A,#N/A,FALSE,"Notes";#N/A,#N/A,FALSE,"CashColl";#N/A,#N/A,FALSE,"Exit Strategy";#N/A,#N/A,FALSE,"Reserves";#N/A,#N/A,FALSE,"Immediate Repairs";#N/A,#N/A,FALSE,"Borr";#N/A,#N/A,FALSE,"KeyI";#N/A,#N/A,FALSE,"REOI";#N/A,#N/A,FALSE,"KeyII";#N/A,#N/A,FALSE,"REOII";#N/A,#N/A,FALSE,"Waivers &amp; Conditions"}</definedName>
    <definedName name="wrn.UW._.Review._.without._.Mtg._.Credit." localSheetId="4" hidden="1">{#N/A,#N/A,FALSE,"Data";#N/A,#N/A,FALSE,"Income";#N/A,#N/A,FALSE,"Loan Options ";#N/A,#N/A,FALSE,"Sources &amp; Uses";#N/A,#N/A,FALSE,"Spreadsheet";#N/A,#N/A,FALSE,"Notes";#N/A,#N/A,FALSE,"CashColl";#N/A,#N/A,FALSE,"Exit Strategy";#N/A,#N/A,FALSE,"Reserves";#N/A,#N/A,FALSE,"Immediate Repairs";#N/A,#N/A,FALSE,"Waivers &amp; Conditions"}</definedName>
    <definedName name="wrn.UW._.Review._.without._.Mtg._.Credit." localSheetId="5" hidden="1">{#N/A,#N/A,FALSE,"Data";#N/A,#N/A,FALSE,"Income";#N/A,#N/A,FALSE,"Loan Options ";#N/A,#N/A,FALSE,"Sources &amp; Uses";#N/A,#N/A,FALSE,"Spreadsheet";#N/A,#N/A,FALSE,"Notes";#N/A,#N/A,FALSE,"CashColl";#N/A,#N/A,FALSE,"Exit Strategy";#N/A,#N/A,FALSE,"Reserves";#N/A,#N/A,FALSE,"Immediate Repairs";#N/A,#N/A,FALSE,"Waivers &amp; Conditions"}</definedName>
    <definedName name="wrn.UW._.Review._.without._.Mtg._.Credit." localSheetId="3" hidden="1">{#N/A,#N/A,FALSE,"Data";#N/A,#N/A,FALSE,"Income";#N/A,#N/A,FALSE,"Loan Options ";#N/A,#N/A,FALSE,"Sources &amp; Uses";#N/A,#N/A,FALSE,"Spreadsheet";#N/A,#N/A,FALSE,"Notes";#N/A,#N/A,FALSE,"CashColl";#N/A,#N/A,FALSE,"Exit Strategy";#N/A,#N/A,FALSE,"Reserves";#N/A,#N/A,FALSE,"Immediate Repairs";#N/A,#N/A,FALSE,"Waivers &amp; Conditions"}</definedName>
    <definedName name="wrn.UW._.Review._.without._.Mtg._.Credit." hidden="1">{#N/A,#N/A,FALSE,"Data";#N/A,#N/A,FALSE,"Income";#N/A,#N/A,FALSE,"Loan Options ";#N/A,#N/A,FALSE,"Sources &amp; Uses";#N/A,#N/A,FALSE,"Spreadsheet";#N/A,#N/A,FALSE,"Notes";#N/A,#N/A,FALSE,"CashColl";#N/A,#N/A,FALSE,"Exit Strategy";#N/A,#N/A,FALSE,"Reserves";#N/A,#N/A,FALSE,"Immediate Repairs";#N/A,#N/A,FALSE,"Waivers &amp; Conditions"}</definedName>
    <definedName name="wrn.UW._.Summary." localSheetId="4" hidden="1">{#N/A,#N/A,FALSE,"UW Summary"}</definedName>
    <definedName name="wrn.UW._.Summary." localSheetId="5" hidden="1">{#N/A,#N/A,FALSE,"UW Summary"}</definedName>
    <definedName name="wrn.UW._.Summary." localSheetId="3" hidden="1">{#N/A,#N/A,FALSE,"UW Summary"}</definedName>
    <definedName name="wrn.UW._.Summary." hidden="1">{#N/A,#N/A,FALSE,"UW Summary"}</definedName>
    <definedName name="wrn.valuation." localSheetId="4" hidden="1">{"Page1",#N/A,FALSE,"7979";"Page2",#N/A,FALSE,"7979";"Page3",#N/A,FALSE,"7979"}</definedName>
    <definedName name="wrn.valuation." localSheetId="5" hidden="1">{"Page1",#N/A,FALSE,"7979";"Page2",#N/A,FALSE,"7979";"Page3",#N/A,FALSE,"7979"}</definedName>
    <definedName name="wrn.valuation." localSheetId="3" hidden="1">{"Page1",#N/A,FALSE,"7979";"Page2",#N/A,FALSE,"7979";"Page3",#N/A,FALSE,"7979"}</definedName>
    <definedName name="wrn.valuation." hidden="1">{"Page1",#N/A,FALSE,"7979";"Page2",#N/A,FALSE,"7979";"Page3",#N/A,FALSE,"7979"}</definedName>
    <definedName name="wrn.Valuation._.Package._.1." localSheetId="4"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5"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Worksheets." localSheetId="4"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5"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3"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e." localSheetId="4" hidden="1">{#N/A,#N/A,FALSE,"Cashflow Analysis";#N/A,#N/A,FALSE,"Sensitivity Analysis";#N/A,#N/A,FALSE,"PV";#N/A,#N/A,FALSE,"Pro Forma"}</definedName>
    <definedName name="wrn.Value." localSheetId="5" hidden="1">{#N/A,#N/A,FALSE,"Cashflow Analysis";#N/A,#N/A,FALSE,"Sensitivity Analysis";#N/A,#N/A,FALSE,"PV";#N/A,#N/A,FALSE,"Pro Forma"}</definedName>
    <definedName name="wrn.Value." localSheetId="3" hidden="1">{#N/A,#N/A,FALSE,"Cashflow Analysis";#N/A,#N/A,FALSE,"Sensitivity Analysis";#N/A,#N/A,FALSE,"PV";#N/A,#N/A,FALSE,"Pro Forma"}</definedName>
    <definedName name="wrn.Value." hidden="1">{#N/A,#N/A,FALSE,"Cashflow Analysis";#N/A,#N/A,FALSE,"Sensitivity Analysis";#N/A,#N/A,FALSE,"PV";#N/A,#N/A,FALSE,"Pro Forma"}</definedName>
    <definedName name="wrn.Value._1" localSheetId="4" hidden="1">{#N/A,#N/A,FALSE,"Cashflow Analysis";#N/A,#N/A,FALSE,"Sensitivity Analysis";#N/A,#N/A,FALSE,"PV";#N/A,#N/A,FALSE,"Pro Forma"}</definedName>
    <definedName name="wrn.Value._1" localSheetId="5" hidden="1">{#N/A,#N/A,FALSE,"Cashflow Analysis";#N/A,#N/A,FALSE,"Sensitivity Analysis";#N/A,#N/A,FALSE,"PV";#N/A,#N/A,FALSE,"Pro Forma"}</definedName>
    <definedName name="wrn.Value._1" localSheetId="3" hidden="1">{#N/A,#N/A,FALSE,"Cashflow Analysis";#N/A,#N/A,FALSE,"Sensitivity Analysis";#N/A,#N/A,FALSE,"PV";#N/A,#N/A,FALSE,"Pro Forma"}</definedName>
    <definedName name="wrn.Value._1" hidden="1">{#N/A,#N/A,FALSE,"Cashflow Analysis";#N/A,#N/A,FALSE,"Sensitivity Analysis";#N/A,#N/A,FALSE,"PV";#N/A,#N/A,FALSE,"Pro Forma"}</definedName>
    <definedName name="wrn.Value.2" localSheetId="4" hidden="1">{#N/A,#N/A,FALSE,"Cashflow Analysis";#N/A,#N/A,FALSE,"Sensitivity Analysis";#N/A,#N/A,FALSE,"PV";#N/A,#N/A,FALSE,"Pro Forma"}</definedName>
    <definedName name="wrn.Value.2" localSheetId="5" hidden="1">{#N/A,#N/A,FALSE,"Cashflow Analysis";#N/A,#N/A,FALSE,"Sensitivity Analysis";#N/A,#N/A,FALSE,"PV";#N/A,#N/A,FALSE,"Pro Forma"}</definedName>
    <definedName name="wrn.Value.2" localSheetId="3" hidden="1">{#N/A,#N/A,FALSE,"Cashflow Analysis";#N/A,#N/A,FALSE,"Sensitivity Analysis";#N/A,#N/A,FALSE,"PV";#N/A,#N/A,FALSE,"Pro Forma"}</definedName>
    <definedName name="wrn.Value.2" hidden="1">{#N/A,#N/A,FALSE,"Cashflow Analysis";#N/A,#N/A,FALSE,"Sensitivity Analysis";#N/A,#N/A,FALSE,"PV";#N/A,#N/A,FALSE,"Pro Forma"}</definedName>
    <definedName name="wrn.Value.2_1" localSheetId="4" hidden="1">{#N/A,#N/A,FALSE,"Cashflow Analysis";#N/A,#N/A,FALSE,"Sensitivity Analysis";#N/A,#N/A,FALSE,"PV";#N/A,#N/A,FALSE,"Pro Forma"}</definedName>
    <definedName name="wrn.Value.2_1" localSheetId="5" hidden="1">{#N/A,#N/A,FALSE,"Cashflow Analysis";#N/A,#N/A,FALSE,"Sensitivity Analysis";#N/A,#N/A,FALSE,"PV";#N/A,#N/A,FALSE,"Pro Forma"}</definedName>
    <definedName name="wrn.Value.2_1" localSheetId="3" hidden="1">{#N/A,#N/A,FALSE,"Cashflow Analysis";#N/A,#N/A,FALSE,"Sensitivity Analysis";#N/A,#N/A,FALSE,"PV";#N/A,#N/A,FALSE,"Pro Forma"}</definedName>
    <definedName name="wrn.Value.2_1" hidden="1">{#N/A,#N/A,FALSE,"Cashflow Analysis";#N/A,#N/A,FALSE,"Sensitivity Analysis";#N/A,#N/A,FALSE,"PV";#N/A,#N/A,FALSE,"Pro Forma"}</definedName>
    <definedName name="wrn.Variance." localSheetId="4" hidden="1">{#N/A,#N/A,FALSE,"CCC Variance";#N/A,#N/A,FALSE,"CCC Notes"}</definedName>
    <definedName name="wrn.Variance." localSheetId="5" hidden="1">{#N/A,#N/A,FALSE,"CCC Variance";#N/A,#N/A,FALSE,"CCC Notes"}</definedName>
    <definedName name="wrn.Variance." localSheetId="3" hidden="1">{#N/A,#N/A,FALSE,"CCC Variance";#N/A,#N/A,FALSE,"CCC Notes"}</definedName>
    <definedName name="wrn.Variance." hidden="1">{#N/A,#N/A,FALSE,"CCC Variance";#N/A,#N/A,FALSE,"CCC Notes"}</definedName>
    <definedName name="wrn.Variance._.1." localSheetId="4" hidden="1">{"Ebit_Variance",#N/A,FALSE,"P&amp;L";"Cash_Variance",#N/A,FALSE,"Cash"}</definedName>
    <definedName name="wrn.Variance._.1." localSheetId="5" hidden="1">{"Ebit_Variance",#N/A,FALSE,"P&amp;L";"Cash_Variance",#N/A,FALSE,"Cash"}</definedName>
    <definedName name="wrn.Variance._.1." localSheetId="3" hidden="1">{"Ebit_Variance",#N/A,FALSE,"P&amp;L";"Cash_Variance",#N/A,FALSE,"Cash"}</definedName>
    <definedName name="wrn.Variance._.1." hidden="1">{"Ebit_Variance",#N/A,FALSE,"P&amp;L";"Cash_Variance",#N/A,FALSE,"Cash"}</definedName>
    <definedName name="wrn.Variance._.2." localSheetId="4" hidden="1">{"Reserves_Variance",#N/A,FALSE,"Reserves";"Scm_Variance",#N/A,FALSE,"SCM";"tax_variance",#N/A,FALSE,"Tax"}</definedName>
    <definedName name="wrn.Variance._.2." localSheetId="5" hidden="1">{"Reserves_Variance",#N/A,FALSE,"Reserves";"Scm_Variance",#N/A,FALSE,"SCM";"tax_variance",#N/A,FALSE,"Tax"}</definedName>
    <definedName name="wrn.Variance._.2." localSheetId="3" hidden="1">{"Reserves_Variance",#N/A,FALSE,"Reserves";"Scm_Variance",#N/A,FALSE,"SCM";"tax_variance",#N/A,FALSE,"Tax"}</definedName>
    <definedName name="wrn.Variance._.2." hidden="1">{"Reserves_Variance",#N/A,FALSE,"Reserves";"Scm_Variance",#N/A,FALSE,"SCM";"tax_variance",#N/A,FALSE,"Tax"}</definedName>
    <definedName name="wrn.VARIANCE._.ANALYSIS." localSheetId="4" hidden="1">{#N/A,#N/A,FALSE," VAR ANA FULL YR summ";#N/A,#N/A,FALSE,"YTD VAR";#N/A,#N/A,FALSE,"Var last mth to curr mth"}</definedName>
    <definedName name="wrn.VARIANCE._.ANALYSIS." localSheetId="5" hidden="1">{#N/A,#N/A,FALSE," VAR ANA FULL YR summ";#N/A,#N/A,FALSE,"YTD VAR";#N/A,#N/A,FALSE,"Var last mth to curr mth"}</definedName>
    <definedName name="wrn.VARIANCE._.ANALYSIS." localSheetId="3" hidden="1">{#N/A,#N/A,FALSE," VAR ANA FULL YR summ";#N/A,#N/A,FALSE,"YTD VAR";#N/A,#N/A,FALSE,"Var last mth to curr mth"}</definedName>
    <definedName name="wrn.VARIANCE._.ANALYSIS." hidden="1">{#N/A,#N/A,FALSE," VAR ANA FULL YR summ";#N/A,#N/A,FALSE,"YTD VAR";#N/A,#N/A,FALSE,"Var last mth to curr mth"}</definedName>
    <definedName name="wrn.Variance._.Worksheet." localSheetId="4" hidden="1">{#N/A,#N/A,FALSE,"VARSTRIP"}</definedName>
    <definedName name="wrn.Variance._.Worksheet." localSheetId="5" hidden="1">{#N/A,#N/A,FALSE,"VARSTRIP"}</definedName>
    <definedName name="wrn.Variance._.Worksheet." localSheetId="3" hidden="1">{#N/A,#N/A,FALSE,"VARSTRIP"}</definedName>
    <definedName name="wrn.Variance._.Worksheet." hidden="1">{#N/A,#N/A,FALSE,"VARSTRIP"}</definedName>
    <definedName name="wrn.Variance._1" localSheetId="4" hidden="1">{#N/A,#N/A,FALSE,"CCC Variance";#N/A,#N/A,FALSE,"CCC Notes"}</definedName>
    <definedName name="wrn.Variance._1" localSheetId="5" hidden="1">{#N/A,#N/A,FALSE,"CCC Variance";#N/A,#N/A,FALSE,"CCC Notes"}</definedName>
    <definedName name="wrn.Variance._1" localSheetId="3" hidden="1">{#N/A,#N/A,FALSE,"CCC Variance";#N/A,#N/A,FALSE,"CCC Notes"}</definedName>
    <definedName name="wrn.Variance._1" hidden="1">{#N/A,#N/A,FALSE,"CCC Variance";#N/A,#N/A,FALSE,"CCC Notes"}</definedName>
    <definedName name="wrn.VC._.IT._.Details." localSheetId="4"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wrn.VC._.IT._.Details." localSheetId="5"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wrn.VC._.IT._.Details." localSheetId="3"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wrn.VC._.IT._.Details." hidden="1">{#N/A,#N/A,TRUE,"VC IT - Architektur Prozess";#N/A,#N/A,TRUE,"VC IT - Betriebsorgansiation";#N/A,#N/A,TRUE,"VC IT - Compliance PD";#N/A,#N/A,TRUE,"VC IT - Controlling ";#N/A,#N/A,TRUE,"VC IT - Dez_Sys";#N/A,#N/A,TRUE,"VC IT - DMS_PD";#N/A,#N/A,TRUE,"VC IT - Development_Environment";#N/A,#N/A,TRUE,"VC IT - eBusiness";#N/A,#N/A,TRUE,"VC IT - Externe";#N/A,#N/A,TRUE,"VC IT - Infra_PKI";#N/A,#N/A,TRUE,"VC IT - Infra_EBI";#N/A,#N/A,TRUE,"VC IT - Infra_MQSeries";#N/A,#N/A,TRUE,"VC IT - Infra_SysMgmt";#N/A,#N/A,TRUE,"VC IT -Support_1st level";#N/A,#N/A,TRUE,"VC IT - Support_ALSO";#N/A,#N/A,TRUE,"VC IT - Support_ Giesshübel";#N/A,#N/A,TRUE,"VC IT - Support_ Horgen";#N/A,#N/A,TRUE,"VC IT - Support_HR";#N/A,#N/A,TRUE,"VC IT - Support_IC";#N/A,#N/A,TRUE,"VC IT - Marktinfo";#N/A,#N/A,TRUE,"VC IT - MIS_DWH_Struk";#N/A,#N/A,TRUE,"VC IT - MIS_DWH_PD";#N/A,#N/A,TRUE,"VC IT - Network_Services";#N/A,#N/A,TRUE,"VC IT - Procurement";#N/A,#N/A,TRUE,"VC IT - Security"}</definedName>
    <definedName name="wrn.VC._.IT._.History." localSheetId="4" hidden="1">{#N/A,#N/A,TRUE,"VC IT - Differenz zu Knöbel";#N/A,#N/A,TRUE,"VC IT - Basis Knöbel 22.10.01"}</definedName>
    <definedName name="wrn.VC._.IT._.History." localSheetId="5" hidden="1">{#N/A,#N/A,TRUE,"VC IT - Differenz zu Knöbel";#N/A,#N/A,TRUE,"VC IT - Basis Knöbel 22.10.01"}</definedName>
    <definedName name="wrn.VC._.IT._.History." localSheetId="3" hidden="1">{#N/A,#N/A,TRUE,"VC IT - Differenz zu Knöbel";#N/A,#N/A,TRUE,"VC IT - Basis Knöbel 22.10.01"}</definedName>
    <definedName name="wrn.VC._.IT._.History." hidden="1">{#N/A,#N/A,TRUE,"VC IT - Differenz zu Knöbel";#N/A,#N/A,TRUE,"VC IT - Basis Knöbel 22.10.01"}</definedName>
    <definedName name="wrn.VC._.OPS._.Details." localSheetId="4" hidden="1">{#N/A,#N/A,TRUE,"VC OPS - Target Design PHV";#N/A,#N/A,TRUE,"VC OPS - Target Design PHV Add.";#N/A,#N/A,TRUE,"VC OPS -SEC2000 Business Nutzen"}</definedName>
    <definedName name="wrn.VC._.OPS._.Details." localSheetId="5" hidden="1">{#N/A,#N/A,TRUE,"VC OPS - Target Design PHV";#N/A,#N/A,TRUE,"VC OPS - Target Design PHV Add.";#N/A,#N/A,TRUE,"VC OPS -SEC2000 Business Nutzen"}</definedName>
    <definedName name="wrn.VC._.OPS._.Details." localSheetId="3" hidden="1">{#N/A,#N/A,TRUE,"VC OPS - Target Design PHV";#N/A,#N/A,TRUE,"VC OPS - Target Design PHV Add.";#N/A,#N/A,TRUE,"VC OPS -SEC2000 Business Nutzen"}</definedName>
    <definedName name="wrn.VC._.OPS._.Details." hidden="1">{#N/A,#N/A,TRUE,"VC OPS - Target Design PHV";#N/A,#N/A,TRUE,"VC OPS - Target Design PHV Add.";#N/A,#N/A,TRUE,"VC OPS -SEC2000 Business Nutzen"}</definedName>
    <definedName name="wrn.VC._.OPS._.History." localSheetId="4" hidden="1">{#N/A,#N/A,FALSE,"VC OPS - Basis Knöbel 2.11.01"}</definedName>
    <definedName name="wrn.VC._.OPS._.History." localSheetId="5" hidden="1">{#N/A,#N/A,FALSE,"VC OPS - Basis Knöbel 2.11.01"}</definedName>
    <definedName name="wrn.VC._.OPS._.History." localSheetId="3" hidden="1">{#N/A,#N/A,FALSE,"VC OPS - Basis Knöbel 2.11.01"}</definedName>
    <definedName name="wrn.VC._.OPS._.History." hidden="1">{#N/A,#N/A,FALSE,"VC OPS - Basis Knöbel 2.11.01"}</definedName>
    <definedName name="wrn.Vendas." localSheetId="4" hidden="1">{#N/A,#N/A,FALSE,"Vendas"}</definedName>
    <definedName name="wrn.Vendas." localSheetId="5" hidden="1">{#N/A,#N/A,FALSE,"Vendas"}</definedName>
    <definedName name="wrn.Vendas." localSheetId="3" hidden="1">{#N/A,#N/A,FALSE,"Vendas"}</definedName>
    <definedName name="wrn.Vendas." hidden="1">{#N/A,#N/A,FALSE,"Vendas"}</definedName>
    <definedName name="wrn.ventana." localSheetId="4" hidden="1">{#N/A,#N/A,FALSE,"Cash Flow";#N/A,#N/A,FALSE,"scenario 1"}</definedName>
    <definedName name="wrn.ventana." localSheetId="5" hidden="1">{#N/A,#N/A,FALSE,"Cash Flow";#N/A,#N/A,FALSE,"scenario 1"}</definedName>
    <definedName name="wrn.ventana." localSheetId="3" hidden="1">{#N/A,#N/A,FALSE,"Cash Flow";#N/A,#N/A,FALSE,"scenario 1"}</definedName>
    <definedName name="wrn.ventana." hidden="1">{#N/A,#N/A,FALSE,"Cash Flow";#N/A,#N/A,FALSE,"scenario 1"}</definedName>
    <definedName name="wrn.ventana._1" localSheetId="4" hidden="1">{#N/A,#N/A,FALSE,"Cash Flow";#N/A,#N/A,FALSE,"scenario 1"}</definedName>
    <definedName name="wrn.ventana._1" localSheetId="5" hidden="1">{#N/A,#N/A,FALSE,"Cash Flow";#N/A,#N/A,FALSE,"scenario 1"}</definedName>
    <definedName name="wrn.ventana._1" localSheetId="3" hidden="1">{#N/A,#N/A,FALSE,"Cash Flow";#N/A,#N/A,FALSE,"scenario 1"}</definedName>
    <definedName name="wrn.ventana._1" hidden="1">{#N/A,#N/A,FALSE,"Cash Flow";#N/A,#N/A,FALSE,"scenario 1"}</definedName>
    <definedName name="wrn.villages." localSheetId="4"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villages." localSheetId="5"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villages."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villages."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Vokovice." localSheetId="4" hidden="1">{"Vokovice CF",#N/A,FALSE,"Czech - Vokovice";"Vokovice inputs",#N/A,FALSE,"Czech - Vokovice"}</definedName>
    <definedName name="wrn.Vokovice." localSheetId="5" hidden="1">{"Vokovice CF",#N/A,FALSE,"Czech - Vokovice";"Vokovice inputs",#N/A,FALSE,"Czech - Vokovice"}</definedName>
    <definedName name="wrn.Vokovice." localSheetId="3" hidden="1">{"Vokovice CF",#N/A,FALSE,"Czech - Vokovice";"Vokovice inputs",#N/A,FALSE,"Czech - Vokovice"}</definedName>
    <definedName name="wrn.Vokovice." hidden="1">{"Vokovice CF",#N/A,FALSE,"Czech - Vokovice";"Vokovice inputs",#N/A,FALSE,"Czech - Vokovice"}</definedName>
    <definedName name="wrn.Vorstand." localSheetId="4" hidden="1">{#N/A,#N/A,FALSE,"Report 2";#N/A,#N/A,FALSE,"Report 3";#N/A,#N/A,FALSE,"Report 4";#N/A,#N/A,FALSE,"Actual-Budget (per)";#N/A,#N/A,FALSE,"Actual-Budget (kum)";#N/A,#N/A,FALSE,"Comparison YTD";#N/A,#N/A,FALSE,"Summary";#N/A,#N/A,FALSE,"Aktiv";#N/A,#N/A,FALSE,"Passiv";#N/A,#N/A,FALSE,"peiodisch1";#N/A,#N/A,FALSE,"periodisch2";#N/A,#N/A,FALSE,"Finale1";#N/A,#N/A,FALSE,"Finale2";#N/A,#N/A,FALSE,"D-Bestand";#N/A,#N/A,FALSE,"D-Zins";#N/A,#N/A,FALSE,"Fil_A_Bestand";#N/A,#N/A,FALSE,"Fil_A_D-Zins";#N/A,#N/A,FALSE,"Fil_A_Zins";#N/A,#N/A,FALSE,"Fil_P_Bestand";#N/A,#N/A,FALSE,"Fil_P_Neu";#N/A,#N/A,FALSE,"Fil_P_Zins";#N/A,#N/A,FALSE,"Report 5";#N/A,#N/A,FALSE,"EWB-2";#N/A,#N/A,FALSE,"EWB";#N/A,#N/A,FALSE,"Headcount";#N/A,#N/A,FALSE,"Headcount2";#N/A,#N/A,FALSE,"Investitionsgüter"}</definedName>
    <definedName name="wrn.Vorstand." localSheetId="5" hidden="1">{#N/A,#N/A,FALSE,"Report 2";#N/A,#N/A,FALSE,"Report 3";#N/A,#N/A,FALSE,"Report 4";#N/A,#N/A,FALSE,"Actual-Budget (per)";#N/A,#N/A,FALSE,"Actual-Budget (kum)";#N/A,#N/A,FALSE,"Comparison YTD";#N/A,#N/A,FALSE,"Summary";#N/A,#N/A,FALSE,"Aktiv";#N/A,#N/A,FALSE,"Passiv";#N/A,#N/A,FALSE,"peiodisch1";#N/A,#N/A,FALSE,"periodisch2";#N/A,#N/A,FALSE,"Finale1";#N/A,#N/A,FALSE,"Finale2";#N/A,#N/A,FALSE,"D-Bestand";#N/A,#N/A,FALSE,"D-Zins";#N/A,#N/A,FALSE,"Fil_A_Bestand";#N/A,#N/A,FALSE,"Fil_A_D-Zins";#N/A,#N/A,FALSE,"Fil_A_Zins";#N/A,#N/A,FALSE,"Fil_P_Bestand";#N/A,#N/A,FALSE,"Fil_P_Neu";#N/A,#N/A,FALSE,"Fil_P_Zins";#N/A,#N/A,FALSE,"Report 5";#N/A,#N/A,FALSE,"EWB-2";#N/A,#N/A,FALSE,"EWB";#N/A,#N/A,FALSE,"Headcount";#N/A,#N/A,FALSE,"Headcount2";#N/A,#N/A,FALSE,"Investitionsgüter"}</definedName>
    <definedName name="wrn.Vorstand." localSheetId="3" hidden="1">{#N/A,#N/A,FALSE,"Report 2";#N/A,#N/A,FALSE,"Report 3";#N/A,#N/A,FALSE,"Report 4";#N/A,#N/A,FALSE,"Actual-Budget (per)";#N/A,#N/A,FALSE,"Actual-Budget (kum)";#N/A,#N/A,FALSE,"Comparison YTD";#N/A,#N/A,FALSE,"Summary";#N/A,#N/A,FALSE,"Aktiv";#N/A,#N/A,FALSE,"Passiv";#N/A,#N/A,FALSE,"peiodisch1";#N/A,#N/A,FALSE,"periodisch2";#N/A,#N/A,FALSE,"Finale1";#N/A,#N/A,FALSE,"Finale2";#N/A,#N/A,FALSE,"D-Bestand";#N/A,#N/A,FALSE,"D-Zins";#N/A,#N/A,FALSE,"Fil_A_Bestand";#N/A,#N/A,FALSE,"Fil_A_D-Zins";#N/A,#N/A,FALSE,"Fil_A_Zins";#N/A,#N/A,FALSE,"Fil_P_Bestand";#N/A,#N/A,FALSE,"Fil_P_Neu";#N/A,#N/A,FALSE,"Fil_P_Zins";#N/A,#N/A,FALSE,"Report 5";#N/A,#N/A,FALSE,"EWB-2";#N/A,#N/A,FALSE,"EWB";#N/A,#N/A,FALSE,"Headcount";#N/A,#N/A,FALSE,"Headcount2";#N/A,#N/A,FALSE,"Investitionsgüter"}</definedName>
    <definedName name="wrn.Vorstand." hidden="1">{#N/A,#N/A,FALSE,"Report 2";#N/A,#N/A,FALSE,"Report 3";#N/A,#N/A,FALSE,"Report 4";#N/A,#N/A,FALSE,"Actual-Budget (per)";#N/A,#N/A,FALSE,"Actual-Budget (kum)";#N/A,#N/A,FALSE,"Comparison YTD";#N/A,#N/A,FALSE,"Summary";#N/A,#N/A,FALSE,"Aktiv";#N/A,#N/A,FALSE,"Passiv";#N/A,#N/A,FALSE,"peiodisch1";#N/A,#N/A,FALSE,"periodisch2";#N/A,#N/A,FALSE,"Finale1";#N/A,#N/A,FALSE,"Finale2";#N/A,#N/A,FALSE,"D-Bestand";#N/A,#N/A,FALSE,"D-Zins";#N/A,#N/A,FALSE,"Fil_A_Bestand";#N/A,#N/A,FALSE,"Fil_A_D-Zins";#N/A,#N/A,FALSE,"Fil_A_Zins";#N/A,#N/A,FALSE,"Fil_P_Bestand";#N/A,#N/A,FALSE,"Fil_P_Neu";#N/A,#N/A,FALSE,"Fil_P_Zins";#N/A,#N/A,FALSE,"Report 5";#N/A,#N/A,FALSE,"EWB-2";#N/A,#N/A,FALSE,"EWB";#N/A,#N/A,FALSE,"Headcount";#N/A,#N/A,FALSE,"Headcount2";#N/A,#N/A,FALSE,"Investitionsgüter"}</definedName>
    <definedName name="wrn.VRDB._.5._.Year._.Average." localSheetId="4" hidden="1">{"VRDB 5 Year Average",#N/A,FALSE,"VRDB-His"}</definedName>
    <definedName name="wrn.VRDB._.5._.Year._.Average." localSheetId="5" hidden="1">{"VRDB 5 Year Average",#N/A,FALSE,"VRDB-His"}</definedName>
    <definedName name="wrn.VRDB._.5._.Year._.Average." localSheetId="3" hidden="1">{"VRDB 5 Year Average",#N/A,FALSE,"VRDB-His"}</definedName>
    <definedName name="wrn.VRDB._.5._.Year._.Average." hidden="1">{"VRDB 5 Year Average",#N/A,FALSE,"VRDB-His"}</definedName>
    <definedName name="wrn.VRDB._.Current._.Market." localSheetId="4" hidden="1">{"VRDB Current Market",#N/A,FALSE,"VRDB-Cur"}</definedName>
    <definedName name="wrn.VRDB._.Current._.Market." localSheetId="5" hidden="1">{"VRDB Current Market",#N/A,FALSE,"VRDB-Cur"}</definedName>
    <definedName name="wrn.VRDB._.Current._.Market." localSheetId="3" hidden="1">{"VRDB Current Market",#N/A,FALSE,"VRDB-Cur"}</definedName>
    <definedName name="wrn.VRDB._.Current._.Market." hidden="1">{"VRDB Current Market",#N/A,FALSE,"VRDB-Cur"}</definedName>
    <definedName name="wrn.Vs.._.Bud._.Month." localSheetId="4" hidden="1">{#N/A,#N/A,FALSE,"Graph-B";"Month SumOps",#N/A,FALSE,"SumOps";"Month SumExp",#N/A,FALSE,"SumExp";"Month ExpDept",#N/A,FALSE,"ExpDept"}</definedName>
    <definedName name="wrn.Vs.._.Bud._.Month." localSheetId="5" hidden="1">{#N/A,#N/A,FALSE,"Graph-B";"Month SumOps",#N/A,FALSE,"SumOps";"Month SumExp",#N/A,FALSE,"SumExp";"Month ExpDept",#N/A,FALSE,"ExpDept"}</definedName>
    <definedName name="wrn.Vs.._.Bud._.Month." localSheetId="3" hidden="1">{#N/A,#N/A,FALSE,"Graph-B";"Month SumOps",#N/A,FALSE,"SumOps";"Month SumExp",#N/A,FALSE,"SumExp";"Month ExpDept",#N/A,FALSE,"ExpDept"}</definedName>
    <definedName name="wrn.Vs.._.Bud._.Month." hidden="1">{#N/A,#N/A,FALSE,"Graph-B";"Month SumOps",#N/A,FALSE,"SumOps";"Month SumExp",#N/A,FALSE,"SumExp";"Month ExpDept",#N/A,FALSE,"ExpDept"}</definedName>
    <definedName name="wrn.Vs.._.BudFcst._.Month." localSheetId="4" hidden="1">{"May SumExp",#N/A,FALSE,"SumExp";#N/A,#N/A,FALSE,"Graph-F";"May SumOps",#N/A,FALSE,"SumOps";"May ExpDept",#N/A,FALSE,"ExpDept"}</definedName>
    <definedName name="wrn.Vs.._.BudFcst._.Month." localSheetId="5" hidden="1">{"May SumExp",#N/A,FALSE,"SumExp";#N/A,#N/A,FALSE,"Graph-F";"May SumOps",#N/A,FALSE,"SumOps";"May ExpDept",#N/A,FALSE,"ExpDept"}</definedName>
    <definedName name="wrn.Vs.._.BudFcst._.Month." localSheetId="3" hidden="1">{"May SumExp",#N/A,FALSE,"SumExp";#N/A,#N/A,FALSE,"Graph-F";"May SumOps",#N/A,FALSE,"SumOps";"May ExpDept",#N/A,FALSE,"ExpDept"}</definedName>
    <definedName name="wrn.Vs.._.BudFcst._.Month." hidden="1">{"May SumExp",#N/A,FALSE,"SumExp";#N/A,#N/A,FALSE,"Graph-F";"May SumOps",#N/A,FALSE,"SumOps";"May ExpDept",#N/A,FALSE,"ExpDept"}</definedName>
    <definedName name="wrn.Wacc." localSheetId="4" hidden="1">{"Area1",#N/A,FALSE,"OREWACC";"Area2",#N/A,FALSE,"OREWACC"}</definedName>
    <definedName name="wrn.Wacc." localSheetId="5" hidden="1">{"Area1",#N/A,FALSE,"OREWACC";"Area2",#N/A,FALSE,"OREWACC"}</definedName>
    <definedName name="wrn.Wacc." localSheetId="3" hidden="1">{"Area1",#N/A,FALSE,"OREWACC";"Area2",#N/A,FALSE,"OREWACC"}</definedName>
    <definedName name="wrn.Wacc." hidden="1">{"Area1",#N/A,FALSE,"OREWACC";"Area2",#N/A,FALSE,"OREWACC"}</definedName>
    <definedName name="wrn.WCC." localSheetId="4" hidden="1">{#N/A,#N/A,FALSE,"9Pricing Matrix";#N/A,#N/A,FALSE,"3Cash Flow";#N/A,#N/A,FALSE,"5Residual";#N/A,#N/A,FALSE,"8Residual Sensitivity";#N/A,#N/A,FALSE,"10Vacancy Matrix";#N/A,#N/A,FALSE,"11Expiration Schedule";#N/A,#N/A,FALSE,"12Lease-up Schedule";#N/A,#N/A,FALSE,"I&amp;E";#N/A,#N/A,FALSE,"Tax_Analysis"}</definedName>
    <definedName name="wrn.WCC." localSheetId="5" hidden="1">{#N/A,#N/A,FALSE,"9Pricing Matrix";#N/A,#N/A,FALSE,"3Cash Flow";#N/A,#N/A,FALSE,"5Residual";#N/A,#N/A,FALSE,"8Residual Sensitivity";#N/A,#N/A,FALSE,"10Vacancy Matrix";#N/A,#N/A,FALSE,"11Expiration Schedule";#N/A,#N/A,FALSE,"12Lease-up Schedule";#N/A,#N/A,FALSE,"I&amp;E";#N/A,#N/A,FALSE,"Tax_Analysis"}</definedName>
    <definedName name="wrn.WCC." localSheetId="3" hidden="1">{#N/A,#N/A,FALSE,"9Pricing Matrix";#N/A,#N/A,FALSE,"3Cash Flow";#N/A,#N/A,FALSE,"5Residual";#N/A,#N/A,FALSE,"8Residual Sensitivity";#N/A,#N/A,FALSE,"10Vacancy Matrix";#N/A,#N/A,FALSE,"11Expiration Schedule";#N/A,#N/A,FALSE,"12Lease-up Schedule";#N/A,#N/A,FALSE,"I&amp;E";#N/A,#N/A,FALSE,"Tax_Analysis"}</definedName>
    <definedName name="wrn.WCC." hidden="1">{#N/A,#N/A,FALSE,"9Pricing Matrix";#N/A,#N/A,FALSE,"3Cash Flow";#N/A,#N/A,FALSE,"5Residual";#N/A,#N/A,FALSE,"8Residual Sensitivity";#N/A,#N/A,FALSE,"10Vacancy Matrix";#N/A,#N/A,FALSE,"11Expiration Schedule";#N/A,#N/A,FALSE,"12Lease-up Schedule";#N/A,#N/A,FALSE,"I&amp;E";#N/A,#N/A,FALSE,"Tax_Analysis"}</definedName>
    <definedName name="wrn.weekly." localSheetId="4" hidden="1">{#N/A,#N/A,FALSE,"Large Operators";#N/A,#N/A,FALSE,"Smaller Operators";#N/A,#N/A,FALSE,"Equip. Supply";#N/A,#N/A,FALSE,"EBITDA";#N/A,#N/A,FALSE,"perform"}</definedName>
    <definedName name="wrn.weekly." localSheetId="5" hidden="1">{#N/A,#N/A,FALSE,"Large Operators";#N/A,#N/A,FALSE,"Smaller Operators";#N/A,#N/A,FALSE,"Equip. Supply";#N/A,#N/A,FALSE,"EBITDA";#N/A,#N/A,FALSE,"perform"}</definedName>
    <definedName name="wrn.weekly." localSheetId="3"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Weißrock." localSheetId="4" hidden="1">{#N/A,#N/A,FALSE,"Finale1";#N/A,#N/A,FALSE,"Finale2";#N/A,#N/A,FALSE,"peiodisch1";#N/A,#N/A,FALSE,"periodisch2";#N/A,#N/A,FALSE,"Aktiv";#N/A,#N/A,FALSE,"Passiv";#N/A,#N/A,FALSE,"D-Bestand";#N/A,#N/A,FALSE,"D-Zins"}</definedName>
    <definedName name="wrn.Weißrock." localSheetId="5" hidden="1">{#N/A,#N/A,FALSE,"Finale1";#N/A,#N/A,FALSE,"Finale2";#N/A,#N/A,FALSE,"peiodisch1";#N/A,#N/A,FALSE,"periodisch2";#N/A,#N/A,FALSE,"Aktiv";#N/A,#N/A,FALSE,"Passiv";#N/A,#N/A,FALSE,"D-Bestand";#N/A,#N/A,FALSE,"D-Zins"}</definedName>
    <definedName name="wrn.Weißrock." localSheetId="3" hidden="1">{#N/A,#N/A,FALSE,"Finale1";#N/A,#N/A,FALSE,"Finale2";#N/A,#N/A,FALSE,"peiodisch1";#N/A,#N/A,FALSE,"periodisch2";#N/A,#N/A,FALSE,"Aktiv";#N/A,#N/A,FALSE,"Passiv";#N/A,#N/A,FALSE,"D-Bestand";#N/A,#N/A,FALSE,"D-Zins"}</definedName>
    <definedName name="wrn.Weißrock." hidden="1">{#N/A,#N/A,FALSE,"Finale1";#N/A,#N/A,FALSE,"Finale2";#N/A,#N/A,FALSE,"peiodisch1";#N/A,#N/A,FALSE,"periodisch2";#N/A,#N/A,FALSE,"Aktiv";#N/A,#N/A,FALSE,"Passiv";#N/A,#N/A,FALSE,"D-Bestand";#N/A,#N/A,FALSE,"D-Zins"}</definedName>
    <definedName name="wrn.whole._.document." localSheetId="4" hidden="1">{"page 1",#N/A,FALSE,"A";"page 2",#N/A,FALSE,"A";"page 3",#N/A,FALSE,"A";"page 4",#N/A,FALSE,"A";"page 5",#N/A,FALSE,"A";"page 6",#N/A,FALSE,"A";"page 7",#N/A,FALSE,"A";"page 8",#N/A,FALSE,"A";"page 9",#N/A,FALSE,"A";"page 10",#N/A,FALSE,"A";"page 11",#N/A,FALSE,"A";"page 12",#N/A,FALSE,"A";"page 13",#N/A,FALSE,"A";"page 14",#N/A,FALSE,"A"}</definedName>
    <definedName name="wrn.whole._.document." localSheetId="5" hidden="1">{"page 1",#N/A,FALSE,"A";"page 2",#N/A,FALSE,"A";"page 3",#N/A,FALSE,"A";"page 4",#N/A,FALSE,"A";"page 5",#N/A,FALSE,"A";"page 6",#N/A,FALSE,"A";"page 7",#N/A,FALSE,"A";"page 8",#N/A,FALSE,"A";"page 9",#N/A,FALSE,"A";"page 10",#N/A,FALSE,"A";"page 11",#N/A,FALSE,"A";"page 12",#N/A,FALSE,"A";"page 13",#N/A,FALSE,"A";"page 14",#N/A,FALSE,"A"}</definedName>
    <definedName name="wrn.whole._.document." localSheetId="3"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_.Pack." localSheetId="4"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rn.Whole._.Pack." localSheetId="5"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rn.Whole._.Pack." localSheetId="3"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rn.Whole._.Pack."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rn.WHOLEBOOK."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wrn.WHOLEBOOK."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wrn.WHOLEBOOK."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wrn.WHOLEBOOK."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wrn.WholeShabang." localSheetId="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4" hidden="1">{#N/A,#N/A,FALSE,"FACTSHEETS";#N/A,#N/A,FALSE,"pump";#N/A,#N/A,FALSE,"filter"}</definedName>
    <definedName name="wrn.wicor." localSheetId="5" hidden="1">{#N/A,#N/A,FALSE,"FACTSHEETS";#N/A,#N/A,FALSE,"pump";#N/A,#N/A,FALSE,"filter"}</definedName>
    <definedName name="wrn.wicor." localSheetId="3" hidden="1">{#N/A,#N/A,FALSE,"FACTSHEETS";#N/A,#N/A,FALSE,"pump";#N/A,#N/A,FALSE,"filter"}</definedName>
    <definedName name="wrn.wicor." hidden="1">{#N/A,#N/A,FALSE,"FACTSHEETS";#N/A,#N/A,FALSE,"pump";#N/A,#N/A,FALSE,"filter"}</definedName>
    <definedName name="wrn.wlca_fs." localSheetId="4" hidden="1">{"avgbs",#N/A,FALSE,"wlca_fs";"is",#N/A,FALSE,"wlca_fs";"opexps",#N/A,FALSE,"wlca_fs"}</definedName>
    <definedName name="wrn.wlca_fs." localSheetId="5" hidden="1">{"avgbs",#N/A,FALSE,"wlca_fs";"is",#N/A,FALSE,"wlca_fs";"opexps",#N/A,FALSE,"wlca_fs"}</definedName>
    <definedName name="wrn.wlca_fs." localSheetId="3" hidden="1">{"avgbs",#N/A,FALSE,"wlca_fs";"is",#N/A,FALSE,"wlca_fs";"opexps",#N/A,FALSE,"wlca_fs"}</definedName>
    <definedName name="wrn.wlca_fs." hidden="1">{"avgbs",#N/A,FALSE,"wlca_fs";"is",#N/A,FALSE,"wlca_fs";"opexps",#N/A,FALSE,"wlca_fs"}</definedName>
    <definedName name="wrn.Woksheets._.and._.entries." localSheetId="4" hidden="1">{#N/A,#N/A,FALSE,"Emmes Capital";#N/A,#N/A,FALSE,"Capital  Entries";#N/A,#N/A,FALSE,"Emmes Services";#N/A,#N/A,FALSE,"Services Entries";#N/A,#N/A,FALSE,"Emmes &amp; Co";#N/A,#N/A,FALSE,"Emmes  Entries";#N/A,#N/A,FALSE,"Proof"}</definedName>
    <definedName name="wrn.Woksheets._.and._.entries." localSheetId="5" hidden="1">{#N/A,#N/A,FALSE,"Emmes Capital";#N/A,#N/A,FALSE,"Capital  Entries";#N/A,#N/A,FALSE,"Emmes Services";#N/A,#N/A,FALSE,"Services Entries";#N/A,#N/A,FALSE,"Emmes &amp; Co";#N/A,#N/A,FALSE,"Emmes  Entries";#N/A,#N/A,FALSE,"Proof"}</definedName>
    <definedName name="wrn.Woksheets._.and._.entries." localSheetId="3" hidden="1">{#N/A,#N/A,FALSE,"Emmes Capital";#N/A,#N/A,FALSE,"Capital  Entries";#N/A,#N/A,FALSE,"Emmes Services";#N/A,#N/A,FALSE,"Services Entries";#N/A,#N/A,FALSE,"Emmes &amp; Co";#N/A,#N/A,FALSE,"Emmes  Entries";#N/A,#N/A,FALSE,"Proof"}</definedName>
    <definedName name="wrn.Woksheets._.and._.entries." hidden="1">{#N/A,#N/A,FALSE,"Emmes Capital";#N/A,#N/A,FALSE,"Capital  Entries";#N/A,#N/A,FALSE,"Emmes Services";#N/A,#N/A,FALSE,"Services Entries";#N/A,#N/A,FALSE,"Emmes &amp; Co";#N/A,#N/A,FALSE,"Emmes  Entries";#N/A,#N/A,FALSE,"Proof"}</definedName>
    <definedName name="wrn.Workbook." localSheetId="4" hidden="1">{"Consolidated 100%",#N/A,TRUE,"BV - Consolidation";"Consolidated share",#N/A,TRUE,"BV - Consolidation";"Barandov CF",#N/A,TRUE,"Czech - Barandov";"Stodulki CF",#N/A,TRUE,"Czech - Stodulki";"Barandov inputs",#N/A,TRUE,"Czech - Barandov";"Stodulki inputs",#N/A,TRUE,"Czech - Stodulki";"Vokovice CF",#N/A,TRUE,"Czech - Vokovice";"Vokovice inputs",#N/A,TRUE,"Czech - Vokovice";"Rasnitz CF",#N/A,TRUE,"Germany - Rasnitz";"Rasnitz inputs",#N/A,TRUE,"Germany - Rasnitz";"Skala CF",#N/A,TRUE,"Hungary - 3rd dist. Skala";"Skala inputs",#N/A,TRUE,"Hungary - 3rd dist. Skala";"4th. Dist CF",#N/A,TRUE,"Hungary - 4th dist.";"4th dist inputs",#N/A,TRUE,"Hungary - 4th dist.";"Gyor CF",#N/A,TRUE,"Hungary - Gyor";"Gyor inputs",#N/A,TRUE,"Hungary - Gyor";"Zabki CF",#N/A,TRUE,"Poland - Warsaw Zabki";"Zabki inputs",#N/A,TRUE,"Poland - Warsaw Zabki"}</definedName>
    <definedName name="wrn.Workbook." localSheetId="5" hidden="1">{"Consolidated 100%",#N/A,TRUE,"BV - Consolidation";"Consolidated share",#N/A,TRUE,"BV - Consolidation";"Barandov CF",#N/A,TRUE,"Czech - Barandov";"Stodulki CF",#N/A,TRUE,"Czech - Stodulki";"Barandov inputs",#N/A,TRUE,"Czech - Barandov";"Stodulki inputs",#N/A,TRUE,"Czech - Stodulki";"Vokovice CF",#N/A,TRUE,"Czech - Vokovice";"Vokovice inputs",#N/A,TRUE,"Czech - Vokovice";"Rasnitz CF",#N/A,TRUE,"Germany - Rasnitz";"Rasnitz inputs",#N/A,TRUE,"Germany - Rasnitz";"Skala CF",#N/A,TRUE,"Hungary - 3rd dist. Skala";"Skala inputs",#N/A,TRUE,"Hungary - 3rd dist. Skala";"4th. Dist CF",#N/A,TRUE,"Hungary - 4th dist.";"4th dist inputs",#N/A,TRUE,"Hungary - 4th dist.";"Gyor CF",#N/A,TRUE,"Hungary - Gyor";"Gyor inputs",#N/A,TRUE,"Hungary - Gyor";"Zabki CF",#N/A,TRUE,"Poland - Warsaw Zabki";"Zabki inputs",#N/A,TRUE,"Poland - Warsaw Zabki"}</definedName>
    <definedName name="wrn.Workbook." localSheetId="3" hidden="1">{"Consolidated 100%",#N/A,TRUE,"BV - Consolidation";"Consolidated share",#N/A,TRUE,"BV - Consolidation";"Barandov CF",#N/A,TRUE,"Czech - Barandov";"Stodulki CF",#N/A,TRUE,"Czech - Stodulki";"Barandov inputs",#N/A,TRUE,"Czech - Barandov";"Stodulki inputs",#N/A,TRUE,"Czech - Stodulki";"Vokovice CF",#N/A,TRUE,"Czech - Vokovice";"Vokovice inputs",#N/A,TRUE,"Czech - Vokovice";"Rasnitz CF",#N/A,TRUE,"Germany - Rasnitz";"Rasnitz inputs",#N/A,TRUE,"Germany - Rasnitz";"Skala CF",#N/A,TRUE,"Hungary - 3rd dist. Skala";"Skala inputs",#N/A,TRUE,"Hungary - 3rd dist. Skala";"4th. Dist CF",#N/A,TRUE,"Hungary - 4th dist.";"4th dist inputs",#N/A,TRUE,"Hungary - 4th dist.";"Gyor CF",#N/A,TRUE,"Hungary - Gyor";"Gyor inputs",#N/A,TRUE,"Hungary - Gyor";"Zabki CF",#N/A,TRUE,"Poland - Warsaw Zabki";"Zabki inputs",#N/A,TRUE,"Poland - Warsaw Zabki"}</definedName>
    <definedName name="wrn.Workbook." hidden="1">{"Consolidated 100%",#N/A,TRUE,"BV - Consolidation";"Consolidated share",#N/A,TRUE,"BV - Consolidation";"Barandov CF",#N/A,TRUE,"Czech - Barandov";"Stodulki CF",#N/A,TRUE,"Czech - Stodulki";"Barandov inputs",#N/A,TRUE,"Czech - Barandov";"Stodulki inputs",#N/A,TRUE,"Czech - Stodulki";"Vokovice CF",#N/A,TRUE,"Czech - Vokovice";"Vokovice inputs",#N/A,TRUE,"Czech - Vokovice";"Rasnitz CF",#N/A,TRUE,"Germany - Rasnitz";"Rasnitz inputs",#N/A,TRUE,"Germany - Rasnitz";"Skala CF",#N/A,TRUE,"Hungary - 3rd dist. Skala";"Skala inputs",#N/A,TRUE,"Hungary - 3rd dist. Skala";"4th. Dist CF",#N/A,TRUE,"Hungary - 4th dist.";"4th dist inputs",#N/A,TRUE,"Hungary - 4th dist.";"Gyor CF",#N/A,TRUE,"Hungary - Gyor";"Gyor inputs",#N/A,TRUE,"Hungary - Gyor";"Zabki CF",#N/A,TRUE,"Poland - Warsaw Zabki";"Zabki inputs",#N/A,TRUE,"Poland - Warsaw Zabki"}</definedName>
    <definedName name="wrn.Working._.Papers._.1." localSheetId="4" hidden="1">{"Assumptions_other",#N/A,FALSE,"Assump";"Ebit_division_indirect",#N/A,FALSE,"P&amp;L";"Ebit_indirect_allocation",#N/A,FALSE,"P&amp;L"}</definedName>
    <definedName name="wrn.Working._.Papers._.1." localSheetId="5" hidden="1">{"Assumptions_other",#N/A,FALSE,"Assump";"Ebit_division_indirect",#N/A,FALSE,"P&amp;L";"Ebit_indirect_allocation",#N/A,FALSE,"P&amp;L"}</definedName>
    <definedName name="wrn.Working._.Papers._.1." localSheetId="3" hidden="1">{"Assumptions_other",#N/A,FALSE,"Assump";"Ebit_division_indirect",#N/A,FALSE,"P&amp;L";"Ebit_indirect_allocation",#N/A,FALSE,"P&amp;L"}</definedName>
    <definedName name="wrn.Working._.Papers._.1." hidden="1">{"Assumptions_other",#N/A,FALSE,"Assump";"Ebit_division_indirect",#N/A,FALSE,"P&amp;L";"Ebit_indirect_allocation",#N/A,FALSE,"P&amp;L"}</definedName>
    <definedName name="wrn.Working._.Papers._.2." localSheetId="4" hidden="1">{"Cash_detail",#N/A,FALSE,"Cash";"Cash_reconciliation",#N/A,FALSE,"Cash";"Scm",#N/A,FALSE,"SCM";"Tax",#N/A,FALSE,"Tax"}</definedName>
    <definedName name="wrn.Working._.Papers._.2." localSheetId="5" hidden="1">{"Cash_detail",#N/A,FALSE,"Cash";"Cash_reconciliation",#N/A,FALSE,"Cash";"Scm",#N/A,FALSE,"SCM";"Tax",#N/A,FALSE,"Tax"}</definedName>
    <definedName name="wrn.Working._.Papers._.2." localSheetId="3" hidden="1">{"Cash_detail",#N/A,FALSE,"Cash";"Cash_reconciliation",#N/A,FALSE,"Cash";"Scm",#N/A,FALSE,"SCM";"Tax",#N/A,FALSE,"Tax"}</definedName>
    <definedName name="wrn.Working._.Papers._.2." hidden="1">{"Cash_detail",#N/A,FALSE,"Cash";"Cash_reconciliation",#N/A,FALSE,"Cash";"Scm",#N/A,FALSE,"SCM";"Tax",#N/A,FALSE,"Tax"}</definedName>
    <definedName name="wrn.Working._.Party._.List." localSheetId="4" hidden="1">{#N/A,#N/A,FALSE,"Working List"}</definedName>
    <definedName name="wrn.Working._.Party._.List." localSheetId="5" hidden="1">{#N/A,#N/A,FALSE,"Working List"}</definedName>
    <definedName name="wrn.Working._.Party._.List." localSheetId="3" hidden="1">{#N/A,#N/A,FALSE,"Working List"}</definedName>
    <definedName name="wrn.Working._.Party._.List." hidden="1">{#N/A,#N/A,FALSE,"Working List"}</definedName>
    <definedName name="wrn.Working._.Party._.List._1" localSheetId="4" hidden="1">{#N/A,#N/A,FALSE,"Working List"}</definedName>
    <definedName name="wrn.Working._.Party._.List._1" localSheetId="5" hidden="1">{#N/A,#N/A,FALSE,"Working List"}</definedName>
    <definedName name="wrn.Working._.Party._.List._1" localSheetId="3" hidden="1">{#N/A,#N/A,FALSE,"Working List"}</definedName>
    <definedName name="wrn.Working._.Party._.List._1" hidden="1">{#N/A,#N/A,FALSE,"Working List"}</definedName>
    <definedName name="wrn.Workings." localSheetId="4" hidden="1">{#N/A,#N/A,FALSE,"AccsInfo E";#N/A,#N/A,FALSE,"Retail Dec04";#N/A,#N/A,FALSE,"Parking Info";#N/A,#N/A,FALSE,"Licences (cashflow)";#N/A,#N/A,FALSE,"Rent Calculation";#N/A,#N/A,FALSE,"NPVPut Jan 04";#N/A,#N/A,FALSE,"NPVPut Ann";#N/A,#N/A,FALSE,"NPVPut Qtrly";#N/A,#N/A,FALSE,"ReutersLiab";#N/A,#N/A,FALSE,"Aldergate";#N/A,#N/A,FALSE,"voidpsf";#N/A,#N/A,FALSE,"Lease Length"}</definedName>
    <definedName name="wrn.Workings." localSheetId="5" hidden="1">{#N/A,#N/A,FALSE,"AccsInfo E";#N/A,#N/A,FALSE,"Retail Dec04";#N/A,#N/A,FALSE,"Parking Info";#N/A,#N/A,FALSE,"Licences (cashflow)";#N/A,#N/A,FALSE,"Rent Calculation";#N/A,#N/A,FALSE,"NPVPut Jan 04";#N/A,#N/A,FALSE,"NPVPut Ann";#N/A,#N/A,FALSE,"NPVPut Qtrly";#N/A,#N/A,FALSE,"ReutersLiab";#N/A,#N/A,FALSE,"Aldergate";#N/A,#N/A,FALSE,"voidpsf";#N/A,#N/A,FALSE,"Lease Length"}</definedName>
    <definedName name="wrn.Workings." localSheetId="3" hidden="1">{#N/A,#N/A,FALSE,"AccsInfo E";#N/A,#N/A,FALSE,"Retail Dec04";#N/A,#N/A,FALSE,"Parking Info";#N/A,#N/A,FALSE,"Licences (cashflow)";#N/A,#N/A,FALSE,"Rent Calculation";#N/A,#N/A,FALSE,"NPVPut Jan 04";#N/A,#N/A,FALSE,"NPVPut Ann";#N/A,#N/A,FALSE,"NPVPut Qtrly";#N/A,#N/A,FALSE,"ReutersLiab";#N/A,#N/A,FALSE,"Aldergate";#N/A,#N/A,FALSE,"voidpsf";#N/A,#N/A,FALSE,"Lease Length"}</definedName>
    <definedName name="wrn.Workings." hidden="1">{#N/A,#N/A,FALSE,"AccsInfo E";#N/A,#N/A,FALSE,"Retail Dec04";#N/A,#N/A,FALSE,"Parking Info";#N/A,#N/A,FALSE,"Licences (cashflow)";#N/A,#N/A,FALSE,"Rent Calculation";#N/A,#N/A,FALSE,"NPVPut Jan 04";#N/A,#N/A,FALSE,"NPVPut Ann";#N/A,#N/A,FALSE,"NPVPut Qtrly";#N/A,#N/A,FALSE,"ReutersLiab";#N/A,#N/A,FALSE,"Aldergate";#N/A,#N/A,FALSE,"voidpsf";#N/A,#N/A,FALSE,"Lease Length"}</definedName>
    <definedName name="wrn.worksheets." localSheetId="4" hidden="1">{#N/A,#N/A,FALSE,"ws trial balance sheet";#N/A,#N/A,FALSE,"ws trial bal. p &amp; l";#N/A,#N/A,FALSE,"ws cashflow"}</definedName>
    <definedName name="wrn.worksheets." localSheetId="5" hidden="1">{#N/A,#N/A,FALSE,"ws trial balance sheet";#N/A,#N/A,FALSE,"ws trial bal. p &amp; l";#N/A,#N/A,FALSE,"ws cashflow"}</definedName>
    <definedName name="wrn.worksheets." localSheetId="3" hidden="1">{#N/A,#N/A,FALSE,"ws trial balance sheet";#N/A,#N/A,FALSE,"ws trial bal. p &amp; l";#N/A,#N/A,FALSE,"ws cashflow"}</definedName>
    <definedName name="wrn.worksheets." hidden="1">{#N/A,#N/A,FALSE,"ws trial balance sheet";#N/A,#N/A,FALSE,"ws trial bal. p &amp; l";#N/A,#N/A,FALSE,"ws cashflow"}</definedName>
    <definedName name="wrn.worksheets._.that._.change." localSheetId="4" hidden="1">{#N/A,#N/A,FALSE,"ws trial balance sheet";#N/A,#N/A,FALSE,"ws trial bal. p &amp; l";#N/A,#N/A,FALSE,"ws cashflow"}</definedName>
    <definedName name="wrn.worksheets._.that._.change." localSheetId="5" hidden="1">{#N/A,#N/A,FALSE,"ws trial balance sheet";#N/A,#N/A,FALSE,"ws trial bal. p &amp; l";#N/A,#N/A,FALSE,"ws cashflow"}</definedName>
    <definedName name="wrn.worksheets._.that._.change." localSheetId="3" hidden="1">{#N/A,#N/A,FALSE,"ws trial balance sheet";#N/A,#N/A,FALSE,"ws trial bal. p &amp; l";#N/A,#N/A,FALSE,"ws cashflow"}</definedName>
    <definedName name="wrn.worksheets._.that._.change." hidden="1">{#N/A,#N/A,FALSE,"ws trial balance sheet";#N/A,#N/A,FALSE,"ws trial bal. p &amp; l";#N/A,#N/A,FALSE,"ws cashflow"}</definedName>
    <definedName name="wrn.worksheets._.using._.unadjusted._.no.s." localSheetId="4" hidden="1">{#N/A,#N/A,FALSE,"ws equity";#N/A,#N/A,FALSE,"analytical review";#N/A,#N/A,FALSE,"syndication";#N/A,#N/A,FALSE,"relocation"}</definedName>
    <definedName name="wrn.worksheets._.using._.unadjusted._.no.s." localSheetId="5" hidden="1">{#N/A,#N/A,FALSE,"ws equity";#N/A,#N/A,FALSE,"analytical review";#N/A,#N/A,FALSE,"syndication";#N/A,#N/A,FALSE,"relocation"}</definedName>
    <definedName name="wrn.worksheets._.using._.unadjusted._.no.s." localSheetId="3" hidden="1">{#N/A,#N/A,FALSE,"ws equity";#N/A,#N/A,FALSE,"analytical review";#N/A,#N/A,FALSE,"syndication";#N/A,#N/A,FALSE,"relocation"}</definedName>
    <definedName name="wrn.worksheets._.using._.unadjusted._.no.s." hidden="1">{#N/A,#N/A,FALSE,"ws equity";#N/A,#N/A,FALSE,"analytical review";#N/A,#N/A,FALSE,"syndication";#N/A,#N/A,FALSE,"relocation"}</definedName>
    <definedName name="wrn.WT_SELF._.PERFORM." localSheetId="4" hidden="1">{#N/A,#N/A,FALSE,"WT DEMO EST";#N/A,#N/A,FALSE,"WT CONC EST";#N/A,#N/A,FALSE,"FREEZER MISC. METALS";#N/A,#N/A,FALSE,"WT FINISHES";#N/A,#N/A,FALSE,"WT SPECIALITIES";#N/A,#N/A,FALSE,"WT EQUIPMENT";#N/A,#N/A,FALSE,"WT COLD STORAGE"}</definedName>
    <definedName name="wrn.WT_SELF._.PERFORM." localSheetId="5" hidden="1">{#N/A,#N/A,FALSE,"WT DEMO EST";#N/A,#N/A,FALSE,"WT CONC EST";#N/A,#N/A,FALSE,"FREEZER MISC. METALS";#N/A,#N/A,FALSE,"WT FINISHES";#N/A,#N/A,FALSE,"WT SPECIALITIES";#N/A,#N/A,FALSE,"WT EQUIPMENT";#N/A,#N/A,FALSE,"WT COLD STORAGE"}</definedName>
    <definedName name="wrn.WT_SELF._.PERFORM." localSheetId="3" hidden="1">{#N/A,#N/A,FALSE,"WT DEMO EST";#N/A,#N/A,FALSE,"WT CONC EST";#N/A,#N/A,FALSE,"FREEZER MISC. METALS";#N/A,#N/A,FALSE,"WT FINISHES";#N/A,#N/A,FALSE,"WT SPECIALITIES";#N/A,#N/A,FALSE,"WT EQUIPMENT";#N/A,#N/A,FALSE,"WT COLD STORAGE"}</definedName>
    <definedName name="wrn.WT_SELF._.PERFORM." hidden="1">{#N/A,#N/A,FALSE,"WT DEMO EST";#N/A,#N/A,FALSE,"WT CONC EST";#N/A,#N/A,FALSE,"FREEZER MISC. METALS";#N/A,#N/A,FALSE,"WT FINISHES";#N/A,#N/A,FALSE,"WT SPECIALITIES";#N/A,#N/A,FALSE,"WT EQUIPMENT";#N/A,#N/A,FALSE,"WT COLD STORAGE"}</definedName>
    <definedName name="wrn.x" localSheetId="4" hidden="1">{"res_value_proposed",#N/A,FALSE,"Res Value";"res_value_sierraclub",#N/A,FALSE,"Res Value";"res_value_reduced",#N/A,FALSE,"Res Value";"res_value_conventional",#N/A,FALSE,"Res Value";"res_value_rural",#N/A,FALSE,"Res Value"}</definedName>
    <definedName name="wrn.x" localSheetId="5" hidden="1">{"res_value_proposed",#N/A,FALSE,"Res Value";"res_value_sierraclub",#N/A,FALSE,"Res Value";"res_value_reduced",#N/A,FALSE,"Res Value";"res_value_conventional",#N/A,FALSE,"Res Value";"res_value_rural",#N/A,FALSE,"Res Value"}</definedName>
    <definedName name="wrn.x" localSheetId="3" hidden="1">{"res_value_proposed",#N/A,FALSE,"Res Value";"res_value_sierraclub",#N/A,FALSE,"Res Value";"res_value_reduced",#N/A,FALSE,"Res Value";"res_value_conventional",#N/A,FALSE,"Res Value";"res_value_rural",#N/A,FALSE,"Res Value"}</definedName>
    <definedName name="wrn.x" hidden="1">{"res_value_proposed",#N/A,FALSE,"Res Value";"res_value_sierraclub",#N/A,FALSE,"Res Value";"res_value_reduced",#N/A,FALSE,"Res Value";"res_value_conventional",#N/A,FALSE,"Res Value";"res_value_rural",#N/A,FALSE,"Res Value"}</definedName>
    <definedName name="wrn.x_1" localSheetId="4" hidden="1">{"res_value_proposed",#N/A,FALSE,"Res Value";"res_value_sierraclub",#N/A,FALSE,"Res Value";"res_value_reduced",#N/A,FALSE,"Res Value";"res_value_conventional",#N/A,FALSE,"Res Value";"res_value_rural",#N/A,FALSE,"Res Value"}</definedName>
    <definedName name="wrn.x_1" localSheetId="5" hidden="1">{"res_value_proposed",#N/A,FALSE,"Res Value";"res_value_sierraclub",#N/A,FALSE,"Res Value";"res_value_reduced",#N/A,FALSE,"Res Value";"res_value_conventional",#N/A,FALSE,"Res Value";"res_value_rural",#N/A,FALSE,"Res Value"}</definedName>
    <definedName name="wrn.x_1" localSheetId="3" hidden="1">{"res_value_proposed",#N/A,FALSE,"Res Value";"res_value_sierraclub",#N/A,FALSE,"Res Value";"res_value_reduced",#N/A,FALSE,"Res Value";"res_value_conventional",#N/A,FALSE,"Res Value";"res_value_rural",#N/A,FALSE,"Res Value"}</definedName>
    <definedName name="wrn.x_1" hidden="1">{"res_value_proposed",#N/A,FALSE,"Res Value";"res_value_sierraclub",#N/A,FALSE,"Res Value";"res_value_reduced",#N/A,FALSE,"Res Value";"res_value_conventional",#N/A,FALSE,"Res Value";"res_value_rural",#N/A,FALSE,"Res Value"}</definedName>
    <definedName name="wrn.x_2" localSheetId="4" hidden="1">{"res_value_proposed",#N/A,FALSE,"Res Value";"res_value_sierraclub",#N/A,FALSE,"Res Value";"res_value_reduced",#N/A,FALSE,"Res Value";"res_value_conventional",#N/A,FALSE,"Res Value";"res_value_rural",#N/A,FALSE,"Res Value"}</definedName>
    <definedName name="wrn.x_2" localSheetId="5" hidden="1">{"res_value_proposed",#N/A,FALSE,"Res Value";"res_value_sierraclub",#N/A,FALSE,"Res Value";"res_value_reduced",#N/A,FALSE,"Res Value";"res_value_conventional",#N/A,FALSE,"Res Value";"res_value_rural",#N/A,FALSE,"Res Value"}</definedName>
    <definedName name="wrn.x_2" localSheetId="3" hidden="1">{"res_value_proposed",#N/A,FALSE,"Res Value";"res_value_sierraclub",#N/A,FALSE,"Res Value";"res_value_reduced",#N/A,FALSE,"Res Value";"res_value_conventional",#N/A,FALSE,"Res Value";"res_value_rural",#N/A,FALSE,"Res Value"}</definedName>
    <definedName name="wrn.x_2" hidden="1">{"res_value_proposed",#N/A,FALSE,"Res Value";"res_value_sierraclub",#N/A,FALSE,"Res Value";"res_value_reduced",#N/A,FALSE,"Res Value";"res_value_conventional",#N/A,FALSE,"Res Value";"res_value_rural",#N/A,FALSE,"Res Value"}</definedName>
    <definedName name="wrn.XL._.DTR." localSheetId="4" hidden="1">{#N/A,#N/A,TRUE,"XL Cash Flow";#N/A,#N/A,TRUE,"Prop Valuation";#N/A,#N/A,TRUE,"Equity";#N/A,#N/A,TRUE,"Modeling assumptions";#N/A,#N/A,TRUE,"NER Model";#N/A,#N/A,TRUE,"Lease Exp";#N/A,#N/A,TRUE,"Inc &amp; Exp";#N/A,#N/A,TRUE,"Formatted - roll";#N/A,#N/A,TRUE,"Debt Model";#N/A,#N/A,TRUE,"Debt-Moody";#N/A,#N/A,TRUE,"Debt"}</definedName>
    <definedName name="wrn.XL._.DTR." localSheetId="5" hidden="1">{#N/A,#N/A,TRUE,"XL Cash Flow";#N/A,#N/A,TRUE,"Prop Valuation";#N/A,#N/A,TRUE,"Equity";#N/A,#N/A,TRUE,"Modeling assumptions";#N/A,#N/A,TRUE,"NER Model";#N/A,#N/A,TRUE,"Lease Exp";#N/A,#N/A,TRUE,"Inc &amp; Exp";#N/A,#N/A,TRUE,"Formatted - roll";#N/A,#N/A,TRUE,"Debt Model";#N/A,#N/A,TRUE,"Debt-Moody";#N/A,#N/A,TRUE,"Debt"}</definedName>
    <definedName name="wrn.XL._.DTR." localSheetId="3" hidden="1">{#N/A,#N/A,TRUE,"XL Cash Flow";#N/A,#N/A,TRUE,"Prop Valuation";#N/A,#N/A,TRUE,"Equity";#N/A,#N/A,TRUE,"Modeling assumptions";#N/A,#N/A,TRUE,"NER Model";#N/A,#N/A,TRUE,"Lease Exp";#N/A,#N/A,TRUE,"Inc &amp; Exp";#N/A,#N/A,TRUE,"Formatted - roll";#N/A,#N/A,TRUE,"Debt Model";#N/A,#N/A,TRUE,"Debt-Moody";#N/A,#N/A,TRUE,"Debt"}</definedName>
    <definedName name="wrn.XL._.DTR." hidden="1">{#N/A,#N/A,TRUE,"XL Cash Flow";#N/A,#N/A,TRUE,"Prop Valuation";#N/A,#N/A,TRUE,"Equity";#N/A,#N/A,TRUE,"Modeling assumptions";#N/A,#N/A,TRUE,"NER Model";#N/A,#N/A,TRUE,"Lease Exp";#N/A,#N/A,TRUE,"Inc &amp; Exp";#N/A,#N/A,TRUE,"Formatted - roll";#N/A,#N/A,TRUE,"Debt Model";#N/A,#N/A,TRUE,"Debt-Moody";#N/A,#N/A,TRUE,"Debt"}</definedName>
    <definedName name="wrn.XL.DTR.0" localSheetId="4" hidden="1">{#N/A,#N/A,TRUE,"XL Cash Flow";#N/A,#N/A,TRUE,"Prop Valuation";#N/A,#N/A,TRUE,"Equity";#N/A,#N/A,TRUE,"Modeling assumptions";#N/A,#N/A,TRUE,"NER Model";#N/A,#N/A,TRUE,"Lease Exp";#N/A,#N/A,TRUE,"Inc &amp; Exp";#N/A,#N/A,TRUE,"Formatted - roll";#N/A,#N/A,TRUE,"Debt Model";#N/A,#N/A,TRUE,"Debt-Moody";#N/A,#N/A,TRUE,"Debt"}</definedName>
    <definedName name="wrn.XL.DTR.0" localSheetId="5" hidden="1">{#N/A,#N/A,TRUE,"XL Cash Flow";#N/A,#N/A,TRUE,"Prop Valuation";#N/A,#N/A,TRUE,"Equity";#N/A,#N/A,TRUE,"Modeling assumptions";#N/A,#N/A,TRUE,"NER Model";#N/A,#N/A,TRUE,"Lease Exp";#N/A,#N/A,TRUE,"Inc &amp; Exp";#N/A,#N/A,TRUE,"Formatted - roll";#N/A,#N/A,TRUE,"Debt Model";#N/A,#N/A,TRUE,"Debt-Moody";#N/A,#N/A,TRUE,"Debt"}</definedName>
    <definedName name="wrn.XL.DTR.0" localSheetId="3" hidden="1">{#N/A,#N/A,TRUE,"XL Cash Flow";#N/A,#N/A,TRUE,"Prop Valuation";#N/A,#N/A,TRUE,"Equity";#N/A,#N/A,TRUE,"Modeling assumptions";#N/A,#N/A,TRUE,"NER Model";#N/A,#N/A,TRUE,"Lease Exp";#N/A,#N/A,TRUE,"Inc &amp; Exp";#N/A,#N/A,TRUE,"Formatted - roll";#N/A,#N/A,TRUE,"Debt Model";#N/A,#N/A,TRUE,"Debt-Moody";#N/A,#N/A,TRUE,"Debt"}</definedName>
    <definedName name="wrn.XL.DTR.0" hidden="1">{#N/A,#N/A,TRUE,"XL Cash Flow";#N/A,#N/A,TRUE,"Prop Valuation";#N/A,#N/A,TRUE,"Equity";#N/A,#N/A,TRUE,"Modeling assumptions";#N/A,#N/A,TRUE,"NER Model";#N/A,#N/A,TRUE,"Lease Exp";#N/A,#N/A,TRUE,"Inc &amp; Exp";#N/A,#N/A,TRUE,"Formatted - roll";#N/A,#N/A,TRUE,"Debt Model";#N/A,#N/A,TRUE,"Debt-Moody";#N/A,#N/A,TRUE,"Debt"}</definedName>
    <definedName name="wrn.xx" localSheetId="4"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 localSheetId="5"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 localSheetId="3"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_1" localSheetId="4"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_1" localSheetId="5"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_1" localSheetId="3"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_1"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_2" localSheetId="4"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_2" localSheetId="5"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_2" localSheetId="3"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xx_2" hidden="1">{"phases costs",#N/A,FALSE,"costs";"phase1 costs",#N/A,FALSE,"costs";"sources",#N/A,FALSE,"costs";"road fees",#N/A,FALSE,"fees";"land use",#N/A,FALSE,"land use";"fac costs",#N/A,FALSE,"fac_costs";"phase plan",#N/A,FALSE,"land use";"cost allocation",#N/A,FALSE,"allocation";"allocation",#N/A,FALSE,"allocation";"county cap facilities fee",#N/A,FALSE,"revenues";"school revs",#N/A,FALSE,"revenues";"fire revs",#N/A,FALSE,"revenues";"cash flow",#N/A,FALSE,"cash flow";"summ flow",#N/A,FALSE,"cash flow";"phases facilities",#N/A,FALSE,"costs";"park revs",#N/A,FALSE,"revenues";"perc fees",#N/A,FALSE,"revenues";"Sierra Coll",#N/A,FALSE,"fees";"tot costs",#N/A,FALSE,"costs";"Lincoln",#N/A,FALSE,"revenues";"mello",#N/A,FALSE,"Mello-R";"cost sum",#N/A,FALSE,"costs"}</definedName>
    <definedName name="wrn.Year._.End._.APF._.reports." localSheetId="4" hidden="1">{#N/A,#N/A,FALSE,"Summary";#N/A,#N/A,FALSE,"CVI04";#N/A,#N/A,FALSE,"REG04";#N/A,#N/A,FALSE,"HAL04";#N/A,#N/A,FALSE,"WPL04";#N/A,#N/A,FALSE,"RPL04";#N/A,#N/A,FALSE,"GVA04";#N/A,#N/A,FALSE,"LRJKL04";#N/A,#N/A,FALSE,"RGW04";#N/A,#N/A,FALSE,"RHL04sum ";#N/A,#N/A,FALSE,"WPM04sum"}</definedName>
    <definedName name="wrn.Year._.End._.APF._.reports." localSheetId="5" hidden="1">{#N/A,#N/A,FALSE,"Summary";#N/A,#N/A,FALSE,"CVI04";#N/A,#N/A,FALSE,"REG04";#N/A,#N/A,FALSE,"HAL04";#N/A,#N/A,FALSE,"WPL04";#N/A,#N/A,FALSE,"RPL04";#N/A,#N/A,FALSE,"GVA04";#N/A,#N/A,FALSE,"LRJKL04";#N/A,#N/A,FALSE,"RGW04";#N/A,#N/A,FALSE,"RHL04sum ";#N/A,#N/A,FALSE,"WPM04sum"}</definedName>
    <definedName name="wrn.Year._.End._.APF._.reports." localSheetId="3" hidden="1">{#N/A,#N/A,FALSE,"Summary";#N/A,#N/A,FALSE,"CVI04";#N/A,#N/A,FALSE,"REG04";#N/A,#N/A,FALSE,"HAL04";#N/A,#N/A,FALSE,"WPL04";#N/A,#N/A,FALSE,"RPL04";#N/A,#N/A,FALSE,"GVA04";#N/A,#N/A,FALSE,"LRJKL04";#N/A,#N/A,FALSE,"RGW04";#N/A,#N/A,FALSE,"RHL04sum ";#N/A,#N/A,FALSE,"WPM04sum"}</definedName>
    <definedName name="wrn.Year._.End._.APF._.reports." hidden="1">{#N/A,#N/A,FALSE,"Summary";#N/A,#N/A,FALSE,"CVI04";#N/A,#N/A,FALSE,"REG04";#N/A,#N/A,FALSE,"HAL04";#N/A,#N/A,FALSE,"WPL04";#N/A,#N/A,FALSE,"RPL04";#N/A,#N/A,FALSE,"GVA04";#N/A,#N/A,FALSE,"LRJKL04";#N/A,#N/A,FALSE,"RGW04";#N/A,#N/A,FALSE,"RHL04sum ";#N/A,#N/A,FALSE,"WPM04sum"}</definedName>
    <definedName name="wrn.Year._.End._.APF._.reports._1" localSheetId="4" hidden="1">{#N/A,#N/A,FALSE,"Summary";#N/A,#N/A,FALSE,"CVI04";#N/A,#N/A,FALSE,"REG04";#N/A,#N/A,FALSE,"HAL04";#N/A,#N/A,FALSE,"WPL04";#N/A,#N/A,FALSE,"RPL04";#N/A,#N/A,FALSE,"GVA04";#N/A,#N/A,FALSE,"LRJKL04";#N/A,#N/A,FALSE,"RGW04";#N/A,#N/A,FALSE,"RHL04sum ";#N/A,#N/A,FALSE,"WPM04sum"}</definedName>
    <definedName name="wrn.Year._.End._.APF._.reports._1" localSheetId="5" hidden="1">{#N/A,#N/A,FALSE,"Summary";#N/A,#N/A,FALSE,"CVI04";#N/A,#N/A,FALSE,"REG04";#N/A,#N/A,FALSE,"HAL04";#N/A,#N/A,FALSE,"WPL04";#N/A,#N/A,FALSE,"RPL04";#N/A,#N/A,FALSE,"GVA04";#N/A,#N/A,FALSE,"LRJKL04";#N/A,#N/A,FALSE,"RGW04";#N/A,#N/A,FALSE,"RHL04sum ";#N/A,#N/A,FALSE,"WPM04sum"}</definedName>
    <definedName name="wrn.Year._.End._.APF._.reports._1" localSheetId="3" hidden="1">{#N/A,#N/A,FALSE,"Summary";#N/A,#N/A,FALSE,"CVI04";#N/A,#N/A,FALSE,"REG04";#N/A,#N/A,FALSE,"HAL04";#N/A,#N/A,FALSE,"WPL04";#N/A,#N/A,FALSE,"RPL04";#N/A,#N/A,FALSE,"GVA04";#N/A,#N/A,FALSE,"LRJKL04";#N/A,#N/A,FALSE,"RGW04";#N/A,#N/A,FALSE,"RHL04sum ";#N/A,#N/A,FALSE,"WPM04sum"}</definedName>
    <definedName name="wrn.Year._.End._.APF._.reports._1" hidden="1">{#N/A,#N/A,FALSE,"Summary";#N/A,#N/A,FALSE,"CVI04";#N/A,#N/A,FALSE,"REG04";#N/A,#N/A,FALSE,"HAL04";#N/A,#N/A,FALSE,"WPL04";#N/A,#N/A,FALSE,"RPL04";#N/A,#N/A,FALSE,"GVA04";#N/A,#N/A,FALSE,"LRJKL04";#N/A,#N/A,FALSE,"RGW04";#N/A,#N/A,FALSE,"RHL04sum ";#N/A,#N/A,FALSE,"WPM04sum"}</definedName>
    <definedName name="wrn.YEARLY." localSheetId="4"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wrn.YEARLY." localSheetId="5"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wrn.YEARLY." localSheetId="3"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wrn.YEARLY." hidden="1">{"SCH28",#N/A,FALSE,"monthly";"SCH40",#N/A,FALSE,"monthly";"SCH42",#N/A,FALSE,"monthly";"SCH43",#N/A,FALSE,"monthly";"SCH50",#N/A,FALSE,"monthly";"SCH51",#N/A,FALSE,"monthly";"SCH53",#N/A,FALSE,"monthly";"SCH66",#N/A,FALSE,"monthly";"SCH67",#N/A,FALSE,"monthly";"SCH68",#N/A,FALSE,"monthly";"SCH69",#N/A,FALSE,"monthly";"SCH70",#N/A,FALSE,"monthly";"SCH71",#N/A,FALSE,"monthly";"SCH72",#N/A,FALSE,"monthly"}</definedName>
    <definedName name="wrn.YEARS." localSheetId="4" hidden="1">{"AVGBAL",#N/A,FALSE,"1996";"EARNINGS",#N/A,FALSE,"1996";"AVGBAL",#N/A,FALSE,"1997";"EARNINGS",#N/A,FALSE,"1997";"AVGBAL",#N/A,FALSE,"1998";"EARNINGS",#N/A,FALSE,"1998";"AVGBAL",#N/A,FALSE,"1999";"EARNINGS",#N/A,FALSE,"1999";"AVGBAL",#N/A,FALSE,"2000";"EARNINGS",#N/A,FALSE,"2000"}</definedName>
    <definedName name="wrn.YEARS." localSheetId="5" hidden="1">{"AVGBAL",#N/A,FALSE,"1996";"EARNINGS",#N/A,FALSE,"1996";"AVGBAL",#N/A,FALSE,"1997";"EARNINGS",#N/A,FALSE,"1997";"AVGBAL",#N/A,FALSE,"1998";"EARNINGS",#N/A,FALSE,"1998";"AVGBAL",#N/A,FALSE,"1999";"EARNINGS",#N/A,FALSE,"1999";"AVGBAL",#N/A,FALSE,"2000";"EARNINGS",#N/A,FALSE,"2000"}</definedName>
    <definedName name="wrn.YEARS." localSheetId="3" hidden="1">{"AVGBAL",#N/A,FALSE,"1996";"EARNINGS",#N/A,FALSE,"1996";"AVGBAL",#N/A,FALSE,"1997";"EARNINGS",#N/A,FALSE,"1997";"AVGBAL",#N/A,FALSE,"1998";"EARNINGS",#N/A,FALSE,"1998";"AVGBAL",#N/A,FALSE,"1999";"EARNINGS",#N/A,FALSE,"1999";"AVGBAL",#N/A,FALSE,"2000";"EARNINGS",#N/A,FALSE,"2000"}</definedName>
    <definedName name="wrn.YEARS." hidden="1">{"AVGBAL",#N/A,FALSE,"1996";"EARNINGS",#N/A,FALSE,"1996";"AVGBAL",#N/A,FALSE,"1997";"EARNINGS",#N/A,FALSE,"1997";"AVGBAL",#N/A,FALSE,"1998";"EARNINGS",#N/A,FALSE,"1998";"AVGBAL",#N/A,FALSE,"1999";"EARNINGS",#N/A,FALSE,"1999";"AVGBAL",#N/A,FALSE,"2000";"EARNINGS",#N/A,FALSE,"2000"}</definedName>
    <definedName name="wrn.Yield." localSheetId="4" hidden="1">{"Yield",#N/A,FALSE,"Yield"}</definedName>
    <definedName name="wrn.Yield." localSheetId="5" hidden="1">{"Yield",#N/A,FALSE,"Yield"}</definedName>
    <definedName name="wrn.Yield." localSheetId="3" hidden="1">{"Yield",#N/A,FALSE,"Yield"}</definedName>
    <definedName name="wrn.Yield." hidden="1">{"Yield",#N/A,FALSE,"Yield"}</definedName>
    <definedName name="wrn.Yield._.Graph." localSheetId="4" hidden="1">{#N/A,#N/A,FALSE,"Yield Graph"}</definedName>
    <definedName name="wrn.Yield._.Graph." localSheetId="5" hidden="1">{#N/A,#N/A,FALSE,"Yield Graph"}</definedName>
    <definedName name="wrn.Yield._.Graph." localSheetId="3" hidden="1">{#N/A,#N/A,FALSE,"Yield Graph"}</definedName>
    <definedName name="wrn.Yield._.Graph." hidden="1">{#N/A,#N/A,FALSE,"Yield Graph"}</definedName>
    <definedName name="wrn.Yield._.Graph._.plus._.Input." localSheetId="4" hidden="1">{#N/A,#N/A,FALSE,"Yield Graph";#N/A,#N/A,FALSE,"Rent Roll";#N/A,#N/A,FALSE,"OE Yr1";#N/A,#N/A,FALSE,"Repl.Cst.+Ins."}</definedName>
    <definedName name="wrn.Yield._.Graph._.plus._.Input." localSheetId="5" hidden="1">{#N/A,#N/A,FALSE,"Yield Graph";#N/A,#N/A,FALSE,"Rent Roll";#N/A,#N/A,FALSE,"OE Yr1";#N/A,#N/A,FALSE,"Repl.Cst.+Ins."}</definedName>
    <definedName name="wrn.Yield._.Graph._.plus._.Input." localSheetId="3" hidden="1">{#N/A,#N/A,FALSE,"Yield Graph";#N/A,#N/A,FALSE,"Rent Roll";#N/A,#N/A,FALSE,"OE Yr1";#N/A,#N/A,FALSE,"Repl.Cst.+Ins."}</definedName>
    <definedName name="wrn.Yield._.Graph._.plus._.Input." hidden="1">{#N/A,#N/A,FALSE,"Yield Graph";#N/A,#N/A,FALSE,"Rent Roll";#N/A,#N/A,FALSE,"OE Yr1";#N/A,#N/A,FALSE,"Repl.Cst.+Ins."}</definedName>
    <definedName name="wrn.Yuma." localSheetId="4" hidden="1">{#N/A,#N/A,FALSE,"Project Summary";#N/A,#N/A,FALSE,"Detail Estimate";#N/A,#N/A,FALSE,"Cashflow Schedule";#N/A,#N/A,FALSE,"Pro Forma"}</definedName>
    <definedName name="wrn.Yuma." localSheetId="5" hidden="1">{#N/A,#N/A,FALSE,"Project Summary";#N/A,#N/A,FALSE,"Detail Estimate";#N/A,#N/A,FALSE,"Cashflow Schedule";#N/A,#N/A,FALSE,"Pro Forma"}</definedName>
    <definedName name="wrn.Yuma." localSheetId="3" hidden="1">{#N/A,#N/A,FALSE,"Project Summary";#N/A,#N/A,FALSE,"Detail Estimate";#N/A,#N/A,FALSE,"Cashflow Schedule";#N/A,#N/A,FALSE,"Pro Forma"}</definedName>
    <definedName name="wrn.Yuma." hidden="1">{#N/A,#N/A,FALSE,"Project Summary";#N/A,#N/A,FALSE,"Detail Estimate";#N/A,#N/A,FALSE,"Cashflow Schedule";#N/A,#N/A,FALSE,"Pro Forma"}</definedName>
    <definedName name="wrn.Yuma._1" localSheetId="4" hidden="1">{#N/A,#N/A,FALSE,"Project Summary";#N/A,#N/A,FALSE,"Detail Estimate";#N/A,#N/A,FALSE,"Cashflow Schedule";#N/A,#N/A,FALSE,"Pro Forma"}</definedName>
    <definedName name="wrn.Yuma._1" localSheetId="5" hidden="1">{#N/A,#N/A,FALSE,"Project Summary";#N/A,#N/A,FALSE,"Detail Estimate";#N/A,#N/A,FALSE,"Cashflow Schedule";#N/A,#N/A,FALSE,"Pro Forma"}</definedName>
    <definedName name="wrn.Yuma._1" localSheetId="3" hidden="1">{#N/A,#N/A,FALSE,"Project Summary";#N/A,#N/A,FALSE,"Detail Estimate";#N/A,#N/A,FALSE,"Cashflow Schedule";#N/A,#N/A,FALSE,"Pro Forma"}</definedName>
    <definedName name="wrn.Yuma._1" hidden="1">{#N/A,#N/A,FALSE,"Project Summary";#N/A,#N/A,FALSE,"Detail Estimate";#N/A,#N/A,FALSE,"Cashflow Schedule";#N/A,#N/A,FALSE,"Pro Forma"}</definedName>
    <definedName name="wrn.Zabki." localSheetId="4" hidden="1">{"Zabki CF",#N/A,FALSE,"Poland - Warsaw Zabki";"Zabki inputs",#N/A,FALSE,"Poland - Warsaw Zabki"}</definedName>
    <definedName name="wrn.Zabki." localSheetId="5" hidden="1">{"Zabki CF",#N/A,FALSE,"Poland - Warsaw Zabki";"Zabki inputs",#N/A,FALSE,"Poland - Warsaw Zabki"}</definedName>
    <definedName name="wrn.Zabki." localSheetId="3" hidden="1">{"Zabki CF",#N/A,FALSE,"Poland - Warsaw Zabki";"Zabki inputs",#N/A,FALSE,"Poland - Warsaw Zabki"}</definedName>
    <definedName name="wrn.Zabki." hidden="1">{"Zabki CF",#N/A,FALSE,"Poland - Warsaw Zabki";"Zabki inputs",#N/A,FALSE,"Poland - Warsaw Zabki"}</definedName>
    <definedName name="wrn.Zaxon._.Report._.1st._.half." localSheetId="4" hidden="1">{"CoverSheet",#N/A,FALSE,"Cover Sheet";"AreaSum",#N/A,FALSE,"Master Area Summary";"Exclusions",#N/A,FALSE,"Exclusions";"ZaxEXsum",#N/A,FALSE,"Executive Summary";"Zax A sum",#N/A,FALSE,"Bldg A Summary";"ZaxAest",#N/A,FALSE,"BLDG.A";"zaxCsum",#N/A,FALSE,"Bldg C Summary";"ZaxCest",#N/A,FALSE,"BLDG.C";"ZaxSTsum",#N/A,FALSE,"Site Summary";"zaxsite",#N/A,FALSE,"Site work"}</definedName>
    <definedName name="wrn.Zaxon._.Report._.1st._.half." localSheetId="5" hidden="1">{"CoverSheet",#N/A,FALSE,"Cover Sheet";"AreaSum",#N/A,FALSE,"Master Area Summary";"Exclusions",#N/A,FALSE,"Exclusions";"ZaxEXsum",#N/A,FALSE,"Executive Summary";"Zax A sum",#N/A,FALSE,"Bldg A Summary";"ZaxAest",#N/A,FALSE,"BLDG.A";"zaxCsum",#N/A,FALSE,"Bldg C Summary";"ZaxCest",#N/A,FALSE,"BLDG.C";"ZaxSTsum",#N/A,FALSE,"Site Summary";"zaxsite",#N/A,FALSE,"Site work"}</definedName>
    <definedName name="wrn.Zaxon._.Report._.1st._.half." localSheetId="3" hidden="1">{"CoverSheet",#N/A,FALSE,"Cover Sheet";"AreaSum",#N/A,FALSE,"Master Area Summary";"Exclusions",#N/A,FALSE,"Exclusions";"ZaxEXsum",#N/A,FALSE,"Executive Summary";"Zax A sum",#N/A,FALSE,"Bldg A Summary";"ZaxAest",#N/A,FALSE,"BLDG.A";"zaxCsum",#N/A,FALSE,"Bldg C Summary";"ZaxCest",#N/A,FALSE,"BLDG.C";"ZaxSTsum",#N/A,FALSE,"Site Summary";"zaxsite",#N/A,FALSE,"Site work"}</definedName>
    <definedName name="wrn.Zaxon._.Report._.1st._.half." hidden="1">{"CoverSheet",#N/A,FALSE,"Cover Sheet";"AreaSum",#N/A,FALSE,"Master Area Summary";"Exclusions",#N/A,FALSE,"Exclusions";"ZaxEXsum",#N/A,FALSE,"Executive Summary";"Zax A sum",#N/A,FALSE,"Bldg A Summary";"ZaxAest",#N/A,FALSE,"BLDG.A";"zaxCsum",#N/A,FALSE,"Bldg C Summary";"ZaxCest",#N/A,FALSE,"BLDG.C";"ZaxSTsum",#N/A,FALSE,"Site Summary";"zaxsite",#N/A,FALSE,"Site work"}</definedName>
    <definedName name="wrn.Zaxon._.Report._.2._.half." localSheetId="4" hidden="1">{"ZaxSWsum",#N/A,FALSE,"Sewer Summary";"ZaxSWest",#N/A,FALSE,"Sewer Estimate";"ZaxGRsum",#N/A,FALSE,"Garage Summary";"ZaxGRest",#N/A,FALSE,"Garage Estimate";"ZaxPLsum",#N/A,FALSE,"Pool Summary";"ZaxPLest",#N/A,FALSE,"Pool";"ZaxPHsum",#N/A,FALSE,"Pool House Summary";"ZaxMAsum",#N/A,FALSE,"Marina Summary";"ZaxMAest",#N/A,FALSE,"Marina Estimate"}</definedName>
    <definedName name="wrn.Zaxon._.Report._.2._.half." localSheetId="5" hidden="1">{"ZaxSWsum",#N/A,FALSE,"Sewer Summary";"ZaxSWest",#N/A,FALSE,"Sewer Estimate";"ZaxGRsum",#N/A,FALSE,"Garage Summary";"ZaxGRest",#N/A,FALSE,"Garage Estimate";"ZaxPLsum",#N/A,FALSE,"Pool Summary";"ZaxPLest",#N/A,FALSE,"Pool";"ZaxPHsum",#N/A,FALSE,"Pool House Summary";"ZaxMAsum",#N/A,FALSE,"Marina Summary";"ZaxMAest",#N/A,FALSE,"Marina Estimate"}</definedName>
    <definedName name="wrn.Zaxon._.Report._.2._.half." localSheetId="3" hidden="1">{"ZaxSWsum",#N/A,FALSE,"Sewer Summary";"ZaxSWest",#N/A,FALSE,"Sewer Estimate";"ZaxGRsum",#N/A,FALSE,"Garage Summary";"ZaxGRest",#N/A,FALSE,"Garage Estimate";"ZaxPLsum",#N/A,FALSE,"Pool Summary";"ZaxPLest",#N/A,FALSE,"Pool";"ZaxPHsum",#N/A,FALSE,"Pool House Summary";"ZaxMAsum",#N/A,FALSE,"Marina Summary";"ZaxMAest",#N/A,FALSE,"Marina Estimate"}</definedName>
    <definedName name="wrn.Zaxon._.Report._.2._.half." hidden="1">{"ZaxSWsum",#N/A,FALSE,"Sewer Summary";"ZaxSWest",#N/A,FALSE,"Sewer Estimate";"ZaxGRsum",#N/A,FALSE,"Garage Summary";"ZaxGRest",#N/A,FALSE,"Garage Estimate";"ZaxPLsum",#N/A,FALSE,"Pool Summary";"ZaxPLest",#N/A,FALSE,"Pool";"ZaxPHsum",#N/A,FALSE,"Pool House Summary";"ZaxMAsum",#N/A,FALSE,"Marina Summary";"ZaxMAest",#N/A,FALSE,"Marina Estimate"}</definedName>
    <definedName name="wrn.Zinsen." localSheetId="4" hidden="1">{#N/A,#N/A,FALSE,"peiodisch1";#N/A,#N/A,FALSE,"D-Bestand";#N/A,#N/A,FALSE,"D-Zins"}</definedName>
    <definedName name="wrn.Zinsen." localSheetId="5" hidden="1">{#N/A,#N/A,FALSE,"peiodisch1";#N/A,#N/A,FALSE,"D-Bestand";#N/A,#N/A,FALSE,"D-Zins"}</definedName>
    <definedName name="wrn.Zinsen." localSheetId="3" hidden="1">{#N/A,#N/A,FALSE,"peiodisch1";#N/A,#N/A,FALSE,"D-Bestand";#N/A,#N/A,FALSE,"D-Zins"}</definedName>
    <definedName name="wrn.Zinsen." hidden="1">{#N/A,#N/A,FALSE,"peiodisch1";#N/A,#N/A,FALSE,"D-Bestand";#N/A,#N/A,FALSE,"D-Zins"}</definedName>
    <definedName name="wrn.ZML123._.Financial._.Summaries." localSheetId="4" hidden="1">{#N/A,#N/A,FALSE,"ZM3 FinSummary";#N/A,#N/A,FALSE,"ZM2 FinSummary";#N/A,#N/A,FALSE,"ZM1 FinSummary"}</definedName>
    <definedName name="wrn.ZML123._.Financial._.Summaries." localSheetId="5" hidden="1">{#N/A,#N/A,FALSE,"ZM3 FinSummary";#N/A,#N/A,FALSE,"ZM2 FinSummary";#N/A,#N/A,FALSE,"ZM1 FinSummary"}</definedName>
    <definedName name="wrn.ZML123._.Financial._.Summaries." localSheetId="3" hidden="1">{#N/A,#N/A,FALSE,"ZM3 FinSummary";#N/A,#N/A,FALSE,"ZM2 FinSummary";#N/A,#N/A,FALSE,"ZM1 FinSummary"}</definedName>
    <definedName name="wrn.ZML123._.Financial._.Summaries." hidden="1">{#N/A,#N/A,FALSE,"ZM3 FinSummary";#N/A,#N/A,FALSE,"ZM2 FinSummary";#N/A,#N/A,FALSE,"ZM1 FinSummary"}</definedName>
    <definedName name="wrn.ZML123._.Financial._.Summaries.IRR" localSheetId="4" hidden="1">{#N/A,#N/A,FALSE,"ZM3 FinSummary";#N/A,#N/A,FALSE,"ZM2 FinSummary";#N/A,#N/A,FALSE,"ZM1 FinSummary"}</definedName>
    <definedName name="wrn.ZML123._.Financial._.Summaries.IRR" localSheetId="5" hidden="1">{#N/A,#N/A,FALSE,"ZM3 FinSummary";#N/A,#N/A,FALSE,"ZM2 FinSummary";#N/A,#N/A,FALSE,"ZM1 FinSummary"}</definedName>
    <definedName name="wrn.ZML123._.Financial._.Summaries.IRR" localSheetId="3" hidden="1">{#N/A,#N/A,FALSE,"ZM3 FinSummary";#N/A,#N/A,FALSE,"ZM2 FinSummary";#N/A,#N/A,FALSE,"ZM1 FinSummary"}</definedName>
    <definedName name="wrn.ZML123._.Financial._.Summaries.IRR" hidden="1">{#N/A,#N/A,FALSE,"ZM3 FinSummary";#N/A,#N/A,FALSE,"ZM2 FinSummary";#N/A,#N/A,FALSE,"ZM1 FinSummary"}</definedName>
    <definedName name="wrn.ｱﾛｰ." localSheetId="4" hidden="1">{"Actual",#N/A,FALSE,"(価格)";"Market",#N/A,FALSE,"(価格)";"Plan",#N/A,FALSE,"(価格)"}</definedName>
    <definedName name="wrn.ｱﾛｰ." localSheetId="5" hidden="1">{"Actual",#N/A,FALSE,"(価格)";"Market",#N/A,FALSE,"(価格)";"Plan",#N/A,FALSE,"(価格)"}</definedName>
    <definedName name="wrn.ｱﾛｰ." localSheetId="3" hidden="1">{"Actual",#N/A,FALSE,"(価格)";"Market",#N/A,FALSE,"(価格)";"Plan",#N/A,FALSE,"(価格)"}</definedName>
    <definedName name="wrn.ｱﾛｰ." hidden="1">{"Actual",#N/A,FALSE,"(価格)";"Market",#N/A,FALSE,"(価格)";"Plan",#N/A,FALSE,"(価格)"}</definedName>
    <definedName name="wrn.ｹﾝﾄ." localSheetId="4" hidden="1">{"ｹﾝﾄ（M)",#N/A,FALSE,"収支・日割";"ｹﾝﾄ（RD)",#N/A,FALSE,"収支・日割";"ｹﾝﾄ（PMC)",#N/A,FALSE,"収支・日割"}</definedName>
    <definedName name="wrn.ｹﾝﾄ." localSheetId="5" hidden="1">{"ｹﾝﾄ（M)",#N/A,FALSE,"収支・日割";"ｹﾝﾄ（RD)",#N/A,FALSE,"収支・日割";"ｹﾝﾄ（PMC)",#N/A,FALSE,"収支・日割"}</definedName>
    <definedName name="wrn.ｹﾝﾄ." localSheetId="3" hidden="1">{"ｹﾝﾄ（M)",#N/A,FALSE,"収支・日割";"ｹﾝﾄ（RD)",#N/A,FALSE,"収支・日割";"ｹﾝﾄ（PMC)",#N/A,FALSE,"収支・日割"}</definedName>
    <definedName name="wrn.ｹﾝﾄ." hidden="1">{"ｹﾝﾄ（M)",#N/A,FALSE,"収支・日割";"ｹﾝﾄ（RD)",#N/A,FALSE,"収支・日割";"ｹﾝﾄ（PMC)",#N/A,FALSE,"収支・日割"}</definedName>
    <definedName name="wrn.テスト." localSheetId="4" hidden="1">{"賃貸事例比較法",#N/A,FALSE,"Sheet2";"賃貸条件",#N/A,FALSE,"Sheet2"}</definedName>
    <definedName name="wrn.テスト." localSheetId="5" hidden="1">{"賃貸事例比較法",#N/A,FALSE,"Sheet2";"賃貸条件",#N/A,FALSE,"Sheet2"}</definedName>
    <definedName name="wrn.テスト." localSheetId="3" hidden="1">{"賃貸事例比較法",#N/A,FALSE,"Sheet2";"賃貸条件",#N/A,FALSE,"Sheet2"}</definedName>
    <definedName name="wrn.テスト." hidden="1">{"賃貸事例比較法",#N/A,FALSE,"Sheet2";"賃貸条件",#N/A,FALSE,"Sheet2"}</definedName>
    <definedName name="wrn.重説." localSheetId="4" hidden="1">{#N/A,#N/A,FALSE,"１";#N/A,#N/A,FALSE,"２";#N/A,#N/A,FALSE,"３";#N/A,#N/A,FALSE,"４"}</definedName>
    <definedName name="wrn.重説." localSheetId="5" hidden="1">{#N/A,#N/A,FALSE,"１";#N/A,#N/A,FALSE,"２";#N/A,#N/A,FALSE,"３";#N/A,#N/A,FALSE,"４"}</definedName>
    <definedName name="wrn.重説." localSheetId="3" hidden="1">{#N/A,#N/A,FALSE,"１";#N/A,#N/A,FALSE,"２";#N/A,#N/A,FALSE,"３";#N/A,#N/A,FALSE,"４"}</definedName>
    <definedName name="wrn.重説." hidden="1">{#N/A,#N/A,FALSE,"１";#N/A,#N/A,FALSE,"２";#N/A,#N/A,FALSE,"３";#N/A,#N/A,FALSE,"４"}</definedName>
    <definedName name="wrn_1" localSheetId="4" hidden="1">{"Inflation-BaseYear",#N/A,FALSE,"Inputs"}</definedName>
    <definedName name="wrn_1" localSheetId="5" hidden="1">{"Inflation-BaseYear",#N/A,FALSE,"Inputs"}</definedName>
    <definedName name="wrn_1" localSheetId="3" hidden="1">{"Inflation-BaseYear",#N/A,FALSE,"Inputs"}</definedName>
    <definedName name="wrn_1" hidden="1">{"Inflation-BaseYear",#N/A,FALSE,"Inputs"}</definedName>
    <definedName name="wrn_2" localSheetId="4" hidden="1">{"Inflation-BaseYear",#N/A,FALSE,"Inputs"}</definedName>
    <definedName name="wrn_2" localSheetId="5" hidden="1">{"Inflation-BaseYear",#N/A,FALSE,"Inputs"}</definedName>
    <definedName name="wrn_2" localSheetId="3" hidden="1">{"Inflation-BaseYear",#N/A,FALSE,"Inputs"}</definedName>
    <definedName name="wrn_2" hidden="1">{"Inflation-BaseYear",#N/A,FALSE,"Inputs"}</definedName>
    <definedName name="wrn_tot2" localSheetId="4" hidden="1">{#N/A,#N/A,FALSE,"P&amp;L";#N/A,#N/A,FALSE,"Var_Fixed_cost"}</definedName>
    <definedName name="wrn_tot2" localSheetId="5" hidden="1">{#N/A,#N/A,FALSE,"P&amp;L";#N/A,#N/A,FALSE,"Var_Fixed_cost"}</definedName>
    <definedName name="wrn_tot2" localSheetId="3" hidden="1">{#N/A,#N/A,FALSE,"P&amp;L";#N/A,#N/A,FALSE,"Var_Fixed_cost"}</definedName>
    <definedName name="wrn_tot2" hidden="1">{#N/A,#N/A,FALSE,"P&amp;L";#N/A,#N/A,FALSE,"Var_Fixed_cost"}</definedName>
    <definedName name="wrn00"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1.1" localSheetId="4" hidden="1">{#N/A,#N/A,FALSE,"Calc";#N/A,#N/A,FALSE,"Sensitivity";#N/A,#N/A,FALSE,"LT Earn.Dil.";#N/A,#N/A,FALSE,"Dil. AVP"}</definedName>
    <definedName name="wrn1.1.1" localSheetId="5" hidden="1">{#N/A,#N/A,FALSE,"Calc";#N/A,#N/A,FALSE,"Sensitivity";#N/A,#N/A,FALSE,"LT Earn.Dil.";#N/A,#N/A,FALSE,"Dil. AVP"}</definedName>
    <definedName name="wrn1.1.1" localSheetId="3" hidden="1">{#N/A,#N/A,FALSE,"Calc";#N/A,#N/A,FALSE,"Sensitivity";#N/A,#N/A,FALSE,"LT Earn.Dil.";#N/A,#N/A,FALSE,"Dil. AVP"}</definedName>
    <definedName name="wrn1.1.1" hidden="1">{#N/A,#N/A,FALSE,"Calc";#N/A,#N/A,FALSE,"Sensitivity";#N/A,#N/A,FALSE,"LT Earn.Dil.";#N/A,#N/A,FALSE,"Dil. AVP"}</definedName>
    <definedName name="wrn1.complete" localSheetId="4" hidden="1">{#N/A,#N/A,FALSE,"COVER";#N/A,#N/A,FALSE,"PROFORMA";#N/A,#N/A,FALSE,"Construction CF";#N/A,#N/A,FALSE,"CASHFLOW";#N/A,#N/A,FALSE,"Sale &amp; IRR Analysis";#N/A,#N/A,FALSE,"Amortization Table";#N/A,#N/A,FALSE,"Amortization FEMA";#N/A,#N/A,FALSE,"INCOME"}</definedName>
    <definedName name="wrn1.complete" localSheetId="5" hidden="1">{#N/A,#N/A,FALSE,"COVER";#N/A,#N/A,FALSE,"PROFORMA";#N/A,#N/A,FALSE,"Construction CF";#N/A,#N/A,FALSE,"CASHFLOW";#N/A,#N/A,FALSE,"Sale &amp; IRR Analysis";#N/A,#N/A,FALSE,"Amortization Table";#N/A,#N/A,FALSE,"Amortization FEMA";#N/A,#N/A,FALSE,"INCOME"}</definedName>
    <definedName name="wrn1.complete" localSheetId="3" hidden="1">{#N/A,#N/A,FALSE,"COVER";#N/A,#N/A,FALSE,"PROFORMA";#N/A,#N/A,FALSE,"Construction CF";#N/A,#N/A,FALSE,"CASHFLOW";#N/A,#N/A,FALSE,"Sale &amp; IRR Analysis";#N/A,#N/A,FALSE,"Amortization Table";#N/A,#N/A,FALSE,"Amortization FEMA";#N/A,#N/A,FALSE,"INCOME"}</definedName>
    <definedName name="wrn1.complete" hidden="1">{#N/A,#N/A,FALSE,"COVER";#N/A,#N/A,FALSE,"PROFORMA";#N/A,#N/A,FALSE,"Construction CF";#N/A,#N/A,FALSE,"CASHFLOW";#N/A,#N/A,FALSE,"Sale &amp; IRR Analysis";#N/A,#N/A,FALSE,"Amortization Table";#N/A,#N/A,FALSE,"Amortization FEMA";#N/A,#N/A,FALSE,"INCOME"}</definedName>
    <definedName name="wrn1.supp." localSheetId="4"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5"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3"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check." localSheetId="4"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2.check." localSheetId="5"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2.check."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2.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2.Document" localSheetId="4" hidden="1">{"consolidated",#N/A,FALSE,"Sheet1";"cms",#N/A,FALSE,"Sheet1";"fse",#N/A,FALSE,"Sheet1"}</definedName>
    <definedName name="WRN2.Document" localSheetId="5" hidden="1">{"consolidated",#N/A,FALSE,"Sheet1";"cms",#N/A,FALSE,"Sheet1";"fse",#N/A,FALSE,"Sheet1"}</definedName>
    <definedName name="WRN2.Document" localSheetId="3" hidden="1">{"consolidated",#N/A,FALSE,"Sheet1";"cms",#N/A,FALSE,"Sheet1";"fse",#N/A,FALSE,"Sheet1"}</definedName>
    <definedName name="WRN2.Document" hidden="1">{"consolidated",#N/A,FALSE,"Sheet1";"cms",#N/A,FALSE,"Sheet1";"fse",#N/A,FALSE,"Sheet1"}</definedName>
    <definedName name="wrn2.financials" localSheetId="4" hidden="1">{#N/A,#N/A,FALSE,"fs activities";#N/A,#N/A,FALSE,"fs finposition";#N/A,#N/A,FALSE,"fs expenses";#N/A,#N/A,FALSE,"fs cashflows";#N/A,#N/A,FALSE,"fs fed awards"}</definedName>
    <definedName name="wrn2.financials" localSheetId="5" hidden="1">{#N/A,#N/A,FALSE,"fs activities";#N/A,#N/A,FALSE,"fs finposition";#N/A,#N/A,FALSE,"fs expenses";#N/A,#N/A,FALSE,"fs cashflows";#N/A,#N/A,FALSE,"fs fed awards"}</definedName>
    <definedName name="wrn2.financials" localSheetId="3" hidden="1">{#N/A,#N/A,FALSE,"fs activities";#N/A,#N/A,FALSE,"fs finposition";#N/A,#N/A,FALSE,"fs expenses";#N/A,#N/A,FALSE,"fs cashflows";#N/A,#N/A,FALSE,"fs fed awards"}</definedName>
    <definedName name="wrn2.financials" hidden="1">{#N/A,#N/A,FALSE,"fs activities";#N/A,#N/A,FALSE,"fs finposition";#N/A,#N/A,FALSE,"fs expenses";#N/A,#N/A,FALSE,"fs cashflows";#N/A,#N/A,FALSE,"fs fed awards"}</definedName>
    <definedName name="wrn2001._.Budget._.by._.Qtr.0_2" localSheetId="4" hidden="1">{"Qtr2001",#N/A,FALSE,"Model";"Office/Retail 2001 by Qtr",#N/A,FALSE,"Formatted Office-Retail Page";"Other Income 2001 by Qtr",#N/A,FALSE,"Other";"Resort/Hotel 2001 by Qtr",#N/A,FALSE,"Hotel";"LDV 2001 by Qtr",#N/A,FALSE,"LDV";"Disp 2001 by Qtr",#N/A,FALSE,"Dispositions"}</definedName>
    <definedName name="wrn2001._.Budget._.by._.Qtr.0_2" localSheetId="5" hidden="1">{"Qtr2001",#N/A,FALSE,"Model";"Office/Retail 2001 by Qtr",#N/A,FALSE,"Formatted Office-Retail Page";"Other Income 2001 by Qtr",#N/A,FALSE,"Other";"Resort/Hotel 2001 by Qtr",#N/A,FALSE,"Hotel";"LDV 2001 by Qtr",#N/A,FALSE,"LDV";"Disp 2001 by Qtr",#N/A,FALSE,"Dispositions"}</definedName>
    <definedName name="wrn2001._.Budget._.by._.Qtr.0_2" localSheetId="3" hidden="1">{"Qtr2001",#N/A,FALSE,"Model";"Office/Retail 2001 by Qtr",#N/A,FALSE,"Formatted Office-Retail Page";"Other Income 2001 by Qtr",#N/A,FALSE,"Other";"Resort/Hotel 2001 by Qtr",#N/A,FALSE,"Hotel";"LDV 2001 by Qtr",#N/A,FALSE,"LDV";"Disp 2001 by Qtr",#N/A,FALSE,"Dispositions"}</definedName>
    <definedName name="wrn2001._.Budget._.by._.Qtr.0_2" hidden="1">{"Qtr2001",#N/A,FALSE,"Model";"Office/Retail 2001 by Qtr",#N/A,FALSE,"Formatted Office-Retail Page";"Other Income 2001 by Qtr",#N/A,FALSE,"Other";"Resort/Hotel 2001 by Qtr",#N/A,FALSE,"Hotel";"LDV 2001 by Qtr",#N/A,FALSE,"LDV";"Disp 2001 by Qtr",#N/A,FALSE,"Dispositions"}</definedName>
    <definedName name="wrncompas" localSheetId="4" hidden="1">{"comps",#N/A,FALSE,"comps";"notes",#N/A,FALSE,"comps"}</definedName>
    <definedName name="wrncompas" localSheetId="5" hidden="1">{"comps",#N/A,FALSE,"comps";"notes",#N/A,FALSE,"comps"}</definedName>
    <definedName name="wrncompas" localSheetId="3" hidden="1">{"comps",#N/A,FALSE,"comps";"notes",#N/A,FALSE,"comps"}</definedName>
    <definedName name="wrncompas" hidden="1">{"comps",#N/A,FALSE,"comps";"notes",#N/A,FALSE,"comps"}</definedName>
    <definedName name="wrncond2" localSheetId="4" hidden="1">{#N/A,#N/A,FALSE,"Unconsolidated Debt"}</definedName>
    <definedName name="wrncond2" localSheetId="5" hidden="1">{#N/A,#N/A,FALSE,"Unconsolidated Debt"}</definedName>
    <definedName name="wrncond2" localSheetId="3" hidden="1">{#N/A,#N/A,FALSE,"Unconsolidated Debt"}</definedName>
    <definedName name="wrncond2" hidden="1">{#N/A,#N/A,FALSE,"Unconsolidated Debt"}</definedName>
    <definedName name="wrncontirb2" localSheetId="4" hidden="1">{#N/A,#N/A,FALSE,"Contribution Analysis"}</definedName>
    <definedName name="wrncontirb2" localSheetId="5" hidden="1">{#N/A,#N/A,FALSE,"Contribution Analysis"}</definedName>
    <definedName name="wrncontirb2" localSheetId="3" hidden="1">{#N/A,#N/A,FALSE,"Contribution Analysis"}</definedName>
    <definedName name="wrncontirb2" hidden="1">{#N/A,#N/A,FALSE,"Contribution Analysis"}</definedName>
    <definedName name="wrncontrib1_2" localSheetId="4" hidden="1">{#N/A,#N/A,FALSE,"Contribution Analysis"}</definedName>
    <definedName name="wrncontrib1_2" localSheetId="5" hidden="1">{#N/A,#N/A,FALSE,"Contribution Analysis"}</definedName>
    <definedName name="wrncontrib1_2" localSheetId="3" hidden="1">{#N/A,#N/A,FALSE,"Contribution Analysis"}</definedName>
    <definedName name="wrncontrib1_2" hidden="1">{#N/A,#N/A,FALSE,"Contribution Analysis"}</definedName>
    <definedName name="wrncsc_2" localSheetId="4" hidden="1">{"orixcsc",#N/A,FALSE,"ORIX CSC";"orixcsc2",#N/A,FALSE,"ORIX CSC"}</definedName>
    <definedName name="wrncsc_2" localSheetId="5" hidden="1">{"orixcsc",#N/A,FALSE,"ORIX CSC";"orixcsc2",#N/A,FALSE,"ORIX CSC"}</definedName>
    <definedName name="wrncsc_2" localSheetId="3" hidden="1">{"orixcsc",#N/A,FALSE,"ORIX CSC";"orixcsc2",#N/A,FALSE,"ORIX CSC"}</definedName>
    <definedName name="wrncsc_2" hidden="1">{"orixcsc",#N/A,FALSE,"ORIX CSC";"orixcsc2",#N/A,FALSE,"ORIX CSC"}</definedName>
    <definedName name="wrng" localSheetId="4" hidden="1">{"Output-BaseYear",#N/A,FALSE,"Output"}</definedName>
    <definedName name="wrng" localSheetId="5" hidden="1">{"Output-BaseYear",#N/A,FALSE,"Output"}</definedName>
    <definedName name="wrng" localSheetId="3" hidden="1">{"Output-BaseYear",#N/A,FALSE,"Output"}</definedName>
    <definedName name="wrng" hidden="1">{"Output-BaseYear",#N/A,FALSE,"Output"}</definedName>
    <definedName name="wrng_1" localSheetId="4" hidden="1">{"Output-BaseYear",#N/A,FALSE,"Output"}</definedName>
    <definedName name="wrng_1" localSheetId="5" hidden="1">{"Output-BaseYear",#N/A,FALSE,"Output"}</definedName>
    <definedName name="wrng_1" localSheetId="3" hidden="1">{"Output-BaseYear",#N/A,FALSE,"Output"}</definedName>
    <definedName name="wrng_1" hidden="1">{"Output-BaseYear",#N/A,FALSE,"Output"}</definedName>
    <definedName name="wrnh" localSheetId="4" hidden="1">{"Output-All",#N/A,FALSE,"Output"}</definedName>
    <definedName name="wrnh" localSheetId="5" hidden="1">{"Output-All",#N/A,FALSE,"Output"}</definedName>
    <definedName name="wrnh" localSheetId="3" hidden="1">{"Output-All",#N/A,FALSE,"Output"}</definedName>
    <definedName name="wrnh" hidden="1">{"Output-All",#N/A,FALSE,"Output"}</definedName>
    <definedName name="wrnh_1" localSheetId="4" hidden="1">{"Output-All",#N/A,FALSE,"Output"}</definedName>
    <definedName name="wrnh_1" localSheetId="5" hidden="1">{"Output-All",#N/A,FALSE,"Output"}</definedName>
    <definedName name="wrnh_1" localSheetId="3" hidden="1">{"Output-All",#N/A,FALSE,"Output"}</definedName>
    <definedName name="wrnh_1" hidden="1">{"Output-All",#N/A,FALSE,"Output"}</definedName>
    <definedName name="wrnIRR" localSheetId="4" hidden="1">{#N/A,#N/A,FALSE,"ZellLurieFinSummary";#N/A,#N/A,FALSE,"FirstCapFinSummary";#N/A,#N/A,FALSE,"ZM I-III Consol FinSummary"}</definedName>
    <definedName name="wrnIRR" localSheetId="5" hidden="1">{#N/A,#N/A,FALSE,"ZellLurieFinSummary";#N/A,#N/A,FALSE,"FirstCapFinSummary";#N/A,#N/A,FALSE,"ZM I-III Consol FinSummary"}</definedName>
    <definedName name="wrnIRR" localSheetId="3" hidden="1">{#N/A,#N/A,FALSE,"ZellLurieFinSummary";#N/A,#N/A,FALSE,"FirstCapFinSummary";#N/A,#N/A,FALSE,"ZM I-III Consol FinSummary"}</definedName>
    <definedName name="wrnIRR" hidden="1">{#N/A,#N/A,FALSE,"ZellLurieFinSummary";#N/A,#N/A,FALSE,"FirstCapFinSummary";#N/A,#N/A,FALSE,"ZM I-III Consol FinSummary"}</definedName>
    <definedName name="wrnn"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EW" localSheetId="4" hidden="1">{#N/A,#N/A,FALSE,"Availability";#N/A,#N/A,FALSE,"Loan Stats";#N/A,#N/A,FALSE,"Clltrl Ln Smmry";#N/A,#N/A,FALSE,"AR Stats";#N/A,#N/A,FALSE,"AR Sum";#N/A,#N/A,FALSE,"Recs";#N/A,#N/A,FALSE,"Ship,CM Rev"}</definedName>
    <definedName name="WRNNEW" localSheetId="5" hidden="1">{#N/A,#N/A,FALSE,"Availability";#N/A,#N/A,FALSE,"Loan Stats";#N/A,#N/A,FALSE,"Clltrl Ln Smmry";#N/A,#N/A,FALSE,"AR Stats";#N/A,#N/A,FALSE,"AR Sum";#N/A,#N/A,FALSE,"Recs";#N/A,#N/A,FALSE,"Ship,CM Rev"}</definedName>
    <definedName name="WRNNEW" localSheetId="3" hidden="1">{#N/A,#N/A,FALSE,"Availability";#N/A,#N/A,FALSE,"Loan Stats";#N/A,#N/A,FALSE,"Clltrl Ln Smmry";#N/A,#N/A,FALSE,"AR Stats";#N/A,#N/A,FALSE,"AR Sum";#N/A,#N/A,FALSE,"Recs";#N/A,#N/A,FALSE,"Ship,CM Rev"}</definedName>
    <definedName name="WRNNEW" hidden="1">{#N/A,#N/A,FALSE,"Availability";#N/A,#N/A,FALSE,"Loan Stats";#N/A,#N/A,FALSE,"Clltrl Ln Smmry";#N/A,#N/A,FALSE,"AR Stats";#N/A,#N/A,FALSE,"AR Sum";#N/A,#N/A,FALSE,"Recs";#N/A,#N/A,FALSE,"Ship,CM Rev"}</definedName>
    <definedName name="wrnpkg" localSheetId="4" hidden="1">{#N/A,#N/A,FALSE,"Income Stmt";#N/A,#N/A,FALSE,"Income Summary"}</definedName>
    <definedName name="wrnpkg" localSheetId="5" hidden="1">{#N/A,#N/A,FALSE,"Income Stmt";#N/A,#N/A,FALSE,"Income Summary"}</definedName>
    <definedName name="wrnpkg" localSheetId="3" hidden="1">{#N/A,#N/A,FALSE,"Income Stmt";#N/A,#N/A,FALSE,"Income Summary"}</definedName>
    <definedName name="wrnpkg" hidden="1">{#N/A,#N/A,FALSE,"Income Stmt";#N/A,#N/A,FALSE,"Income Summary"}</definedName>
    <definedName name="wrnpkgs" localSheetId="4" hidden="1">{#N/A,#N/A,FALSE,"Income Stmt";#N/A,#N/A,FALSE,"Income Summary"}</definedName>
    <definedName name="wrnpkgs" localSheetId="5" hidden="1">{#N/A,#N/A,FALSE,"Income Stmt";#N/A,#N/A,FALSE,"Income Summary"}</definedName>
    <definedName name="wrnpkgs" localSheetId="3" hidden="1">{#N/A,#N/A,FALSE,"Income Stmt";#N/A,#N/A,FALSE,"Income Summary"}</definedName>
    <definedName name="wrnpkgs" hidden="1">{#N/A,#N/A,FALSE,"Income Stmt";#N/A,#N/A,FALSE,"Income Summary"}</definedName>
    <definedName name="wrnprintall2" localSheetId="4" hidden="1">{"Main",#N/A,FALSE,"Wacker";"Main2",#N/A,FALSE,"Wacker";"Value",#N/A,FALSE,"Wacker";"Sensitivity",#N/A,FALSE,"Wacker";"Paine",#N/A,FALSE,"Wacker";"Quaker",#N/A,FALSE,"Wacker";"Wacker",#N/A,FALSE,"Wacker";"1900",#N/A,FALSE,"Wacker";"1901",#N/A,FALSE,"Wacker"}</definedName>
    <definedName name="wrnprintall2" localSheetId="5" hidden="1">{"Main",#N/A,FALSE,"Wacker";"Main2",#N/A,FALSE,"Wacker";"Value",#N/A,FALSE,"Wacker";"Sensitivity",#N/A,FALSE,"Wacker";"Paine",#N/A,FALSE,"Wacker";"Quaker",#N/A,FALSE,"Wacker";"Wacker",#N/A,FALSE,"Wacker";"1900",#N/A,FALSE,"Wacker";"1901",#N/A,FALSE,"Wacker"}</definedName>
    <definedName name="wrnprintall2" localSheetId="3" hidden="1">{"Main",#N/A,FALSE,"Wacker";"Main2",#N/A,FALSE,"Wacker";"Value",#N/A,FALSE,"Wacker";"Sensitivity",#N/A,FALSE,"Wacker";"Paine",#N/A,FALSE,"Wacker";"Quaker",#N/A,FALSE,"Wacker";"Wacker",#N/A,FALSE,"Wacker";"1900",#N/A,FALSE,"Wacker";"1901",#N/A,FALSE,"Wacker"}</definedName>
    <definedName name="wrnprintall2" hidden="1">{"Main",#N/A,FALSE,"Wacker";"Main2",#N/A,FALSE,"Wacker";"Value",#N/A,FALSE,"Wacker";"Sensitivity",#N/A,FALSE,"Wacker";"Paine",#N/A,FALSE,"Wacker";"Quaker",#N/A,FALSE,"Wacker";"Wacker",#N/A,FALSE,"Wacker";"1900",#N/A,FALSE,"Wacker";"1901",#N/A,FALSE,"Wacker"}</definedName>
    <definedName name="wrnprintallb2" localSheetId="4" hidden="1">{"Main",#N/A,FALSE,"Wacker";"Main2",#N/A,FALSE,"Wacker";"Value",#N/A,FALSE,"Wacker";"Sensitivity",#N/A,FALSE,"Wacker";"Paine",#N/A,FALSE,"Wacker";"Quaker",#N/A,FALSE,"Wacker";"Wacker",#N/A,FALSE,"Wacker";"1900",#N/A,FALSE,"Wacker";"1901",#N/A,FALSE,"Wacker"}</definedName>
    <definedName name="wrnprintallb2" localSheetId="5" hidden="1">{"Main",#N/A,FALSE,"Wacker";"Main2",#N/A,FALSE,"Wacker";"Value",#N/A,FALSE,"Wacker";"Sensitivity",#N/A,FALSE,"Wacker";"Paine",#N/A,FALSE,"Wacker";"Quaker",#N/A,FALSE,"Wacker";"Wacker",#N/A,FALSE,"Wacker";"1900",#N/A,FALSE,"Wacker";"1901",#N/A,FALSE,"Wacker"}</definedName>
    <definedName name="wrnprintallb2" localSheetId="3" hidden="1">{"Main",#N/A,FALSE,"Wacker";"Main2",#N/A,FALSE,"Wacker";"Value",#N/A,FALSE,"Wacker";"Sensitivity",#N/A,FALSE,"Wacker";"Paine",#N/A,FALSE,"Wacker";"Quaker",#N/A,FALSE,"Wacker";"Wacker",#N/A,FALSE,"Wacker";"1900",#N/A,FALSE,"Wacker";"1901",#N/A,FALSE,"Wacker"}</definedName>
    <definedName name="wrnprintallb2" hidden="1">{"Main",#N/A,FALSE,"Wacker";"Main2",#N/A,FALSE,"Wacker";"Value",#N/A,FALSE,"Wacker";"Sensitivity",#N/A,FALSE,"Wacker";"Paine",#N/A,FALSE,"Wacker";"Quaker",#N/A,FALSE,"Wacker";"Wacker",#N/A,FALSE,"Wacker";"1900",#N/A,FALSE,"Wacker";"1901",#N/A,FALSE,"Wacker"}</definedName>
    <definedName name="WrnTest" localSheetId="4" hidden="1">{"ADR Analysis",#N/A,FALSE,"Comp.&amp; Market Penet.";"Penetration Analysis",#N/A,FALSE,"Comp.&amp; Market Penet."}</definedName>
    <definedName name="WrnTest" localSheetId="5" hidden="1">{"ADR Analysis",#N/A,FALSE,"Comp.&amp; Market Penet.";"Penetration Analysis",#N/A,FALSE,"Comp.&amp; Market Penet."}</definedName>
    <definedName name="WrnTest" localSheetId="3" hidden="1">{"ADR Analysis",#N/A,FALSE,"Comp.&amp; Market Penet.";"Penetration Analysis",#N/A,FALSE,"Comp.&amp; Market Penet."}</definedName>
    <definedName name="WrnTest" hidden="1">{"ADR Analysis",#N/A,FALSE,"Comp.&amp; Market Penet.";"Penetration Analysis",#N/A,FALSE,"Comp.&amp; Market Penet."}</definedName>
    <definedName name="ws" localSheetId="4" hidden="1">{#N/A,#N/A,FALSE,"Chart 2 by Prop Type"}</definedName>
    <definedName name="ws" localSheetId="5" hidden="1">{#N/A,#N/A,FALSE,"Chart 2 by Prop Type"}</definedName>
    <definedName name="ws" localSheetId="3" hidden="1">{#N/A,#N/A,FALSE,"Chart 2 by Prop Type"}</definedName>
    <definedName name="ws" hidden="1">{#N/A,#N/A,FALSE,"Chart 2 by Prop Type"}</definedName>
    <definedName name="wt"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fman" localSheetId="4" hidden="1">Table_Auburn_Current_MLS</definedName>
    <definedName name="wtfman" localSheetId="5" hidden="1">Table_Auburn_Current_MLS</definedName>
    <definedName name="wtfman" localSheetId="3" hidden="1">Table_Auburn_Current_MLS</definedName>
    <definedName name="wtfman" hidden="1">Table_Auburn_Current_MLS</definedName>
    <definedName name="wvu.ALL." localSheetId="4"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5"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3"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ocations." localSheetId="4"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localSheetId="5"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localSheetId="3"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localSheetId="4"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localSheetId="5"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localSheetId="3"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localSheetId="4"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localSheetId="5"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localSheetId="3"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s._.Is._.Value." localSheetId="4" hidden="1">{FALSE,FALSE,1.75,1,600,351,FALSE,FALSE,TRUE,TRUE,0,30,#N/A,41,#N/A,9.57777777777778,18.9166666666667,1,FALSE,FALSE,1,TRUE,1,FALSE,100,"Swvu.As._.Is._.Value.","ACwvu.As._.Is._.Value.",1,FALSE,FALSE,1,1,1,1,1,"","",FALSE,FALSE,FALSE,FALSE,1,#N/A,1,1,FALSE,FALSE,FALSE,FALSE,FALSE,FALSE}</definedName>
    <definedName name="wvu.As._.Is._.Value." localSheetId="5" hidden="1">{FALSE,FALSE,1.75,1,600,351,FALSE,FALSE,TRUE,TRUE,0,30,#N/A,41,#N/A,9.57777777777778,18.9166666666667,1,FALSE,FALSE,1,TRUE,1,FALSE,100,"Swvu.As._.Is._.Value.","ACwvu.As._.Is._.Value.",1,FALSE,FALSE,1,1,1,1,1,"","",FALSE,FALSE,FALSE,FALSE,1,#N/A,1,1,FALSE,FALSE,FALSE,FALSE,FALSE,FALSE}</definedName>
    <definedName name="wvu.As._.Is._.Value." localSheetId="3" hidden="1">{FALSE,FALSE,1.75,1,600,351,FALSE,FALSE,TRUE,TRUE,0,30,#N/A,41,#N/A,9.57777777777778,18.9166666666667,1,FALSE,FALSE,1,TRUE,1,FALSE,100,"Swvu.As._.Is._.Value.","ACwvu.As._.Is._.Value.",1,FALSE,FALSE,1,1,1,1,1,"","",FALSE,FALSE,FALSE,FALSE,1,#N/A,1,1,FALSE,FALSE,FALSE,FALSE,FALSE,FALSE}</definedName>
    <definedName name="wvu.As._.Is._.Value." hidden="1">{FALSE,FALSE,1.75,1,600,351,FALSE,FALSE,TRUE,TRUE,0,30,#N/A,41,#N/A,9.57777777777778,18.9166666666667,1,FALSE,FALSE,1,TRUE,1,FALSE,100,"Swvu.As._.Is._.Value.","ACwvu.As._.Is._.Value.",1,FALSE,FALSE,1,1,1,1,1,"","",FALSE,FALSE,FALSE,FALSE,1,#N/A,1,1,FALSE,FALSE,FALSE,FALSE,FALSE,FALSE}</definedName>
    <definedName name="wvu.bottom._.line." localSheetId="4"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localSheetId="5"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localSheetId="3"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M._.RATES." localSheetId="4"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5"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3"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ECOVERY." localSheetId="4"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5"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3"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sh._.flow." localSheetId="4"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localSheetId="5"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localSheetId="3"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localSheetId="4"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localSheetId="5"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localSheetId="3"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Détails." localSheetId="4"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Détails." localSheetId="5"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Détails." localSheetId="3"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Détails."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Escalation._.Table." localSheetId="4"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Escalation._.Table." localSheetId="5"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Escalation._.Table." localSheetId="3"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Escalation._.Table."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full." localSheetId="4"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localSheetId="5"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localSheetId="3"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SMEET." localSheetId="4"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5"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3"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MARKETING._.REVENUE." localSheetId="4"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5"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3"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INIMUM._.RENT." localSheetId="4"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5"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3"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OCCUPANCY." localSheetId="4"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5"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3"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ffsite." localSheetId="4"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ffsite." localSheetId="5"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ffsite." localSheetId="3"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ffsite."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localSheetId="4"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onsite." localSheetId="5"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onsite." localSheetId="3"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onsite."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Overhead._.detail." localSheetId="4" hidden="1">{TRUE,TRUE,-2,-15.2,616.8,379.8,FALSE,TRUE,TRUE,TRUE,15,4,#N/A,22,#N/A,12.3176470588235,29,1,FALSE,FALSE,3,TRUE,1,FALSE,67,"Swvu.Overhead._.detail.","ACwvu.Overhead._.detail.",#N/A,FALSE,FALSE,0.669291338582677,0.275590551181102,0.236220472440945,0.236220472440945,1,"","",FALSE,FALSE,FALSE,FALSE,1,#N/A,1,#N/A,"=R194C4:R674C19","=R45:R49","Rwvu.Overhead._.detail.",#N/A,FALSE,FALSE,FALSE,9,600,600,FALSE,FALSE,TRUE,TRUE,TRUE}</definedName>
    <definedName name="wvu.Overhead._.detail." localSheetId="5" hidden="1">{TRUE,TRUE,-2,-15.2,616.8,379.8,FALSE,TRUE,TRUE,TRUE,15,4,#N/A,22,#N/A,12.3176470588235,29,1,FALSE,FALSE,3,TRUE,1,FALSE,67,"Swvu.Overhead._.detail.","ACwvu.Overhead._.detail.",#N/A,FALSE,FALSE,0.669291338582677,0.275590551181102,0.236220472440945,0.236220472440945,1,"","",FALSE,FALSE,FALSE,FALSE,1,#N/A,1,#N/A,"=R194C4:R674C19","=R45:R49","Rwvu.Overhead._.detail.",#N/A,FALSE,FALSE,FALSE,9,600,600,FALSE,FALSE,TRUE,TRUE,TRUE}</definedName>
    <definedName name="wvu.Overhead._.detail." localSheetId="3" hidden="1">{TRUE,TRUE,-2,-15.2,616.8,379.8,FALSE,TRUE,TRUE,TRUE,15,4,#N/A,22,#N/A,12.3176470588235,29,1,FALSE,FALSE,3,TRUE,1,FALSE,67,"Swvu.Overhead._.detail.","ACwvu.Overhead._.detail.",#N/A,FALSE,FALSE,0.669291338582677,0.275590551181102,0.236220472440945,0.236220472440945,1,"","",FALSE,FALSE,FALSE,FALSE,1,#N/A,1,#N/A,"=R194C4:R674C19","=R45:R49","Rwvu.Overhead._.detail.",#N/A,FALSE,FALSE,FALSE,9,600,600,FALSE,FALSE,TRUE,TRUE,TRUE}</definedName>
    <definedName name="wvu.Overhead._.detail." hidden="1">{TRUE,TRUE,-2,-15.2,616.8,379.8,FALSE,TRUE,TRUE,TRUE,15,4,#N/A,22,#N/A,12.3176470588235,29,1,FALSE,FALSE,3,TRUE,1,FALSE,67,"Swvu.Overhead._.detail.","ACwvu.Overhead._.detail.",#N/A,FALSE,FALSE,0.669291338582677,0.275590551181102,0.236220472440945,0.236220472440945,1,"","",FALSE,FALSE,FALSE,FALSE,1,#N/A,1,#N/A,"=R194C4:R674C19","=R45:R49","Rwvu.Overhead._.detail.",#N/A,FALSE,FALSE,FALSE,9,600,600,FALSE,FALSE,TRUE,TRUE,TRUE}</definedName>
    <definedName name="wvu.PERCENTAGE._.RENT." localSheetId="4"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5"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3"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LANILHA2." localSheetId="4"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hidden="1">{TRUE,TRUE,-1.25,-15.5,604.5,366.75,FALSE,FALSE,TRUE,TRUE,0,1,#N/A,1,#N/A,9.0125,24.4117647058824,1,FALSE,FALSE,3,TRUE,1,FALSE,100,"Swvu.PLANILHA2.","ACwvu.PLANILHA2.",#N/A,FALSE,FALSE,0.787401575,0.34,0.46,0.5,1,"","",FALSE,FALSE,FALSE,FALSE,1,#N/A,1,1,FALSE,FALSE,#N/A,#N/A,FALSE,FALSE,FALSE,9,65532,65532,FALSE,FALSE,TRUE,TRUE,TRUE}</definedName>
    <definedName name="wvu.Profit._.report._.detailed." localSheetId="4" hidden="1">{TRUE,TRUE,-2,-15.2,616.8,379.8,FALSE,TRUE,TRUE,TRUE,15,4,#N/A,50,#N/A,12.3176470588235,70.7586206896552,1,FALSE,FALSE,3,TRUE,1,FALSE,67,"Swvu.Profit._.report._.detailed.","ACwvu.Profit._.report._.detailed.",#N/A,FALSE,FALSE,0.669291338582677,0.275590551181102,0.236220472440945,0.236220472440945,1,"","",FALSE,FALSE,FALSE,FALSE,1,#N/A,1,#N/A,"=R54C4:R191C19","=R45:R53","Rwvu.Profit._.report._.detailed.","Cwvu.Profit._.report._.detailed.",FALSE,FALSE,FALSE,9,600,600,FALSE,FALSE,TRUE,TRUE,TRUE}</definedName>
    <definedName name="wvu.Profit._.report._.detailed." localSheetId="5" hidden="1">{TRUE,TRUE,-2,-15.2,616.8,379.8,FALSE,TRUE,TRUE,TRUE,15,4,#N/A,50,#N/A,12.3176470588235,70.7586206896552,1,FALSE,FALSE,3,TRUE,1,FALSE,67,"Swvu.Profit._.report._.detailed.","ACwvu.Profit._.report._.detailed.",#N/A,FALSE,FALSE,0.669291338582677,0.275590551181102,0.236220472440945,0.236220472440945,1,"","",FALSE,FALSE,FALSE,FALSE,1,#N/A,1,#N/A,"=R54C4:R191C19","=R45:R53","Rwvu.Profit._.report._.detailed.","Cwvu.Profit._.report._.detailed.",FALSE,FALSE,FALSE,9,600,600,FALSE,FALSE,TRUE,TRUE,TRUE}</definedName>
    <definedName name="wvu.Profit._.report._.detailed." localSheetId="3" hidden="1">{TRUE,TRUE,-2,-15.2,616.8,379.8,FALSE,TRUE,TRUE,TRUE,15,4,#N/A,50,#N/A,12.3176470588235,70.7586206896552,1,FALSE,FALSE,3,TRUE,1,FALSE,67,"Swvu.Profit._.report._.detailed.","ACwvu.Profit._.report._.detailed.",#N/A,FALSE,FALSE,0.669291338582677,0.275590551181102,0.236220472440945,0.236220472440945,1,"","",FALSE,FALSE,FALSE,FALSE,1,#N/A,1,#N/A,"=R54C4:R191C19","=R45:R53","Rwvu.Profit._.report._.detailed.","Cwvu.Profit._.report._.detailed.",FALSE,FALSE,FALSE,9,600,600,FALSE,FALSE,TRUE,TRUE,TRUE}</definedName>
    <definedName name="wvu.Profit._.report._.detailed." hidden="1">{TRUE,TRUE,-2,-15.2,616.8,379.8,FALSE,TRUE,TRUE,TRUE,15,4,#N/A,50,#N/A,12.3176470588235,70.7586206896552,1,FALSE,FALSE,3,TRUE,1,FALSE,67,"Swvu.Profit._.report._.detailed.","ACwvu.Profit._.report._.detailed.",#N/A,FALSE,FALSE,0.669291338582677,0.275590551181102,0.236220472440945,0.236220472440945,1,"","",FALSE,FALSE,FALSE,FALSE,1,#N/A,1,#N/A,"=R54C4:R191C19","=R45:R53","Rwvu.Profit._.report._.detailed.","Cwvu.Profit._.report._.detailed.",FALSE,FALSE,FALSE,9,600,600,FALSE,FALSE,TRUE,TRUE,TRUE}</definedName>
    <definedName name="wvu.quarterly." localSheetId="4"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quarterly." localSheetId="5"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quarterly." localSheetId="3"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quarterly."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Sommaire." localSheetId="4"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ommaire." localSheetId="5"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ommaire." localSheetId="3"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ommaire."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AX._.RATES." localSheetId="4"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5"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3"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ECOVERY." localSheetId="4"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5"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3"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w" localSheetId="4" hidden="1">{"assumption 50 50",#N/A,TRUE,"Merger";"has gets cash",#N/A,TRUE,"Merger";"accretion dilution",#N/A,TRUE,"Merger";"comparison credit stats",#N/A,TRUE,"Merger";"pf credit stats",#N/A,TRUE,"Merger";"pf sheets",#N/A,TRUE,"Merger"}</definedName>
    <definedName name="ww" localSheetId="5" hidden="1">{"assumption 50 50",#N/A,TRUE,"Merger";"has gets cash",#N/A,TRUE,"Merger";"accretion dilution",#N/A,TRUE,"Merger";"comparison credit stats",#N/A,TRUE,"Merger";"pf credit stats",#N/A,TRUE,"Merger";"pf sheets",#N/A,TRUE,"Merger"}</definedName>
    <definedName name="ww" localSheetId="3" hidden="1">{"assumption 50 50",#N/A,TRUE,"Merger";"has gets cash",#N/A,TRUE,"Merger";"accretion dilution",#N/A,TRUE,"Merger";"comparison credit stats",#N/A,TRUE,"Merger";"pf credit stats",#N/A,TRUE,"Merger";"pf sheets",#N/A,TRUE,"Merger"}</definedName>
    <definedName name="ww" hidden="1">{"assumption 50 50",#N/A,TRUE,"Merger";"has gets cash",#N/A,TRUE,"Merger";"accretion dilution",#N/A,TRUE,"Merger";"comparison credit stats",#N/A,TRUE,"Merger";"pf credit stats",#N/A,TRUE,"Merger";"pf sheets",#N/A,TRUE,"Merger"}</definedName>
    <definedName name="ww.Rele" localSheetId="4" hidden="1">{#N/A,#N/A,FALSE,"Title Page";#N/A,#N/A,FALSE,"Conclusions";#N/A,#N/A,FALSE,"Assum.";#N/A,#N/A,FALSE,"Sun  DCF-WC-Dep";#N/A,#N/A,FALSE,"MarketValue";#N/A,#N/A,FALSE,"BalSheet";#N/A,#N/A,FALSE,"WACC";#N/A,#N/A,FALSE,"PC+ Info.";#N/A,#N/A,FALSE,"PC+Info_2"}</definedName>
    <definedName name="ww.Rele" localSheetId="5" hidden="1">{#N/A,#N/A,FALSE,"Title Page";#N/A,#N/A,FALSE,"Conclusions";#N/A,#N/A,FALSE,"Assum.";#N/A,#N/A,FALSE,"Sun  DCF-WC-Dep";#N/A,#N/A,FALSE,"MarketValue";#N/A,#N/A,FALSE,"BalSheet";#N/A,#N/A,FALSE,"WACC";#N/A,#N/A,FALSE,"PC+ Info.";#N/A,#N/A,FALSE,"PC+Info_2"}</definedName>
    <definedName name="ww.Rele" localSheetId="3"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as" localSheetId="4" hidden="1">{#N/A,#N/A,FALSE,"Chart 2 by Prop Type"}</definedName>
    <definedName name="wwas" localSheetId="5" hidden="1">{#N/A,#N/A,FALSE,"Chart 2 by Prop Type"}</definedName>
    <definedName name="wwas" localSheetId="3" hidden="1">{#N/A,#N/A,FALSE,"Chart 2 by Prop Type"}</definedName>
    <definedName name="wwas" hidden="1">{#N/A,#N/A,FALSE,"Chart 2 by Prop Type"}</definedName>
    <definedName name="wwass" localSheetId="4" hidden="1">{#N/A,#N/A,FALSE,"Chart 2 by Prop Type"}</definedName>
    <definedName name="wwass" localSheetId="5" hidden="1">{#N/A,#N/A,FALSE,"Chart 2 by Prop Type"}</definedName>
    <definedName name="wwass" localSheetId="3" hidden="1">{#N/A,#N/A,FALSE,"Chart 2 by Prop Type"}</definedName>
    <definedName name="wwass" hidden="1">{#N/A,#N/A,FALSE,"Chart 2 by Prop Type"}</definedName>
    <definedName name="www" localSheetId="4" hidden="1">{#N/A,#N/A,FALSE,"Calculator"}</definedName>
    <definedName name="www" localSheetId="5" hidden="1">{#N/A,#N/A,FALSE,"Calculator"}</definedName>
    <definedName name="www" localSheetId="3" hidden="1">{#N/A,#N/A,FALSE,"Calculator"}</definedName>
    <definedName name="www" hidden="1">{#N/A,#N/A,FALSE,"Calculator"}</definedName>
    <definedName name="www_1" localSheetId="4" hidden="1">{"data",#N/A,FALSE,"INPUT"}</definedName>
    <definedName name="www_1" localSheetId="5" hidden="1">{"data",#N/A,FALSE,"INPUT"}</definedName>
    <definedName name="www_1" localSheetId="3" hidden="1">{"data",#N/A,FALSE,"INPUT"}</definedName>
    <definedName name="www_1" hidden="1">{"data",#N/A,FALSE,"INPUT"}</definedName>
    <definedName name="www11c" localSheetId="4" hidden="1">{#N/A,#N/A,FALSE,"Calculator"}</definedName>
    <definedName name="www11c" localSheetId="5" hidden="1">{#N/A,#N/A,FALSE,"Calculator"}</definedName>
    <definedName name="www11c" localSheetId="3" hidden="1">{#N/A,#N/A,FALSE,"Calculator"}</definedName>
    <definedName name="www11c" hidden="1">{#N/A,#N/A,FALSE,"Calculator"}</definedName>
    <definedName name="www1a" localSheetId="4" hidden="1">{#N/A,#N/A,FALSE,"Calculator"}</definedName>
    <definedName name="www1a" localSheetId="5" hidden="1">{#N/A,#N/A,FALSE,"Calculator"}</definedName>
    <definedName name="www1a" localSheetId="3" hidden="1">{#N/A,#N/A,FALSE,"Calculator"}</definedName>
    <definedName name="www1a" hidden="1">{#N/A,#N/A,FALSE,"Calculator"}</definedName>
    <definedName name="wwww" localSheetId="4" hidden="1">{#N/A,#N/A,FALSE,"Calculator"}</definedName>
    <definedName name="wwww" localSheetId="5" hidden="1">{#N/A,#N/A,FALSE,"Calculator"}</definedName>
    <definedName name="wwww" localSheetId="3" hidden="1">{#N/A,#N/A,FALSE,"Calculator"}</definedName>
    <definedName name="wwww" hidden="1">{#N/A,#N/A,FALSE,"Calculator"}</definedName>
    <definedName name="wwwww" localSheetId="4" hidden="1">{"cashcons",#N/A,FALSE,"CASHCONS";"cash7000",#N/A,FALSE,"CASH7000";"cash9000",#N/A,FALSE,"CASH9000";"assu7000",#N/A,FALSE,"ASSU7000";"assu9000",#N/A,FALSE,"ASSU9000";"rentroll",#N/A,FALSE,"RENTROLL";"expr7000",#N/A,FALSE,"EXPR7000";"expr9000",#N/A,FALSE,"EXPR9000"}</definedName>
    <definedName name="wwwww" localSheetId="5" hidden="1">{"cashcons",#N/A,FALSE,"CASHCONS";"cash7000",#N/A,FALSE,"CASH7000";"cash9000",#N/A,FALSE,"CASH9000";"assu7000",#N/A,FALSE,"ASSU7000";"assu9000",#N/A,FALSE,"ASSU9000";"rentroll",#N/A,FALSE,"RENTROLL";"expr7000",#N/A,FALSE,"EXPR7000";"expr9000",#N/A,FALSE,"EXPR9000"}</definedName>
    <definedName name="wwwww" localSheetId="3" hidden="1">{"cashcons",#N/A,FALSE,"CASHCONS";"cash7000",#N/A,FALSE,"CASH7000";"cash9000",#N/A,FALSE,"CASH9000";"assu7000",#N/A,FALSE,"ASSU7000";"assu9000",#N/A,FALSE,"ASSU9000";"rentroll",#N/A,FALSE,"RENTROLL";"expr7000",#N/A,FALSE,"EXPR7000";"expr9000",#N/A,FALSE,"EXPR9000"}</definedName>
    <definedName name="wwwww" hidden="1">{"cashcons",#N/A,FALSE,"CASHCONS";"cash7000",#N/A,FALSE,"CASH7000";"cash9000",#N/A,FALSE,"CASH9000";"assu7000",#N/A,FALSE,"ASSU7000";"assu9000",#N/A,FALSE,"ASSU9000";"rentroll",#N/A,FALSE,"RENTROLL";"expr7000",#N/A,FALSE,"EXPR7000";"expr9000",#N/A,FALSE,"EXPR9000"}</definedName>
    <definedName name="wwwww333" localSheetId="4" hidden="1">{#N/A,#N/A,FALSE,"Broker Sheet";#N/A,#N/A,FALSE,"Exec.Summary";#N/A,#N/A,FALSE,"Argus Cash Flow";#N/A,#N/A,FALSE,"SPF";#N/A,#N/A,FALSE,"RentRoll"}</definedName>
    <definedName name="wwwww333" localSheetId="5" hidden="1">{#N/A,#N/A,FALSE,"Broker Sheet";#N/A,#N/A,FALSE,"Exec.Summary";#N/A,#N/A,FALSE,"Argus Cash Flow";#N/A,#N/A,FALSE,"SPF";#N/A,#N/A,FALSE,"RentRoll"}</definedName>
    <definedName name="wwwww333" localSheetId="3" hidden="1">{#N/A,#N/A,FALSE,"Broker Sheet";#N/A,#N/A,FALSE,"Exec.Summary";#N/A,#N/A,FALSE,"Argus Cash Flow";#N/A,#N/A,FALSE,"SPF";#N/A,#N/A,FALSE,"RentRoll"}</definedName>
    <definedName name="wwwww333" hidden="1">{#N/A,#N/A,FALSE,"Broker Sheet";#N/A,#N/A,FALSE,"Exec.Summary";#N/A,#N/A,FALSE,"Argus Cash Flow";#N/A,#N/A,FALSE,"SPF";#N/A,#N/A,FALSE,"RentRoll"}</definedName>
    <definedName name="wwwwwwwwwwwwwwww" localSheetId="4" hidden="1">{#N/A,#N/A,FALSE,"Broker Sheet";#N/A,#N/A,FALSE,"Exec.Summary";#N/A,#N/A,FALSE,"Argus Cash Flow";#N/A,#N/A,FALSE,"SPF";#N/A,#N/A,FALSE,"RentRoll"}</definedName>
    <definedName name="wwwwwwwwwwwwwwww" localSheetId="5" hidden="1">{#N/A,#N/A,FALSE,"Broker Sheet";#N/A,#N/A,FALSE,"Exec.Summary";#N/A,#N/A,FALSE,"Argus Cash Flow";#N/A,#N/A,FALSE,"SPF";#N/A,#N/A,FALSE,"RentRoll"}</definedName>
    <definedName name="wwwwwwwwwwwwwwww" localSheetId="3" hidden="1">{#N/A,#N/A,FALSE,"Broker Sheet";#N/A,#N/A,FALSE,"Exec.Summary";#N/A,#N/A,FALSE,"Argus Cash Flow";#N/A,#N/A,FALSE,"SPF";#N/A,#N/A,FALSE,"RentRoll"}</definedName>
    <definedName name="wwwwwwwwwwwwwwww" hidden="1">{#N/A,#N/A,FALSE,"Broker Sheet";#N/A,#N/A,FALSE,"Exec.Summary";#N/A,#N/A,FALSE,"Argus Cash Flow";#N/A,#N/A,FALSE,"SPF";#N/A,#N/A,FALSE,"RentRoll"}</definedName>
    <definedName name="x" localSheetId="4" hidden="1">{#N/A,#N/A,FALSE,"Cashflow Analysis";#N/A,#N/A,FALSE,"Sensitivity Analysis";#N/A,#N/A,FALSE,"PV";#N/A,#N/A,FALSE,"Pro Forma"}</definedName>
    <definedName name="x" localSheetId="5" hidden="1">{#N/A,#N/A,FALSE,"Cashflow Analysis";#N/A,#N/A,FALSE,"Sensitivity Analysis";#N/A,#N/A,FALSE,"PV";#N/A,#N/A,FALSE,"Pro Forma"}</definedName>
    <definedName name="x" localSheetId="3" hidden="1">{#N/A,#N/A,FALSE,"Cashflow Analysis";#N/A,#N/A,FALSE,"Sensitivity Analysis";#N/A,#N/A,FALSE,"PV";#N/A,#N/A,FALSE,"Pro Forma"}</definedName>
    <definedName name="x" hidden="1">{#N/A,#N/A,FALSE,"Cashflow Analysis";#N/A,#N/A,FALSE,"Sensitivity Analysis";#N/A,#N/A,FALSE,"PV";#N/A,#N/A,FALSE,"Pro Forma"}</definedName>
    <definedName name="x_1" localSheetId="4" hidden="1">{"% burden",#N/A,FALSE,"Summaries";"res value",#N/A,FALSE,"Summaries";"use factors",#N/A,FALSE,"Cost_Alloc";"cost alloc",#N/A,FALSE,"Cost_Alloc"}</definedName>
    <definedName name="x_1" localSheetId="5" hidden="1">{"% burden",#N/A,FALSE,"Summaries";"res value",#N/A,FALSE,"Summaries";"use factors",#N/A,FALSE,"Cost_Alloc";"cost alloc",#N/A,FALSE,"Cost_Alloc"}</definedName>
    <definedName name="x_1" localSheetId="3" hidden="1">{"% burden",#N/A,FALSE,"Summaries";"res value",#N/A,FALSE,"Summaries";"use factors",#N/A,FALSE,"Cost_Alloc";"cost alloc",#N/A,FALSE,"Cost_Alloc"}</definedName>
    <definedName name="x_1" hidden="1">{"% burden",#N/A,FALSE,"Summaries";"res value",#N/A,FALSE,"Summaries";"use factors",#N/A,FALSE,"Cost_Alloc";"cost alloc",#N/A,FALSE,"Cost_Alloc"}</definedName>
    <definedName name="xaxaswq" localSheetId="4" hidden="1">{"AnnualRentRoll",#N/A,FALSE,"RentRoll"}</definedName>
    <definedName name="xaxaswq" localSheetId="5" hidden="1">{"AnnualRentRoll",#N/A,FALSE,"RentRoll"}</definedName>
    <definedName name="xaxaswq" localSheetId="3" hidden="1">{"AnnualRentRoll",#N/A,FALSE,"RentRoll"}</definedName>
    <definedName name="xaxaswq" hidden="1">{"AnnualRentRoll",#N/A,FALSE,"RentRoll"}</definedName>
    <definedName name="xcfghjnhfj" localSheetId="4" hidden="1">{"CF",#N/A,FALSE,"Cash Flow";"RET",#N/A,FALSE,"Returns";"NPV",#N/A,FALSE,"Values";"ASMPT",#N/A,FALSE,"Assumptions"}</definedName>
    <definedName name="xcfghjnhfj" localSheetId="5" hidden="1">{"CF",#N/A,FALSE,"Cash Flow";"RET",#N/A,FALSE,"Returns";"NPV",#N/A,FALSE,"Values";"ASMPT",#N/A,FALSE,"Assumptions"}</definedName>
    <definedName name="xcfghjnhfj" localSheetId="3" hidden="1">{"CF",#N/A,FALSE,"Cash Flow";"RET",#N/A,FALSE,"Returns";"NPV",#N/A,FALSE,"Values";"ASMPT",#N/A,FALSE,"Assumptions"}</definedName>
    <definedName name="xcfghjnhfj" hidden="1">{"CF",#N/A,FALSE,"Cash Flow";"RET",#N/A,FALSE,"Returns";"NPV",#N/A,FALSE,"Values";"ASMPT",#N/A,FALSE,"Assumptions"}</definedName>
    <definedName name="xcvawerf" localSheetId="4" hidden="1">{#N/A,#N/A,TRUE,"financial";#N/A,#N/A,TRUE,"plants"}</definedName>
    <definedName name="xcvawerf" localSheetId="5" hidden="1">{#N/A,#N/A,TRUE,"financial";#N/A,#N/A,TRUE,"plants"}</definedName>
    <definedName name="xcvawerf" localSheetId="3" hidden="1">{#N/A,#N/A,TRUE,"financial";#N/A,#N/A,TRUE,"plants"}</definedName>
    <definedName name="xcvawerf" hidden="1">{#N/A,#N/A,TRUE,"financial";#N/A,#N/A,TRUE,"plants"}</definedName>
    <definedName name="xcvxv" localSheetId="4" hidden="1">{#N/A,#N/A,FALSE,"COVER";#N/A,#N/A,FALSE,"PROFORMA";#N/A,#N/A,FALSE,"Construction CF";#N/A,#N/A,FALSE,"CASHFLOW";#N/A,#N/A,FALSE,"Sale &amp; IRR Analysis";#N/A,#N/A,FALSE,"Amortization Table";#N/A,#N/A,FALSE,"Amortization FEMA";#N/A,#N/A,FALSE,"INCOME"}</definedName>
    <definedName name="xcvxv" localSheetId="5" hidden="1">{#N/A,#N/A,FALSE,"COVER";#N/A,#N/A,FALSE,"PROFORMA";#N/A,#N/A,FALSE,"Construction CF";#N/A,#N/A,FALSE,"CASHFLOW";#N/A,#N/A,FALSE,"Sale &amp; IRR Analysis";#N/A,#N/A,FALSE,"Amortization Table";#N/A,#N/A,FALSE,"Amortization FEMA";#N/A,#N/A,FALSE,"INCOME"}</definedName>
    <definedName name="xcvxv" localSheetId="3" hidden="1">{#N/A,#N/A,FALSE,"COVER";#N/A,#N/A,FALSE,"PROFORMA";#N/A,#N/A,FALSE,"Construction CF";#N/A,#N/A,FALSE,"CASHFLOW";#N/A,#N/A,FALSE,"Sale &amp; IRR Analysis";#N/A,#N/A,FALSE,"Amortization Table";#N/A,#N/A,FALSE,"Amortization FEMA";#N/A,#N/A,FALSE,"INCOME"}</definedName>
    <definedName name="xcvxv" hidden="1">{#N/A,#N/A,FALSE,"COVER";#N/A,#N/A,FALSE,"PROFORMA";#N/A,#N/A,FALSE,"Construction CF";#N/A,#N/A,FALSE,"CASHFLOW";#N/A,#N/A,FALSE,"Sale &amp; IRR Analysis";#N/A,#N/A,FALSE,"Amortization Table";#N/A,#N/A,FALSE,"Amortization FEMA";#N/A,#N/A,FALSE,"INCOME"}</definedName>
    <definedName name="xdrtuyxftgu" localSheetId="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rtuyxftgu" localSheetId="5"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rtuyxftgu"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rtuyxftgu"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xdy" localSheetId="4" hidden="1">{#N/A,#N/A,FALSE,"A";#N/A,#N/A,FALSE,"B"}</definedName>
    <definedName name="xdxdy" localSheetId="5" hidden="1">{#N/A,#N/A,FALSE,"A";#N/A,#N/A,FALSE,"B"}</definedName>
    <definedName name="xdxdy" localSheetId="3" hidden="1">{#N/A,#N/A,FALSE,"A";#N/A,#N/A,FALSE,"B"}</definedName>
    <definedName name="xdxdy" hidden="1">{#N/A,#N/A,FALSE,"A";#N/A,#N/A,FALSE,"B"}</definedName>
    <definedName name="xfg" localSheetId="4" hidden="1">{"scen1",#N/A,FALSE,"Scenarios";"scen2",#N/A,FALSE,"Scenarios"}</definedName>
    <definedName name="xfg" localSheetId="5" hidden="1">{"scen1",#N/A,FALSE,"Scenarios";"scen2",#N/A,FALSE,"Scenarios"}</definedName>
    <definedName name="xfg" localSheetId="3" hidden="1">{"scen1",#N/A,FALSE,"Scenarios";"scen2",#N/A,FALSE,"Scenarios"}</definedName>
    <definedName name="xfg" hidden="1">{"scen1",#N/A,FALSE,"Scenarios";"scen2",#N/A,FALSE,"Scenarios"}</definedName>
    <definedName name="xfgjxcfgj" localSheetId="4" hidden="1">{#N/A,#N/A,FALSE,"LP Exp";#N/A,#N/A,FALSE,"Salary";#N/A,#N/A,FALSE,"Admin Exp";#N/A,#N/A,FALSE,"QTS Bud";#N/A,#N/A,FALSE,"Marketing"}</definedName>
    <definedName name="xfgjxcfgj" localSheetId="5" hidden="1">{#N/A,#N/A,FALSE,"LP Exp";#N/A,#N/A,FALSE,"Salary";#N/A,#N/A,FALSE,"Admin Exp";#N/A,#N/A,FALSE,"QTS Bud";#N/A,#N/A,FALSE,"Marketing"}</definedName>
    <definedName name="xfgjxcfgj" localSheetId="3" hidden="1">{#N/A,#N/A,FALSE,"LP Exp";#N/A,#N/A,FALSE,"Salary";#N/A,#N/A,FALSE,"Admin Exp";#N/A,#N/A,FALSE,"QTS Bud";#N/A,#N/A,FALSE,"Marketing"}</definedName>
    <definedName name="xfgjxcfgj" hidden="1">{#N/A,#N/A,FALSE,"LP Exp";#N/A,#N/A,FALSE,"Salary";#N/A,#N/A,FALSE,"Admin Exp";#N/A,#N/A,FALSE,"QTS Bud";#N/A,#N/A,FALSE,"Marketing"}</definedName>
    <definedName name="xfgnxfgn" localSheetId="4" hidden="1">{"CF",#N/A,FALSE,"Cash Flow";"RET",#N/A,FALSE,"Returns";"NPV",#N/A,FALSE,"Values";"ASMPT",#N/A,FALSE,"Assumptions"}</definedName>
    <definedName name="xfgnxfgn" localSheetId="5" hidden="1">{"CF",#N/A,FALSE,"Cash Flow";"RET",#N/A,FALSE,"Returns";"NPV",#N/A,FALSE,"Values";"ASMPT",#N/A,FALSE,"Assumptions"}</definedName>
    <definedName name="xfgnxfgn" localSheetId="3" hidden="1">{"CF",#N/A,FALSE,"Cash Flow";"RET",#N/A,FALSE,"Returns";"NPV",#N/A,FALSE,"Values";"ASMPT",#N/A,FALSE,"Assumptions"}</definedName>
    <definedName name="xfgnxfgn" hidden="1">{"CF",#N/A,FALSE,"Cash Flow";"RET",#N/A,FALSE,"Returns";"NPV",#N/A,FALSE,"Values";"ASMPT",#N/A,FALSE,"Assumptions"}</definedName>
    <definedName name="xfgujxcfgj" localSheetId="4" hidden="1">{#N/A,#N/A,FALSE,"Common Area Accrual";#N/A,#N/A,FALSE,"Unit One LaSalle";#N/A,#N/A,FALSE,"Unit One CW";#N/A,#N/A,FALSE,"Unit One LaSallle + C &amp; W";#N/A,#N/A,FALSE,"Consolidated Accrual"}</definedName>
    <definedName name="xfgujxcfgj" localSheetId="5" hidden="1">{#N/A,#N/A,FALSE,"Common Area Accrual";#N/A,#N/A,FALSE,"Unit One LaSalle";#N/A,#N/A,FALSE,"Unit One CW";#N/A,#N/A,FALSE,"Unit One LaSallle + C &amp; W";#N/A,#N/A,FALSE,"Consolidated Accrual"}</definedName>
    <definedName name="xfgujxcfgj" localSheetId="3" hidden="1">{#N/A,#N/A,FALSE,"Common Area Accrual";#N/A,#N/A,FALSE,"Unit One LaSalle";#N/A,#N/A,FALSE,"Unit One CW";#N/A,#N/A,FALSE,"Unit One LaSallle + C &amp; W";#N/A,#N/A,FALSE,"Consolidated Accrual"}</definedName>
    <definedName name="xfgujxcfgj" hidden="1">{#N/A,#N/A,FALSE,"Common Area Accrual";#N/A,#N/A,FALSE,"Unit One LaSalle";#N/A,#N/A,FALSE,"Unit One CW";#N/A,#N/A,FALSE,"Unit One LaSallle + C &amp; W";#N/A,#N/A,FALSE,"Consolidated Accrual"}</definedName>
    <definedName name="xfgxcfgj" localSheetId="4" hidden="1">{#N/A,#N/A,FALSE,"399 Park Var";#N/A,#N/A,FALSE,"PK NOTES"}</definedName>
    <definedName name="xfgxcfgj" localSheetId="5" hidden="1">{#N/A,#N/A,FALSE,"399 Park Var";#N/A,#N/A,FALSE,"PK NOTES"}</definedName>
    <definedName name="xfgxcfgj" localSheetId="3" hidden="1">{#N/A,#N/A,FALSE,"399 Park Var";#N/A,#N/A,FALSE,"PK NOTES"}</definedName>
    <definedName name="xfgxcfgj" hidden="1">{#N/A,#N/A,FALSE,"399 Park Var";#N/A,#N/A,FALSE,"PK NOTES"}</definedName>
    <definedName name="xftxft" localSheetId="4" hidden="1">{#N/A,#N/A,FALSE,"A";#N/A,#N/A,FALSE,"C"}</definedName>
    <definedName name="xftxft" localSheetId="5" hidden="1">{#N/A,#N/A,FALSE,"A";#N/A,#N/A,FALSE,"C"}</definedName>
    <definedName name="xftxft" localSheetId="3" hidden="1">{#N/A,#N/A,FALSE,"A";#N/A,#N/A,FALSE,"C"}</definedName>
    <definedName name="xftxft" hidden="1">{#N/A,#N/A,FALSE,"A";#N/A,#N/A,FALSE,"C"}</definedName>
    <definedName name="xlg" localSheetId="4" hidden="1">{"schedule1",#N/A,FALSE,"Sheet1";"schedule2",#N/A,FALSE,"Sheet1";"schedule3",#N/A,FALSE,"Sheet1";"schedule4",#N/A,FALSE,"Sheet1";"schedule5",#N/A,FALSE,"Sheet1";"schedule6",#N/A,FALSE,"Sheet1"}</definedName>
    <definedName name="xlg" localSheetId="5" hidden="1">{"schedule1",#N/A,FALSE,"Sheet1";"schedule2",#N/A,FALSE,"Sheet1";"schedule3",#N/A,FALSE,"Sheet1";"schedule4",#N/A,FALSE,"Sheet1";"schedule5",#N/A,FALSE,"Sheet1";"schedule6",#N/A,FALSE,"Sheet1"}</definedName>
    <definedName name="xlg" localSheetId="3" hidden="1">{"schedule1",#N/A,FALSE,"Sheet1";"schedule2",#N/A,FALSE,"Sheet1";"schedule3",#N/A,FALSE,"Sheet1";"schedule4",#N/A,FALSE,"Sheet1";"schedule5",#N/A,FALSE,"Sheet1";"schedule6",#N/A,FALSE,"Sheet1"}</definedName>
    <definedName name="xlg" hidden="1">{"schedule1",#N/A,FALSE,"Sheet1";"schedule2",#N/A,FALSE,"Sheet1";"schedule3",#N/A,FALSE,"Sheet1";"schedule4",#N/A,FALSE,"Sheet1";"schedule5",#N/A,FALSE,"Sheet1";"schedule6",#N/A,FALSE,"Sheet1"}</definedName>
    <definedName name="xlg1" localSheetId="4" hidden="1">{"Year 1",#N/A,FALSE,"Budget";"Year 2",#N/A,FALSE,"Budget";"Year 3",#N/A,FALSE,"Budget";"Year 4",#N/A,FALSE,"Budget"}</definedName>
    <definedName name="xlg1" localSheetId="5" hidden="1">{"Year 1",#N/A,FALSE,"Budget";"Year 2",#N/A,FALSE,"Budget";"Year 3",#N/A,FALSE,"Budget";"Year 4",#N/A,FALSE,"Budget"}</definedName>
    <definedName name="xlg1" localSheetId="3" hidden="1">{"Year 1",#N/A,FALSE,"Budget";"Year 2",#N/A,FALSE,"Budget";"Year 3",#N/A,FALSE,"Budget";"Year 4",#N/A,FALSE,"Budget"}</definedName>
    <definedName name="xlg1" hidden="1">{"Year 1",#N/A,FALSE,"Budget";"Year 2",#N/A,FALSE,"Budget";"Year 3",#N/A,FALSE,"Budget";"Year 4",#N/A,FALSE,"Budget"}</definedName>
    <definedName name="xq" localSheetId="4" hidden="1">{#N/A,#N/A,FALSE,"AccsInfo E";#N/A,#N/A,FALSE,"Retail Dec04";#N/A,#N/A,FALSE,"Parking Info";#N/A,#N/A,FALSE,"Licences (cashflow)";#N/A,#N/A,FALSE,"Rent Calculation";#N/A,#N/A,FALSE,"NPVPut Jan 04";#N/A,#N/A,FALSE,"NPVPut Ann";#N/A,#N/A,FALSE,"NPVPut Qtrly";#N/A,#N/A,FALSE,"ReutersLiab";#N/A,#N/A,FALSE,"Aldergate";#N/A,#N/A,FALSE,"voidpsf";#N/A,#N/A,FALSE,"Lease Length"}</definedName>
    <definedName name="xq" localSheetId="5" hidden="1">{#N/A,#N/A,FALSE,"AccsInfo E";#N/A,#N/A,FALSE,"Retail Dec04";#N/A,#N/A,FALSE,"Parking Info";#N/A,#N/A,FALSE,"Licences (cashflow)";#N/A,#N/A,FALSE,"Rent Calculation";#N/A,#N/A,FALSE,"NPVPut Jan 04";#N/A,#N/A,FALSE,"NPVPut Ann";#N/A,#N/A,FALSE,"NPVPut Qtrly";#N/A,#N/A,FALSE,"ReutersLiab";#N/A,#N/A,FALSE,"Aldergate";#N/A,#N/A,FALSE,"voidpsf";#N/A,#N/A,FALSE,"Lease Length"}</definedName>
    <definedName name="xq" localSheetId="3" hidden="1">{#N/A,#N/A,FALSE,"AccsInfo E";#N/A,#N/A,FALSE,"Retail Dec04";#N/A,#N/A,FALSE,"Parking Info";#N/A,#N/A,FALSE,"Licences (cashflow)";#N/A,#N/A,FALSE,"Rent Calculation";#N/A,#N/A,FALSE,"NPVPut Jan 04";#N/A,#N/A,FALSE,"NPVPut Ann";#N/A,#N/A,FALSE,"NPVPut Qtrly";#N/A,#N/A,FALSE,"ReutersLiab";#N/A,#N/A,FALSE,"Aldergate";#N/A,#N/A,FALSE,"voidpsf";#N/A,#N/A,FALSE,"Lease Length"}</definedName>
    <definedName name="xq" hidden="1">{#N/A,#N/A,FALSE,"AccsInfo E";#N/A,#N/A,FALSE,"Retail Dec04";#N/A,#N/A,FALSE,"Parking Info";#N/A,#N/A,FALSE,"Licences (cashflow)";#N/A,#N/A,FALSE,"Rent Calculation";#N/A,#N/A,FALSE,"NPVPut Jan 04";#N/A,#N/A,FALSE,"NPVPut Ann";#N/A,#N/A,FALSE,"NPVPut Qtrly";#N/A,#N/A,FALSE,"ReutersLiab";#N/A,#N/A,FALSE,"Aldergate";#N/A,#N/A,FALSE,"voidpsf";#N/A,#N/A,FALSE,"Lease Length"}</definedName>
    <definedName name="XRefColumnsCount" hidden="1">2</definedName>
    <definedName name="XRefCopyRangeCount" hidden="1">4</definedName>
    <definedName name="XRefPasteRangeCount" hidden="1">5</definedName>
    <definedName name="xryjxtjnx" localSheetId="4" hidden="1">{"Investor",#N/A,FALSE,"Model";"Property",#N/A,FALSE,"Model";"Incentive Taxes",#N/A,FALSE,"Model"}</definedName>
    <definedName name="xryjxtjnx" localSheetId="5" hidden="1">{"Investor",#N/A,FALSE,"Model";"Property",#N/A,FALSE,"Model";"Incentive Taxes",#N/A,FALSE,"Model"}</definedName>
    <definedName name="xryjxtjnx" localSheetId="3" hidden="1">{"Investor",#N/A,FALSE,"Model";"Property",#N/A,FALSE,"Model";"Incentive Taxes",#N/A,FALSE,"Model"}</definedName>
    <definedName name="xryjxtjnx" hidden="1">{"Investor",#N/A,FALSE,"Model";"Property",#N/A,FALSE,"Model";"Incentive Taxes",#N/A,FALSE,"Model"}</definedName>
    <definedName name="xx" localSheetId="4" hidden="1">{"up stand alones",#N/A,FALSE,"Acquiror"}</definedName>
    <definedName name="xx" localSheetId="5" hidden="1">{"up stand alones",#N/A,FALSE,"Acquiror"}</definedName>
    <definedName name="xx" localSheetId="3" hidden="1">{"up stand alones",#N/A,FALSE,"Acquiror"}</definedName>
    <definedName name="xx" hidden="1">{"up stand alones",#N/A,FALSE,"Acquiror"}</definedName>
    <definedName name="xxd" localSheetId="4" hidden="1">{#N/A,#N/A,FALSE,"Cashflow Analysis";#N/A,#N/A,FALSE,"Sensitivity Analysis";#N/A,#N/A,FALSE,"PV";#N/A,#N/A,FALSE,"Pro Forma"}</definedName>
    <definedName name="xxd" localSheetId="5" hidden="1">{#N/A,#N/A,FALSE,"Cashflow Analysis";#N/A,#N/A,FALSE,"Sensitivity Analysis";#N/A,#N/A,FALSE,"PV";#N/A,#N/A,FALSE,"Pro Forma"}</definedName>
    <definedName name="xxd" localSheetId="3" hidden="1">{#N/A,#N/A,FALSE,"Cashflow Analysis";#N/A,#N/A,FALSE,"Sensitivity Analysis";#N/A,#N/A,FALSE,"PV";#N/A,#N/A,FALSE,"Pro Forma"}</definedName>
    <definedName name="xxd" hidden="1">{#N/A,#N/A,FALSE,"Cashflow Analysis";#N/A,#N/A,FALSE,"Sensitivity Analysis";#N/A,#N/A,FALSE,"PV";#N/A,#N/A,FALSE,"Pro Forma"}</definedName>
    <definedName name="xxd.2" localSheetId="4" hidden="1">{#N/A,#N/A,FALSE,"Cashflow Analysis";#N/A,#N/A,FALSE,"Sensitivity Analysis";#N/A,#N/A,FALSE,"PV";#N/A,#N/A,FALSE,"Pro Forma"}</definedName>
    <definedName name="xxd.2" localSheetId="5" hidden="1">{#N/A,#N/A,FALSE,"Cashflow Analysis";#N/A,#N/A,FALSE,"Sensitivity Analysis";#N/A,#N/A,FALSE,"PV";#N/A,#N/A,FALSE,"Pro Forma"}</definedName>
    <definedName name="xxd.2" localSheetId="3" hidden="1">{#N/A,#N/A,FALSE,"Cashflow Analysis";#N/A,#N/A,FALSE,"Sensitivity Analysis";#N/A,#N/A,FALSE,"PV";#N/A,#N/A,FALSE,"Pro Forma"}</definedName>
    <definedName name="xxd.2" hidden="1">{#N/A,#N/A,FALSE,"Cashflow Analysis";#N/A,#N/A,FALSE,"Sensitivity Analysis";#N/A,#N/A,FALSE,"PV";#N/A,#N/A,FALSE,"Pro Forma"}</definedName>
    <definedName name="xxd.2_1" localSheetId="4" hidden="1">{#N/A,#N/A,FALSE,"Cashflow Analysis";#N/A,#N/A,FALSE,"Sensitivity Analysis";#N/A,#N/A,FALSE,"PV";#N/A,#N/A,FALSE,"Pro Forma"}</definedName>
    <definedName name="xxd.2_1" localSheetId="5" hidden="1">{#N/A,#N/A,FALSE,"Cashflow Analysis";#N/A,#N/A,FALSE,"Sensitivity Analysis";#N/A,#N/A,FALSE,"PV";#N/A,#N/A,FALSE,"Pro Forma"}</definedName>
    <definedName name="xxd.2_1" localSheetId="3" hidden="1">{#N/A,#N/A,FALSE,"Cashflow Analysis";#N/A,#N/A,FALSE,"Sensitivity Analysis";#N/A,#N/A,FALSE,"PV";#N/A,#N/A,FALSE,"Pro Forma"}</definedName>
    <definedName name="xxd.2_1" hidden="1">{#N/A,#N/A,FALSE,"Cashflow Analysis";#N/A,#N/A,FALSE,"Sensitivity Analysis";#N/A,#N/A,FALSE,"PV";#N/A,#N/A,FALSE,"Pro Forma"}</definedName>
    <definedName name="xxd_1" localSheetId="4" hidden="1">{#N/A,#N/A,FALSE,"Cashflow Analysis";#N/A,#N/A,FALSE,"Sensitivity Analysis";#N/A,#N/A,FALSE,"PV";#N/A,#N/A,FALSE,"Pro Forma"}</definedName>
    <definedName name="xxd_1" localSheetId="5" hidden="1">{#N/A,#N/A,FALSE,"Cashflow Analysis";#N/A,#N/A,FALSE,"Sensitivity Analysis";#N/A,#N/A,FALSE,"PV";#N/A,#N/A,FALSE,"Pro Forma"}</definedName>
    <definedName name="xxd_1" localSheetId="3" hidden="1">{#N/A,#N/A,FALSE,"Cashflow Analysis";#N/A,#N/A,FALSE,"Sensitivity Analysis";#N/A,#N/A,FALSE,"PV";#N/A,#N/A,FALSE,"Pro Forma"}</definedName>
    <definedName name="xxd_1" hidden="1">{#N/A,#N/A,FALSE,"Cashflow Analysis";#N/A,#N/A,FALSE,"Sensitivity Analysis";#N/A,#N/A,FALSE,"PV";#N/A,#N/A,FALSE,"Pro Forma"}</definedName>
    <definedName name="xxppo" localSheetId="4" hidden="1">{"AnnualRentRoll",#N/A,FALSE,"RentRoll"}</definedName>
    <definedName name="xxppo" localSheetId="5" hidden="1">{"AnnualRentRoll",#N/A,FALSE,"RentRoll"}</definedName>
    <definedName name="xxppo" localSheetId="3" hidden="1">{"AnnualRentRoll",#N/A,FALSE,"RentRoll"}</definedName>
    <definedName name="xxppo" hidden="1">{"AnnualRentRoll",#N/A,FALSE,"RentRoll"}</definedName>
    <definedName name="XXW" localSheetId="4" hidden="1">{#N/A,#N/A,FALSE,"SIM95"}</definedName>
    <definedName name="XXW" localSheetId="5" hidden="1">{#N/A,#N/A,FALSE,"SIM95"}</definedName>
    <definedName name="XXW" localSheetId="3" hidden="1">{#N/A,#N/A,FALSE,"SIM95"}</definedName>
    <definedName name="XXW" hidden="1">{#N/A,#N/A,FALSE,"SIM95"}</definedName>
    <definedName name="xxx" localSheetId="4" hidden="1">{#N/A,#N/A,FALSE,"Admin";#N/A,#N/A,FALSE,"Other"}</definedName>
    <definedName name="xxx" localSheetId="5" hidden="1">{#N/A,#N/A,FALSE,"Admin";#N/A,#N/A,FALSE,"Other"}</definedName>
    <definedName name="xxx" localSheetId="3" hidden="1">{#N/A,#N/A,FALSE,"Admin";#N/A,#N/A,FALSE,"Other"}</definedName>
    <definedName name="xxx" hidden="1">{#N/A,#N/A,FALSE,"Admin";#N/A,#N/A,FALSE,"Other"}</definedName>
    <definedName name="xxx_1" localSheetId="4" hidden="1">{"COM",#N/A,FALSE,"800 10th"}</definedName>
    <definedName name="xxx_1" localSheetId="5" hidden="1">{"COM",#N/A,FALSE,"800 10th"}</definedName>
    <definedName name="xxx_1" localSheetId="3" hidden="1">{"COM",#N/A,FALSE,"800 10th"}</definedName>
    <definedName name="xxx_1" hidden="1">{"COM",#N/A,FALSE,"800 10th"}</definedName>
    <definedName name="xxx1" localSheetId="4" hidden="1">{#N/A,#N/A,TRUE,"SUMMARY";#N/A,#N/A,TRUE,"Unsettled Deal IO";#N/A,#N/A,TRUE,"Treasury Options";#N/A,#N/A,TRUE,"CMT Floors";#N/A,#N/A,TRUE,"Pipeline";#N/A,#N/A,TRUE,"MBS Deriv";#N/A,#N/A,TRUE,"Swap";#N/A,#N/A,TRUE,"Portfolio";#N/A,#N/A,TRUE,"Portfolio Transfer";#N/A,#N/A,TRUE,"Non-INMC Subs"}</definedName>
    <definedName name="xxx1" localSheetId="5" hidden="1">{#N/A,#N/A,TRUE,"SUMMARY";#N/A,#N/A,TRUE,"Unsettled Deal IO";#N/A,#N/A,TRUE,"Treasury Options";#N/A,#N/A,TRUE,"CMT Floors";#N/A,#N/A,TRUE,"Pipeline";#N/A,#N/A,TRUE,"MBS Deriv";#N/A,#N/A,TRUE,"Swap";#N/A,#N/A,TRUE,"Portfolio";#N/A,#N/A,TRUE,"Portfolio Transfer";#N/A,#N/A,TRUE,"Non-INMC Subs"}</definedName>
    <definedName name="xxx1" localSheetId="3" hidden="1">{#N/A,#N/A,TRUE,"SUMMARY";#N/A,#N/A,TRUE,"Unsettled Deal IO";#N/A,#N/A,TRUE,"Treasury Options";#N/A,#N/A,TRUE,"CMT Floors";#N/A,#N/A,TRUE,"Pipeline";#N/A,#N/A,TRUE,"MBS Deriv";#N/A,#N/A,TRUE,"Swap";#N/A,#N/A,TRUE,"Portfolio";#N/A,#N/A,TRUE,"Portfolio Transfer";#N/A,#N/A,TRUE,"Non-INMC Subs"}</definedName>
    <definedName name="xxx1" hidden="1">{#N/A,#N/A,TRUE,"SUMMARY";#N/A,#N/A,TRUE,"Unsettled Deal IO";#N/A,#N/A,TRUE,"Treasury Options";#N/A,#N/A,TRUE,"CMT Floors";#N/A,#N/A,TRUE,"Pipeline";#N/A,#N/A,TRUE,"MBS Deriv";#N/A,#N/A,TRUE,"Swap";#N/A,#N/A,TRUE,"Portfolio";#N/A,#N/A,TRUE,"Portfolio Transfer";#N/A,#N/A,TRUE,"Non-INMC Subs"}</definedName>
    <definedName name="xxx10" localSheetId="4" hidden="1">{"is",#N/A,FALSE,"tpl&amp;port_fs";"is",#N/A,FALSE,"mhd_fs";"is",#N/A,FALSE,"loanworks_fs";"is",#N/A,FALSE,"homeimprove_fs";"is",#N/A,FALSE,"builder_fs";"is",#N/A,FALSE,"tp_clca_fs";"is",#N/A,FALSE,"wlca_fs";"is",#N/A,FALSE,"cmo_fs"}</definedName>
    <definedName name="xxx10" localSheetId="5" hidden="1">{"is",#N/A,FALSE,"tpl&amp;port_fs";"is",#N/A,FALSE,"mhd_fs";"is",#N/A,FALSE,"loanworks_fs";"is",#N/A,FALSE,"homeimprove_fs";"is",#N/A,FALSE,"builder_fs";"is",#N/A,FALSE,"tp_clca_fs";"is",#N/A,FALSE,"wlca_fs";"is",#N/A,FALSE,"cmo_fs"}</definedName>
    <definedName name="xxx10" localSheetId="3" hidden="1">{"is",#N/A,FALSE,"tpl&amp;port_fs";"is",#N/A,FALSE,"mhd_fs";"is",#N/A,FALSE,"loanworks_fs";"is",#N/A,FALSE,"homeimprove_fs";"is",#N/A,FALSE,"builder_fs";"is",#N/A,FALSE,"tp_clca_fs";"is",#N/A,FALSE,"wlca_fs";"is",#N/A,FALSE,"cmo_fs"}</definedName>
    <definedName name="xxx10" hidden="1">{"is",#N/A,FALSE,"tpl&amp;port_fs";"is",#N/A,FALSE,"mhd_fs";"is",#N/A,FALSE,"loanworks_fs";"is",#N/A,FALSE,"homeimprove_fs";"is",#N/A,FALSE,"builder_fs";"is",#N/A,FALSE,"tp_clca_fs";"is",#N/A,FALSE,"wlca_fs";"is",#N/A,FALSE,"cmo_fs"}</definedName>
    <definedName name="xxx11" localSheetId="4" hidden="1">{"avgbs",#N/A,FALSE,"Sheet1";"is",#N/A,FALSE,"Sheet1";"opexps",#N/A,FALSE,"Sheet1"}</definedName>
    <definedName name="xxx11" localSheetId="5" hidden="1">{"avgbs",#N/A,FALSE,"Sheet1";"is",#N/A,FALSE,"Sheet1";"opexps",#N/A,FALSE,"Sheet1"}</definedName>
    <definedName name="xxx11" localSheetId="3" hidden="1">{"avgbs",#N/A,FALSE,"Sheet1";"is",#N/A,FALSE,"Sheet1";"opexps",#N/A,FALSE,"Sheet1"}</definedName>
    <definedName name="xxx11" hidden="1">{"avgbs",#N/A,FALSE,"Sheet1";"is",#N/A,FALSE,"Sheet1";"opexps",#N/A,FALSE,"Sheet1"}</definedName>
    <definedName name="xxx12" localSheetId="4" hidden="1">{"avgbs",#N/A,FALSE,"loanworks_fs";"is",#N/A,FALSE,"loanworks_fs";"opexps",#N/A,FALSE,"loanworks_fs"}</definedName>
    <definedName name="xxx12" localSheetId="5" hidden="1">{"avgbs",#N/A,FALSE,"loanworks_fs";"is",#N/A,FALSE,"loanworks_fs";"opexps",#N/A,FALSE,"loanworks_fs"}</definedName>
    <definedName name="xxx12" localSheetId="3" hidden="1">{"avgbs",#N/A,FALSE,"loanworks_fs";"is",#N/A,FALSE,"loanworks_fs";"opexps",#N/A,FALSE,"loanworks_fs"}</definedName>
    <definedName name="xxx12" hidden="1">{"avgbs",#N/A,FALSE,"loanworks_fs";"is",#N/A,FALSE,"loanworks_fs";"opexps",#N/A,FALSE,"loanworks_fs"}</definedName>
    <definedName name="xxx13" localSheetId="4" hidden="1">{"avgbs",#N/A,FALSE,"mhd_fs";"is",#N/A,FALSE,"mhd_fs";"opexps",#N/A,FALSE,"mhd_fs"}</definedName>
    <definedName name="xxx13" localSheetId="5" hidden="1">{"avgbs",#N/A,FALSE,"mhd_fs";"is",#N/A,FALSE,"mhd_fs";"opexps",#N/A,FALSE,"mhd_fs"}</definedName>
    <definedName name="xxx13" localSheetId="3" hidden="1">{"avgbs",#N/A,FALSE,"mhd_fs";"is",#N/A,FALSE,"mhd_fs";"opexps",#N/A,FALSE,"mhd_fs"}</definedName>
    <definedName name="xxx13" hidden="1">{"avgbs",#N/A,FALSE,"mhd_fs";"is",#N/A,FALSE,"mhd_fs";"opexps",#N/A,FALSE,"mhd_fs"}</definedName>
    <definedName name="xxx14" localSheetId="4"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xxx14" localSheetId="5"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xxx14" localSheetId="3"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xxx14"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xxx23" localSheetId="4" hidden="1">{"avgbs",#N/A,FALSE,"sum_mtd";"is",#N/A,FALSE,"sum_mtd";"opexps",#N/A,FALSE,"sum_mtd"}</definedName>
    <definedName name="xxx23" localSheetId="5" hidden="1">{"avgbs",#N/A,FALSE,"sum_mtd";"is",#N/A,FALSE,"sum_mtd";"opexps",#N/A,FALSE,"sum_mtd"}</definedName>
    <definedName name="xxx23" localSheetId="3" hidden="1">{"avgbs",#N/A,FALSE,"sum_mtd";"is",#N/A,FALSE,"sum_mtd";"opexps",#N/A,FALSE,"sum_mtd"}</definedName>
    <definedName name="xxx23" hidden="1">{"avgbs",#N/A,FALSE,"sum_mtd";"is",#N/A,FALSE,"sum_mtd";"opexps",#N/A,FALSE,"sum_mtd"}</definedName>
    <definedName name="xxx24" localSheetId="4" hidden="1">{"avgbs",#N/A,FALSE,"sum_mtd (2)";"is",#N/A,FALSE,"sum_mtd (2)";"opexps",#N/A,FALSE,"sum_mtd (2)"}</definedName>
    <definedName name="xxx24" localSheetId="5" hidden="1">{"avgbs",#N/A,FALSE,"sum_mtd (2)";"is",#N/A,FALSE,"sum_mtd (2)";"opexps",#N/A,FALSE,"sum_mtd (2)"}</definedName>
    <definedName name="xxx24" localSheetId="3" hidden="1">{"avgbs",#N/A,FALSE,"sum_mtd (2)";"is",#N/A,FALSE,"sum_mtd (2)";"opexps",#N/A,FALSE,"sum_mtd (2)"}</definedName>
    <definedName name="xxx24" hidden="1">{"avgbs",#N/A,FALSE,"sum_mtd (2)";"is",#N/A,FALSE,"sum_mtd (2)";"opexps",#N/A,FALSE,"sum_mtd (2)"}</definedName>
    <definedName name="xxx25" localSheetId="4" hidden="1">{"avgbs",#N/A,FALSE,"sum_qtd";"is",#N/A,FALSE,"sum_qtd"}</definedName>
    <definedName name="xxx25" localSheetId="5" hidden="1">{"avgbs",#N/A,FALSE,"sum_qtd";"is",#N/A,FALSE,"sum_qtd"}</definedName>
    <definedName name="xxx25" localSheetId="3" hidden="1">{"avgbs",#N/A,FALSE,"sum_qtd";"is",#N/A,FALSE,"sum_qtd"}</definedName>
    <definedName name="xxx25" hidden="1">{"avgbs",#N/A,FALSE,"sum_qtd";"is",#N/A,FALSE,"sum_qtd"}</definedName>
    <definedName name="xxx26" localSheetId="4" hidden="1">{"avgbs",#N/A,FALSE,"sum_ytd";"is",#N/A,FALSE,"sum_ytd";"opexps",#N/A,FALSE,"sum_ytd"}</definedName>
    <definedName name="xxx26" localSheetId="5" hidden="1">{"avgbs",#N/A,FALSE,"sum_ytd";"is",#N/A,FALSE,"sum_ytd";"opexps",#N/A,FALSE,"sum_ytd"}</definedName>
    <definedName name="xxx26" localSheetId="3" hidden="1">{"avgbs",#N/A,FALSE,"sum_ytd";"is",#N/A,FALSE,"sum_ytd";"opexps",#N/A,FALSE,"sum_ytd"}</definedName>
    <definedName name="xxx26" hidden="1">{"avgbs",#N/A,FALSE,"sum_ytd";"is",#N/A,FALSE,"sum_ytd";"opexps",#N/A,FALSE,"sum_ytd"}</definedName>
    <definedName name="xxx27" localSheetId="4" hidden="1">{"VOLUMES",#N/A,FALSE,"5YEAR";"AVGBAL",#N/A,FALSE,"5YEAR";"EARNINGS",#N/A,FALSE,"5YEAR";"YIELDS",#N/A,FALSE,"5YEAR";"TRENDS",#N/A,FALSE,"5YEAR"}</definedName>
    <definedName name="xxx27" localSheetId="5" hidden="1">{"VOLUMES",#N/A,FALSE,"5YEAR";"AVGBAL",#N/A,FALSE,"5YEAR";"EARNINGS",#N/A,FALSE,"5YEAR";"YIELDS",#N/A,FALSE,"5YEAR";"TRENDS",#N/A,FALSE,"5YEAR"}</definedName>
    <definedName name="xxx27" localSheetId="3" hidden="1">{"VOLUMES",#N/A,FALSE,"5YEAR";"AVGBAL",#N/A,FALSE,"5YEAR";"EARNINGS",#N/A,FALSE,"5YEAR";"YIELDS",#N/A,FALSE,"5YEAR";"TRENDS",#N/A,FALSE,"5YEAR"}</definedName>
    <definedName name="xxx27" hidden="1">{"VOLUMES",#N/A,FALSE,"5YEAR";"AVGBAL",#N/A,FALSE,"5YEAR";"EARNINGS",#N/A,FALSE,"5YEAR";"YIELDS",#N/A,FALSE,"5YEAR";"TRENDS",#N/A,FALSE,"5YEAR"}</definedName>
    <definedName name="xxx28" localSheetId="4" hidden="1">{"avgbs",#N/A,FALSE,"sum_mtd";"is",#N/A,FALSE,"sum_mtd"}</definedName>
    <definedName name="xxx28" localSheetId="5" hidden="1">{"avgbs",#N/A,FALSE,"sum_mtd";"is",#N/A,FALSE,"sum_mtd"}</definedName>
    <definedName name="xxx28" localSheetId="3" hidden="1">{"avgbs",#N/A,FALSE,"sum_mtd";"is",#N/A,FALSE,"sum_mtd"}</definedName>
    <definedName name="xxx28" hidden="1">{"avgbs",#N/A,FALSE,"sum_mtd";"is",#N/A,FALSE,"sum_mtd"}</definedName>
    <definedName name="xxx3" localSheetId="4" hidden="1">{"AnnualRentRoll",#N/A,FALSE,"RentRoll"}</definedName>
    <definedName name="xxx3" localSheetId="5" hidden="1">{"AnnualRentRoll",#N/A,FALSE,"RentRoll"}</definedName>
    <definedName name="xxx3" localSheetId="3" hidden="1">{"AnnualRentRoll",#N/A,FALSE,"RentRoll"}</definedName>
    <definedName name="xxx3" hidden="1">{"AnnualRentRoll",#N/A,FALSE,"RentRoll"}</definedName>
    <definedName name="xxx30" localSheetId="4" hidden="1">{"avgbs",#N/A,FALSE,"tp_clca_fs";"is",#N/A,FALSE,"tp_clca_fs";"opexps",#N/A,FALSE,"tp_clca_fs"}</definedName>
    <definedName name="xxx30" localSheetId="5" hidden="1">{"avgbs",#N/A,FALSE,"tp_clca_fs";"is",#N/A,FALSE,"tp_clca_fs";"opexps",#N/A,FALSE,"tp_clca_fs"}</definedName>
    <definedName name="xxx30" localSheetId="3" hidden="1">{"avgbs",#N/A,FALSE,"tp_clca_fs";"is",#N/A,FALSE,"tp_clca_fs";"opexps",#N/A,FALSE,"tp_clca_fs"}</definedName>
    <definedName name="xxx30" hidden="1">{"avgbs",#N/A,FALSE,"tp_clca_fs";"is",#N/A,FALSE,"tp_clca_fs";"opexps",#N/A,FALSE,"tp_clca_fs"}</definedName>
    <definedName name="xxx31" localSheetId="4" hidden="1">{"avgbs",#N/A,FALSE,"tpl&amp;port_fs";"is",#N/A,FALSE,"tpl&amp;port_fs";"opexps",#N/A,FALSE,"tpl&amp;port_fs"}</definedName>
    <definedName name="xxx31" localSheetId="5" hidden="1">{"avgbs",#N/A,FALSE,"tpl&amp;port_fs";"is",#N/A,FALSE,"tpl&amp;port_fs";"opexps",#N/A,FALSE,"tpl&amp;port_fs"}</definedName>
    <definedName name="xxx31" localSheetId="3" hidden="1">{"avgbs",#N/A,FALSE,"tpl&amp;port_fs";"is",#N/A,FALSE,"tpl&amp;port_fs";"opexps",#N/A,FALSE,"tpl&amp;port_fs"}</definedName>
    <definedName name="xxx31" hidden="1">{"avgbs",#N/A,FALSE,"tpl&amp;port_fs";"is",#N/A,FALSE,"tpl&amp;port_fs";"opexps",#N/A,FALSE,"tpl&amp;port_fs"}</definedName>
    <definedName name="xxx32" localSheetId="4" hidden="1">{"avgbs",#N/A,FALSE,"wlca_fs";"is",#N/A,FALSE,"wlca_fs";"opexps",#N/A,FALSE,"wlca_fs"}</definedName>
    <definedName name="xxx32" localSheetId="5" hidden="1">{"avgbs",#N/A,FALSE,"wlca_fs";"is",#N/A,FALSE,"wlca_fs";"opexps",#N/A,FALSE,"wlca_fs"}</definedName>
    <definedName name="xxx32" localSheetId="3" hidden="1">{"avgbs",#N/A,FALSE,"wlca_fs";"is",#N/A,FALSE,"wlca_fs";"opexps",#N/A,FALSE,"wlca_fs"}</definedName>
    <definedName name="xxx32" hidden="1">{"avgbs",#N/A,FALSE,"wlca_fs";"is",#N/A,FALSE,"wlca_fs";"opexps",#N/A,FALSE,"wlca_fs"}</definedName>
    <definedName name="xxx33" localSheetId="4" hidden="1">{"AVGBAL",#N/A,FALSE,"1996";"EARNINGS",#N/A,FALSE,"1996";"AVGBAL",#N/A,FALSE,"1997";"EARNINGS",#N/A,FALSE,"1997";"AVGBAL",#N/A,FALSE,"1998";"EARNINGS",#N/A,FALSE,"1998";"AVGBAL",#N/A,FALSE,"1999";"EARNINGS",#N/A,FALSE,"1999";"AVGBAL",#N/A,FALSE,"2000";"EARNINGS",#N/A,FALSE,"2000"}</definedName>
    <definedName name="xxx33" localSheetId="5" hidden="1">{"AVGBAL",#N/A,FALSE,"1996";"EARNINGS",#N/A,FALSE,"1996";"AVGBAL",#N/A,FALSE,"1997";"EARNINGS",#N/A,FALSE,"1997";"AVGBAL",#N/A,FALSE,"1998";"EARNINGS",#N/A,FALSE,"1998";"AVGBAL",#N/A,FALSE,"1999";"EARNINGS",#N/A,FALSE,"1999";"AVGBAL",#N/A,FALSE,"2000";"EARNINGS",#N/A,FALSE,"2000"}</definedName>
    <definedName name="xxx33" localSheetId="3" hidden="1">{"AVGBAL",#N/A,FALSE,"1996";"EARNINGS",#N/A,FALSE,"1996";"AVGBAL",#N/A,FALSE,"1997";"EARNINGS",#N/A,FALSE,"1997";"AVGBAL",#N/A,FALSE,"1998";"EARNINGS",#N/A,FALSE,"1998";"AVGBAL",#N/A,FALSE,"1999";"EARNINGS",#N/A,FALSE,"1999";"AVGBAL",#N/A,FALSE,"2000";"EARNINGS",#N/A,FALSE,"2000"}</definedName>
    <definedName name="xxx33" hidden="1">{"AVGBAL",#N/A,FALSE,"1996";"EARNINGS",#N/A,FALSE,"1996";"AVGBAL",#N/A,FALSE,"1997";"EARNINGS",#N/A,FALSE,"1997";"AVGBAL",#N/A,FALSE,"1998";"EARNINGS",#N/A,FALSE,"1998";"AVGBAL",#N/A,FALSE,"1999";"EARNINGS",#N/A,FALSE,"1999";"AVGBAL",#N/A,FALSE,"2000";"EARNINGS",#N/A,FALSE,"2000"}</definedName>
    <definedName name="xxx4" localSheetId="4" hidden="1">{#N/A,#N/A,FALSE,"ExitStratigy"}</definedName>
    <definedName name="xxx4" localSheetId="5" hidden="1">{#N/A,#N/A,FALSE,"ExitStratigy"}</definedName>
    <definedName name="xxx4" localSheetId="3" hidden="1">{#N/A,#N/A,FALSE,"ExitStratigy"}</definedName>
    <definedName name="xxx4" hidden="1">{#N/A,#N/A,FALSE,"ExitStratigy"}</definedName>
    <definedName name="xxx6" localSheetId="4" hidden="1">{"avgbs",#N/A,FALSE,"cmo_fs";"is",#N/A,FALSE,"cmo_fs";"opexps",#N/A,FALSE,"cmo_fs"}</definedName>
    <definedName name="xxx6" localSheetId="5" hidden="1">{"avgbs",#N/A,FALSE,"cmo_fs";"is",#N/A,FALSE,"cmo_fs";"opexps",#N/A,FALSE,"cmo_fs"}</definedName>
    <definedName name="xxx6" localSheetId="3" hidden="1">{"avgbs",#N/A,FALSE,"cmo_fs";"is",#N/A,FALSE,"cmo_fs";"opexps",#N/A,FALSE,"cmo_fs"}</definedName>
    <definedName name="xxx6" hidden="1">{"avgbs",#N/A,FALSE,"cmo_fs";"is",#N/A,FALSE,"cmo_fs";"opexps",#N/A,FALSE,"cmo_fs"}</definedName>
    <definedName name="xxx8" localSheetId="4" hidden="1">{#N/A,#N/A,FALSE,"Income Statement"}</definedName>
    <definedName name="xxx8" localSheetId="5" hidden="1">{#N/A,#N/A,FALSE,"Income Statement"}</definedName>
    <definedName name="xxx8" localSheetId="3" hidden="1">{#N/A,#N/A,FALSE,"Income Statement"}</definedName>
    <definedName name="xxx8" hidden="1">{#N/A,#N/A,FALSE,"Income Statement"}</definedName>
    <definedName name="xxx9" localSheetId="4" hidden="1">{"avgbs",#N/A,FALSE,"homeimprove_fs";"is",#N/A,FALSE,"homeimprove_fs";"opexps",#N/A,FALSE,"homeimprove_fs"}</definedName>
    <definedName name="xxx9" localSheetId="5" hidden="1">{"avgbs",#N/A,FALSE,"homeimprove_fs";"is",#N/A,FALSE,"homeimprove_fs";"opexps",#N/A,FALSE,"homeimprove_fs"}</definedName>
    <definedName name="xxx9" localSheetId="3" hidden="1">{"avgbs",#N/A,FALSE,"homeimprove_fs";"is",#N/A,FALSE,"homeimprove_fs";"opexps",#N/A,FALSE,"homeimprove_fs"}</definedName>
    <definedName name="xxx9" hidden="1">{"avgbs",#N/A,FALSE,"homeimprove_fs";"is",#N/A,FALSE,"homeimprove_fs";"opexps",#N/A,FALSE,"homeimprove_fs"}</definedName>
    <definedName name="xxxx" localSheetId="4" hidden="1">{#N/A,#N/A,FALSE,"Summary";#N/A,#N/A,FALSE,"Edit";#N/A,#N/A,FALSE,"MedProf";#N/A,#N/A,FALSE,"Proj Mgt";#N/A,#N/A,FALSE,"Creat Svc";#N/A,#N/A,FALSE,"Meet Svc";#N/A,#N/A,FALSE,"Non-OCC";#N/A,#N/A,FALSE,"Client Svc";#N/A,#N/A,FALSE,"Bus Dev";#N/A,#N/A,FALSE,"Indirect"}</definedName>
    <definedName name="xxxx" localSheetId="5" hidden="1">{#N/A,#N/A,FALSE,"Summary";#N/A,#N/A,FALSE,"Edit";#N/A,#N/A,FALSE,"MedProf";#N/A,#N/A,FALSE,"Proj Mgt";#N/A,#N/A,FALSE,"Creat Svc";#N/A,#N/A,FALSE,"Meet Svc";#N/A,#N/A,FALSE,"Non-OCC";#N/A,#N/A,FALSE,"Client Svc";#N/A,#N/A,FALSE,"Bus Dev";#N/A,#N/A,FALSE,"Indirect"}</definedName>
    <definedName name="xxxx" localSheetId="3" hidden="1">{#N/A,#N/A,FALSE,"Summary";#N/A,#N/A,FALSE,"Edit";#N/A,#N/A,FALSE,"MedProf";#N/A,#N/A,FALSE,"Proj Mgt";#N/A,#N/A,FALSE,"Creat Svc";#N/A,#N/A,FALSE,"Meet Svc";#N/A,#N/A,FALSE,"Non-OCC";#N/A,#N/A,FALSE,"Client Svc";#N/A,#N/A,FALSE,"Bus Dev";#N/A,#N/A,FALSE,"Indirect"}</definedName>
    <definedName name="xxxx" hidden="1">{#N/A,#N/A,FALSE,"Summary";#N/A,#N/A,FALSE,"Edit";#N/A,#N/A,FALSE,"MedProf";#N/A,#N/A,FALSE,"Proj Mgt";#N/A,#N/A,FALSE,"Creat Svc";#N/A,#N/A,FALSE,"Meet Svc";#N/A,#N/A,FALSE,"Non-OCC";#N/A,#N/A,FALSE,"Client Svc";#N/A,#N/A,FALSE,"Bus Dev";#N/A,#N/A,FALSE,"Indirect"}</definedName>
    <definedName name="XXXXX" localSheetId="4" hidden="1">{#N/A,#N/A,FALSE,"Page 2";#N/A,#N/A,FALSE,"Page 1A";#N/A,#N/A,FALSE,"Page 1B";#N/A,#N/A,FALSE,"FCE Returns";#N/A,#N/A,FALSE,"ExecSum";#N/A,#N/A,FALSE,"Budget";#N/A,#N/A,FALSE,"Summary1";#N/A,#N/A,FALSE,"Lease Summary";#N/A,#N/A,FALSE,"CashFlow";#N/A,#N/A,FALSE,"Year1 Cash Flow";#N/A,#N/A,FALSE,"Page 3";#N/A,#N/A,FALSE,"Page 4";#N/A,#N/A,FALSE,"Carry"}</definedName>
    <definedName name="XXXXX" localSheetId="5" hidden="1">{#N/A,#N/A,FALSE,"Page 2";#N/A,#N/A,FALSE,"Page 1A";#N/A,#N/A,FALSE,"Page 1B";#N/A,#N/A,FALSE,"FCE Returns";#N/A,#N/A,FALSE,"ExecSum";#N/A,#N/A,FALSE,"Budget";#N/A,#N/A,FALSE,"Summary1";#N/A,#N/A,FALSE,"Lease Summary";#N/A,#N/A,FALSE,"CashFlow";#N/A,#N/A,FALSE,"Year1 Cash Flow";#N/A,#N/A,FALSE,"Page 3";#N/A,#N/A,FALSE,"Page 4";#N/A,#N/A,FALSE,"Carry"}</definedName>
    <definedName name="XXXXX" localSheetId="3" hidden="1">{#N/A,#N/A,FALSE,"Page 2";#N/A,#N/A,FALSE,"Page 1A";#N/A,#N/A,FALSE,"Page 1B";#N/A,#N/A,FALSE,"FCE Returns";#N/A,#N/A,FALSE,"ExecSum";#N/A,#N/A,FALSE,"Budget";#N/A,#N/A,FALSE,"Summary1";#N/A,#N/A,FALSE,"Lease Summary";#N/A,#N/A,FALSE,"CashFlow";#N/A,#N/A,FALSE,"Year1 Cash Flow";#N/A,#N/A,FALSE,"Page 3";#N/A,#N/A,FALSE,"Page 4";#N/A,#N/A,FALSE,"Carry"}</definedName>
    <definedName name="XXXXX" hidden="1">{#N/A,#N/A,FALSE,"Page 2";#N/A,#N/A,FALSE,"Page 1A";#N/A,#N/A,FALSE,"Page 1B";#N/A,#N/A,FALSE,"FCE Returns";#N/A,#N/A,FALSE,"ExecSum";#N/A,#N/A,FALSE,"Budget";#N/A,#N/A,FALSE,"Summary1";#N/A,#N/A,FALSE,"Lease Summary";#N/A,#N/A,FALSE,"CashFlow";#N/A,#N/A,FALSE,"Year1 Cash Flow";#N/A,#N/A,FALSE,"Page 3";#N/A,#N/A,FALSE,"Page 4";#N/A,#N/A,FALSE,"Carry"}</definedName>
    <definedName name="xxy" localSheetId="4" hidden="1">{#N/A,#N/A,FALSE,"SIM95"}</definedName>
    <definedName name="xxy" localSheetId="5" hidden="1">{#N/A,#N/A,FALSE,"SIM95"}</definedName>
    <definedName name="xxy" localSheetId="3" hidden="1">{#N/A,#N/A,FALSE,"SIM95"}</definedName>
    <definedName name="xxy" hidden="1">{#N/A,#N/A,FALSE,"SIM95"}</definedName>
    <definedName name="xyz" localSheetId="4" hidden="1">{#N/A,#N/A,TRUE,"XL Cash Flow";#N/A,#N/A,TRUE,"Prop Valuation";#N/A,#N/A,TRUE,"Equity";#N/A,#N/A,TRUE,"Modeling assumptions";#N/A,#N/A,TRUE,"NER Model";#N/A,#N/A,TRUE,"Lease Exp";#N/A,#N/A,TRUE,"Inc &amp; Exp";#N/A,#N/A,TRUE,"Formatted - roll";#N/A,#N/A,TRUE,"Debt Model";#N/A,#N/A,TRUE,"Debt-Moody";#N/A,#N/A,TRUE,"Debt"}</definedName>
    <definedName name="xyz" localSheetId="5" hidden="1">{#N/A,#N/A,TRUE,"XL Cash Flow";#N/A,#N/A,TRUE,"Prop Valuation";#N/A,#N/A,TRUE,"Equity";#N/A,#N/A,TRUE,"Modeling assumptions";#N/A,#N/A,TRUE,"NER Model";#N/A,#N/A,TRUE,"Lease Exp";#N/A,#N/A,TRUE,"Inc &amp; Exp";#N/A,#N/A,TRUE,"Formatted - roll";#N/A,#N/A,TRUE,"Debt Model";#N/A,#N/A,TRUE,"Debt-Moody";#N/A,#N/A,TRUE,"Debt"}</definedName>
    <definedName name="xyz" localSheetId="3" hidden="1">{#N/A,#N/A,TRUE,"XL Cash Flow";#N/A,#N/A,TRUE,"Prop Valuation";#N/A,#N/A,TRUE,"Equity";#N/A,#N/A,TRUE,"Modeling assumptions";#N/A,#N/A,TRUE,"NER Model";#N/A,#N/A,TRUE,"Lease Exp";#N/A,#N/A,TRUE,"Inc &amp; Exp";#N/A,#N/A,TRUE,"Formatted - roll";#N/A,#N/A,TRUE,"Debt Model";#N/A,#N/A,TRUE,"Debt-Moody";#N/A,#N/A,TRUE,"Debt"}</definedName>
    <definedName name="xyz" hidden="1">{#N/A,#N/A,TRUE,"XL Cash Flow";#N/A,#N/A,TRUE,"Prop Valuation";#N/A,#N/A,TRUE,"Equity";#N/A,#N/A,TRUE,"Modeling assumptions";#N/A,#N/A,TRUE,"NER Model";#N/A,#N/A,TRUE,"Lease Exp";#N/A,#N/A,TRUE,"Inc &amp; Exp";#N/A,#N/A,TRUE,"Formatted - roll";#N/A,#N/A,TRUE,"Debt Model";#N/A,#N/A,TRUE,"Debt-Moody";#N/A,#N/A,TRUE,"Debt"}</definedName>
    <definedName name="xyz.0" localSheetId="4" hidden="1">{#N/A,#N/A,TRUE,"XL Cash Flow";#N/A,#N/A,TRUE,"Prop Valuation";#N/A,#N/A,TRUE,"Equity";#N/A,#N/A,TRUE,"Modeling assumptions";#N/A,#N/A,TRUE,"NER Model";#N/A,#N/A,TRUE,"Lease Exp";#N/A,#N/A,TRUE,"Inc &amp; Exp";#N/A,#N/A,TRUE,"Formatted - roll";#N/A,#N/A,TRUE,"Debt Model";#N/A,#N/A,TRUE,"Debt-Moody";#N/A,#N/A,TRUE,"Debt"}</definedName>
    <definedName name="xyz.0" localSheetId="5" hidden="1">{#N/A,#N/A,TRUE,"XL Cash Flow";#N/A,#N/A,TRUE,"Prop Valuation";#N/A,#N/A,TRUE,"Equity";#N/A,#N/A,TRUE,"Modeling assumptions";#N/A,#N/A,TRUE,"NER Model";#N/A,#N/A,TRUE,"Lease Exp";#N/A,#N/A,TRUE,"Inc &amp; Exp";#N/A,#N/A,TRUE,"Formatted - roll";#N/A,#N/A,TRUE,"Debt Model";#N/A,#N/A,TRUE,"Debt-Moody";#N/A,#N/A,TRUE,"Debt"}</definedName>
    <definedName name="xyz.0" localSheetId="3" hidden="1">{#N/A,#N/A,TRUE,"XL Cash Flow";#N/A,#N/A,TRUE,"Prop Valuation";#N/A,#N/A,TRUE,"Equity";#N/A,#N/A,TRUE,"Modeling assumptions";#N/A,#N/A,TRUE,"NER Model";#N/A,#N/A,TRUE,"Lease Exp";#N/A,#N/A,TRUE,"Inc &amp; Exp";#N/A,#N/A,TRUE,"Formatted - roll";#N/A,#N/A,TRUE,"Debt Model";#N/A,#N/A,TRUE,"Debt-Moody";#N/A,#N/A,TRUE,"Debt"}</definedName>
    <definedName name="xyz.0" hidden="1">{#N/A,#N/A,TRUE,"XL Cash Flow";#N/A,#N/A,TRUE,"Prop Valuation";#N/A,#N/A,TRUE,"Equity";#N/A,#N/A,TRUE,"Modeling assumptions";#N/A,#N/A,TRUE,"NER Model";#N/A,#N/A,TRUE,"Lease Exp";#N/A,#N/A,TRUE,"Inc &amp; Exp";#N/A,#N/A,TRUE,"Formatted - roll";#N/A,#N/A,TRUE,"Debt Model";#N/A,#N/A,TRUE,"Debt-Moody";#N/A,#N/A,TRUE,"Debt"}</definedName>
    <definedName name="xzf" localSheetId="4" hidden="1">{"incomemth",#N/A,TRUE,"forecast01";"incpercentmth",#N/A,TRUE,"forecast01";"balancemth",#N/A,TRUE,"forecast01";"cashmth",#N/A,TRUE,"forecast01";"cov2mth",#N/A,TRUE,"forecast01";"prbexp",#N/A,TRUE,"forecast01";"prbcap",#N/A,TRUE,"forecast01";"coalconsultants",#N/A,TRUE,"forecast01";"prbsum",#N/A,TRUE,"forecast01"}</definedName>
    <definedName name="xzf" localSheetId="5" hidden="1">{"incomemth",#N/A,TRUE,"forecast01";"incpercentmth",#N/A,TRUE,"forecast01";"balancemth",#N/A,TRUE,"forecast01";"cashmth",#N/A,TRUE,"forecast01";"cov2mth",#N/A,TRUE,"forecast01";"prbexp",#N/A,TRUE,"forecast01";"prbcap",#N/A,TRUE,"forecast01";"coalconsultants",#N/A,TRUE,"forecast01";"prbsum",#N/A,TRUE,"forecast01"}</definedName>
    <definedName name="xzf" localSheetId="3" hidden="1">{"incomemth",#N/A,TRUE,"forecast01";"incpercentmth",#N/A,TRUE,"forecast01";"balancemth",#N/A,TRUE,"forecast01";"cashmth",#N/A,TRUE,"forecast01";"cov2mth",#N/A,TRUE,"forecast01";"prbexp",#N/A,TRUE,"forecast01";"prbcap",#N/A,TRUE,"forecast01";"coalconsultants",#N/A,TRUE,"forecast01";"prbsum",#N/A,TRUE,"forecast01"}</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y"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EARHIGH" hidden="1">"YEARHIGH"</definedName>
    <definedName name="YEARLOW" hidden="1">"YEARLOW"</definedName>
    <definedName name="yed" localSheetId="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yed" localSheetId="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yed" localSheetId="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ye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YesNo">#REF!</definedName>
    <definedName name="yeyeed" localSheetId="4"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yeyeed" localSheetId="5"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yeyeed" localSheetId="3"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yeyeed"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YGJ"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GJ_1"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YGJ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YGJ_1"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YGJ_1" hidden="1">{TRUE,TRUE,-1.25,-15.5,604.5,369,FALSE,FALSE,TRUE,TRUE,0,1,83,1,38,4,5,4,TRUE,TRUE,3,TRUE,1,TRUE,75,"Swvu.inputs._.raw._.data.","ACwvu.inputs._.raw._.data.",#N/A,FALSE,FALSE,0.5,0.5,0.5,0.5,2,"&amp;F","&amp;A&amp;RPage &amp;P",FALSE,FALSE,FALSE,FALSE,1,60,#N/A,#N/A,"=R1C61:R53C89","=C1:C5",#N/A,#N/A,FALSE,FALSE,FALSE,1,600,600,FALSE,FALSE,TRUE,TRUE,TRUE}</definedName>
    <definedName name="you" localSheetId="4" hidden="1">{"Financials",#N/A,FALSE,"Financials";"AVP",#N/A,FALSE,"AVP";"DCF",#N/A,FALSE,"DCF";"CSC",#N/A,FALSE,"CSC";"Deal_Comp",#N/A,FALSE,"DealComp"}</definedName>
    <definedName name="you" localSheetId="5" hidden="1">{"Financials",#N/A,FALSE,"Financials";"AVP",#N/A,FALSE,"AVP";"DCF",#N/A,FALSE,"DCF";"CSC",#N/A,FALSE,"CSC";"Deal_Comp",#N/A,FALSE,"DealComp"}</definedName>
    <definedName name="you" localSheetId="3" hidden="1">{"Financials",#N/A,FALSE,"Financials";"AVP",#N/A,FALSE,"AVP";"DCF",#N/A,FALSE,"DCF";"CSC",#N/A,FALSE,"CSC";"Deal_Comp",#N/A,FALSE,"DealComp"}</definedName>
    <definedName name="you" hidden="1">{"Financials",#N/A,FALSE,"Financials";"AVP",#N/A,FALSE,"AVP";"DCF",#N/A,FALSE,"DCF";"CSC",#N/A,FALSE,"CSC";"Deal_Comp",#N/A,FALSE,"DealComp"}</definedName>
    <definedName name="yrdy" localSheetId="4" hidden="1">{#N/A,#N/A,FALSE,"LP Exp";#N/A,#N/A,FALSE,"Salary";#N/A,#N/A,FALSE,"Admin Exp";#N/A,#N/A,FALSE,"QTS Bud";#N/A,#N/A,FALSE,"Marketing"}</definedName>
    <definedName name="yrdy" localSheetId="5" hidden="1">{#N/A,#N/A,FALSE,"LP Exp";#N/A,#N/A,FALSE,"Salary";#N/A,#N/A,FALSE,"Admin Exp";#N/A,#N/A,FALSE,"QTS Bud";#N/A,#N/A,FALSE,"Marketing"}</definedName>
    <definedName name="yrdy" localSheetId="3" hidden="1">{#N/A,#N/A,FALSE,"LP Exp";#N/A,#N/A,FALSE,"Salary";#N/A,#N/A,FALSE,"Admin Exp";#N/A,#N/A,FALSE,"QTS Bud";#N/A,#N/A,FALSE,"Marketing"}</definedName>
    <definedName name="yrdy" hidden="1">{#N/A,#N/A,FALSE,"LP Exp";#N/A,#N/A,FALSE,"Salary";#N/A,#N/A,FALSE,"Admin Exp";#N/A,#N/A,FALSE,"QTS Bud";#N/A,#N/A,FALSE,"Marketing"}</definedName>
    <definedName name="yrh" localSheetId="4" hidden="1">{#N/A,#N/A,FALSE,"Aging Summary";#N/A,#N/A,FALSE,"Ratio Analysis";#N/A,#N/A,FALSE,"Test 120 Day Accts";#N/A,#N/A,FALSE,"Tickmarks"}</definedName>
    <definedName name="yrh" localSheetId="5" hidden="1">{#N/A,#N/A,FALSE,"Aging Summary";#N/A,#N/A,FALSE,"Ratio Analysis";#N/A,#N/A,FALSE,"Test 120 Day Accts";#N/A,#N/A,FALSE,"Tickmarks"}</definedName>
    <definedName name="yrh" localSheetId="3" hidden="1">{#N/A,#N/A,FALSE,"Aging Summary";#N/A,#N/A,FALSE,"Ratio Analysis";#N/A,#N/A,FALSE,"Test 120 Day Accts";#N/A,#N/A,FALSE,"Tickmarks"}</definedName>
    <definedName name="yrh" hidden="1">{#N/A,#N/A,FALSE,"Aging Summary";#N/A,#N/A,FALSE,"Ratio Analysis";#N/A,#N/A,FALSE,"Test 120 Day Accts";#N/A,#N/A,FALSE,"Tickmarks"}</definedName>
    <definedName name="yry" localSheetId="4" hidden="1">{"consolidated",#N/A,FALSE,"Sheet1";"cms",#N/A,FALSE,"Sheet1";"fse",#N/A,FALSE,"Sheet1"}</definedName>
    <definedName name="yry" localSheetId="5" hidden="1">{"consolidated",#N/A,FALSE,"Sheet1";"cms",#N/A,FALSE,"Sheet1";"fse",#N/A,FALSE,"Sheet1"}</definedName>
    <definedName name="yry" localSheetId="3" hidden="1">{"consolidated",#N/A,FALSE,"Sheet1";"cms",#N/A,FALSE,"Sheet1";"fse",#N/A,FALSE,"Sheet1"}</definedName>
    <definedName name="yry" hidden="1">{"consolidated",#N/A,FALSE,"Sheet1";"cms",#N/A,FALSE,"Sheet1";"fse",#N/A,FALSE,"Sheet1"}</definedName>
    <definedName name="yt" localSheetId="4" hidden="1">{"AnnualRentRoll",#N/A,FALSE,"RentRoll"}</definedName>
    <definedName name="yt" localSheetId="5" hidden="1">{"AnnualRentRoll",#N/A,FALSE,"RentRoll"}</definedName>
    <definedName name="yt" localSheetId="3" hidden="1">{"AnnualRentRoll",#N/A,FALSE,"RentRoll"}</definedName>
    <definedName name="yt" hidden="1">{"AnnualRentRoll",#N/A,FALSE,"RentRoll"}</definedName>
    <definedName name="YTD" localSheetId="4" hidden="1">{"cashcons",#N/A,FALSE,"CASHCONS";"cash7000",#N/A,FALSE,"CASH7000";"cash9000",#N/A,FALSE,"CASH9000";"assu7000",#N/A,FALSE,"ASSU7000";"assu9000",#N/A,FALSE,"ASSU9000";"rentroll",#N/A,FALSE,"RENTROLL";"expr7000",#N/A,FALSE,"EXPR7000";"expr9000",#N/A,FALSE,"EXPR9000"}</definedName>
    <definedName name="YTD" localSheetId="5" hidden="1">{"cashcons",#N/A,FALSE,"CASHCONS";"cash7000",#N/A,FALSE,"CASH7000";"cash9000",#N/A,FALSE,"CASH9000";"assu7000",#N/A,FALSE,"ASSU7000";"assu9000",#N/A,FALSE,"ASSU9000";"rentroll",#N/A,FALSE,"RENTROLL";"expr7000",#N/A,FALSE,"EXPR7000";"expr9000",#N/A,FALSE,"EXPR9000"}</definedName>
    <definedName name="YTD" localSheetId="3" hidden="1">{"cashcons",#N/A,FALSE,"CASHCONS";"cash7000",#N/A,FALSE,"CASH7000";"cash9000",#N/A,FALSE,"CASH9000";"assu7000",#N/A,FALSE,"ASSU7000";"assu9000",#N/A,FALSE,"ASSU9000";"rentroll",#N/A,FALSE,"RENTROLL";"expr7000",#N/A,FALSE,"EXPR7000";"expr9000",#N/A,FALSE,"EXPR9000"}</definedName>
    <definedName name="YTD" hidden="1">{"cashcons",#N/A,FALSE,"CASHCONS";"cash7000",#N/A,FALSE,"CASH7000";"cash9000",#N/A,FALSE,"CASH9000";"assu7000",#N/A,FALSE,"ASSU7000";"assu9000",#N/A,FALSE,"ASSU9000";"rentroll",#N/A,FALSE,"RENTROLL";"expr7000",#N/A,FALSE,"EXPR7000";"expr9000",#N/A,FALSE,"EXPR9000"}</definedName>
    <definedName name="ytre" localSheetId="4" hidden="1">{"CAM EXPENSES",#N/A,FALSE,"MANKATO";"GLA",#N/A,FALSE,"MANKATO";"MAJORS CONTRIB",#N/A,FALSE,"MANKATO";"PRIOR YEAR",#N/A,FALSE,"MANKATO";"SIMULTANEOUS",#N/A,FALSE,"MANKATO"}</definedName>
    <definedName name="ytre" localSheetId="5" hidden="1">{"CAM EXPENSES",#N/A,FALSE,"MANKATO";"GLA",#N/A,FALSE,"MANKATO";"MAJORS CONTRIB",#N/A,FALSE,"MANKATO";"PRIOR YEAR",#N/A,FALSE,"MANKATO";"SIMULTANEOUS",#N/A,FALSE,"MANKATO"}</definedName>
    <definedName name="ytre" localSheetId="3" hidden="1">{"CAM EXPENSES",#N/A,FALSE,"MANKATO";"GLA",#N/A,FALSE,"MANKATO";"MAJORS CONTRIB",#N/A,FALSE,"MANKATO";"PRIOR YEAR",#N/A,FALSE,"MANKATO";"SIMULTANEOUS",#N/A,FALSE,"MANKATO"}</definedName>
    <definedName name="ytre" hidden="1">{"CAM EXPENSES",#N/A,FALSE,"MANKATO";"GLA",#N/A,FALSE,"MANKATO";"MAJORS CONTRIB",#N/A,FALSE,"MANKATO";"PRIOR YEAR",#N/A,FALSE,"MANKATO";"SIMULTANEOUS",#N/A,FALSE,"MANKATO"}</definedName>
    <definedName name="ytyn" localSheetId="4"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ytyn" localSheetId="5"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ytyn" localSheetId="3"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ytyn" hidden="1">{#N/A,#N/A,FALSE,"Unit Mix &amp; Occupancy";#N/A,#N/A,FALSE,"Tax Assessment";#N/A,#N/A,FALSE,"Comp Land Sales";#N/A,#N/A,FALSE,"Replacement Cost New";#N/A,#N/A,FALSE,"Summary of Comparable Apt Sales";#N/A,#N/A,FALSE,"Rental Comparisons";#N/A,#N/A,FALSE,"Inc&amp;Exp Analysis";#N/A,#N/A,FALSE,"Inc&amp;Exp Summary";#N/A,#N/A,FALSE,"DCF";#N/A,#N/A,FALSE,"ApFacs";#N/A,#N/A,FALSE,"EXPENSECOMPS"}</definedName>
    <definedName name="yu" localSheetId="4" hidden="1">{#N/A,#N/A,FALSE}</definedName>
    <definedName name="yu" localSheetId="5" hidden="1">{#N/A,#N/A,FALSE}</definedName>
    <definedName name="yu" localSheetId="3" hidden="1">{#N/A,#N/A,FALSE}</definedName>
    <definedName name="yu" hidden="1">{#N/A,#N/A,FALSE}</definedName>
    <definedName name="yui" localSheetId="4" hidden="1">{#N/A,#N/A,FALSE,"Chart 2 by Prop Type"}</definedName>
    <definedName name="yui" localSheetId="5" hidden="1">{#N/A,#N/A,FALSE,"Chart 2 by Prop Type"}</definedName>
    <definedName name="yui" localSheetId="3" hidden="1">{#N/A,#N/A,FALSE,"Chart 2 by Prop Type"}</definedName>
    <definedName name="yui" hidden="1">{#N/A,#N/A,FALSE,"Chart 2 by Prop Type"}</definedName>
    <definedName name="yuiy" localSheetId="4" hidden="1">{#N/A,#N/A,FALSE,"COVER";#N/A,#N/A,FALSE,"Construction CF";#N/A,#N/A,FALSE,"PROFORMA";#N/A,#N/A,FALSE,"CASHFLOW"}</definedName>
    <definedName name="yuiy" localSheetId="5" hidden="1">{#N/A,#N/A,FALSE,"COVER";#N/A,#N/A,FALSE,"Construction CF";#N/A,#N/A,FALSE,"PROFORMA";#N/A,#N/A,FALSE,"CASHFLOW"}</definedName>
    <definedName name="yuiy" localSheetId="3" hidden="1">{#N/A,#N/A,FALSE,"COVER";#N/A,#N/A,FALSE,"Construction CF";#N/A,#N/A,FALSE,"PROFORMA";#N/A,#N/A,FALSE,"CASHFLOW"}</definedName>
    <definedName name="yuiy" hidden="1">{#N/A,#N/A,FALSE,"COVER";#N/A,#N/A,FALSE,"Construction CF";#N/A,#N/A,FALSE,"PROFORMA";#N/A,#N/A,FALSE,"CASHFLOW"}</definedName>
    <definedName name="YYY" localSheetId="4" hidden="1">{#N/A,#N/A,FALSE,"SIM95"}</definedName>
    <definedName name="YYY" localSheetId="5" hidden="1">{#N/A,#N/A,FALSE,"SIM95"}</definedName>
    <definedName name="YYY" localSheetId="3" hidden="1">{#N/A,#N/A,FALSE,"SIM95"}</definedName>
    <definedName name="YYY" hidden="1">{#N/A,#N/A,FALSE,"SIM95"}</definedName>
    <definedName name="yyyy" localSheetId="4" hidden="1">{"Vokovice CF",#N/A,FALSE,"Czech - Vokovice";"Vokovice inputs",#N/A,FALSE,"Czech - Vokovice"}</definedName>
    <definedName name="yyyy" localSheetId="5" hidden="1">{"Vokovice CF",#N/A,FALSE,"Czech - Vokovice";"Vokovice inputs",#N/A,FALSE,"Czech - Vokovice"}</definedName>
    <definedName name="yyyy" localSheetId="3" hidden="1">{"Vokovice CF",#N/A,FALSE,"Czech - Vokovice";"Vokovice inputs",#N/A,FALSE,"Czech - Vokovice"}</definedName>
    <definedName name="yyyy" hidden="1">{"Vokovice CF",#N/A,FALSE,"Czech - Vokovice";"Vokovice inputs",#N/A,FALSE,"Czech - Vokovice"}</definedName>
    <definedName name="yyyyyyyyy" localSheetId="4" hidden="1">{#N/A,#N/A,FALSE,"Matrix";#N/A,#N/A,FALSE,"Cash Flow";#N/A,#N/A,FALSE,"10 Year Cost Analysis"}</definedName>
    <definedName name="yyyyyyyyy" localSheetId="5" hidden="1">{#N/A,#N/A,FALSE,"Matrix";#N/A,#N/A,FALSE,"Cash Flow";#N/A,#N/A,FALSE,"10 Year Cost Analysis"}</definedName>
    <definedName name="yyyyyyyyy" localSheetId="3" hidden="1">{#N/A,#N/A,FALSE,"Matrix";#N/A,#N/A,FALSE,"Cash Flow";#N/A,#N/A,FALSE,"10 Year Cost Analysis"}</definedName>
    <definedName name="yyyyyyyyy" hidden="1">{#N/A,#N/A,FALSE,"Matrix";#N/A,#N/A,FALSE,"Cash Flow";#N/A,#N/A,FALSE,"10 Year Cost Analysis"}</definedName>
    <definedName name="YYZ" localSheetId="4" hidden="1">{#N/A,#N/A,FALSE,"SIM95"}</definedName>
    <definedName name="YYZ" localSheetId="5" hidden="1">{#N/A,#N/A,FALSE,"SIM95"}</definedName>
    <definedName name="YYZ" localSheetId="3" hidden="1">{#N/A,#N/A,FALSE,"SIM95"}</definedName>
    <definedName name="YYZ" hidden="1">{#N/A,#N/A,FALSE,"SIM95"}</definedName>
    <definedName name="ｚ" localSheetId="4" hidden="1">{"'下期集計（10.27迄・速報値）'!$Q$16"}</definedName>
    <definedName name="ｚ" localSheetId="5" hidden="1">{"'下期集計（10.27迄・速報値）'!$Q$16"}</definedName>
    <definedName name="ｚ" localSheetId="3" hidden="1">{"'下期集計（10.27迄・速報値）'!$Q$16"}</definedName>
    <definedName name="ｚ" hidden="1">{"'下期集計（10.27迄・速報値）'!$Q$16"}</definedName>
    <definedName name="Za" localSheetId="4" hidden="1">{"AnnualRentRoll",#N/A,FALSE,"RentRoll"}</definedName>
    <definedName name="Za" localSheetId="5" hidden="1">{"AnnualRentRoll",#N/A,FALSE,"RentRoll"}</definedName>
    <definedName name="Za" localSheetId="3" hidden="1">{"AnnualRentRoll",#N/A,FALSE,"RentRoll"}</definedName>
    <definedName name="Za" hidden="1">{"AnnualRentRoll",#N/A,FALSE,"RentRoll"}</definedName>
    <definedName name="zdhftx" localSheetId="4" hidden="1">{#N/A,#N/A,FALSE,"1Summary";#N/A,#N/A,FALSE,"2Assumptions";#N/A,#N/A,FALSE,"3Cash Flow";#N/A,#N/A,FALSE,"4Year 1 Reconciliation";#N/A,#N/A,FALSE,"5Residual";#N/A,#N/A,FALSE,"6Residual (Year 20)";#N/A,#N/A,FALSE,"7Pricing Matrix";#N/A,#N/A,FALSE,"8Vacancy Matrix";#N/A,#N/A,FALSE,"9Expiration Schedule";#N/A,#N/A,FALSE,"ALease-up Schedule"}</definedName>
    <definedName name="zdhftx" localSheetId="5" hidden="1">{#N/A,#N/A,FALSE,"1Summary";#N/A,#N/A,FALSE,"2Assumptions";#N/A,#N/A,FALSE,"3Cash Flow";#N/A,#N/A,FALSE,"4Year 1 Reconciliation";#N/A,#N/A,FALSE,"5Residual";#N/A,#N/A,FALSE,"6Residual (Year 20)";#N/A,#N/A,FALSE,"7Pricing Matrix";#N/A,#N/A,FALSE,"8Vacancy Matrix";#N/A,#N/A,FALSE,"9Expiration Schedule";#N/A,#N/A,FALSE,"ALease-up Schedule"}</definedName>
    <definedName name="zdhftx" localSheetId="3" hidden="1">{#N/A,#N/A,FALSE,"1Summary";#N/A,#N/A,FALSE,"2Assumptions";#N/A,#N/A,FALSE,"3Cash Flow";#N/A,#N/A,FALSE,"4Year 1 Reconciliation";#N/A,#N/A,FALSE,"5Residual";#N/A,#N/A,FALSE,"6Residual (Year 20)";#N/A,#N/A,FALSE,"7Pricing Matrix";#N/A,#N/A,FALSE,"8Vacancy Matrix";#N/A,#N/A,FALSE,"9Expiration Schedule";#N/A,#N/A,FALSE,"ALease-up Schedule"}</definedName>
    <definedName name="zdhftx" hidden="1">{#N/A,#N/A,FALSE,"1Summary";#N/A,#N/A,FALSE,"2Assumptions";#N/A,#N/A,FALSE,"3Cash Flow";#N/A,#N/A,FALSE,"4Year 1 Reconciliation";#N/A,#N/A,FALSE,"5Residual";#N/A,#N/A,FALSE,"6Residual (Year 20)";#N/A,#N/A,FALSE,"7Pricing Matrix";#N/A,#N/A,FALSE,"8Vacancy Matrix";#N/A,#N/A,FALSE,"9Expiration Schedule";#N/A,#N/A,FALSE,"ALease-up Schedule"}</definedName>
    <definedName name="zsdcasdrf" localSheetId="4" hidden="1">{"equity comps",#N/A,FALSE,"CS Comps";"equity comps",#N/A,FALSE,"PS Comps";"equity comps",#N/A,FALSE,"GIC_Comps";"equity comps",#N/A,FALSE,"GIC2_Comps"}</definedName>
    <definedName name="zsdcasdrf" localSheetId="5" hidden="1">{"equity comps",#N/A,FALSE,"CS Comps";"equity comps",#N/A,FALSE,"PS Comps";"equity comps",#N/A,FALSE,"GIC_Comps";"equity comps",#N/A,FALSE,"GIC2_Comps"}</definedName>
    <definedName name="zsdcasdrf" localSheetId="3" hidden="1">{"equity comps",#N/A,FALSE,"CS Comps";"equity comps",#N/A,FALSE,"PS Comps";"equity comps",#N/A,FALSE,"GIC_Comps";"equity comps",#N/A,FALSE,"GIC2_Comps"}</definedName>
    <definedName name="zsdcasdrf" hidden="1">{"equity comps",#N/A,FALSE,"CS Comps";"equity comps",#N/A,FALSE,"PS Comps";"equity comps",#N/A,FALSE,"GIC_Comps";"equity comps",#N/A,FALSE,"GIC2_Comps"}</definedName>
    <definedName name="zsfsdsdfs" localSheetId="4" hidden="1">{#N/A,#N/A,FALSE,"Summary";#N/A,#N/A,FALSE,"Program Scheme";#N/A,#N/A,FALSE,"Assumptions";#N/A,#N/A,FALSE,"Development Budget";#N/A,#N/A,FALSE,"Timing";#N/A,#N/A,FALSE,"Development Costs &amp; Revenues";#N/A,#N/A,FALSE,"Cash Flow to Debt &amp; Equity";#N/A,#N/A,FALSE,"Cash Flow to Athena LP"}</definedName>
    <definedName name="zsfsdsdfs" localSheetId="5" hidden="1">{#N/A,#N/A,FALSE,"Summary";#N/A,#N/A,FALSE,"Program Scheme";#N/A,#N/A,FALSE,"Assumptions";#N/A,#N/A,FALSE,"Development Budget";#N/A,#N/A,FALSE,"Timing";#N/A,#N/A,FALSE,"Development Costs &amp; Revenues";#N/A,#N/A,FALSE,"Cash Flow to Debt &amp; Equity";#N/A,#N/A,FALSE,"Cash Flow to Athena LP"}</definedName>
    <definedName name="zsfsdsdfs" localSheetId="3" hidden="1">{#N/A,#N/A,FALSE,"Summary";#N/A,#N/A,FALSE,"Program Scheme";#N/A,#N/A,FALSE,"Assumptions";#N/A,#N/A,FALSE,"Development Budget";#N/A,#N/A,FALSE,"Timing";#N/A,#N/A,FALSE,"Development Costs &amp; Revenues";#N/A,#N/A,FALSE,"Cash Flow to Debt &amp; Equity";#N/A,#N/A,FALSE,"Cash Flow to Athena LP"}</definedName>
    <definedName name="zsfsdsdfs" hidden="1">{#N/A,#N/A,FALSE,"Summary";#N/A,#N/A,FALSE,"Program Scheme";#N/A,#N/A,FALSE,"Assumptions";#N/A,#N/A,FALSE,"Development Budget";#N/A,#N/A,FALSE,"Timing";#N/A,#N/A,FALSE,"Development Costs &amp; Revenues";#N/A,#N/A,FALSE,"Cash Flow to Debt &amp; Equity";#N/A,#N/A,FALSE,"Cash Flow to Athena LP"}</definedName>
    <definedName name="zsrg" localSheetId="4" hidden="1">{#N/A,#N/A,FALSE,"Expense Detail ";#N/A,#N/A,FALSE,"Worksheet";#N/A,#N/A,FALSE,"Audit";#N/A,#N/A,FALSE,"Exclusions";#N/A,#N/A,FALSE,"Variance";#N/A,#N/A,FALSE,"Reconciliation"}</definedName>
    <definedName name="zsrg" localSheetId="5" hidden="1">{#N/A,#N/A,FALSE,"Expense Detail ";#N/A,#N/A,FALSE,"Worksheet";#N/A,#N/A,FALSE,"Audit";#N/A,#N/A,FALSE,"Exclusions";#N/A,#N/A,FALSE,"Variance";#N/A,#N/A,FALSE,"Reconciliation"}</definedName>
    <definedName name="zsrg" localSheetId="3" hidden="1">{#N/A,#N/A,FALSE,"Expense Detail ";#N/A,#N/A,FALSE,"Worksheet";#N/A,#N/A,FALSE,"Audit";#N/A,#N/A,FALSE,"Exclusions";#N/A,#N/A,FALSE,"Variance";#N/A,#N/A,FALSE,"Reconciliation"}</definedName>
    <definedName name="zsrg" hidden="1">{#N/A,#N/A,FALSE,"Expense Detail ";#N/A,#N/A,FALSE,"Worksheet";#N/A,#N/A,FALSE,"Audit";#N/A,#N/A,FALSE,"Exclusions";#N/A,#N/A,FALSE,"Variance";#N/A,#N/A,FALSE,"Reconciliation"}</definedName>
    <definedName name="zxc" localSheetId="4" hidden="1">{"mgmt forecast",#N/A,FALSE,"Mgmt Forecast";"dcf table",#N/A,FALSE,"Mgmt Forecast";"sensitivity",#N/A,FALSE,"Mgmt Forecast";"table inputs",#N/A,FALSE,"Mgmt Forecast";"calculations",#N/A,FALSE,"Mgmt Forecast"}</definedName>
    <definedName name="zxc" localSheetId="5" hidden="1">{"mgmt forecast",#N/A,FALSE,"Mgmt Forecast";"dcf table",#N/A,FALSE,"Mgmt Forecast";"sensitivity",#N/A,FALSE,"Mgmt Forecast";"table inputs",#N/A,FALSE,"Mgmt Forecast";"calculations",#N/A,FALSE,"Mgmt Forecast"}</definedName>
    <definedName name="zxc" localSheetId="3" hidden="1">{"mgmt forecast",#N/A,FALSE,"Mgmt Forecast";"dcf table",#N/A,FALSE,"Mgmt Forecast";"sensitivity",#N/A,FALSE,"Mgmt Forecast";"table inputs",#N/A,FALSE,"Mgmt Forecast";"calculations",#N/A,FALSE,"Mgmt Forecast"}</definedName>
    <definedName name="zxc" hidden="1">{"mgmt forecast",#N/A,FALSE,"Mgmt Forecast";"dcf table",#N/A,FALSE,"Mgmt Forecast";"sensitivity",#N/A,FALSE,"Mgmt Forecast";"table inputs",#N/A,FALSE,"Mgmt Forecast";"calculations",#N/A,FALSE,"Mgmt Forecast"}</definedName>
    <definedName name="zxcxc" localSheetId="4" hidden="1">{#N/A,#N/A,TRUE,"CashFlowSummary";#N/A,#N/A,TRUE,"FinanceCashFlow";#N/A,#N/A,TRUE,"LandCashFlow";#N/A,#N/A,TRUE,"ConstCashFlow";#N/A,#N/A,TRUE,"A&amp;ECashFlow";#N/A,#N/A,TRUE,"IndirectCashFlow";#N/A,#N/A,TRUE,"MarketingCashFlow";#N/A,#N/A,TRUE,"LeaseUp";#N/A,#N/A,TRUE,"G&amp;ACashFlow"}</definedName>
    <definedName name="zxcxc" localSheetId="5" hidden="1">{#N/A,#N/A,TRUE,"CashFlowSummary";#N/A,#N/A,TRUE,"FinanceCashFlow";#N/A,#N/A,TRUE,"LandCashFlow";#N/A,#N/A,TRUE,"ConstCashFlow";#N/A,#N/A,TRUE,"A&amp;ECashFlow";#N/A,#N/A,TRUE,"IndirectCashFlow";#N/A,#N/A,TRUE,"MarketingCashFlow";#N/A,#N/A,TRUE,"LeaseUp";#N/A,#N/A,TRUE,"G&amp;ACashFlow"}</definedName>
    <definedName name="zxcxc" localSheetId="3" hidden="1">{#N/A,#N/A,TRUE,"CashFlowSummary";#N/A,#N/A,TRUE,"FinanceCashFlow";#N/A,#N/A,TRUE,"LandCashFlow";#N/A,#N/A,TRUE,"ConstCashFlow";#N/A,#N/A,TRUE,"A&amp;ECashFlow";#N/A,#N/A,TRUE,"IndirectCashFlow";#N/A,#N/A,TRUE,"MarketingCashFlow";#N/A,#N/A,TRUE,"LeaseUp";#N/A,#N/A,TRUE,"G&amp;ACashFlow"}</definedName>
    <definedName name="zxcxc" hidden="1">{#N/A,#N/A,TRUE,"CashFlowSummary";#N/A,#N/A,TRUE,"FinanceCashFlow";#N/A,#N/A,TRUE,"LandCashFlow";#N/A,#N/A,TRUE,"ConstCashFlow";#N/A,#N/A,TRUE,"A&amp;ECashFlow";#N/A,#N/A,TRUE,"IndirectCashFlow";#N/A,#N/A,TRUE,"MarketingCashFlow";#N/A,#N/A,TRUE,"LeaseUp";#N/A,#N/A,TRUE,"G&amp;ACashFlow"}</definedName>
    <definedName name="zxsa" localSheetId="4" hidden="1">{"AnnualRentRoll",#N/A,FALSE,"RentRoll"}</definedName>
    <definedName name="zxsa" localSheetId="5" hidden="1">{"AnnualRentRoll",#N/A,FALSE,"RentRoll"}</definedName>
    <definedName name="zxsa" localSheetId="3" hidden="1">{"AnnualRentRoll",#N/A,FALSE,"RentRoll"}</definedName>
    <definedName name="zxsa" hidden="1">{"AnnualRentRoll",#N/A,FALSE,"RentRoll"}</definedName>
    <definedName name="zyz" localSheetId="4" hidden="1">{#N/A,#N/A,FALSE,"Aging Summary";#N/A,#N/A,FALSE,"Ratio Analysis";#N/A,#N/A,FALSE,"Test 120 Day Accts";#N/A,#N/A,FALSE,"Tickmarks"}</definedName>
    <definedName name="zyz" localSheetId="5" hidden="1">{#N/A,#N/A,FALSE,"Aging Summary";#N/A,#N/A,FALSE,"Ratio Analysis";#N/A,#N/A,FALSE,"Test 120 Day Accts";#N/A,#N/A,FALSE,"Tickmarks"}</definedName>
    <definedName name="zyz" localSheetId="3" hidden="1">{#N/A,#N/A,FALSE,"Aging Summary";#N/A,#N/A,FALSE,"Ratio Analysis";#N/A,#N/A,FALSE,"Test 120 Day Accts";#N/A,#N/A,FALSE,"Tickmarks"}</definedName>
    <definedName name="zyz" hidden="1">{#N/A,#N/A,FALSE,"Aging Summary";#N/A,#N/A,FALSE,"Ratio Analysis";#N/A,#N/A,FALSE,"Test 120 Day Accts";#N/A,#N/A,FALSE,"Tickmarks"}</definedName>
    <definedName name="zzz" localSheetId="4" hidden="1">{#N/A,#N/A,FALSE,"Aging Summary";#N/A,#N/A,FALSE,"Ratio Analysis";#N/A,#N/A,FALSE,"Test 120 Day Accts";#N/A,#N/A,FALSE,"Tickmarks"}</definedName>
    <definedName name="zzz" localSheetId="5" hidden="1">{#N/A,#N/A,FALSE,"Aging Summary";#N/A,#N/A,FALSE,"Ratio Analysis";#N/A,#N/A,FALSE,"Test 120 Day Accts";#N/A,#N/A,FALSE,"Tickmarks"}</definedName>
    <definedName name="zzz" localSheetId="3" hidden="1">{#N/A,#N/A,FALSE,"Aging Summary";#N/A,#N/A,FALSE,"Ratio Analysis";#N/A,#N/A,FALSE,"Test 120 Day Accts";#N/A,#N/A,FALSE,"Tickmarks"}</definedName>
    <definedName name="zzz" hidden="1">{#N/A,#N/A,FALSE,"Aging Summary";#N/A,#N/A,FALSE,"Ratio Analysis";#N/A,#N/A,FALSE,"Test 120 Day Accts";#N/A,#N/A,FALSE,"Tickmarks"}</definedName>
    <definedName name="zzz.com" localSheetId="4" hidden="1">{#N/A,#N/A,FALSE,"Title Page";#N/A,#N/A,FALSE,"Conclusions";#N/A,#N/A,FALSE,"Assum.";#N/A,#N/A,FALSE,"Sun  DCF-WC-Dep";#N/A,#N/A,FALSE,"MarketValue";#N/A,#N/A,FALSE,"BalSheet";#N/A,#N/A,FALSE,"WACC";#N/A,#N/A,FALSE,"PC+ Info.";#N/A,#N/A,FALSE,"PC+Info_2"}</definedName>
    <definedName name="zzz.com" localSheetId="5" hidden="1">{#N/A,#N/A,FALSE,"Title Page";#N/A,#N/A,FALSE,"Conclusions";#N/A,#N/A,FALSE,"Assum.";#N/A,#N/A,FALSE,"Sun  DCF-WC-Dep";#N/A,#N/A,FALSE,"MarketValue";#N/A,#N/A,FALSE,"BalSheet";#N/A,#N/A,FALSE,"WACC";#N/A,#N/A,FALSE,"PC+ Info.";#N/A,#N/A,FALSE,"PC+Info_2"}</definedName>
    <definedName name="zzz.com" localSheetId="3"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z" localSheetId="4" hidden="1">{"Commish",#N/A,FALSE,"LAWTC"}</definedName>
    <definedName name="zzzz" localSheetId="5" hidden="1">{"Commish",#N/A,FALSE,"LAWTC"}</definedName>
    <definedName name="zzzz" localSheetId="3" hidden="1">{"Commish",#N/A,FALSE,"LAWTC"}</definedName>
    <definedName name="zzzz" hidden="1">{"Commish",#N/A,FALSE,"LAWTC"}</definedName>
    <definedName name="zzzz_1" localSheetId="4" hidden="1">{"Commish",#N/A,FALSE,"LAWTC"}</definedName>
    <definedName name="zzzz_1" localSheetId="5" hidden="1">{"Commish",#N/A,FALSE,"LAWTC"}</definedName>
    <definedName name="zzzz_1" localSheetId="3" hidden="1">{"Commish",#N/A,FALSE,"LAWTC"}</definedName>
    <definedName name="zzzz_1" hidden="1">{"Commish",#N/A,FALSE,"LAWTC"}</definedName>
    <definedName name="zzzzzz" localSheetId="4" hidden="1">{#N/A,#N/A,FALSE,"Assumptions";#N/A,#N/A,FALSE,"Consol CF";#N/A,#N/A,FALSE,"Hacienda CF";#N/A,#N/A,FALSE,"Chabot CF";#N/A,#N/A,FALSE,"Diablo CF"}</definedName>
    <definedName name="zzzzzz" localSheetId="5" hidden="1">{#N/A,#N/A,FALSE,"Assumptions";#N/A,#N/A,FALSE,"Consol CF";#N/A,#N/A,FALSE,"Hacienda CF";#N/A,#N/A,FALSE,"Chabot CF";#N/A,#N/A,FALSE,"Diablo CF"}</definedName>
    <definedName name="zzzzzz" localSheetId="3" hidden="1">{#N/A,#N/A,FALSE,"Assumptions";#N/A,#N/A,FALSE,"Consol CF";#N/A,#N/A,FALSE,"Hacienda CF";#N/A,#N/A,FALSE,"Chabot CF";#N/A,#N/A,FALSE,"Diablo CF"}</definedName>
    <definedName name="zzzzzz" hidden="1">{#N/A,#N/A,FALSE,"Assumptions";#N/A,#N/A,FALSE,"Consol CF";#N/A,#N/A,FALSE,"Hacienda CF";#N/A,#N/A,FALSE,"Chabot CF";#N/A,#N/A,FALSE,"Diablo CF"}</definedName>
    <definedName name="zzzzzzzzzzzzzzzzzzzz" localSheetId="4" hidden="1">{"Outflow 1",#N/A,FALSE,"Outflows-Inflows";"Outflow 2",#N/A,FALSE,"Outflows-Inflows";"Inflow 1",#N/A,FALSE,"Outflows-Inflows";"Inflow 2",#N/A,FALSE,"Outflows-Inflows"}</definedName>
    <definedName name="zzzzzzzzzzzzzzzzzzzz" localSheetId="5" hidden="1">{"Outflow 1",#N/A,FALSE,"Outflows-Inflows";"Outflow 2",#N/A,FALSE,"Outflows-Inflows";"Inflow 1",#N/A,FALSE,"Outflows-Inflows";"Inflow 2",#N/A,FALSE,"Outflows-Inflows"}</definedName>
    <definedName name="zzzzzzzzzzzzzzzzzzzz" localSheetId="3" hidden="1">{"Outflow 1",#N/A,FALSE,"Outflows-Inflows";"Outflow 2",#N/A,FALSE,"Outflows-Inflows";"Inflow 1",#N/A,FALSE,"Outflows-Inflows";"Inflow 2",#N/A,FALSE,"Outflows-Inflows"}</definedName>
    <definedName name="zzzzzzzzzzzzzzzzzzzz" hidden="1">{"Outflow 1",#N/A,FALSE,"Outflows-Inflows";"Outflow 2",#N/A,FALSE,"Outflows-Inflows";"Inflow 1",#N/A,FALSE,"Outflows-Inflows";"Inflow 2",#N/A,FALSE,"Outflows-Inflows"}</definedName>
    <definedName name="ぁ" localSheetId="4" hidden="1">{"'下期集計（10.27迄・速報値）'!$Q$16"}</definedName>
    <definedName name="ぁ" localSheetId="5" hidden="1">{"'下期集計（10.27迄・速報値）'!$Q$16"}</definedName>
    <definedName name="ぁ" localSheetId="3" hidden="1">{"'下期集計（10.27迄・速報値）'!$Q$16"}</definedName>
    <definedName name="ぁ" hidden="1">{"'下期集計（10.27迄・速報値）'!$Q$16"}</definedName>
    <definedName name="あ" localSheetId="4" hidden="1">{"'下期集計（10.27迄・速報値）'!$Q$16"}</definedName>
    <definedName name="あ" localSheetId="5" hidden="1">{"'下期集計（10.27迄・速報値）'!$Q$16"}</definedName>
    <definedName name="あ" localSheetId="3" hidden="1">{"'下期集計（10.27迄・速報値）'!$Q$16"}</definedName>
    <definedName name="あ" hidden="1">{"'下期集計（10.27迄・速報値）'!$Q$16"}</definedName>
    <definedName name="あああ" localSheetId="4" hidden="1">{"'下期集計（10.27迄・速報値）'!$Q$16"}</definedName>
    <definedName name="あああ" localSheetId="5" hidden="1">{"'下期集計（10.27迄・速報値）'!$Q$16"}</definedName>
    <definedName name="あああ" localSheetId="3" hidden="1">{"'下期集計（10.27迄・速報値）'!$Q$16"}</definedName>
    <definedName name="あああ" hidden="1">{"'下期集計（10.27迄・速報値）'!$Q$16"}</definedName>
    <definedName name="なんで" localSheetId="4" hidden="1">{"'下期集計（10.27迄・速報値）'!$Q$16"}</definedName>
    <definedName name="なんで" localSheetId="5" hidden="1">{"'下期集計（10.27迄・速報値）'!$Q$16"}</definedName>
    <definedName name="なんで" localSheetId="3" hidden="1">{"'下期集計（10.27迄・速報値）'!$Q$16"}</definedName>
    <definedName name="なんで" hidden="1">{"'下期集計（10.27迄・速報値）'!$Q$16"}</definedName>
    <definedName name="なんなの" localSheetId="4" hidden="1">{"'下期集計（10.27迄・速報値）'!$Q$16"}</definedName>
    <definedName name="なんなの" localSheetId="5" hidden="1">{"'下期集計（10.27迄・速報値）'!$Q$16"}</definedName>
    <definedName name="なんなの" localSheetId="3" hidden="1">{"'下期集計（10.27迄・速報値）'!$Q$16"}</definedName>
    <definedName name="なんなの" hidden="1">{"'下期集計（10.27迄・速報値）'!$Q$16"}</definedName>
    <definedName name="年間収支買掛" localSheetId="4" hidden="1">{"'下期集計（10.27迄・速報値）'!$Q$16"}</definedName>
    <definedName name="年間収支買掛" localSheetId="5" hidden="1">{"'下期集計（10.27迄・速報値）'!$Q$16"}</definedName>
    <definedName name="年間収支買掛" localSheetId="3" hidden="1">{"'下期集計（10.27迄・速報値）'!$Q$16"}</definedName>
    <definedName name="年間収支買掛" hidden="1">{"'下期集計（10.27迄・速報値）'!$Q$16"}</definedName>
    <definedName name="年間資金収支あ" localSheetId="4" hidden="1">{"'下期集計（10.27迄・速報値）'!$Q$16"}</definedName>
    <definedName name="年間資金収支あ" localSheetId="5" hidden="1">{"'下期集計（10.27迄・速報値）'!$Q$16"}</definedName>
    <definedName name="年間資金収支あ" localSheetId="3" hidden="1">{"'下期集計（10.27迄・速報値）'!$Q$16"}</definedName>
    <definedName name="年間資金収支あ" hidden="1">{"'下期集計（10.27迄・速報値）'!$Q$16"}</definedName>
    <definedName name="日繰06" localSheetId="4" hidden="1">{"'下期集計（10.27迄・速報値）'!$Q$16"}</definedName>
    <definedName name="日繰06" localSheetId="5" hidden="1">{"'下期集計（10.27迄・速報値）'!$Q$16"}</definedName>
    <definedName name="日繰06" localSheetId="3" hidden="1">{"'下期集計（10.27迄・速報値）'!$Q$16"}</definedName>
    <definedName name="日繰06" hidden="1">{"'下期集計（10.27迄・速報値）'!$Q$16"}</definedName>
    <definedName name="要処理資産②" localSheetId="4" hidden="1">{"'下期集計（10.27迄・速報値）'!$Q$16"}</definedName>
    <definedName name="要処理資産②" localSheetId="5" hidden="1">{"'下期集計（10.27迄・速報値）'!$Q$16"}</definedName>
    <definedName name="要処理資産②" localSheetId="3" hidden="1">{"'下期集計（10.27迄・速報値）'!$Q$16"}</definedName>
    <definedName name="要処理資産②" hidden="1">{"'下期集計（10.27迄・速報値）'!$Q$16"}</definedName>
    <definedName name="資金" localSheetId="4" hidden="1">{"'下期集計（10.27迄・速報値）'!$Q$16"}</definedName>
    <definedName name="資金" localSheetId="5" hidden="1">{"'下期集計（10.27迄・速報値）'!$Q$16"}</definedName>
    <definedName name="資金" localSheetId="3" hidden="1">{"'下期集計（10.27迄・速報値）'!$Q$16"}</definedName>
    <definedName name="資金" hidden="1">{"'下期集計（10.27迄・速報値）'!$Q$16"}</definedName>
    <definedName name="金利体系" localSheetId="4" hidden="1">{"'下期集計（10.27迄・速報値）'!$Q$16"}</definedName>
    <definedName name="金利体系" localSheetId="5" hidden="1">{"'下期集計（10.27迄・速報値）'!$Q$16"}</definedName>
    <definedName name="金利体系" localSheetId="3" hidden="1">{"'下期集計（10.27迄・速報値）'!$Q$16"}</definedName>
    <definedName name="金利体系" hidden="1">{"'下期集計（10.27迄・速報値）'!$Q$16"}</definedName>
    <definedName name="関連" localSheetId="4" hidden="1">{"'下期集計（10.27迄・速報値）'!$Q$16"}</definedName>
    <definedName name="関連" localSheetId="5" hidden="1">{"'下期集計（10.27迄・速報値）'!$Q$16"}</definedName>
    <definedName name="関連" localSheetId="3"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Steele, Jon</author>
  </authors>
  <commentList>
    <comment ref="I4" authorId="0" shapeId="0" xr:uid="{CF1C153C-BB1D-48D2-81F3-CB424E5F97C6}">
      <text>
        <r>
          <rPr>
            <b/>
            <sz val="9"/>
            <color indexed="81"/>
            <rFont val="Tahoma"/>
            <family val="2"/>
          </rPr>
          <t>Steele, Jon:</t>
        </r>
        <r>
          <rPr>
            <sz val="9"/>
            <color indexed="81"/>
            <rFont val="Tahoma"/>
            <family val="2"/>
          </rPr>
          <t xml:space="preserve">
What type of leverage is there on our investment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Steele, Jon</author>
    <author>tc={160420E2-25EC-40D1-8418-A05466E8986E}</author>
  </authors>
  <commentList>
    <comment ref="D2" authorId="0" shapeId="0" xr:uid="{386C2534-2AE7-4F20-B560-A0777E575E15}">
      <text>
        <r>
          <rPr>
            <b/>
            <sz val="9"/>
            <color indexed="81"/>
            <rFont val="Tahoma"/>
            <family val="2"/>
          </rPr>
          <t>Steele, Jon:</t>
        </r>
        <r>
          <rPr>
            <sz val="9"/>
            <color indexed="81"/>
            <rFont val="Tahoma"/>
            <family val="2"/>
          </rPr>
          <t xml:space="preserve">
Consider replacing with Investment Type to the right</t>
        </r>
      </text>
    </comment>
    <comment ref="E2" authorId="0" shapeId="0" xr:uid="{A1ED02F3-596C-4F69-9DF5-90D1A77D7BB4}">
      <text>
        <r>
          <rPr>
            <b/>
            <sz val="9"/>
            <color indexed="81"/>
            <rFont val="Tahoma"/>
            <family val="2"/>
          </rPr>
          <t>Steele, Jon:</t>
        </r>
        <r>
          <rPr>
            <sz val="9"/>
            <color indexed="81"/>
            <rFont val="Tahoma"/>
            <family val="2"/>
          </rPr>
          <t xml:space="preserve">
Added what I think categories should be. Could replace Origination Type</t>
        </r>
      </text>
    </comment>
    <comment ref="F2" authorId="0" shapeId="0" xr:uid="{54622476-F44D-42B0-B852-C624E8AE8C74}">
      <text>
        <r>
          <rPr>
            <b/>
            <sz val="9"/>
            <color indexed="81"/>
            <rFont val="Tahoma"/>
            <family val="2"/>
          </rPr>
          <t>Steele, Jon:</t>
        </r>
        <r>
          <rPr>
            <sz val="9"/>
            <color indexed="81"/>
            <rFont val="Tahoma"/>
            <family val="2"/>
          </rPr>
          <t xml:space="preserve">
Currently pulling my view on options for drop-down</t>
        </r>
      </text>
    </comment>
    <comment ref="G2" authorId="0" shapeId="0" xr:uid="{336C45B3-2369-4D23-9AA2-3F751512ACB5}">
      <text>
        <r>
          <rPr>
            <b/>
            <sz val="9"/>
            <color indexed="81"/>
            <rFont val="Tahoma"/>
            <family val="2"/>
          </rPr>
          <t>Steele, Jon:</t>
        </r>
        <r>
          <rPr>
            <sz val="9"/>
            <color indexed="81"/>
            <rFont val="Tahoma"/>
            <family val="2"/>
          </rPr>
          <t xml:space="preserve">
Curren drop-down options from the position report, should discuss which to use or if to include both</t>
        </r>
      </text>
    </comment>
    <comment ref="M2" authorId="0" shapeId="0" xr:uid="{29F4AA33-985B-4670-99C2-03F433D3D375}">
      <text>
        <r>
          <rPr>
            <b/>
            <sz val="9"/>
            <color indexed="81"/>
            <rFont val="Tahoma"/>
            <family val="2"/>
          </rPr>
          <t>Steele, Jon:</t>
        </r>
        <r>
          <rPr>
            <sz val="9"/>
            <color indexed="81"/>
            <rFont val="Tahoma"/>
            <family val="2"/>
          </rPr>
          <t xml:space="preserve">
Copied initial for now, but needs to be updated
Need to discuss how to capture original invested amounts and current invested amounts over time</t>
        </r>
      </text>
    </comment>
    <comment ref="N2" authorId="0" shapeId="0" xr:uid="{9DE2EA2F-C3D3-412E-A5DB-E04EDEAD5FDA}">
      <text>
        <r>
          <rPr>
            <b/>
            <sz val="9"/>
            <color indexed="81"/>
            <rFont val="Tahoma"/>
            <family val="2"/>
          </rPr>
          <t>Steele, Jon:</t>
        </r>
        <r>
          <rPr>
            <sz val="9"/>
            <color indexed="81"/>
            <rFont val="Tahoma"/>
            <family val="2"/>
          </rPr>
          <t xml:space="preserve">
Copied initial for now, but needs to be updated
Need to discuss how to capture original invested amounts and current invested amounts over time</t>
        </r>
      </text>
    </comment>
    <comment ref="O2" authorId="0" shapeId="0" xr:uid="{86D816B5-7D20-48FB-B0EE-C137D102BEF2}">
      <text>
        <r>
          <rPr>
            <b/>
            <sz val="9"/>
            <color indexed="81"/>
            <rFont val="Tahoma"/>
            <family val="2"/>
          </rPr>
          <t>Steele, Jon:</t>
        </r>
        <r>
          <rPr>
            <sz val="9"/>
            <color indexed="81"/>
            <rFont val="Tahoma"/>
            <family val="2"/>
          </rPr>
          <t xml:space="preserve">
Could be calc'd so maybe doesn’t need to be in this tape but think it would be helpful to see at least</t>
        </r>
      </text>
    </comment>
    <comment ref="P2" authorId="0" shapeId="0" xr:uid="{409954D2-0870-4D6B-A236-D05B449587C5}">
      <text>
        <r>
          <rPr>
            <b/>
            <sz val="9"/>
            <color indexed="81"/>
            <rFont val="Tahoma"/>
            <family val="2"/>
          </rPr>
          <t>Steele, Jon:</t>
        </r>
        <r>
          <rPr>
            <sz val="9"/>
            <color indexed="81"/>
            <rFont val="Tahoma"/>
            <family val="2"/>
          </rPr>
          <t xml:space="preserve">
Meant to capture if there is leverage on our position, either structurally or through us borrowing</t>
        </r>
      </text>
    </comment>
    <comment ref="Q2" authorId="0" shapeId="0" xr:uid="{73BCF5A5-1B82-48A6-BED1-9CFF2A1EB2DF}">
      <text>
        <r>
          <rPr>
            <b/>
            <sz val="9"/>
            <color indexed="81"/>
            <rFont val="Tahoma"/>
            <family val="2"/>
          </rPr>
          <t>Steele, Jon:</t>
        </r>
        <r>
          <rPr>
            <sz val="9"/>
            <color indexed="81"/>
            <rFont val="Tahoma"/>
            <family val="2"/>
          </rPr>
          <t xml:space="preserve">
Who is giving us the leverage? Like GS on BLT and Hearthstone, Apollo on Royalton Levered, Santander on anything on our warehouse line, etc.</t>
        </r>
      </text>
    </comment>
    <comment ref="R2" authorId="1" shapeId="0" xr:uid="{160420E2-25EC-40D1-8418-A05466E8986E}">
      <text>
        <t>[Threaded comment]
Your version of Excel allows you to read this threaded comment; however, any edits to it will get removed if the file is opened in a newer version of Excel. Learn more: https://go.microsoft.com/fwlink/?linkid=870924
Comment:
    Total Debt = Mtg + Mezz + Pref</t>
      </text>
    </comment>
    <comment ref="S2" authorId="0" shapeId="0" xr:uid="{418F18E8-D317-4215-812A-780E61495E56}">
      <text>
        <r>
          <rPr>
            <b/>
            <sz val="9"/>
            <color indexed="81"/>
            <rFont val="Tahoma"/>
            <family val="2"/>
          </rPr>
          <t>Steele, Jon:</t>
        </r>
        <r>
          <rPr>
            <sz val="9"/>
            <color indexed="81"/>
            <rFont val="Tahoma"/>
            <family val="2"/>
          </rPr>
          <t xml:space="preserve">
Total deal capitalization. To discuss what layer to include down to for CML. Current thought is to include through collateral value which inherently includes borrower equity, thought being we can then calc subordination, etc.
Or maybe have multiple columns that capture total cost, appraised value, underwritten value so we can look multiple ways</t>
        </r>
      </text>
    </comment>
    <comment ref="T2" authorId="0" shapeId="0" xr:uid="{2EF9FE80-7E5F-4407-B0DC-6D2A0C21B8F0}">
      <text>
        <r>
          <rPr>
            <b/>
            <sz val="9"/>
            <color indexed="81"/>
            <rFont val="Tahoma"/>
            <family val="2"/>
          </rPr>
          <t>Steele, Jon:</t>
        </r>
        <r>
          <rPr>
            <sz val="9"/>
            <color indexed="81"/>
            <rFont val="Tahoma"/>
            <family val="2"/>
          </rPr>
          <t xml:space="preserve">
Total deal capitalization. To discuss what layer to include down to for CML. Current thought is to include through collateral value which inherently includes borrower equity, thought being we can then calc subordination, etc.
Or maybe have multiple columns that capture total cost, appraised value, underwritten value so we can look multiple ways</t>
        </r>
      </text>
    </comment>
    <comment ref="U2" authorId="0" shapeId="0" xr:uid="{D11A89EF-21E7-483E-A489-4C955DC59B91}">
      <text>
        <r>
          <rPr>
            <b/>
            <sz val="9"/>
            <color indexed="81"/>
            <rFont val="Tahoma"/>
            <family val="2"/>
          </rPr>
          <t>Steele, Jon:</t>
        </r>
        <r>
          <rPr>
            <sz val="9"/>
            <color indexed="81"/>
            <rFont val="Tahoma"/>
            <family val="2"/>
          </rPr>
          <t xml:space="preserve">
Total deal capitalization. To discuss what layer to include down to for CML. Current thought is to include through collateral value which inherently includes borrower equity, thought being we can then calc subordination, etc.
Or maybe have multiple columns that capture total cost, appraised value, underwritten value so we can look multiple ways</t>
        </r>
      </text>
    </comment>
    <comment ref="W2" authorId="0" shapeId="0" xr:uid="{A8139BA4-332B-4D72-B254-0C6B8BBB7828}">
      <text>
        <r>
          <rPr>
            <b/>
            <sz val="9"/>
            <color indexed="81"/>
            <rFont val="Tahoma"/>
            <family val="2"/>
          </rPr>
          <t>Steele, Jon:</t>
        </r>
        <r>
          <rPr>
            <sz val="9"/>
            <color indexed="81"/>
            <rFont val="Tahoma"/>
            <family val="2"/>
          </rPr>
          <t xml:space="preserve">
Most senior portions of the capital stack. For bonds with multiple classes, show the Classes that are senior above our position</t>
        </r>
      </text>
    </comment>
    <comment ref="X2" authorId="0" shapeId="0" xr:uid="{B702B72D-31F3-4DD7-ABD3-D3EC4CDA32A4}">
      <text>
        <r>
          <rPr>
            <b/>
            <sz val="9"/>
            <color indexed="81"/>
            <rFont val="Tahoma"/>
            <family val="2"/>
          </rPr>
          <t>Steele, Jon:</t>
        </r>
        <r>
          <rPr>
            <sz val="9"/>
            <color indexed="81"/>
            <rFont val="Tahoma"/>
            <family val="2"/>
          </rPr>
          <t xml:space="preserve">
First Dollar of Risk</t>
        </r>
      </text>
    </comment>
    <comment ref="Y2" authorId="0" shapeId="0" xr:uid="{6CC556A1-EA89-4D36-9C51-E8D3C97108E0}">
      <text>
        <r>
          <rPr>
            <b/>
            <sz val="9"/>
            <color indexed="81"/>
            <rFont val="Tahoma"/>
            <family val="2"/>
          </rPr>
          <t>Steele, Jon:</t>
        </r>
        <r>
          <rPr>
            <sz val="9"/>
            <color indexed="81"/>
            <rFont val="Tahoma"/>
            <family val="2"/>
          </rPr>
          <t xml:space="preserve">
Last dollar of risk
</t>
        </r>
      </text>
    </comment>
    <comment ref="Z2" authorId="0" shapeId="0" xr:uid="{763CE077-F658-47CF-B756-FDE470B115E8}">
      <text>
        <r>
          <rPr>
            <b/>
            <sz val="9"/>
            <color indexed="81"/>
            <rFont val="Tahoma"/>
            <family val="2"/>
          </rPr>
          <t>Steele, Jon:</t>
        </r>
        <r>
          <rPr>
            <sz val="9"/>
            <color indexed="81"/>
            <rFont val="Tahoma"/>
            <family val="2"/>
          </rPr>
          <t xml:space="preserve">
If there is subordinate debt then it would be senior commitment over total debt, which should be equal to your attachment point. If there is no subordinate debt, then it is N/A. Senior / collateral value will be captured in LTV</t>
        </r>
      </text>
    </comment>
    <comment ref="AC2" authorId="0" shapeId="0" xr:uid="{DEA845B6-653F-43BE-AFF4-95320C147CFD}">
      <text>
        <r>
          <rPr>
            <b/>
            <sz val="9"/>
            <color indexed="81"/>
            <rFont val="Tahoma"/>
            <family val="2"/>
          </rPr>
          <t>Steele, Jon:</t>
        </r>
        <r>
          <rPr>
            <sz val="9"/>
            <color indexed="81"/>
            <rFont val="Tahoma"/>
            <family val="2"/>
          </rPr>
          <t xml:space="preserve">
Mezz or pref if not multiple classes of Debt. Common Equity if only one class of debt, calc TBD based on other note</t>
        </r>
      </text>
    </comment>
    <comment ref="AD2" authorId="0" shapeId="0" xr:uid="{1A6B9AB2-3C33-44DE-AF60-98FE66820956}">
      <text>
        <r>
          <rPr>
            <b/>
            <sz val="9"/>
            <color indexed="81"/>
            <rFont val="Tahoma"/>
            <family val="2"/>
          </rPr>
          <t>Steele, Jon:</t>
        </r>
        <r>
          <rPr>
            <sz val="9"/>
            <color indexed="81"/>
            <rFont val="Tahoma"/>
            <family val="2"/>
          </rPr>
          <t xml:space="preserve">
Mezz or pref if not multiple classes of Debt. Common Equity if only one class of debt, calc TBD based on other note</t>
        </r>
      </text>
    </comment>
    <comment ref="AE2" authorId="0" shapeId="0" xr:uid="{936BA919-5B90-4411-85D8-8897564266E8}">
      <text>
        <r>
          <rPr>
            <b/>
            <sz val="9"/>
            <color indexed="81"/>
            <rFont val="Tahoma"/>
            <family val="2"/>
          </rPr>
          <t>Steele, Jon:</t>
        </r>
        <r>
          <rPr>
            <sz val="9"/>
            <color indexed="81"/>
            <rFont val="Tahoma"/>
            <family val="2"/>
          </rPr>
          <t xml:space="preserve">
First Dollar of Risk</t>
        </r>
      </text>
    </comment>
    <comment ref="AF2" authorId="0" shapeId="0" xr:uid="{063D598F-B35A-4766-BF02-78A22F3347A4}">
      <text>
        <r>
          <rPr>
            <b/>
            <sz val="9"/>
            <color indexed="81"/>
            <rFont val="Tahoma"/>
            <family val="2"/>
          </rPr>
          <t>Steele, Jon:</t>
        </r>
        <r>
          <rPr>
            <sz val="9"/>
            <color indexed="81"/>
            <rFont val="Tahoma"/>
            <family val="2"/>
          </rPr>
          <t xml:space="preserve">
Last dollar of risk
</t>
        </r>
      </text>
    </comment>
    <comment ref="AG2" authorId="0" shapeId="0" xr:uid="{839171AE-3307-45E2-9B0C-E0F4FC5E20C2}">
      <text>
        <r>
          <rPr>
            <b/>
            <sz val="9"/>
            <color indexed="81"/>
            <rFont val="Tahoma"/>
            <family val="2"/>
          </rPr>
          <t>Steele, Jon:</t>
        </r>
        <r>
          <rPr>
            <sz val="9"/>
            <color indexed="81"/>
            <rFont val="Tahoma"/>
            <family val="2"/>
          </rPr>
          <t xml:space="preserve">
If there is subordinate debt then it would be senior commitment over total debt, which should be equal to your attachment point. If there is no subordinate debt, then it is N/A. Senior / collateral value will be captured in LTV</t>
        </r>
      </text>
    </comment>
    <comment ref="AJ2" authorId="0" shapeId="0" xr:uid="{06DA9275-53AE-4DCA-878F-77CF2E810B15}">
      <text>
        <r>
          <rPr>
            <b/>
            <sz val="9"/>
            <color indexed="81"/>
            <rFont val="Tahoma"/>
            <family val="2"/>
          </rPr>
          <t>Steele, Jon:</t>
        </r>
        <r>
          <rPr>
            <sz val="9"/>
            <color indexed="81"/>
            <rFont val="Tahoma"/>
            <family val="2"/>
          </rPr>
          <t xml:space="preserve">
Mezz or pref if not multiple classes of Debt. Common Equity if only one class of debt, calc TBD based on other note</t>
        </r>
      </text>
    </comment>
    <comment ref="AK2" authorId="0" shapeId="0" xr:uid="{A3A57778-8AC0-45B5-B879-2F888D4292FE}">
      <text>
        <r>
          <rPr>
            <b/>
            <sz val="9"/>
            <color indexed="81"/>
            <rFont val="Tahoma"/>
            <family val="2"/>
          </rPr>
          <t>Steele, Jon:</t>
        </r>
        <r>
          <rPr>
            <sz val="9"/>
            <color indexed="81"/>
            <rFont val="Tahoma"/>
            <family val="2"/>
          </rPr>
          <t xml:space="preserve">
Mezz or pref if not multiple classes of Debt. Common Equity if only one class of debt, calc TBD based on other note</t>
        </r>
      </text>
    </comment>
    <comment ref="AL2" authorId="0" shapeId="0" xr:uid="{F4D2EE9D-E0F4-440D-A6CB-181E15E82D0F}">
      <text>
        <r>
          <rPr>
            <b/>
            <sz val="9"/>
            <color indexed="81"/>
            <rFont val="Tahoma"/>
            <family val="2"/>
          </rPr>
          <t>Steele, Jon:</t>
        </r>
        <r>
          <rPr>
            <sz val="9"/>
            <color indexed="81"/>
            <rFont val="Tahoma"/>
            <family val="2"/>
          </rPr>
          <t xml:space="preserve">
First Dollar of Risk</t>
        </r>
      </text>
    </comment>
    <comment ref="AM2" authorId="0" shapeId="0" xr:uid="{F68ECD6C-3DA3-4DF3-8735-913F84703FE6}">
      <text>
        <r>
          <rPr>
            <b/>
            <sz val="9"/>
            <color indexed="81"/>
            <rFont val="Tahoma"/>
            <family val="2"/>
          </rPr>
          <t>Steele, Jon:</t>
        </r>
        <r>
          <rPr>
            <sz val="9"/>
            <color indexed="81"/>
            <rFont val="Tahoma"/>
            <family val="2"/>
          </rPr>
          <t xml:space="preserve">
Last dollar of risk
</t>
        </r>
      </text>
    </comment>
    <comment ref="AN2" authorId="0" shapeId="0" xr:uid="{2391BF49-0B58-4F40-A27C-F1AB642F4469}">
      <text>
        <r>
          <rPr>
            <b/>
            <sz val="9"/>
            <color indexed="81"/>
            <rFont val="Tahoma"/>
            <family val="2"/>
          </rPr>
          <t>Steele, Jon:</t>
        </r>
        <r>
          <rPr>
            <sz val="9"/>
            <color indexed="81"/>
            <rFont val="Tahoma"/>
            <family val="2"/>
          </rPr>
          <t xml:space="preserve">
If there is subordinate debt then it would be senior commitment over total debt, which should be equal to your attachment point. If there is no subordinate debt, then it is N/A. Senior / collateral value will be captured in LTV</t>
        </r>
      </text>
    </comment>
    <comment ref="AQ2" authorId="0" shapeId="0" xr:uid="{E41190D8-E0C4-4F27-9A8D-F0F0965D7F6E}">
      <text>
        <r>
          <rPr>
            <b/>
            <sz val="9"/>
            <color indexed="81"/>
            <rFont val="Tahoma"/>
            <family val="2"/>
          </rPr>
          <t>Steele, Jon:</t>
        </r>
        <r>
          <rPr>
            <sz val="9"/>
            <color indexed="81"/>
            <rFont val="Tahoma"/>
            <family val="2"/>
          </rPr>
          <t xml:space="preserve">
Mezz or pref if not multiple classes of Debt. Common Equity if only one class of debt, calc TBD based on other note</t>
        </r>
      </text>
    </comment>
    <comment ref="AR2" authorId="0" shapeId="0" xr:uid="{CBE51DEF-B398-41FF-AA09-7A497455EF55}">
      <text>
        <r>
          <rPr>
            <b/>
            <sz val="9"/>
            <color indexed="81"/>
            <rFont val="Tahoma"/>
            <family val="2"/>
          </rPr>
          <t>Steele, Jon:</t>
        </r>
        <r>
          <rPr>
            <sz val="9"/>
            <color indexed="81"/>
            <rFont val="Tahoma"/>
            <family val="2"/>
          </rPr>
          <t xml:space="preserve">
Mezz or pref if not multiple classes of Debt. Common Equity if only one class of debt, calc TBD based on other note</t>
        </r>
      </text>
    </comment>
    <comment ref="AS2" authorId="0" shapeId="0" xr:uid="{5F9ED9AC-704A-449E-9AB4-B3C508C88F1C}">
      <text>
        <r>
          <rPr>
            <b/>
            <sz val="9"/>
            <color indexed="81"/>
            <rFont val="Tahoma"/>
            <family val="2"/>
          </rPr>
          <t>Steele, Jon:</t>
        </r>
        <r>
          <rPr>
            <sz val="9"/>
            <color indexed="81"/>
            <rFont val="Tahoma"/>
            <family val="2"/>
          </rPr>
          <t xml:space="preserve">
First Dollar of Risk</t>
        </r>
      </text>
    </comment>
    <comment ref="AT2" authorId="0" shapeId="0" xr:uid="{C1E74C96-6B5A-4846-94FF-DCBEEBF7A480}">
      <text>
        <r>
          <rPr>
            <b/>
            <sz val="9"/>
            <color indexed="81"/>
            <rFont val="Tahoma"/>
            <family val="2"/>
          </rPr>
          <t>Steele, Jon:</t>
        </r>
        <r>
          <rPr>
            <sz val="9"/>
            <color indexed="81"/>
            <rFont val="Tahoma"/>
            <family val="2"/>
          </rPr>
          <t xml:space="preserve">
Last dollar of risk
</t>
        </r>
      </text>
    </comment>
    <comment ref="AU2" authorId="0" shapeId="0" xr:uid="{01469119-BDA6-4ED4-B53A-7D8DB4B3D8B5}">
      <text>
        <r>
          <rPr>
            <b/>
            <sz val="9"/>
            <color indexed="81"/>
            <rFont val="Tahoma"/>
            <family val="2"/>
          </rPr>
          <t>Steele, Jon:</t>
        </r>
        <r>
          <rPr>
            <sz val="9"/>
            <color indexed="81"/>
            <rFont val="Tahoma"/>
            <family val="2"/>
          </rPr>
          <t xml:space="preserve">
If there is subordinate debt then it would be senior commitment over total debt, which should be equal to your attachment point. If there is no subordinate debt, then it is N/A. Senior / collateral value will be captured in LTV</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Steele, Jon</author>
    <author>Russell, Charlie</author>
  </authors>
  <commentList>
    <comment ref="CE1" authorId="0" shapeId="0" xr:uid="{4D47F3AF-C73C-43BA-A4D8-F8341C283C08}">
      <text>
        <r>
          <rPr>
            <b/>
            <sz val="9"/>
            <color indexed="81"/>
            <rFont val="Tahoma"/>
            <family val="2"/>
          </rPr>
          <t>Steele, Jon:</t>
        </r>
        <r>
          <rPr>
            <sz val="9"/>
            <color indexed="81"/>
            <rFont val="Tahoma"/>
            <family val="2"/>
          </rPr>
          <t xml:space="preserve">
When did we add these / where do these flow to? Just want to understand as it is a lot of detail and wont be applicable to every deal so maybe makes sense to include as its own tab or tape?</t>
        </r>
      </text>
    </comment>
    <comment ref="E2" authorId="0" shapeId="0" xr:uid="{057D5469-80E3-42EA-BAE8-C68C440F44C9}">
      <text>
        <r>
          <rPr>
            <b/>
            <sz val="9"/>
            <color indexed="81"/>
            <rFont val="Tahoma"/>
            <family val="2"/>
          </rPr>
          <t>Steele, Jon:</t>
        </r>
        <r>
          <rPr>
            <sz val="9"/>
            <color indexed="81"/>
            <rFont val="Tahoma"/>
            <family val="2"/>
          </rPr>
          <t xml:space="preserve">
Added to be populated. Required on Position Report</t>
        </r>
      </text>
    </comment>
    <comment ref="F2" authorId="0" shapeId="0" xr:uid="{01F79A5D-A092-4B71-9C45-50592481CBF5}">
      <text>
        <r>
          <rPr>
            <b/>
            <sz val="9"/>
            <color indexed="81"/>
            <rFont val="Tahoma"/>
            <family val="2"/>
          </rPr>
          <t>Steele, Jon:</t>
        </r>
        <r>
          <rPr>
            <sz val="9"/>
            <color indexed="81"/>
            <rFont val="Tahoma"/>
            <family val="2"/>
          </rPr>
          <t xml:space="preserve">
Added to be populated. Required on Position Report</t>
        </r>
      </text>
    </comment>
    <comment ref="H2" authorId="0" shapeId="0" xr:uid="{2616D09C-99EC-4E0F-A2B2-1BCA39819BDC}">
      <text>
        <r>
          <rPr>
            <b/>
            <sz val="9"/>
            <color indexed="81"/>
            <rFont val="Tahoma"/>
            <family val="2"/>
          </rPr>
          <t>Steele, Jon:</t>
        </r>
        <r>
          <rPr>
            <sz val="9"/>
            <color indexed="81"/>
            <rFont val="Tahoma"/>
            <family val="2"/>
          </rPr>
          <t xml:space="preserve">
Move to the Allocations and Returns tab</t>
        </r>
      </text>
    </comment>
    <comment ref="I2" authorId="0" shapeId="0" xr:uid="{C8F15841-7EA5-49BE-AE40-C9AC33C85EC7}">
      <text>
        <r>
          <rPr>
            <b/>
            <sz val="9"/>
            <color indexed="81"/>
            <rFont val="Tahoma"/>
            <family val="2"/>
          </rPr>
          <t>Steele, Jon:</t>
        </r>
        <r>
          <rPr>
            <sz val="9"/>
            <color indexed="81"/>
            <rFont val="Tahoma"/>
            <family val="2"/>
          </rPr>
          <t xml:space="preserve">
Added</t>
        </r>
      </text>
    </comment>
    <comment ref="J2" authorId="0" shapeId="0" xr:uid="{33FD228A-20F6-466B-9D5D-9D2F647683F2}">
      <text>
        <r>
          <rPr>
            <b/>
            <sz val="9"/>
            <color indexed="81"/>
            <rFont val="Tahoma"/>
            <family val="2"/>
          </rPr>
          <t>Steele, Jon:</t>
        </r>
        <r>
          <rPr>
            <sz val="9"/>
            <color indexed="81"/>
            <rFont val="Tahoma"/>
            <family val="2"/>
          </rPr>
          <t xml:space="preserve">
Origination date on the underlying loan, not necessarily when SSP came in. So Sequoia, Royale, etc. that we bought secondary would be different dates</t>
        </r>
      </text>
    </comment>
    <comment ref="M2" authorId="0" shapeId="0" xr:uid="{EDD08D8B-5F21-485B-9F72-90882A995AB7}">
      <text>
        <r>
          <rPr>
            <b/>
            <sz val="9"/>
            <color indexed="81"/>
            <rFont val="Tahoma"/>
            <family val="2"/>
          </rPr>
          <t>Steele, Jon:</t>
        </r>
        <r>
          <rPr>
            <sz val="9"/>
            <color indexed="81"/>
            <rFont val="Tahoma"/>
            <family val="2"/>
          </rPr>
          <t xml:space="preserve">
</t>
        </r>
      </text>
    </comment>
    <comment ref="N2" authorId="0" shapeId="0" xr:uid="{847DAF51-6D36-4EC1-A81D-16B79DA02880}">
      <text>
        <r>
          <rPr>
            <b/>
            <sz val="9"/>
            <color indexed="81"/>
            <rFont val="Tahoma"/>
            <family val="2"/>
          </rPr>
          <t>Steele, Jon:</t>
        </r>
        <r>
          <rPr>
            <sz val="9"/>
            <color indexed="81"/>
            <rFont val="Tahoma"/>
            <family val="2"/>
          </rPr>
          <t xml:space="preserve">
Moved columns to more natural place within</t>
        </r>
      </text>
    </comment>
    <comment ref="O2" authorId="0" shapeId="0" xr:uid="{8B05AC06-86E8-4750-AF3E-3B4F7BFD91E5}">
      <text>
        <r>
          <rPr>
            <b/>
            <sz val="9"/>
            <color indexed="81"/>
            <rFont val="Tahoma"/>
            <family val="2"/>
          </rPr>
          <t>Steele, Jon:</t>
        </r>
        <r>
          <rPr>
            <sz val="9"/>
            <color indexed="81"/>
            <rFont val="Tahoma"/>
            <family val="2"/>
          </rPr>
          <t xml:space="preserve">
Add specific group that we sourced this from, like Blackstone for Crystal Springs, Red Cove for Alpine Village, Performance Trust for AXMF, etc.</t>
        </r>
      </text>
    </comment>
    <comment ref="P2" authorId="0" shapeId="0" xr:uid="{1906DA0F-4220-44A2-AD3D-D6DF34390952}">
      <text>
        <r>
          <rPr>
            <b/>
            <sz val="9"/>
            <color indexed="81"/>
            <rFont val="Tahoma"/>
            <family val="2"/>
          </rPr>
          <t>Steele, Jon:</t>
        </r>
        <r>
          <rPr>
            <sz val="9"/>
            <color indexed="81"/>
            <rFont val="Tahoma"/>
            <family val="2"/>
          </rPr>
          <t xml:space="preserve">
Should we have this for all of the cusips?</t>
        </r>
      </text>
    </comment>
    <comment ref="Q2" authorId="0" shapeId="0" xr:uid="{C51978B5-0DF5-4604-B6CB-A99AA94B3C57}">
      <text>
        <r>
          <rPr>
            <b/>
            <sz val="9"/>
            <color indexed="81"/>
            <rFont val="Tahoma"/>
            <family val="2"/>
          </rPr>
          <t>Steele, Jon:</t>
        </r>
        <r>
          <rPr>
            <sz val="9"/>
            <color indexed="81"/>
            <rFont val="Tahoma"/>
            <family val="2"/>
          </rPr>
          <t xml:space="preserve">
This should just be co-lenders who are pari to us in our loan. If there is mezz below us or senior ahead of us, addressed with additional columns added
If there are multiple co-lenders like in Sequoia, Stripe, etc. then list them all out
Highlighted the deals where this needs to be updated</t>
        </r>
      </text>
    </comment>
    <comment ref="R2" authorId="0" shapeId="0" xr:uid="{2EAE3C3B-B381-44BE-AE0F-0B2D2AC2061D}">
      <text>
        <r>
          <rPr>
            <b/>
            <sz val="9"/>
            <color indexed="81"/>
            <rFont val="Tahoma"/>
            <family val="2"/>
          </rPr>
          <t>Steele, Jon:</t>
        </r>
        <r>
          <rPr>
            <sz val="9"/>
            <color indexed="81"/>
            <rFont val="Tahoma"/>
            <family val="2"/>
          </rPr>
          <t xml:space="preserve">
Moved columns to more natural place within
Lets add dropdowns with the ability to add groups over time. We should have consistency with things like Computershare vs. Computershare NA, etc.</t>
        </r>
      </text>
    </comment>
    <comment ref="T2" authorId="0" shapeId="0" xr:uid="{0F74E43C-9FFB-40CA-BC08-E2A34B6D83D8}">
      <text>
        <r>
          <rPr>
            <b/>
            <sz val="9"/>
            <color indexed="81"/>
            <rFont val="Tahoma"/>
            <family val="2"/>
          </rPr>
          <t>Steele, Jon:</t>
        </r>
        <r>
          <rPr>
            <sz val="9"/>
            <color indexed="81"/>
            <rFont val="Tahoma"/>
            <family val="2"/>
          </rPr>
          <t xml:space="preserve">
Should we align this with the Collateral Type dropdowns from the position report? I added those options within</t>
        </r>
      </text>
    </comment>
    <comment ref="W2" authorId="0" shapeId="0" xr:uid="{FAFA4768-5C96-4D97-93DD-5E45359E4250}">
      <text>
        <r>
          <rPr>
            <b/>
            <sz val="9"/>
            <color indexed="81"/>
            <rFont val="Tahoma"/>
            <family val="2"/>
          </rPr>
          <t>Steele, Jon:</t>
        </r>
        <r>
          <rPr>
            <sz val="9"/>
            <color indexed="81"/>
            <rFont val="Tahoma"/>
            <family val="2"/>
          </rPr>
          <t xml:space="preserve">
Consider replacing with Investment Type to the right</t>
        </r>
      </text>
    </comment>
    <comment ref="Y2" authorId="0" shapeId="0" xr:uid="{3E8ACD6A-FAC6-4E6C-AE29-6DD111184558}">
      <text>
        <r>
          <rPr>
            <b/>
            <sz val="9"/>
            <color indexed="81"/>
            <rFont val="Tahoma"/>
            <family val="2"/>
          </rPr>
          <t>Steele, Jon:</t>
        </r>
        <r>
          <rPr>
            <sz val="9"/>
            <color indexed="81"/>
            <rFont val="Tahoma"/>
            <family val="2"/>
          </rPr>
          <t xml:space="preserve">
This should be Original Maturity Date</t>
        </r>
      </text>
    </comment>
    <comment ref="AD2" authorId="0" shapeId="0" xr:uid="{A95E0B71-0A5A-4816-AF2B-7BE3A6CAE9CA}">
      <text>
        <r>
          <rPr>
            <b/>
            <sz val="9"/>
            <color indexed="81"/>
            <rFont val="Tahoma"/>
            <family val="2"/>
          </rPr>
          <t>Steele, Jon:</t>
        </r>
        <r>
          <rPr>
            <sz val="9"/>
            <color indexed="81"/>
            <rFont val="Tahoma"/>
            <family val="2"/>
          </rPr>
          <t xml:space="preserve">
Should be initial maturity for originations</t>
        </r>
      </text>
    </comment>
    <comment ref="AF2" authorId="0" shapeId="0" xr:uid="{40D2B86F-4E47-4C83-880A-32B18DFA9EF8}">
      <text>
        <r>
          <rPr>
            <b/>
            <sz val="9"/>
            <color indexed="81"/>
            <rFont val="Tahoma"/>
            <family val="2"/>
          </rPr>
          <t>Steele, Jon:</t>
        </r>
        <r>
          <rPr>
            <sz val="9"/>
            <color indexed="81"/>
            <rFont val="Tahoma"/>
            <family val="2"/>
          </rPr>
          <t xml:space="preserve">
Do we need this in the tape if we have the Payment Type column?</t>
        </r>
      </text>
    </comment>
    <comment ref="AP2" authorId="0" shapeId="0" xr:uid="{282A6E71-9F82-42F1-8D3D-77272028979D}">
      <text>
        <r>
          <rPr>
            <b/>
            <sz val="9"/>
            <color indexed="81"/>
            <rFont val="Tahoma"/>
            <family val="2"/>
          </rPr>
          <t>Steele, Jon:</t>
        </r>
        <r>
          <rPr>
            <sz val="9"/>
            <color indexed="81"/>
            <rFont val="Tahoma"/>
            <family val="2"/>
          </rPr>
          <t xml:space="preserve">
Is this really whole loan or mortgage?</t>
        </r>
      </text>
    </comment>
    <comment ref="BC2" authorId="0" shapeId="0" xr:uid="{2E914736-63B7-47AE-918E-F136528AF31F}">
      <text>
        <r>
          <rPr>
            <b/>
            <sz val="9"/>
            <color indexed="81"/>
            <rFont val="Tahoma"/>
            <family val="2"/>
          </rPr>
          <t>Steele, Jon:</t>
        </r>
        <r>
          <rPr>
            <sz val="9"/>
            <color indexed="81"/>
            <rFont val="Tahoma"/>
            <family val="2"/>
          </rPr>
          <t xml:space="preserve">
Does this need to be included in the onboarding file or is this duplicative with First Payment Due Date?</t>
        </r>
      </text>
    </comment>
    <comment ref="BE2" authorId="0" shapeId="0" xr:uid="{F98BC93D-85DB-42AA-88EC-4C3511403AC9}">
      <text>
        <r>
          <rPr>
            <b/>
            <sz val="9"/>
            <color indexed="81"/>
            <rFont val="Tahoma"/>
            <family val="2"/>
          </rPr>
          <t>Steele, Jon:</t>
        </r>
        <r>
          <rPr>
            <sz val="9"/>
            <color indexed="81"/>
            <rFont val="Tahoma"/>
            <family val="2"/>
          </rPr>
          <t xml:space="preserve">
Do we need this if we have payment frequecy column to the right? Or is this saying we get paid once per month?</t>
        </r>
      </text>
    </comment>
    <comment ref="BF2" authorId="0" shapeId="0" xr:uid="{2099A4A2-C117-4631-A2BF-1957B66D496B}">
      <text>
        <r>
          <rPr>
            <b/>
            <sz val="9"/>
            <color indexed="81"/>
            <rFont val="Tahoma"/>
            <family val="2"/>
          </rPr>
          <t>Steele, Jon:</t>
        </r>
        <r>
          <rPr>
            <sz val="9"/>
            <color indexed="81"/>
            <rFont val="Tahoma"/>
            <family val="2"/>
          </rPr>
          <t xml:space="preserve">
Day of the month that payments are due, i.e. the 1st of the month or the 9th of the month, etc</t>
        </r>
      </text>
    </comment>
    <comment ref="BG2" authorId="0" shapeId="0" xr:uid="{17D9ECE4-67F6-4CD8-BE05-3AC392AF9131}">
      <text>
        <r>
          <rPr>
            <b/>
            <sz val="9"/>
            <color indexed="81"/>
            <rFont val="Tahoma"/>
            <family val="2"/>
          </rPr>
          <t>Steele, Jon:</t>
        </r>
        <r>
          <rPr>
            <sz val="9"/>
            <color indexed="81"/>
            <rFont val="Tahoma"/>
            <family val="2"/>
          </rPr>
          <t xml:space="preserve">
1st of month to last of month, 14th to 15th, etc</t>
        </r>
      </text>
    </comment>
    <comment ref="BJ2" authorId="0" shapeId="0" xr:uid="{5CACFCB3-E62A-4C1E-8D77-D510FF8A2C5F}">
      <text>
        <r>
          <rPr>
            <b/>
            <sz val="9"/>
            <color indexed="81"/>
            <rFont val="Tahoma"/>
            <family val="2"/>
          </rPr>
          <t>Steele, Jon:</t>
        </r>
        <r>
          <rPr>
            <sz val="9"/>
            <color indexed="81"/>
            <rFont val="Tahoma"/>
            <family val="2"/>
          </rPr>
          <t xml:space="preserve">
What is this field?</t>
        </r>
      </text>
    </comment>
    <comment ref="BK2" authorId="0" shapeId="0" xr:uid="{C643ECFF-F146-40CD-AC8E-F764C82C217A}">
      <text>
        <r>
          <rPr>
            <b/>
            <sz val="9"/>
            <color indexed="81"/>
            <rFont val="Tahoma"/>
            <family val="2"/>
          </rPr>
          <t>Steele, Jon:</t>
        </r>
        <r>
          <rPr>
            <sz val="9"/>
            <color indexed="81"/>
            <rFont val="Tahoma"/>
            <family val="2"/>
          </rPr>
          <t xml:space="preserve">
What is this?</t>
        </r>
      </text>
    </comment>
    <comment ref="BN2" authorId="0" shapeId="0" xr:uid="{DCF82CD5-7689-4D7D-B823-DD7F2B3C41FB}">
      <text>
        <r>
          <rPr>
            <b/>
            <sz val="9"/>
            <color indexed="81"/>
            <rFont val="Tahoma"/>
            <family val="2"/>
          </rPr>
          <t>Steele, Jon:</t>
        </r>
        <r>
          <rPr>
            <sz val="9"/>
            <color indexed="81"/>
            <rFont val="Tahoma"/>
            <family val="2"/>
          </rPr>
          <t xml:space="preserve">
Is this the same as Rate Adjustment Frequency column? If so lets delete</t>
        </r>
      </text>
    </comment>
    <comment ref="BO2" authorId="0" shapeId="0" xr:uid="{6D9BC478-1C4E-45E8-86DD-2C9B9389D379}">
      <text>
        <r>
          <rPr>
            <b/>
            <sz val="9"/>
            <color indexed="81"/>
            <rFont val="Tahoma"/>
            <family val="2"/>
          </rPr>
          <t>Steele, Jon:</t>
        </r>
        <r>
          <rPr>
            <sz val="9"/>
            <color indexed="81"/>
            <rFont val="Tahoma"/>
            <family val="2"/>
          </rPr>
          <t xml:space="preserve">
Should this be the same as First Rate Adjustment column? If so lets delete rather than be duplicative</t>
        </r>
      </text>
    </comment>
    <comment ref="BQ2" authorId="0" shapeId="0" xr:uid="{28F4B6CD-D652-411D-AA29-CBDE8CADF7F6}">
      <text>
        <r>
          <rPr>
            <b/>
            <sz val="9"/>
            <color indexed="81"/>
            <rFont val="Tahoma"/>
            <family val="2"/>
          </rPr>
          <t>Steele, Jon:</t>
        </r>
        <r>
          <rPr>
            <sz val="9"/>
            <color indexed="81"/>
            <rFont val="Tahoma"/>
            <family val="2"/>
          </rPr>
          <t xml:space="preserve">
What is an insurance cap?</t>
        </r>
      </text>
    </comment>
    <comment ref="BU2" authorId="0" shapeId="0" xr:uid="{600DFF23-E692-4D3C-A865-2CFB7B714BCC}">
      <text>
        <r>
          <rPr>
            <b/>
            <sz val="9"/>
            <color indexed="81"/>
            <rFont val="Tahoma"/>
            <family val="2"/>
          </rPr>
          <t>Steele, Jon:</t>
        </r>
        <r>
          <rPr>
            <sz val="9"/>
            <color indexed="81"/>
            <rFont val="Tahoma"/>
            <family val="2"/>
          </rPr>
          <t xml:space="preserve">
Is this meant to capture the structure like in BX or Brookfield deals where they can buy a cap at a higher strike rate and then guaranty down to a lower strike rate? If so, I think we should just put the effective strike rate and don’t  need another column. This is not that common and functionally its the same</t>
        </r>
      </text>
    </comment>
    <comment ref="BV2" authorId="0" shapeId="0" xr:uid="{4386931E-C45D-4979-9272-DD01B445741F}">
      <text>
        <r>
          <rPr>
            <b/>
            <sz val="9"/>
            <color indexed="81"/>
            <rFont val="Tahoma"/>
            <family val="2"/>
          </rPr>
          <t>Steele, Jon:</t>
        </r>
        <r>
          <rPr>
            <sz val="9"/>
            <color indexed="81"/>
            <rFont val="Tahoma"/>
            <family val="2"/>
          </rPr>
          <t xml:space="preserve">
These options should include spread maintenance, defeasance, minimum interset, minimum multiple. Anything else?</t>
        </r>
      </text>
    </comment>
    <comment ref="CA2" authorId="0" shapeId="0" xr:uid="{AA0A8DCE-C72B-4F95-94C0-FA00B56103B4}">
      <text>
        <r>
          <rPr>
            <b/>
            <sz val="9"/>
            <color indexed="81"/>
            <rFont val="Tahoma"/>
            <family val="2"/>
          </rPr>
          <t>Steele, Jon:</t>
        </r>
        <r>
          <rPr>
            <sz val="9"/>
            <color indexed="81"/>
            <rFont val="Tahoma"/>
            <family val="2"/>
          </rPr>
          <t xml:space="preserve">
We should make clear that this is an adder to our contractual rate</t>
        </r>
      </text>
    </comment>
    <comment ref="CX2" authorId="0" shapeId="0" xr:uid="{5E5145AA-111E-452F-AC42-3074336CDA17}">
      <text>
        <r>
          <rPr>
            <b/>
            <sz val="9"/>
            <color indexed="81"/>
            <rFont val="Tahoma"/>
            <family val="2"/>
          </rPr>
          <t>Steele, Jon:</t>
        </r>
        <r>
          <rPr>
            <sz val="9"/>
            <color indexed="81"/>
            <rFont val="Tahoma"/>
            <family val="2"/>
          </rPr>
          <t xml:space="preserve">
we should add period of time to breach the trigger, i.e. immediately, one or two consecutive months, etc.
Maybe could be its own tab
Relabel to Cash Management Trigger</t>
        </r>
      </text>
    </comment>
    <comment ref="CY2" authorId="0" shapeId="0" xr:uid="{944279DE-92C7-457D-8814-C0891DE6B2FF}">
      <text>
        <r>
          <rPr>
            <b/>
            <sz val="9"/>
            <color indexed="81"/>
            <rFont val="Tahoma"/>
            <family val="2"/>
          </rPr>
          <t>Steele, Jon:</t>
        </r>
        <r>
          <rPr>
            <sz val="9"/>
            <color indexed="81"/>
            <rFont val="Tahoma"/>
            <family val="2"/>
          </rPr>
          <t xml:space="preserve">
we should add DY or DSCR hurdle and period of time to cure the breach</t>
        </r>
      </text>
    </comment>
    <comment ref="BU3" authorId="1" shapeId="0" xr:uid="{B325F7B5-795B-4003-BCE3-EC89890730BF}">
      <text>
        <r>
          <rPr>
            <b/>
            <sz val="9"/>
            <color indexed="81"/>
            <rFont val="Tahoma"/>
            <family val="2"/>
          </rPr>
          <t>Russell, Charlie:</t>
        </r>
        <r>
          <rPr>
            <sz val="9"/>
            <color indexed="81"/>
            <rFont val="Tahoma"/>
            <family val="2"/>
          </rPr>
          <t xml:space="preserve">
Corrected from 5.50%. Source: Citi - Project Sequoia (BS) - Mortgage Loan Agreement, §2.2.7(a) - cap required at Closing (no index trigger). Initial Strike Price ≤ 3.85%; extensions = greater of 3.85% and the 1.10x DSCR rate.</t>
        </r>
      </text>
    </comment>
    <comment ref="BU4" authorId="1" shapeId="0" xr:uid="{FC23D1DF-BA30-4F7B-AFCD-AD42EB306AC0}">
      <text>
        <r>
          <rPr>
            <b/>
            <sz val="9"/>
            <color indexed="81"/>
            <rFont val="Tahoma"/>
            <family val="2"/>
          </rPr>
          <t>Russell, Charlie:</t>
        </r>
        <r>
          <rPr>
            <sz val="9"/>
            <color indexed="81"/>
            <rFont val="Tahoma"/>
            <family val="2"/>
          </rPr>
          <t xml:space="preserve">
Source: MS - Project Royale - Mortgage Loan Agreement, §2.2.7(a) - cap required if the Benchmark equals or exceeds 2.50% for 3 consecutive Business Days.</t>
        </r>
      </text>
    </comment>
    <comment ref="BK7" authorId="1" shapeId="0" xr:uid="{A1A1602E-6773-4778-9D08-E8F3D638D412}">
      <text>
        <r>
          <rPr>
            <b/>
            <sz val="9"/>
            <color indexed="81"/>
            <rFont val="Tahoma"/>
            <family val="2"/>
          </rPr>
          <t>Russell, Charlie:</t>
        </r>
        <r>
          <rPr>
            <sz val="9"/>
            <color indexed="81"/>
            <rFont val="Tahoma"/>
            <family val="2"/>
          </rPr>
          <t xml:space="preserve">
Confirmed: Citi - Project Cubic - Mortgage Loan Agreement (BS) is Term SOFR from origination (no LIBOR conversion), so no spread adjustment applies. 'Spread' = 1.69809% (weighted across components), and the Term SOFR definition has no rounding.</t>
        </r>
      </text>
    </comment>
    <comment ref="BU7" authorId="1" shapeId="0" xr:uid="{FF29DBB5-20E2-42B7-9287-9BAEDDEAD1FA}">
      <text>
        <r>
          <rPr>
            <b/>
            <sz val="9"/>
            <color indexed="81"/>
            <rFont val="Tahoma"/>
            <family val="2"/>
          </rPr>
          <t>Russell, Charlie:</t>
        </r>
        <r>
          <rPr>
            <sz val="9"/>
            <color indexed="81"/>
            <rFont val="Tahoma"/>
            <family val="2"/>
          </rPr>
          <t xml:space="preserve">
Corrected from 5.50%. Source: Citi - Project Cubic - Mortgage Loan Agreement (BS), §2.2.7(a) and 'Springing Cap Threshold' = 2.0% - cap required if Term SOFR exceeds 2.0% for 5 consecutive Business Days. Required Strike Price = greater of 2.25% and the 1.10x DSCR rate.</t>
        </r>
      </text>
    </comment>
    <comment ref="BL8" authorId="1" shapeId="0" xr:uid="{EA3638EF-D22E-4927-8697-1E1AA19DC7C0}">
      <text>
        <r>
          <rPr>
            <b/>
            <sz val="9"/>
            <color indexed="81"/>
            <rFont val="Tahoma"/>
            <family val="2"/>
          </rPr>
          <t>Russell, Charlie:</t>
        </r>
        <r>
          <rPr>
            <sz val="9"/>
            <color indexed="81"/>
            <rFont val="Tahoma"/>
            <family val="2"/>
          </rPr>
          <t xml:space="preserve">
Source: 13.2.2.14 Project Eyas - Mortgage Loan Agreement, §2.6(d) - if any interest is not paid within 5 days of its due date, the late charge is the lesser of 3% of the unpaid INTEREST and the legal maximum, less any Default Rate interest already paid on it. The 5-day grace period is available only once per 12 months; otherwise the charge applies from the due date.</t>
        </r>
      </text>
    </comment>
    <comment ref="BU8" authorId="1" shapeId="0" xr:uid="{44D729F0-F750-44D2-9982-82407E199F25}">
      <text>
        <r>
          <rPr>
            <b/>
            <sz val="9"/>
            <color indexed="81"/>
            <rFont val="Tahoma"/>
            <family val="2"/>
          </rPr>
          <t>Russell, Charlie:</t>
        </r>
        <r>
          <rPr>
            <sz val="9"/>
            <color indexed="81"/>
            <rFont val="Tahoma"/>
            <family val="2"/>
          </rPr>
          <t xml:space="preserve">
Source: 13.2.2.14 Project Eyas - Mortgage Loan Agreement, §2.8(a) - cap required if Term SOFR is at or above 2.75% for 10 consecutive Business Days (or upon Securitization).</t>
        </r>
      </text>
    </comment>
    <comment ref="BU9" authorId="1" shapeId="0" xr:uid="{9039CDDD-B6E5-490B-B913-EE4372F052B8}">
      <text>
        <r>
          <rPr>
            <b/>
            <sz val="9"/>
            <color indexed="81"/>
            <rFont val="Tahoma"/>
            <family val="2"/>
          </rPr>
          <t>Russell, Charlie:</t>
        </r>
        <r>
          <rPr>
            <sz val="9"/>
            <color indexed="81"/>
            <rFont val="Tahoma"/>
            <family val="2"/>
          </rPr>
          <t xml:space="preserve">
Source: 01. Mortgage Loan Agreement (Executed) - Stripe, §2.2.7(a) - cap required if the Benchmark equals or exceeds 2.00% for 3 consecutive Business Days.</t>
        </r>
      </text>
    </comment>
    <comment ref="BU17" authorId="1" shapeId="0" xr:uid="{BAE3E441-149C-4D75-81DF-ABCABECA7EE4}">
      <text>
        <r>
          <rPr>
            <b/>
            <sz val="9"/>
            <color indexed="81"/>
            <rFont val="Tahoma"/>
            <family val="2"/>
          </rPr>
          <t>Russell, Charlie:</t>
        </r>
        <r>
          <rPr>
            <sz val="9"/>
            <color indexed="81"/>
            <rFont val="Tahoma"/>
            <family val="2"/>
          </rPr>
          <t xml:space="preserve">
Corrected from 5.00%. Source: Highland Mezzanine Loan Agreement §5.24(a) - cap required at Closing (no index trigger). Strike Rate 5.0% initial; notional = outstanding Loan ($80M = Notes A-1 $35M + A-2 $30M + A-3 $15M); term through the Aug 2028 Initial Maturity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Steele, Jon</author>
    <author>Russell, Charlie</author>
  </authors>
  <commentList>
    <comment ref="G1" authorId="0" shapeId="0" xr:uid="{85F800E2-7884-4F17-80DD-ECE4D3DD3E80}">
      <text>
        <r>
          <rPr>
            <b/>
            <sz val="9"/>
            <color indexed="81"/>
            <rFont val="Tahoma"/>
            <family val="2"/>
          </rPr>
          <t>Steele, Jon:</t>
        </r>
        <r>
          <rPr>
            <sz val="9"/>
            <color indexed="81"/>
            <rFont val="Tahoma"/>
            <family val="2"/>
          </rPr>
          <t xml:space="preserve">
Need to add NWML, Madrone, Beacon, Cedar, TAO, Opps</t>
        </r>
      </text>
    </comment>
    <comment ref="AO2" authorId="0" shapeId="0" xr:uid="{0B6232F3-19E9-4620-8E56-C70E924C404D}">
      <text>
        <r>
          <rPr>
            <b/>
            <sz val="9"/>
            <color indexed="81"/>
            <rFont val="Tahoma"/>
            <family val="2"/>
          </rPr>
          <t>Steele, Jon:</t>
        </r>
        <r>
          <rPr>
            <sz val="9"/>
            <color indexed="81"/>
            <rFont val="Tahoma"/>
            <family val="2"/>
          </rPr>
          <t xml:space="preserve">
to be populated once positions have repaid</t>
        </r>
      </text>
    </comment>
    <comment ref="AS2" authorId="0" shapeId="0" xr:uid="{DB45D621-69F5-4CC0-8299-249348A6A8D7}">
      <text>
        <r>
          <rPr>
            <b/>
            <sz val="9"/>
            <color indexed="81"/>
            <rFont val="Tahoma"/>
            <family val="2"/>
          </rPr>
          <t>Steele, Jon:</t>
        </r>
        <r>
          <rPr>
            <sz val="9"/>
            <color indexed="81"/>
            <rFont val="Tahoma"/>
            <family val="2"/>
          </rPr>
          <t xml:space="preserve">
to be populated once positions have repaid</t>
        </r>
      </text>
    </comment>
    <comment ref="BA2" authorId="0" shapeId="0" xr:uid="{AE6DD4BB-60AE-4DD6-A8A0-3FFE440270A8}">
      <text>
        <r>
          <rPr>
            <b/>
            <sz val="9"/>
            <color indexed="81"/>
            <rFont val="Tahoma"/>
            <family val="2"/>
          </rPr>
          <t>Steele, Jon:</t>
        </r>
        <r>
          <rPr>
            <sz val="9"/>
            <color indexed="81"/>
            <rFont val="Tahoma"/>
            <family val="2"/>
          </rPr>
          <t xml:space="preserve">
Can we have this calc automatically based on inputs?</t>
        </r>
      </text>
    </comment>
    <comment ref="D3" authorId="0" shapeId="0" xr:uid="{14B36FDE-3A6D-4894-9171-673EEA802EAA}">
      <text>
        <r>
          <rPr>
            <b/>
            <sz val="9"/>
            <color indexed="81"/>
            <rFont val="Tahoma"/>
            <family val="2"/>
          </rPr>
          <t>Steele, Jon:</t>
        </r>
        <r>
          <rPr>
            <sz val="9"/>
            <color indexed="81"/>
            <rFont val="Tahoma"/>
            <family val="2"/>
          </rPr>
          <t xml:space="preserve">
Added dropdown</t>
        </r>
      </text>
    </comment>
    <comment ref="E3" authorId="0" shapeId="0" xr:uid="{A2AD716D-AB92-4BA8-9FFA-9400B8E3D2F9}">
      <text>
        <r>
          <rPr>
            <b/>
            <sz val="9"/>
            <color indexed="81"/>
            <rFont val="Tahoma"/>
            <family val="2"/>
          </rPr>
          <t>Steele, Jon:</t>
        </r>
        <r>
          <rPr>
            <sz val="9"/>
            <color indexed="81"/>
            <rFont val="Tahoma"/>
            <family val="2"/>
          </rPr>
          <t xml:space="preserve">
Added</t>
        </r>
      </text>
    </comment>
    <comment ref="F3" authorId="0" shapeId="0" xr:uid="{7C6BD286-3780-492D-BB42-C744D8724A63}">
      <text>
        <r>
          <rPr>
            <b/>
            <sz val="9"/>
            <color indexed="81"/>
            <rFont val="Tahoma"/>
            <family val="2"/>
          </rPr>
          <t>Steele, Jon:</t>
        </r>
        <r>
          <rPr>
            <sz val="9"/>
            <color indexed="81"/>
            <rFont val="Tahoma"/>
            <family val="2"/>
          </rPr>
          <t xml:space="preserve">
Move from Loan Data tab to this tab when you fill out for every deal</t>
        </r>
      </text>
    </comment>
    <comment ref="G4" authorId="0" shapeId="0" xr:uid="{7C0D024A-E470-457C-895E-9194D8155D68}">
      <text>
        <r>
          <rPr>
            <b/>
            <sz val="9"/>
            <color indexed="81"/>
            <rFont val="Tahoma"/>
            <family val="2"/>
          </rPr>
          <t>Steele, Jon:</t>
        </r>
        <r>
          <rPr>
            <sz val="9"/>
            <color indexed="81"/>
            <rFont val="Tahoma"/>
            <family val="2"/>
          </rPr>
          <t xml:space="preserve">
Should these be a % or does that not matter? Just thinking through how it is set up when we have fundings or payment amounts if we want to use this section to calc</t>
        </r>
      </text>
    </comment>
    <comment ref="AC20" authorId="1" shapeId="0" xr:uid="{A93CDF6A-2AB4-4695-B5E7-53B89925B03E}">
      <text>
        <r>
          <rPr>
            <b/>
            <sz val="9"/>
            <color indexed="81"/>
            <rFont val="Tahoma"/>
            <family val="2"/>
          </rPr>
          <t>Russell, Charlie:</t>
        </r>
        <r>
          <rPr>
            <sz val="9"/>
            <color indexed="81"/>
            <rFont val="Tahoma"/>
            <family val="2"/>
          </rPr>
          <t xml:space="preserve">
Source: ABF Q3 2026 Portfolio Review (ABF_2026Q3_PortfolioReview_vF.pdf), p.409 Project Scarlet Bay – P2, 'IRR at Underwriting'. Uploaded file.</t>
        </r>
      </text>
    </comment>
    <comment ref="AD20" authorId="1" shapeId="0" xr:uid="{B4010654-73F4-49D1-88D7-777FE526411D}">
      <text>
        <r>
          <rPr>
            <b/>
            <sz val="9"/>
            <color indexed="81"/>
            <rFont val="Tahoma"/>
            <family val="2"/>
          </rPr>
          <t>Russell, Charlie:</t>
        </r>
        <r>
          <rPr>
            <sz val="9"/>
            <color indexed="81"/>
            <rFont val="Tahoma"/>
            <family val="2"/>
          </rPr>
          <t xml:space="preserve">
Source: ABF Q3 2026 Portfolio Review, p.409 Project Scarlet Bay – P2, 'MoM at Underwriting'. Uploaded file.</t>
        </r>
      </text>
    </comment>
    <comment ref="AC21" authorId="1" shapeId="0" xr:uid="{3B08C472-89EE-4733-824E-DC4BD97A801B}">
      <text>
        <r>
          <rPr>
            <b/>
            <sz val="9"/>
            <color indexed="81"/>
            <rFont val="Tahoma"/>
            <family val="2"/>
          </rPr>
          <t>Russell, Charlie:</t>
        </r>
        <r>
          <rPr>
            <sz val="9"/>
            <color indexed="81"/>
            <rFont val="Tahoma"/>
            <family val="2"/>
          </rPr>
          <t xml:space="preserve">
Source: ABF Q3 2026 Portfolio Review, p.477 Project Royalton – P2 (Madrone), 'IRR at Underwriting'. Valcom (p.476) is deal code 342718. Uploaded file.</t>
        </r>
      </text>
    </comment>
    <comment ref="AD21" authorId="1" shapeId="0" xr:uid="{BEDC413A-2EE8-4A39-A201-0B51A9F54669}">
      <text>
        <r>
          <rPr>
            <b/>
            <sz val="9"/>
            <color indexed="81"/>
            <rFont val="Tahoma"/>
            <family val="2"/>
          </rPr>
          <t>Russell, Charlie:</t>
        </r>
        <r>
          <rPr>
            <sz val="9"/>
            <color indexed="81"/>
            <rFont val="Tahoma"/>
            <family val="2"/>
          </rPr>
          <t xml:space="preserve">
Source: ABF Q3 2026 Portfolio Review, p.477 Project Royalton – P2 (Madrone), 'MoM at Underwriting'. Uploaded file.</t>
        </r>
      </text>
    </comment>
    <comment ref="AC23" authorId="1" shapeId="0" xr:uid="{2549C363-61E7-4758-ADE3-3A91F3821D76}">
      <text>
        <r>
          <rPr>
            <b/>
            <sz val="9"/>
            <color indexed="81"/>
            <rFont val="Tahoma"/>
            <family val="2"/>
          </rPr>
          <t>Russell, Charlie:</t>
        </r>
        <r>
          <rPr>
            <sz val="9"/>
            <color indexed="81"/>
            <rFont val="Tahoma"/>
            <family val="2"/>
          </rPr>
          <t xml:space="preserve">
Source: ABF Q3 2026 Portfolio Review, p.378 Hearthstone Land Valcom, Key Drivers 'UW IRR' 12.7% (projected net levered return). No UW MoM disclosed. Uploaded file.</t>
        </r>
      </text>
    </comment>
    <comment ref="AC34" authorId="1" shapeId="0" xr:uid="{FB25AA1C-2F36-42D3-A3EF-755C3F71048D}">
      <text>
        <r>
          <rPr>
            <b/>
            <sz val="9"/>
            <color indexed="81"/>
            <rFont val="Tahoma"/>
            <family val="2"/>
          </rPr>
          <t>Russell, Charlie:</t>
        </r>
        <r>
          <rPr>
            <sz val="9"/>
            <color indexed="81"/>
            <rFont val="Tahoma"/>
            <family val="2"/>
          </rPr>
          <t xml:space="preserve">
Source: ABF Q3 2026 Portfolio Review, p.514 Bridge Loan Trust – P2, 'IRR at Underwriting' (total position: $70M pref + $9.5M residual). Uploaded file.</t>
        </r>
      </text>
    </comment>
    <comment ref="AD34" authorId="1" shapeId="0" xr:uid="{2DD56C72-0C77-425D-BA12-B8AB52CC5A34}">
      <text>
        <r>
          <rPr>
            <b/>
            <sz val="9"/>
            <color indexed="81"/>
            <rFont val="Tahoma"/>
            <family val="2"/>
          </rPr>
          <t>Russell, Charlie:</t>
        </r>
        <r>
          <rPr>
            <sz val="9"/>
            <color indexed="81"/>
            <rFont val="Tahoma"/>
            <family val="2"/>
          </rPr>
          <t xml:space="preserve">
Source: ABF Q3 2026 Portfolio Review, p.514 Bridge Loan Trust – P2, 'MoM at Underwriting' (total position). Uploaded file.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tc={D1829153-0958-4EEF-AE28-D69B56856DD1}</author>
    <author>tc={488E93D6-DECD-4C88-AEC6-09CE295AC7AE}</author>
  </authors>
  <commentList>
    <comment ref="CQ3" authorId="0" shapeId="0" xr:uid="{D1829153-0958-4EEF-AE28-D69B56856DD1}">
      <text>
        <t>[Threaded comment]
Your version of Excel allows you to read this threaded comment; however, any edits to it will get removed if the file is opened in a newer version of Excel. Learn more: https://go.microsoft.com/fwlink/?linkid=870924
Comment:
    MATT RAO Q</t>
      </text>
    </comment>
    <comment ref="CS3" authorId="1" shapeId="0" xr:uid="{488E93D6-DECD-4C88-AEC6-09CE295AC7AE}">
      <text>
        <t xml:space="preserve">[Threaded comment]
Your version of Excel allows you to read this threaded comment; however, any edits to it will get removed if the file is opened in a newer version of Excel. Learn more: https://go.microsoft.com/fwlink/?linkid=870924
Comment:
    For whole loans :
Purchase Price
 Purchase Price as of settlement (final population being funded)
   Parent Deal Size
 Original total commitment as of the trade date (prior to loan drops)
   Original Commitment / Deal Size ($M)
 Original commitment amount at trade (prior to loan drops)
   Original UPB ($M)
 Actual capital commitment funded at closing
   Original Face
 Actual capital commitment funded at closing
   Orig Face x PX
 Actual capital commitment funded at closing * Purchase Price at closing
   Original Book Cost ($M)
 Actual capital commitment funded at closing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Russell, Charlie</author>
  </authors>
  <commentList>
    <comment ref="A1" authorId="0" shapeId="0" xr:uid="{BABE3E9C-75AE-468D-81F2-4EDE03D2222B}">
      <text>
        <r>
          <rPr>
            <b/>
            <sz val="9"/>
            <color indexed="81"/>
            <rFont val="Tahoma"/>
            <family val="2"/>
          </rPr>
          <t>Russell, Charlie:</t>
        </r>
        <r>
          <rPr>
            <sz val="9"/>
            <color indexed="81"/>
            <rFont val="Tahoma"/>
            <family val="2"/>
          </rPr>
          <t xml:space="preserve">
Source: CRE Position Report_Scratch.xlsx ('Position Report' tab), uploaded 10/21/2026. 127 rows; subset of 13 columns (A:M). Uploaded file. Cols N:O are helper formulas for lookups.</t>
        </r>
      </text>
    </comment>
  </commentList>
</comments>
</file>

<file path=xl/sharedStrings.xml><?xml version="1.0" encoding="utf-8"?>
<sst xmlns="http://schemas.openxmlformats.org/spreadsheetml/2006/main" count="12302" uniqueCount="3728">
  <si>
    <t>Loan Name</t>
  </si>
  <si>
    <t>Sponsor</t>
  </si>
  <si>
    <t xml:space="preserve">Agent </t>
  </si>
  <si>
    <t>Co-Lender</t>
  </si>
  <si>
    <t>Servicer Loan Number</t>
  </si>
  <si>
    <t xml:space="preserve">Portfolio </t>
  </si>
  <si>
    <t>Debt Stack Type</t>
  </si>
  <si>
    <t>Origination Type</t>
  </si>
  <si>
    <t>SSP Initial Loan Balance</t>
  </si>
  <si>
    <t>Funding Program</t>
  </si>
  <si>
    <t>Amortization Term</t>
  </si>
  <si>
    <t>Assumable Flag</t>
  </si>
  <si>
    <t>First Payment Due Date</t>
  </si>
  <si>
    <t>Interest Accrual Begins Date</t>
  </si>
  <si>
    <t>Interest Only Flag</t>
  </si>
  <si>
    <t>Interest Paid to Date</t>
  </si>
  <si>
    <t>Maturity Date</t>
  </si>
  <si>
    <t>Fully Extended Maturity Date</t>
  </si>
  <si>
    <t>Original Maturity Extension Times Allowed</t>
  </si>
  <si>
    <t>Next Payment Due Date</t>
  </si>
  <si>
    <t>Payment Frequency Type</t>
  </si>
  <si>
    <t>Payment Type</t>
  </si>
  <si>
    <t>Remaining Amort Term</t>
  </si>
  <si>
    <t>Remaining Loan Term</t>
  </si>
  <si>
    <t>Payment Frequency</t>
  </si>
  <si>
    <t>Current Amount Being Funded</t>
  </si>
  <si>
    <t>Purchase Price</t>
  </si>
  <si>
    <t xml:space="preserve">Original GAAP Book Value </t>
  </si>
  <si>
    <t xml:space="preserve">Original SAP Book Value </t>
  </si>
  <si>
    <t>Interest Type</t>
  </si>
  <si>
    <t>Rate calc method</t>
  </si>
  <si>
    <t>Original Index Rate</t>
  </si>
  <si>
    <t>Interest Rate Index</t>
  </si>
  <si>
    <t>Index Rounding Code</t>
  </si>
  <si>
    <t>Index Rounding Position</t>
  </si>
  <si>
    <t>Holiday Calendar to be used for setting Rate</t>
  </si>
  <si>
    <t>First Rate Adjustment</t>
  </si>
  <si>
    <t>Rate Adjustment Frequency</t>
  </si>
  <si>
    <t>Interest Rate Margin</t>
  </si>
  <si>
    <t>Interest Rate Ceiling</t>
  </si>
  <si>
    <t>Benchmark Adjustment Rate</t>
  </si>
  <si>
    <t>Index Rate Floor</t>
  </si>
  <si>
    <t>Interest Rate Floor</t>
  </si>
  <si>
    <t>Insurance Cap Purchased Flag</t>
  </si>
  <si>
    <t>Late Charge Calc</t>
  </si>
  <si>
    <t>Rate Reset During Life of Loan</t>
  </si>
  <si>
    <t>Effective Date of First Rate Reset</t>
  </si>
  <si>
    <t xml:space="preserve"> Prepayment Start Date</t>
  </si>
  <si>
    <t>Prepayment End Date</t>
  </si>
  <si>
    <t>Payment Method</t>
  </si>
  <si>
    <t>Default Interest Rate</t>
  </si>
  <si>
    <t>Senior Loan Commitment</t>
  </si>
  <si>
    <t xml:space="preserve">Senior Loan Balance </t>
  </si>
  <si>
    <t xml:space="preserve">Senior Loan LTV Ratio </t>
  </si>
  <si>
    <t xml:space="preserve">Senior Loan Underwritten NCF DSCR </t>
  </si>
  <si>
    <t xml:space="preserve">Senior Loan Underwritten NOI Debt Yield </t>
  </si>
  <si>
    <t>Mezzanine Loan Commitment</t>
  </si>
  <si>
    <t>Mezzanine Debt Balance</t>
  </si>
  <si>
    <t xml:space="preserve">Mezzanine Loan LTV Ratio </t>
  </si>
  <si>
    <t xml:space="preserve">Mezzanine Loan Underwritten NCF DSCR </t>
  </si>
  <si>
    <t xml:space="preserve">Mezzanine Loan Underwritten NOI Debt Yield </t>
  </si>
  <si>
    <t xml:space="preserve">Subordinate Loan Balance </t>
  </si>
  <si>
    <t xml:space="preserve">Subordinate Loan Monthly Debt Service </t>
  </si>
  <si>
    <t>Subordinate Loan Interest Rate</t>
  </si>
  <si>
    <t xml:space="preserve">Subordinate Loan LTV Ratio </t>
  </si>
  <si>
    <t xml:space="preserve">Subordinate Loan Underwritten NCF DSCR </t>
  </si>
  <si>
    <t xml:space="preserve">Subordinate Loan Underwritten NOI Debt Yield </t>
  </si>
  <si>
    <t xml:space="preserve">Total Debt Balance </t>
  </si>
  <si>
    <t xml:space="preserve">Total Debt LTV Ratio </t>
  </si>
  <si>
    <t xml:space="preserve">Total Debt Underwritten NCF DSCR </t>
  </si>
  <si>
    <t xml:space="preserve">Total Debt Underwritten NOI Debt Yield </t>
  </si>
  <si>
    <t>Loan Status</t>
  </si>
  <si>
    <t>Future Debt Permitted Type</t>
  </si>
  <si>
    <t>Construction Funding Remaining Amount</t>
  </si>
  <si>
    <t>Estimated Construction Completion Date</t>
  </si>
  <si>
    <t>Estimated Months to Construction Completion</t>
  </si>
  <si>
    <t>Targeted Conversion Date</t>
  </si>
  <si>
    <t>Outside Conversion Date</t>
  </si>
  <si>
    <t>Projected Stabilization Date</t>
  </si>
  <si>
    <t>Estimated Months to Stabilization</t>
  </si>
  <si>
    <t>Construction Type</t>
  </si>
  <si>
    <t>Pre-leased %</t>
  </si>
  <si>
    <t>Stabilized Lease %</t>
  </si>
  <si>
    <t>Tenant Drop Dead Date</t>
  </si>
  <si>
    <t>Total Projected Costs</t>
  </si>
  <si>
    <t>Original Loan to Cost</t>
  </si>
  <si>
    <t>Original Estimated Net IRR to Maturity</t>
  </si>
  <si>
    <t>Construction Info</t>
  </si>
  <si>
    <t xml:space="preserve">Cash Management </t>
  </si>
  <si>
    <t>Trigger</t>
  </si>
  <si>
    <t>Project Sequoia</t>
  </si>
  <si>
    <t>Blackstone</t>
  </si>
  <si>
    <t>Morgan Stanley</t>
  </si>
  <si>
    <t>A Note</t>
  </si>
  <si>
    <t>Secondary Purchase</t>
  </si>
  <si>
    <t>N/A</t>
  </si>
  <si>
    <t>Multiple Funding</t>
  </si>
  <si>
    <t>Monthly</t>
  </si>
  <si>
    <t>Interest Only</t>
  </si>
  <si>
    <t>Adjustable rate</t>
  </si>
  <si>
    <t>SOFR Term 1 month</t>
  </si>
  <si>
    <t>No Rounding</t>
  </si>
  <si>
    <t>SOFR - US Govt Securities</t>
  </si>
  <si>
    <t>-2BD</t>
  </si>
  <si>
    <t>3.0% of Principal and Interest</t>
  </si>
  <si>
    <t>Yield Maintenance</t>
  </si>
  <si>
    <t>Full Payoff</t>
  </si>
  <si>
    <t>ACH</t>
  </si>
  <si>
    <t>Mezzanine</t>
  </si>
  <si>
    <t>Property Name</t>
  </si>
  <si>
    <t>Property Type</t>
  </si>
  <si>
    <t>Location</t>
  </si>
  <si>
    <t xml:space="preserve">Street Address </t>
  </si>
  <si>
    <t>City</t>
  </si>
  <si>
    <t xml:space="preserve">State </t>
  </si>
  <si>
    <t>Zip</t>
  </si>
  <si>
    <t>County</t>
  </si>
  <si>
    <t>Parcel #</t>
  </si>
  <si>
    <t>MSA</t>
  </si>
  <si>
    <t>Country</t>
  </si>
  <si>
    <t xml:space="preserve">Number of Units </t>
  </si>
  <si>
    <t xml:space="preserve">Gross Square Feet </t>
  </si>
  <si>
    <t>Net Rentable Square Feet</t>
  </si>
  <si>
    <t>Lien  Position</t>
  </si>
  <si>
    <t>Ownership Interest</t>
  </si>
  <si>
    <t>Year Built</t>
  </si>
  <si>
    <t>Year Renovated</t>
  </si>
  <si>
    <t>Allocated Loan Amount</t>
  </si>
  <si>
    <t>MAI Land Value</t>
  </si>
  <si>
    <t>MAI Property Valuation Date</t>
  </si>
  <si>
    <t>Occupancy as of Date</t>
  </si>
  <si>
    <t>Percent Occupied</t>
  </si>
  <si>
    <t>Tenancy</t>
  </si>
  <si>
    <t>Largest Tenant SF</t>
  </si>
  <si>
    <t>Largest Tenant % of NRA</t>
  </si>
  <si>
    <t xml:space="preserve">Largest Tenant Lease Expiration Date </t>
  </si>
  <si>
    <t>Largest Tenant</t>
  </si>
  <si>
    <t>Second Largest Tenant SF</t>
  </si>
  <si>
    <t>Second Largest Tenant % of NRA</t>
  </si>
  <si>
    <t xml:space="preserve">Second Largest Tenant Lease Expiration Date </t>
  </si>
  <si>
    <t>Second Largest Tenant</t>
  </si>
  <si>
    <t>Third Largest Tenant SF</t>
  </si>
  <si>
    <t>Third Largest Tenant % of NRA</t>
  </si>
  <si>
    <t xml:space="preserve">Third Largest Tenant Lease Expiration Date </t>
  </si>
  <si>
    <t>Third Largest Tenant</t>
  </si>
  <si>
    <t>Ground Lease Expiration Date</t>
  </si>
  <si>
    <t>Ground Lease Extension Terms</t>
  </si>
  <si>
    <t>Industrial/Whse - Manufacturing</t>
  </si>
  <si>
    <t>Suburban</t>
  </si>
  <si>
    <t>Various</t>
  </si>
  <si>
    <t>CA</t>
  </si>
  <si>
    <t>USA</t>
  </si>
  <si>
    <t>Multiple Tenants</t>
  </si>
  <si>
    <t>Amazon.com Services LLC - DXC8</t>
  </si>
  <si>
    <t>Applied Materials, Inc.</t>
  </si>
  <si>
    <t>ALLMODULAR SYSTEMS, INC.</t>
  </si>
  <si>
    <t>WA</t>
  </si>
  <si>
    <t>The Boeing Company</t>
  </si>
  <si>
    <t>3R Technology, LLC</t>
  </si>
  <si>
    <t>Walter E Nelson Co - Anderson Packaging Division</t>
  </si>
  <si>
    <t>Texas</t>
  </si>
  <si>
    <t>TX</t>
  </si>
  <si>
    <t>Multicam, Inc.</t>
  </si>
  <si>
    <t>K1 Speed, Inc.</t>
  </si>
  <si>
    <t>Canon Nanotechnologies, Inc.</t>
  </si>
  <si>
    <t>ECS Federal, LLC</t>
  </si>
  <si>
    <t>Inova Health Care Services</t>
  </si>
  <si>
    <t>Project Royale</t>
  </si>
  <si>
    <t>Single Funding</t>
  </si>
  <si>
    <t>N</t>
  </si>
  <si>
    <t>Multifamily - Apt - Midrise</t>
  </si>
  <si>
    <t>497 Angliana Ave</t>
  </si>
  <si>
    <t>3453 Busbee Dr NW</t>
  </si>
  <si>
    <t>601 W. Bacon St</t>
  </si>
  <si>
    <t>525 S. Patterson Dr</t>
  </si>
  <si>
    <t>3011 Hidden Forest Ct</t>
  </si>
  <si>
    <t>4050 Rocky Cir</t>
  </si>
  <si>
    <t>2202 Mac Davis Ln</t>
  </si>
  <si>
    <t>Lexington</t>
  </si>
  <si>
    <t>Kennesaw</t>
  </si>
  <si>
    <t>Richmond</t>
  </si>
  <si>
    <t>Bloomington</t>
  </si>
  <si>
    <t>Marietta</t>
  </si>
  <si>
    <t>Tampa</t>
  </si>
  <si>
    <t>Lubbock</t>
  </si>
  <si>
    <t>KY</t>
  </si>
  <si>
    <t>Fayette</t>
  </si>
  <si>
    <t>GA</t>
  </si>
  <si>
    <t>Cobb</t>
  </si>
  <si>
    <t>VA</t>
  </si>
  <si>
    <t>IN</t>
  </si>
  <si>
    <t>FL</t>
  </si>
  <si>
    <t>Hillsborough</t>
  </si>
  <si>
    <t>38256250
38256240
16084500
14094200</t>
  </si>
  <si>
    <t>16-0361-0-002-0</t>
  </si>
  <si>
    <t>N000-0317-017</t>
  </si>
  <si>
    <t>53-08-05-200-043-000-009
53-08-05-200-048-000-009
53-08-05-200-050-000-009</t>
  </si>
  <si>
    <t>16-0507-0-047-0</t>
  </si>
  <si>
    <t>034835-0100</t>
  </si>
  <si>
    <t>R303917</t>
  </si>
  <si>
    <t>As of Date</t>
  </si>
  <si>
    <t>Always Round Up</t>
  </si>
  <si>
    <t xml:space="preserve">Loan Name </t>
  </si>
  <si>
    <t>Last or Company Name</t>
  </si>
  <si>
    <t>Title</t>
  </si>
  <si>
    <t>First Name</t>
  </si>
  <si>
    <t>Middle Name</t>
  </si>
  <si>
    <t>Email Address</t>
  </si>
  <si>
    <t>PhoneNumber</t>
  </si>
  <si>
    <t>PhoneNumberExtension</t>
  </si>
  <si>
    <t>FaxNumber</t>
  </si>
  <si>
    <t>PostCode</t>
  </si>
  <si>
    <t>State</t>
  </si>
  <si>
    <t>StreetAddressOne</t>
  </si>
  <si>
    <t>StreetAddressTwo</t>
  </si>
  <si>
    <t>EntityType</t>
  </si>
  <si>
    <t>TaxIdType</t>
  </si>
  <si>
    <t>TaxID</t>
  </si>
  <si>
    <t>B9 Sequoia 212 Owner LLC</t>
  </si>
  <si>
    <t>PSB Northern California Industrial Portfolio LLC</t>
  </si>
  <si>
    <t>B9 Sequoia Overlake Owner LLC</t>
  </si>
  <si>
    <t>B9 Sequoia Torrance Owner LP</t>
  </si>
  <si>
    <t>B9 Sequoia Monterey Owner LP</t>
  </si>
  <si>
    <t>B9 Sequoia Santa Clara Owner LP</t>
  </si>
  <si>
    <t>B9 Sequoia Buena Park Owner LP</t>
  </si>
  <si>
    <t>B9 Sequoia Signal Hill 3 Owner LP</t>
  </si>
  <si>
    <t>B9 Sequoia Cerritos Industrial Owner LP</t>
  </si>
  <si>
    <t>B9 Sequoia Braker Owner LP</t>
  </si>
  <si>
    <t>B9 Sequoia McKalla Owner LP</t>
  </si>
  <si>
    <t>B9 Sequoia Jupiter Owner LP</t>
  </si>
  <si>
    <t>B9 Sequoia Southpark Owner LP</t>
  </si>
  <si>
    <t>B9 Sequoia Port America Owner LP</t>
  </si>
  <si>
    <t>B9 Sequoia Lamar Owner LP</t>
  </si>
  <si>
    <t>B9 Sequoia Ben White Owner LP</t>
  </si>
  <si>
    <t>B9 Sequoia Royal Lane Owner LP</t>
  </si>
  <si>
    <t>B9 Sequoia Interstate 95 Owner LLC</t>
  </si>
  <si>
    <t>B9 Sequoia Prosperity Owner LLC</t>
  </si>
  <si>
    <t>B9 Sequoia Eisenhower Owner LLC</t>
  </si>
  <si>
    <t>B9 Sequoia Oakland Road Owner LP</t>
  </si>
  <si>
    <t>B9 Sequoia Del Rey Oaks Owner LP</t>
  </si>
  <si>
    <t>B9 Sequoia Norris Canyon Owner LP</t>
  </si>
  <si>
    <t>B9 Sequoia Signal Hill 4 Owner LP</t>
  </si>
  <si>
    <t>B9 Sequoia San Tomas Owner LP</t>
  </si>
  <si>
    <t>B9 Sequoia Cerritos Office Owner LP</t>
  </si>
  <si>
    <t>B9 Sequoia Culver City Owner LP</t>
  </si>
  <si>
    <t>Jack</t>
  </si>
  <si>
    <t>Dudley</t>
  </si>
  <si>
    <t>Glendale</t>
  </si>
  <si>
    <t>jack.dudley@blackstone.com</t>
  </si>
  <si>
    <t>646-482-3904</t>
  </si>
  <si>
    <t>701 Western Ave</t>
  </si>
  <si>
    <t>LC - Limited Liability Company</t>
  </si>
  <si>
    <t>TIN</t>
  </si>
  <si>
    <t>95-4609260</t>
  </si>
  <si>
    <t>LP - Limited Partnership</t>
  </si>
  <si>
    <t>Blackstone and Vesper Holdings</t>
  </si>
  <si>
    <t>Hard Lockbox</t>
  </si>
  <si>
    <t>97 Angliana Ave (KY) Owner LLC</t>
  </si>
  <si>
    <t>Attention: Head, U.S. Asset Management and General Counsel</t>
  </si>
  <si>
    <t>New York</t>
  </si>
  <si>
    <t>realestatenotices@blackstone.com
capitalmarkets@blackstone.com</t>
  </si>
  <si>
    <t>NY</t>
  </si>
  <si>
    <t>c/o Blackstone Real Estate Advisors, LLC</t>
  </si>
  <si>
    <t>345 Park Ave</t>
  </si>
  <si>
    <t>88-1253942</t>
  </si>
  <si>
    <t>3453 Busbee Dr (GA) Owner LLC</t>
  </si>
  <si>
    <t>601 W Bacon St (VA) Owner LLC</t>
  </si>
  <si>
    <t>525 S Patterson Dr (IN) Owner LLC</t>
  </si>
  <si>
    <t>3011 Hidden Forest Ct (GA) Owner LLC</t>
  </si>
  <si>
    <t>88-1254190</t>
  </si>
  <si>
    <t>4050 Rocky Cir (FL) Owner LLC</t>
  </si>
  <si>
    <t>2202 MacDavis Ln (TX) Owner LP</t>
  </si>
  <si>
    <t>Lakefront North</t>
  </si>
  <si>
    <t>Howard Hughes</t>
  </si>
  <si>
    <t>Project Balboa</t>
  </si>
  <si>
    <t>Balboa Retail Partners</t>
  </si>
  <si>
    <t>PCCP</t>
  </si>
  <si>
    <t>Project Cubic</t>
  </si>
  <si>
    <t>Clarion Partners</t>
  </si>
  <si>
    <t>Soft Lockbox</t>
  </si>
  <si>
    <t>Project Eyas</t>
  </si>
  <si>
    <t>Brookfield</t>
  </si>
  <si>
    <t>Goldman Sachs</t>
  </si>
  <si>
    <t>Industrial</t>
  </si>
  <si>
    <t>Student Housing</t>
  </si>
  <si>
    <t xml:space="preserve">Office </t>
  </si>
  <si>
    <t xml:space="preserve">Retail </t>
  </si>
  <si>
    <t>Project Stripe</t>
  </si>
  <si>
    <t>Multifamily</t>
  </si>
  <si>
    <t>Lubert Adler</t>
  </si>
  <si>
    <t>Wells Fargo</t>
  </si>
  <si>
    <t>Project Bellevue</t>
  </si>
  <si>
    <t>Mixed-Use</t>
  </si>
  <si>
    <t>Gateway Plaza</t>
  </si>
  <si>
    <t>Huntsville</t>
  </si>
  <si>
    <t>Chapel Hill</t>
  </si>
  <si>
    <t>NC</t>
  </si>
  <si>
    <t>Oxford</t>
  </si>
  <si>
    <t>OH</t>
  </si>
  <si>
    <t>Greenville</t>
  </si>
  <si>
    <t>Lawrence</t>
  </si>
  <si>
    <t>KS</t>
  </si>
  <si>
    <t>Charlotte</t>
  </si>
  <si>
    <t>Auburn</t>
  </si>
  <si>
    <t>AL</t>
  </si>
  <si>
    <t>Corpus Christi</t>
  </si>
  <si>
    <t>Macon</t>
  </si>
  <si>
    <t>Cullowhee</t>
  </si>
  <si>
    <t>Bryan</t>
  </si>
  <si>
    <t>West Village</t>
  </si>
  <si>
    <t>The Element</t>
  </si>
  <si>
    <t>Alexan Arapahoe Square</t>
  </si>
  <si>
    <t>1160 Hammond</t>
  </si>
  <si>
    <t>Parke At Oakley</t>
  </si>
  <si>
    <t>Pinnacle Ridge</t>
  </si>
  <si>
    <t>Durham</t>
  </si>
  <si>
    <t>Ewa Beach</t>
  </si>
  <si>
    <t>HI</t>
  </si>
  <si>
    <t>Denver</t>
  </si>
  <si>
    <t>CO</t>
  </si>
  <si>
    <t>Sandy Springs</t>
  </si>
  <si>
    <t>Fairburn</t>
  </si>
  <si>
    <t>Dallas</t>
  </si>
  <si>
    <t>Sporting Club</t>
  </si>
  <si>
    <t>PA</t>
  </si>
  <si>
    <t>Philadelphia</t>
  </si>
  <si>
    <t>Servicer</t>
  </si>
  <si>
    <t>Keybank</t>
  </si>
  <si>
    <t>CBRE</t>
  </si>
  <si>
    <t>Captial Crossing</t>
  </si>
  <si>
    <t>Situs</t>
  </si>
  <si>
    <t>Midland</t>
  </si>
  <si>
    <t>Number of Properties</t>
  </si>
  <si>
    <t>Servicer Health</t>
  </si>
  <si>
    <t>Baseline</t>
  </si>
  <si>
    <t>Back-up Servicer Name</t>
  </si>
  <si>
    <t>Fixed Rate</t>
  </si>
  <si>
    <t>5% of amount due</t>
  </si>
  <si>
    <t>ENTERGY SERVICES</t>
  </si>
  <si>
    <t>ARENA ENERGY</t>
  </si>
  <si>
    <t>HL AMENITIES HOLDINGS</t>
  </si>
  <si>
    <t>2103 and 2107 Research Forest Drive</t>
  </si>
  <si>
    <t>Spring</t>
  </si>
  <si>
    <t>Montgomery</t>
  </si>
  <si>
    <t>R313767
R313765</t>
  </si>
  <si>
    <t>Office - Office Building</t>
  </si>
  <si>
    <t>LFN 2103-2107 RESEARCH FOREST, LLC</t>
  </si>
  <si>
    <t>The Woodlands</t>
  </si>
  <si>
    <t>United States</t>
  </si>
  <si>
    <t>legal@howardhughes.com; capitalmarkets@howardhughes.com</t>
  </si>
  <si>
    <t>281-719-6148</t>
  </si>
  <si>
    <t>9950 Woodloch Forest Drive</t>
  </si>
  <si>
    <t>Suite 1100</t>
  </si>
  <si>
    <t>46-2081821</t>
  </si>
  <si>
    <t>Capital Crossing Servicing Company, LLC</t>
  </si>
  <si>
    <t>Senior Vice President - Loan Operations</t>
  </si>
  <si>
    <t>Wellesley, MA</t>
  </si>
  <si>
    <t>terri.trapani@capitalcrossing.com</t>
  </si>
  <si>
    <t>617-880-1202</t>
  </si>
  <si>
    <t>02481</t>
  </si>
  <si>
    <t>MA</t>
  </si>
  <si>
    <t>112 Worcester St</t>
  </si>
  <si>
    <t>Suite 201</t>
  </si>
  <si>
    <t>80-0238967</t>
  </si>
  <si>
    <t>Adjustable Rate</t>
  </si>
  <si>
    <t>Retail - Anchored</t>
  </si>
  <si>
    <t>26135 Carmel Rancho Boulevard</t>
  </si>
  <si>
    <t>650 River St</t>
  </si>
  <si>
    <t>Carmel</t>
  </si>
  <si>
    <t>Monterey</t>
  </si>
  <si>
    <t>015-012-073</t>
  </si>
  <si>
    <t>Santa Cruz</t>
  </si>
  <si>
    <t>008-601-01</t>
  </si>
  <si>
    <t>Prim's Carmel</t>
  </si>
  <si>
    <t>Keller Williams</t>
  </si>
  <si>
    <t>Ross</t>
  </si>
  <si>
    <t>Petsmart</t>
  </si>
  <si>
    <t>OfficeMax</t>
  </si>
  <si>
    <t>Los Angeles</t>
  </si>
  <si>
    <t>jared@balboaretail.com</t>
  </si>
  <si>
    <t>11611 San Vicente Blvd</t>
  </si>
  <si>
    <t>Suite 900</t>
  </si>
  <si>
    <t>Terri</t>
  </si>
  <si>
    <t>Trapani</t>
  </si>
  <si>
    <t>SitusAMC</t>
  </si>
  <si>
    <t>Associate Primary Servicer</t>
  </si>
  <si>
    <t>Jen</t>
  </si>
  <si>
    <t>Steller</t>
  </si>
  <si>
    <t>Leawood</t>
  </si>
  <si>
    <t>jennifersteller@situsamc.com</t>
  </si>
  <si>
    <t> 913 905 0197</t>
  </si>
  <si>
    <t>4601 College Blvd, Suite 300</t>
  </si>
  <si>
    <t>Carmel Rancho</t>
  </si>
  <si>
    <t>3% of amount due</t>
  </si>
  <si>
    <t>5020 Sam Houston Ave</t>
  </si>
  <si>
    <t>101 Legacy Terrace</t>
  </si>
  <si>
    <t>201 E Chestnut St</t>
  </si>
  <si>
    <t>400 W 1st St</t>
  </si>
  <si>
    <t>4301 W 24th PL</t>
  </si>
  <si>
    <t>901 Forty Niner Ave</t>
  </si>
  <si>
    <t>211 W Longleaf Dr</t>
  </si>
  <si>
    <t>6501 McArdle Rd</t>
  </si>
  <si>
    <t>1345 Hardeman Ave</t>
  </si>
  <si>
    <t>31 Antler Dr</t>
  </si>
  <si>
    <t>945 Arrowhead Dr</t>
  </si>
  <si>
    <t>3803 Wellborn Rd</t>
  </si>
  <si>
    <t>Orange County</t>
  </si>
  <si>
    <t>24058 &amp; 100428</t>
  </si>
  <si>
    <t>9789197059 &amp; 9789292752 &amp; 9789198723</t>
  </si>
  <si>
    <t>013500 &amp; 029030</t>
  </si>
  <si>
    <t>112-10-0-20-06-003.00-0</t>
  </si>
  <si>
    <t>05106110</t>
  </si>
  <si>
    <t>43-19-01-01-0-000-051.000</t>
  </si>
  <si>
    <t>200067282</t>
  </si>
  <si>
    <t>Q0730605</t>
  </si>
  <si>
    <t>7559499583</t>
  </si>
  <si>
    <t>H4100-114-000-064 &amp; H4100-114-000-063</t>
  </si>
  <si>
    <t>350784</t>
  </si>
  <si>
    <t>Other</t>
  </si>
  <si>
    <t>SZ Sam Houston Ave Apartments LLC</t>
  </si>
  <si>
    <t>Zachary</t>
  </si>
  <si>
    <t>Cohn</t>
  </si>
  <si>
    <t>zachary.cohn@brookfield.com</t>
  </si>
  <si>
    <t>212-417-2589</t>
  </si>
  <si>
    <t>87-3117408</t>
  </si>
  <si>
    <t>SZ Chapel Hill Apartments LP</t>
  </si>
  <si>
    <t>Peter</t>
  </si>
  <si>
    <t>Smith</t>
  </si>
  <si>
    <t>peter.c.smith@brookfield.com</t>
  </si>
  <si>
    <t>212-776-2278</t>
  </si>
  <si>
    <t>SZ Arrowhead Apartments LLC</t>
  </si>
  <si>
    <t>Nick</t>
  </si>
  <si>
    <t>Eberhardt</t>
  </si>
  <si>
    <t>neberhardt@thesciongroup.com</t>
  </si>
  <si>
    <t>312-361-0242</t>
  </si>
  <si>
    <t>SZ First Street Apartments LP</t>
  </si>
  <si>
    <t>SZ Lawrence Apartments LLC</t>
  </si>
  <si>
    <t>SZ Charlotte Apartments LP</t>
  </si>
  <si>
    <t>SZ Auburn Apartments LLC</t>
  </si>
  <si>
    <t>SZ Corpus Christi Apartments LLC</t>
  </si>
  <si>
    <t>SZ Macon Apartments LLC</t>
  </si>
  <si>
    <t>SZ Cullowhee Apartments LP</t>
  </si>
  <si>
    <t>SZ College Station Apartments LLC</t>
  </si>
  <si>
    <t>Midland Loan Services</t>
  </si>
  <si>
    <t>Shelly</t>
  </si>
  <si>
    <t>Carrel</t>
  </si>
  <si>
    <t>Overland Park</t>
  </si>
  <si>
    <t>Shelly.Carrel@pnc.com</t>
  </si>
  <si>
    <t>913-253-9249</t>
  </si>
  <si>
    <t>10851 Mastin St</t>
  </si>
  <si>
    <t>C - Corporation</t>
  </si>
  <si>
    <t>EIN</t>
  </si>
  <si>
    <t>25-1197336</t>
  </si>
  <si>
    <t>B9 Sapphire Royal Lane Owner LP</t>
  </si>
  <si>
    <t>Chicago</t>
  </si>
  <si>
    <t>IL</t>
  </si>
  <si>
    <t>233 S. Wacker Drive</t>
  </si>
  <si>
    <t>Suite 4700</t>
  </si>
  <si>
    <t>38-3945269</t>
  </si>
  <si>
    <t>CI ATL I-GW, LLC</t>
  </si>
  <si>
    <t>CI Baltimore I-PRU, LLC</t>
  </si>
  <si>
    <t>CI DEN I-GW, LLC</t>
  </si>
  <si>
    <t>CI PHX I-GW, LLC</t>
  </si>
  <si>
    <t>ColFin 2015-1B Industrial Owner, LLC</t>
  </si>
  <si>
    <t>ColFin 2015-2 Industrial Owner, LLC</t>
  </si>
  <si>
    <t>ColFin 2016-6 Industrial Owner, LLC</t>
  </si>
  <si>
    <t>ColFin 2017-6 Industrial Owner, LLC</t>
  </si>
  <si>
    <t>ColFin 2017-12 Industrial Owner, LLC</t>
  </si>
  <si>
    <t>ColFin 2018-3 Industrial Owner, LLC</t>
  </si>
  <si>
    <t>ColFin 2018-13 Industrial Owner, LLC</t>
  </si>
  <si>
    <t>ColFin 2018-16 Industrial Owner, LLC</t>
  </si>
  <si>
    <t>ColFin 2019-2D Industrial Owner, LLC</t>
  </si>
  <si>
    <t>ColFin 2019-2E Industrial Owner, LLC</t>
  </si>
  <si>
    <t>ColFin 2019-2I Industrial Owner, LLC</t>
  </si>
  <si>
    <t>ColFin Cobalt I-II Owner, LLC</t>
  </si>
  <si>
    <t>Industrial/Whse - Warehouse</t>
  </si>
  <si>
    <t>AZ</t>
  </si>
  <si>
    <t>MD</t>
  </si>
  <si>
    <t>NJ</t>
  </si>
  <si>
    <t>WI</t>
  </si>
  <si>
    <t>MN</t>
  </si>
  <si>
    <t>Pegasus Logistics Group, Inc.</t>
  </si>
  <si>
    <t>American Tire Distributors, Inc.</t>
  </si>
  <si>
    <t>Capitol Warehousing, Inc.</t>
  </si>
  <si>
    <t>ProForm Finishing Products, LLC</t>
  </si>
  <si>
    <t>PBD, Inc.</t>
  </si>
  <si>
    <t>Chawk Technology International, Inc.</t>
  </si>
  <si>
    <t>The Merit Distribution Group, LLC</t>
  </si>
  <si>
    <t>Top Prime, Inc.</t>
  </si>
  <si>
    <t>Dowa Metals &amp; Mining America, Inc.</t>
  </si>
  <si>
    <t>Team Industrial Services, Inc.</t>
  </si>
  <si>
    <t>Mounds View School District</t>
  </si>
  <si>
    <t>WMK, LLC</t>
  </si>
  <si>
    <t>1310 N Cockrell Hill Road (TX) Owner LP</t>
  </si>
  <si>
    <t>Jonathan</t>
  </si>
  <si>
    <t>Korman</t>
  </si>
  <si>
    <t>korman@livcor.com</t>
  </si>
  <si>
    <t>847-828-2465</t>
  </si>
  <si>
    <t>233 S. Wacker Dr</t>
  </si>
  <si>
    <t>87-3240357</t>
  </si>
  <si>
    <t>5474 Oakley Industrial Blvd (GA) Owner LLC</t>
  </si>
  <si>
    <t>550 Park Ave (CO) Owner LLC</t>
  </si>
  <si>
    <t>87-3467904</t>
  </si>
  <si>
    <t xml:space="preserve">210 N Duke 602-610 W Morgan (NC) Owner LP
</t>
  </si>
  <si>
    <t>87-3774154</t>
  </si>
  <si>
    <t xml:space="preserve">600 W Morgan (NC) Owner LP </t>
  </si>
  <si>
    <t xml:space="preserve">601-614 W Main (NC) Owner LP
</t>
  </si>
  <si>
    <t xml:space="preserve">700 W Main 115 Fuller (NC) Owner LP </t>
  </si>
  <si>
    <t>600 W Main (NC) Owner LP</t>
  </si>
  <si>
    <t>1160 Hammond (GA) Owner LLC</t>
  </si>
  <si>
    <t>87-3757005</t>
  </si>
  <si>
    <t>Scott</t>
  </si>
  <si>
    <t>Sylvester</t>
  </si>
  <si>
    <t>Houston</t>
  </si>
  <si>
    <t>scott.sylvester@cbre.com</t>
  </si>
  <si>
    <t>713-458-7447</t>
  </si>
  <si>
    <t>929 Gessner Rd</t>
  </si>
  <si>
    <t>Suite 1700</t>
  </si>
  <si>
    <t>C Corporation</t>
  </si>
  <si>
    <t>76-0687086</t>
  </si>
  <si>
    <t>CBRE Loan Services LLC</t>
  </si>
  <si>
    <t>Multifamily - Apt - Lowrise</t>
  </si>
  <si>
    <t>Multifamily - Apt - Highrise</t>
  </si>
  <si>
    <t>600 W. Main St</t>
  </si>
  <si>
    <t>91-3598 Nana Hope St</t>
  </si>
  <si>
    <t>550 Park Ave West</t>
  </si>
  <si>
    <t>1160 Hammond Dr</t>
  </si>
  <si>
    <t>5474 Oakley Industrial Blvd</t>
  </si>
  <si>
    <t>1310 North Cockrell Hill Rd</t>
  </si>
  <si>
    <t>0821-08-79-5064, 0821-08-78-8814, 0821-08-78-9790, 0821-08-78-4713, 0821-08-78-6543, 0821-08-78-4274, 0821-08-78-7044, 0821-08-78-8377</t>
  </si>
  <si>
    <t>9-1-017-165-0000</t>
  </si>
  <si>
    <t>2341-15-064</t>
  </si>
  <si>
    <t>17 0018 LL1029</t>
  </si>
  <si>
    <t>09F-0600-0025-082-8</t>
  </si>
  <si>
    <t>007212000E0020000</t>
  </si>
  <si>
    <t>open prepayment, but subject to minimum interest of $5,250,000 on our senior participation</t>
  </si>
  <si>
    <t>Senior Loan Interest Rate Margin</t>
  </si>
  <si>
    <t xml:space="preserve">Senior Loan Debt Service </t>
  </si>
  <si>
    <t>Mezzanine Debt Interest Rate Margin</t>
  </si>
  <si>
    <t xml:space="preserve">Mezzanine Loan Debt Service </t>
  </si>
  <si>
    <t>Bellevue Master Landlord, LLC</t>
  </si>
  <si>
    <t>87-2282978</t>
  </si>
  <si>
    <t>1418 Walnut Land Owner, LLC</t>
  </si>
  <si>
    <t>87-1866939</t>
  </si>
  <si>
    <t>1418 Master Landlord, LLC</t>
  </si>
  <si>
    <t>87-2453000</t>
  </si>
  <si>
    <t>220 S. Broad Property Owner, LLC</t>
  </si>
  <si>
    <t>87-2268229</t>
  </si>
  <si>
    <t>200 S. Broad Property Owner, LLC</t>
  </si>
  <si>
    <t>87-2268096</t>
  </si>
  <si>
    <t>Mixed Use - Office/Retail</t>
  </si>
  <si>
    <t>Cescaphe</t>
  </si>
  <si>
    <t>Bathhouse</t>
  </si>
  <si>
    <t>200 S Broad Street</t>
  </si>
  <si>
    <t>New Origination</t>
  </si>
  <si>
    <t>I/O then Amortizing</t>
  </si>
  <si>
    <t>3% of Principal and Interest</t>
  </si>
  <si>
    <t>BRFII Santa Cruz, LLC</t>
  </si>
  <si>
    <t>BRFII Carmel, LLC</t>
  </si>
  <si>
    <t>92-0373844</t>
  </si>
  <si>
    <t>85-2870468</t>
  </si>
  <si>
    <t>Colony Commerce Park 2</t>
  </si>
  <si>
    <t>Granite Commerce Center</t>
  </si>
  <si>
    <t>7077-81 Oakland Mills Road</t>
  </si>
  <si>
    <t>Transwest Industrial Park</t>
  </si>
  <si>
    <t>Fremont Industrial Center</t>
  </si>
  <si>
    <t>Mission Business Park</t>
  </si>
  <si>
    <t>Patuxent Commerce Center</t>
  </si>
  <si>
    <t>Huntwood Industrial Center</t>
  </si>
  <si>
    <t>6930 San Tomas Road</t>
  </si>
  <si>
    <t>Eastgate Distribution Center</t>
  </si>
  <si>
    <t>8125 Stayton Drive</t>
  </si>
  <si>
    <t>Pedricktown Commons</t>
  </si>
  <si>
    <t>Kelly-1810</t>
  </si>
  <si>
    <t>New Tampa Commerce Center</t>
  </si>
  <si>
    <t>Cameron Road Corporate Park</t>
  </si>
  <si>
    <t>Buford Highway</t>
  </si>
  <si>
    <t>Button Gwinnett</t>
  </si>
  <si>
    <t>4610 Mercedes Drive</t>
  </si>
  <si>
    <t>9060 Junction Drive</t>
  </si>
  <si>
    <t>South 15th</t>
  </si>
  <si>
    <t>Parc 114 - 5 - 6641</t>
  </si>
  <si>
    <t>Parc 114 - 7 - 6711</t>
  </si>
  <si>
    <t>Summit Ridge-3270</t>
  </si>
  <si>
    <t>Skylane Drive-3236-3237</t>
  </si>
  <si>
    <t>Summit Ridge-3280</t>
  </si>
  <si>
    <t>Phoenix Logistics-420 South 53rd Avenue</t>
  </si>
  <si>
    <t>Hamilton Mill Business Center</t>
  </si>
  <si>
    <t>4611 Mercedes Drive</t>
  </si>
  <si>
    <t>Cedars Road</t>
  </si>
  <si>
    <t>Shiloh Road</t>
  </si>
  <si>
    <t>Progress Center</t>
  </si>
  <si>
    <t>Phoenix Logistics-1002 South 56th Avenue</t>
  </si>
  <si>
    <t>Corporex Drive</t>
  </si>
  <si>
    <t>Parc 114 - 3 - 6621</t>
  </si>
  <si>
    <t>Plano Business Center 3</t>
  </si>
  <si>
    <t>Plano Business Center 7</t>
  </si>
  <si>
    <t>West Royal Lane</t>
  </si>
  <si>
    <t>7075 Oakland Mills Road</t>
  </si>
  <si>
    <t>Parc 114 - 4 - 6631</t>
  </si>
  <si>
    <t>Wallace Drive - 1640</t>
  </si>
  <si>
    <t>100th Street</t>
  </si>
  <si>
    <t>Wallace Drive - 1600</t>
  </si>
  <si>
    <t>Summit Ridge-3290</t>
  </si>
  <si>
    <t>Plano Business Center 2</t>
  </si>
  <si>
    <t>Langland</t>
  </si>
  <si>
    <t>5401 Alliance Gateway</t>
  </si>
  <si>
    <t>Wallace Drive - 1625</t>
  </si>
  <si>
    <t>South 48th Ave</t>
  </si>
  <si>
    <t>North 48th Ave 220</t>
  </si>
  <si>
    <t>2590 114th Street</t>
  </si>
  <si>
    <t>Mack Street</t>
  </si>
  <si>
    <t>Parc 114 - 8 - 6701</t>
  </si>
  <si>
    <t>560 Old Peachtree Road</t>
  </si>
  <si>
    <t>Hilltop</t>
  </si>
  <si>
    <t>West Trinity Mills</t>
  </si>
  <si>
    <t>123rd Circle North</t>
  </si>
  <si>
    <t>1825 Westpark Drive</t>
  </si>
  <si>
    <t>Rutland 5</t>
  </si>
  <si>
    <t>Parc 114 - 2 - 6601</t>
  </si>
  <si>
    <t>Parc 114 - 1 - 6611</t>
  </si>
  <si>
    <t>Interstate West Parkway</t>
  </si>
  <si>
    <t>Rutland 8</t>
  </si>
  <si>
    <t>Bradley Lane</t>
  </si>
  <si>
    <t>Twinlakes I</t>
  </si>
  <si>
    <t>West Fairmont</t>
  </si>
  <si>
    <t>Connecticut</t>
  </si>
  <si>
    <t>Hammond</t>
  </si>
  <si>
    <t>Exchange Drive</t>
  </si>
  <si>
    <t>Skylane Drive-3222</t>
  </si>
  <si>
    <t>Billy Mitchell - 4125</t>
  </si>
  <si>
    <t>Kellway Drive</t>
  </si>
  <si>
    <t>Capital Avenue</t>
  </si>
  <si>
    <t>North 48th Ave 54</t>
  </si>
  <si>
    <t>Billy Mitchell - 4122</t>
  </si>
  <si>
    <t>2710 Lakeview Court</t>
  </si>
  <si>
    <t>4 South 84th Avenue</t>
  </si>
  <si>
    <t>8255 &amp; 8257 Patuxent Range Road</t>
  </si>
  <si>
    <t>31055 &amp; 31033 Huntwood Ave.</t>
  </si>
  <si>
    <t>9820-9876 Currie Davis Dr.</t>
  </si>
  <si>
    <t>500-520 Pedricktown Rd</t>
  </si>
  <si>
    <t>1810 Kelly Blvd</t>
  </si>
  <si>
    <t>11441-11471 N. US Highway 301</t>
  </si>
  <si>
    <t>1130 Rutherford Lane</t>
  </si>
  <si>
    <t>4125 Buford</t>
  </si>
  <si>
    <t>2375 Button Gwinnett</t>
  </si>
  <si>
    <t>2001 South 15th Avenue</t>
  </si>
  <si>
    <t>6641 N Belt Line Rd</t>
  </si>
  <si>
    <t>6711 N Belt Line Rd</t>
  </si>
  <si>
    <t>3270 Summit Ridge Parkway</t>
  </si>
  <si>
    <t>3236-3237 Skylane Drive</t>
  </si>
  <si>
    <t>3280 Summit Ridge Parkway</t>
  </si>
  <si>
    <t>420 South 53rd Avenue</t>
  </si>
  <si>
    <t>4305 Hamilton Mill Road</t>
  </si>
  <si>
    <t>2021 Cedars Rd.</t>
  </si>
  <si>
    <t>2525 Shiloh Road</t>
  </si>
  <si>
    <t>1270 Progress Ctr. Avenue</t>
  </si>
  <si>
    <t>1002 South 56th Avenue</t>
  </si>
  <si>
    <t>3719 Corporex Park Drive</t>
  </si>
  <si>
    <t>6621 N Belt Line Rd</t>
  </si>
  <si>
    <t>3501 E. Plano Parkway</t>
  </si>
  <si>
    <t>1100 Klein Road</t>
  </si>
  <si>
    <t>1011 N. Royal Lane</t>
  </si>
  <si>
    <t>6631 N Belt Line Rd</t>
  </si>
  <si>
    <t>1640 Wallace Dr.</t>
  </si>
  <si>
    <t>7809 100th Street</t>
  </si>
  <si>
    <t>1600 Wallace Drive</t>
  </si>
  <si>
    <t>3290 Summit Ridge Parkway</t>
  </si>
  <si>
    <t>3301 E. Plano Parkway</t>
  </si>
  <si>
    <t>4545 Langland Road</t>
  </si>
  <si>
    <t>5401 Alliance Gateway Freeway</t>
  </si>
  <si>
    <t>1625 Wallace Dr.</t>
  </si>
  <si>
    <t>10 S. 48th Ave.</t>
  </si>
  <si>
    <t>220 N. 48th Ave.</t>
  </si>
  <si>
    <t>20269-20281 Mack Street</t>
  </si>
  <si>
    <t>6701 N Belt Line Rd</t>
  </si>
  <si>
    <t>301-323 Hilltop</t>
  </si>
  <si>
    <t>1135 West Trinity Mills</t>
  </si>
  <si>
    <t>7100 123rd Circle North</t>
  </si>
  <si>
    <t>10508 Boyer Blvd</t>
  </si>
  <si>
    <t>6601 N Belt Line Rd</t>
  </si>
  <si>
    <t>6611 N Belt Line Rd</t>
  </si>
  <si>
    <t>120 Interstate West Pkwy</t>
  </si>
  <si>
    <t>10405 Metric Blvd</t>
  </si>
  <si>
    <t>1445 Bradley Lane</t>
  </si>
  <si>
    <t>1885-1915 County Road C W</t>
  </si>
  <si>
    <t>800 West Fairmont</t>
  </si>
  <si>
    <t>109 Connecticut Drive</t>
  </si>
  <si>
    <t>2290-2300 Hammond</t>
  </si>
  <si>
    <t>1903 Exchange Drive</t>
  </si>
  <si>
    <t>3222 Skylane Drive</t>
  </si>
  <si>
    <t>4125 Billy Mitchell Drive</t>
  </si>
  <si>
    <t>4150 Kellway Circle</t>
  </si>
  <si>
    <t>1104 Capital Avenue</t>
  </si>
  <si>
    <t>54 N. 48th Ave.</t>
  </si>
  <si>
    <t>4122 Billy Mitchell Drive</t>
  </si>
  <si>
    <t>2115-2145 South 11th Avenue</t>
  </si>
  <si>
    <t>405 N 75th Avenue</t>
  </si>
  <si>
    <t>3655 Atlanta Industrial Drive</t>
  </si>
  <si>
    <t>Phoenix</t>
  </si>
  <si>
    <t>Columbia</t>
  </si>
  <si>
    <t>Atlanta</t>
  </si>
  <si>
    <t>Fremont</t>
  </si>
  <si>
    <t>Tolleson</t>
  </si>
  <si>
    <t>Jessup</t>
  </si>
  <si>
    <t>Hayward</t>
  </si>
  <si>
    <t>Elkridge</t>
  </si>
  <si>
    <t>Swedesboro</t>
  </si>
  <si>
    <t>Carrollton</t>
  </si>
  <si>
    <t>Thonotosassa</t>
  </si>
  <si>
    <t>Austin</t>
  </si>
  <si>
    <t>Duluth</t>
  </si>
  <si>
    <t>Belcamp</t>
  </si>
  <si>
    <t>Annapolis Junction</t>
  </si>
  <si>
    <t>Irving</t>
  </si>
  <si>
    <t>Buford</t>
  </si>
  <si>
    <t>Lawrenceville</t>
  </si>
  <si>
    <t>Garland</t>
  </si>
  <si>
    <t>Plano</t>
  </si>
  <si>
    <t>Pleasant Prairie</t>
  </si>
  <si>
    <t>Farmers Branch</t>
  </si>
  <si>
    <t>Fort Worth</t>
  </si>
  <si>
    <t>Grand Prairie</t>
  </si>
  <si>
    <t>Suwanee</t>
  </si>
  <si>
    <t>Richardson</t>
  </si>
  <si>
    <t>Largo</t>
  </si>
  <si>
    <t>Lithia Springs</t>
  </si>
  <si>
    <t>Roseville</t>
  </si>
  <si>
    <t>Tempe</t>
  </si>
  <si>
    <t>Burlington</t>
  </si>
  <si>
    <t>Schaumburg</t>
  </si>
  <si>
    <t>Arlington</t>
  </si>
  <si>
    <t>Addison</t>
  </si>
  <si>
    <t>85007</t>
  </si>
  <si>
    <t>85043</t>
  </si>
  <si>
    <t>21046</t>
  </si>
  <si>
    <t>30336</t>
  </si>
  <si>
    <t>94539</t>
  </si>
  <si>
    <t>85353</t>
  </si>
  <si>
    <t>20794</t>
  </si>
  <si>
    <t>94544</t>
  </si>
  <si>
    <t>21075</t>
  </si>
  <si>
    <t>33619</t>
  </si>
  <si>
    <t>08085</t>
  </si>
  <si>
    <t>75006</t>
  </si>
  <si>
    <t>33592</t>
  </si>
  <si>
    <t>78753</t>
  </si>
  <si>
    <t>30096</t>
  </si>
  <si>
    <t>30340</t>
  </si>
  <si>
    <t>21017</t>
  </si>
  <si>
    <t>20701</t>
  </si>
  <si>
    <t>75063</t>
  </si>
  <si>
    <t>30518</t>
  </si>
  <si>
    <t>30043</t>
  </si>
  <si>
    <t>75041</t>
  </si>
  <si>
    <t>75074</t>
  </si>
  <si>
    <t>53158</t>
  </si>
  <si>
    <t>75244</t>
  </si>
  <si>
    <t>76178</t>
  </si>
  <si>
    <t>75050</t>
  </si>
  <si>
    <t>94545</t>
  </si>
  <si>
    <t>30360</t>
  </si>
  <si>
    <t>75081</t>
  </si>
  <si>
    <t>33773</t>
  </si>
  <si>
    <t>78758</t>
  </si>
  <si>
    <t>30122</t>
  </si>
  <si>
    <t>75007</t>
  </si>
  <si>
    <t>55113</t>
  </si>
  <si>
    <t>85282</t>
  </si>
  <si>
    <t>08016</t>
  </si>
  <si>
    <t>60173</t>
  </si>
  <si>
    <t>76011</t>
  </si>
  <si>
    <t>75001</t>
  </si>
  <si>
    <t>Vacant</t>
  </si>
  <si>
    <t>Single Tenant</t>
  </si>
  <si>
    <t>Ryder Integrated Logistics, Inc.</t>
  </si>
  <si>
    <t>Elontec, LLC.</t>
  </si>
  <si>
    <t>Shepard Exposition Services, Inc.</t>
  </si>
  <si>
    <t>Velo3D, Inc.</t>
  </si>
  <si>
    <t>Silgan White Cap Corporation</t>
  </si>
  <si>
    <t>American Furniture Rentals, Inc.</t>
  </si>
  <si>
    <t>Ryder Last Mile, Inc.</t>
  </si>
  <si>
    <t>Keystone Automotive Industries, Inc.</t>
  </si>
  <si>
    <t>Coast Global Corporation</t>
  </si>
  <si>
    <t>Western-BRW Paper Co., Inc.</t>
  </si>
  <si>
    <t>Vitality Food Service, Inc.</t>
  </si>
  <si>
    <t>World Electric Supply Inc.</t>
  </si>
  <si>
    <t>United Source One, Inc.</t>
  </si>
  <si>
    <t>Petersen Aluminum Corporation</t>
  </si>
  <si>
    <t>Nautilus Hyosung America, Inc.</t>
  </si>
  <si>
    <t>Children's Health System of Texas</t>
  </si>
  <si>
    <t>Formetco, Inc.</t>
  </si>
  <si>
    <t>CIP - Big D Party &amp; Event Rentals, LLC</t>
  </si>
  <si>
    <t>Core Materials Distribution LLC</t>
  </si>
  <si>
    <t>Therapak Corporation</t>
  </si>
  <si>
    <t>Smoky Mountain Boots, Inc.</t>
  </si>
  <si>
    <t>DA Rugs, Inc. and Toros Deals, Inc.</t>
  </si>
  <si>
    <t>CIP - Blackpowder Products, Inc.</t>
  </si>
  <si>
    <t>Fred Jones Enterprises, L.L.C.</t>
  </si>
  <si>
    <t>CPI Group, LLC</t>
  </si>
  <si>
    <t>Unicom Engineering, Inc.</t>
  </si>
  <si>
    <t>Samsung Electronics America, Inc.</t>
  </si>
  <si>
    <t>Beltmann Group Incorporated</t>
  </si>
  <si>
    <t>Beacon Sales Acquisition, Inc.</t>
  </si>
  <si>
    <t>Schindler Elevator Corporation</t>
  </si>
  <si>
    <t>Utah Onions, Inc.</t>
  </si>
  <si>
    <t>Alternative Biomedical Solutions, LLC</t>
  </si>
  <si>
    <t>Dealer Tire LLC</t>
  </si>
  <si>
    <t>Hilex Poly Company, LLC</t>
  </si>
  <si>
    <t>Botanical Science, Inc.</t>
  </si>
  <si>
    <t>Inmar Supply Chain Solutions, LLC</t>
  </si>
  <si>
    <t>MWI Veterinary Supply Co.</t>
  </si>
  <si>
    <t>Halco Fasteners, Inc.</t>
  </si>
  <si>
    <t>Crystal Distribution, Inc.</t>
  </si>
  <si>
    <t>Tempest Logistics, Inc.</t>
  </si>
  <si>
    <t>XL Parts, LLC</t>
  </si>
  <si>
    <t>Earl Owen Co.</t>
  </si>
  <si>
    <t>American Freight, LLC</t>
  </si>
  <si>
    <t>Morsco Supply, LLC</t>
  </si>
  <si>
    <t>Trescal, Inc.</t>
  </si>
  <si>
    <t>Walgreen Co. (S/C #01219-1)</t>
  </si>
  <si>
    <t>Ecolab Inc.</t>
  </si>
  <si>
    <t>Pikes Peak of Texas, Inc.</t>
  </si>
  <si>
    <t>Remac, L.P.</t>
  </si>
  <si>
    <t>Bay Insulation of Arizona, Inc.</t>
  </si>
  <si>
    <t>Roto-Rooter Services Company</t>
  </si>
  <si>
    <t>Pronto Delivery Service, LLC</t>
  </si>
  <si>
    <t>Egyptian Magic Skin Cream, LLC</t>
  </si>
  <si>
    <t>Fort-Trace, LLC</t>
  </si>
  <si>
    <t>Met-Tech Services, Inc.</t>
  </si>
  <si>
    <t>Absolute Parts, LLC</t>
  </si>
  <si>
    <t>Good Faith Energy, LLC</t>
  </si>
  <si>
    <t>Integrated Supply Network, LLC</t>
  </si>
  <si>
    <t>Silgan White CAP Corporation</t>
  </si>
  <si>
    <t>Hohmann &amp; Barnard, Inc.</t>
  </si>
  <si>
    <t>Duro Hilex Poly, LLC</t>
  </si>
  <si>
    <t>Native Floral, LLC</t>
  </si>
  <si>
    <t>Tatyana Goldberg, Inc.</t>
  </si>
  <si>
    <t>Builder Specialties, Inc.</t>
  </si>
  <si>
    <t>BFS Services, Inc.</t>
  </si>
  <si>
    <t>Safelite Fulfillment, Inc.</t>
  </si>
  <si>
    <t>WestRock Converting, LLC</t>
  </si>
  <si>
    <t>Better Brush Products, LLC</t>
  </si>
  <si>
    <t>The Wes Stewart Corporation</t>
  </si>
  <si>
    <t>The McAlear Group, Inc.</t>
  </si>
  <si>
    <t>Medisca, Inc.</t>
  </si>
  <si>
    <t>Swift Global, LLC</t>
  </si>
  <si>
    <t>Blue Line Foodservice Distribution, Inc.</t>
  </si>
  <si>
    <t>J. R. Hobbs Co. - Atlanta LLC</t>
  </si>
  <si>
    <t>Bionew USA Central Corp.</t>
  </si>
  <si>
    <t>Millsource, Inc.</t>
  </si>
  <si>
    <t>Convair Cooler Corporation</t>
  </si>
  <si>
    <t>Overseas Distributors Incorporated</t>
  </si>
  <si>
    <t>Fairway Supply, Inc.</t>
  </si>
  <si>
    <t>3MD, Inc.</t>
  </si>
  <si>
    <t>Enersys Delaware Inc.</t>
  </si>
  <si>
    <t>System Electric Co.</t>
  </si>
  <si>
    <t>Braid Beauty Inc.</t>
  </si>
  <si>
    <t>Centimark Corporation</t>
  </si>
  <si>
    <t>Old World Industries, LLC</t>
  </si>
  <si>
    <t>Contrivance Incorporated</t>
  </si>
  <si>
    <t>Techniclean Products, Inc.</t>
  </si>
  <si>
    <t>Freedom Furniture And Design, Inc.</t>
  </si>
  <si>
    <t>Duluth Athletic Club, Inc.</t>
  </si>
  <si>
    <t>Starwood Distributors, LLC</t>
  </si>
  <si>
    <t>JSS Property Professionals, Inc.</t>
  </si>
  <si>
    <t>Birmingham Fastener And Supply, Inc.</t>
  </si>
  <si>
    <t>FCA US LLC</t>
  </si>
  <si>
    <t>Continental Battery Corp.</t>
  </si>
  <si>
    <t>Olympia Tile (USA), Inc.</t>
  </si>
  <si>
    <t>US LBM Holdings, LLC</t>
  </si>
  <si>
    <t>Tradeline Motorcars, Inc.</t>
  </si>
  <si>
    <t>Composite Panel Technology-South, Inc.</t>
  </si>
  <si>
    <t>Collin County Winnelson Co.</t>
  </si>
  <si>
    <t>Finish Line Industries, Inc.</t>
  </si>
  <si>
    <t>Clack Corporation</t>
  </si>
  <si>
    <t>Event EQ, LLC</t>
  </si>
  <si>
    <t>Core-Mark International, Inc.</t>
  </si>
  <si>
    <t>Carber Power Technologies, Inc.</t>
  </si>
  <si>
    <t>Drexel Metals, Inc.</t>
  </si>
  <si>
    <t>Medicine-On-Time, LLC</t>
  </si>
  <si>
    <t>Wenzel Spine, Inc.</t>
  </si>
  <si>
    <t>Ed's Supply Company of Chattanooga, Inc.</t>
  </si>
  <si>
    <t>Trilogy Machinery, Inc.</t>
  </si>
  <si>
    <t>Toyotalift Northeast, LLC</t>
  </si>
  <si>
    <t>Nissan North America, Inc.</t>
  </si>
  <si>
    <t>Speed Boats of Texas, LP</t>
  </si>
  <si>
    <t>The Goodwin Ammonia Company LLC</t>
  </si>
  <si>
    <t>JW Nutritional, LLC</t>
  </si>
  <si>
    <t>The New Haven Companies, Inc.</t>
  </si>
  <si>
    <t>Florida Chemical Supply, Inc.</t>
  </si>
  <si>
    <t>ZAK Products II, LLC</t>
  </si>
  <si>
    <t>Price Industries, Inc.</t>
  </si>
  <si>
    <t>Circuit Design Specialties, Inc.</t>
  </si>
  <si>
    <t>J. R. Simplot Company</t>
  </si>
  <si>
    <t>Pelton-Shepherd Industries, Inc.</t>
  </si>
  <si>
    <t>Noroo Bee Chemical America, Inc.</t>
  </si>
  <si>
    <t>Zhao Overseas, Inc.</t>
  </si>
  <si>
    <t>All American Glass Distributors, Inc.</t>
  </si>
  <si>
    <t>Exploring Inc.</t>
  </si>
  <si>
    <t>FBS Manufacturing Corp</t>
  </si>
  <si>
    <t>Catalyst Exhibits, Inc.</t>
  </si>
  <si>
    <t>Bogey Free, LLC</t>
  </si>
  <si>
    <t>Good Fibers, LLC</t>
  </si>
  <si>
    <t>Accurate Chemical Acquisition Inc.</t>
  </si>
  <si>
    <t>Comet Signs, LLC</t>
  </si>
  <si>
    <t>Mygrant Glass Company</t>
  </si>
  <si>
    <t>Progressive Lighting, Inc.</t>
  </si>
  <si>
    <t>Thunder International Group, Inc.</t>
  </si>
  <si>
    <t>Hachik Distributors, Inc.</t>
  </si>
  <si>
    <t>Sound Productions, Inc.</t>
  </si>
  <si>
    <t>Lennox Industries, Inc.</t>
  </si>
  <si>
    <t>Window Cleaning Experts</t>
  </si>
  <si>
    <t>Hacienda Tejas, Inc.</t>
  </si>
  <si>
    <t>Dal-Tile Distribution, Inc.</t>
  </si>
  <si>
    <t>TCA Logistics Corp.</t>
  </si>
  <si>
    <t>Hayward Business Park II</t>
  </si>
  <si>
    <t>Walsh at Lafayette</t>
  </si>
  <si>
    <t>212th Business Park A-D</t>
  </si>
  <si>
    <t>212th Business Park E-H</t>
  </si>
  <si>
    <t>Cerritos Business Center (Cerritos Industrial Park)</t>
  </si>
  <si>
    <t>Buena Park Industrial Center</t>
  </si>
  <si>
    <t>Montague Industrial</t>
  </si>
  <si>
    <t>Kifer Industrial Park</t>
  </si>
  <si>
    <t>Santa Clara Commerce Park (Commerce Campus)</t>
  </si>
  <si>
    <t>Fremont Commerce Center</t>
  </si>
  <si>
    <t>Little Orchard Distribution Center</t>
  </si>
  <si>
    <t>Overlake Business Park North</t>
  </si>
  <si>
    <t>Culver City/Uplander</t>
  </si>
  <si>
    <t>Cabot Distribution Center</t>
  </si>
  <si>
    <t>Industrial Distribution Center</t>
  </si>
  <si>
    <t>Port of Oakland</t>
  </si>
  <si>
    <t>Overlake South - Bldg 1-8</t>
  </si>
  <si>
    <t>Torrance/Crenshaw</t>
  </si>
  <si>
    <t>Dixon Landing</t>
  </si>
  <si>
    <t>Monterey Park</t>
  </si>
  <si>
    <t>San Jose/Old Oakland Rd.</t>
  </si>
  <si>
    <t>Bayview Business Park</t>
  </si>
  <si>
    <t>Huntwood Business Center</t>
  </si>
  <si>
    <t>Overlake South - Bldg 14-16</t>
  </si>
  <si>
    <t>Austin/Lamar</t>
  </si>
  <si>
    <t>Port America 750, 752</t>
  </si>
  <si>
    <t>Signal Hill/E. 28th Street</t>
  </si>
  <si>
    <t>Doolittle Business Park</t>
  </si>
  <si>
    <t>Braker H</t>
  </si>
  <si>
    <t>Eden Landing Industrial Park</t>
  </si>
  <si>
    <t>Jupiter Business Park</t>
  </si>
  <si>
    <t>Port America 1722, 1732</t>
  </si>
  <si>
    <t>McKalla 2</t>
  </si>
  <si>
    <t>Signal Hill/Junipero</t>
  </si>
  <si>
    <t>Austin/Lamar Retail</t>
  </si>
  <si>
    <t>McKalla 4</t>
  </si>
  <si>
    <t>Southpark J</t>
  </si>
  <si>
    <t>Braker C</t>
  </si>
  <si>
    <t>McKalla 3</t>
  </si>
  <si>
    <t>Port America 747, 749</t>
  </si>
  <si>
    <t>Port America 751, 753, 755</t>
  </si>
  <si>
    <t>Overlake South - Bldg 17</t>
  </si>
  <si>
    <t>Southpark N</t>
  </si>
  <si>
    <t>Cerritos/Edwards Road</t>
  </si>
  <si>
    <t>Braker 5</t>
  </si>
  <si>
    <t>Port America 754, 756</t>
  </si>
  <si>
    <t>Ben White 5</t>
  </si>
  <si>
    <t>Port America 803, 805</t>
  </si>
  <si>
    <t>NFTZ 1</t>
  </si>
  <si>
    <t>Port America 800, 802</t>
  </si>
  <si>
    <t>Southpark L</t>
  </si>
  <si>
    <t>Southpark K</t>
  </si>
  <si>
    <t>Prosperity-Bldg 2750</t>
  </si>
  <si>
    <t>NFTZ 2</t>
  </si>
  <si>
    <t>Ben White 1</t>
  </si>
  <si>
    <t>Braker 8</t>
  </si>
  <si>
    <t>Overlake South - Retail</t>
  </si>
  <si>
    <t>Prosperity-Bldg 2751</t>
  </si>
  <si>
    <t>Prosperity-Bldg 2730</t>
  </si>
  <si>
    <t>Prosperity-Bldg 2700</t>
  </si>
  <si>
    <t>Prosperity-Bldg 2701</t>
  </si>
  <si>
    <t>Prosperity-Bldg 2720</t>
  </si>
  <si>
    <t>Prosperity-Bldg 2740</t>
  </si>
  <si>
    <t>Prosperity-Bldg 2711</t>
  </si>
  <si>
    <t>Prosperity-Bldg 2710</t>
  </si>
  <si>
    <t>Prosperity-Bldg 2741</t>
  </si>
  <si>
    <t>Prosperity-Bldg 2731</t>
  </si>
  <si>
    <t>Prosperity-Bldg 2721</t>
  </si>
  <si>
    <t>Santa Clara</t>
  </si>
  <si>
    <t>Kent</t>
  </si>
  <si>
    <t>Cerritos</t>
  </si>
  <si>
    <t>Buena Park</t>
  </si>
  <si>
    <t>San Jose</t>
  </si>
  <si>
    <t>Sunnyvale</t>
  </si>
  <si>
    <t>Redmond</t>
  </si>
  <si>
    <t>Culver City</t>
  </si>
  <si>
    <t>Oakland</t>
  </si>
  <si>
    <t>Torrance</t>
  </si>
  <si>
    <t>Milpitas</t>
  </si>
  <si>
    <t>Grapevine</t>
  </si>
  <si>
    <t>Signal Hill</t>
  </si>
  <si>
    <t>San Leandro</t>
  </si>
  <si>
    <t>Fairfax</t>
  </si>
  <si>
    <t>Alameda</t>
  </si>
  <si>
    <t>East Bay</t>
  </si>
  <si>
    <t>Seattle</t>
  </si>
  <si>
    <t>King</t>
  </si>
  <si>
    <t>Orange</t>
  </si>
  <si>
    <t>95035</t>
  </si>
  <si>
    <t>94538</t>
  </si>
  <si>
    <t>Travis</t>
  </si>
  <si>
    <t>Tarrant</t>
  </si>
  <si>
    <t>Dallas-Fort Worth</t>
  </si>
  <si>
    <t>94577</t>
  </si>
  <si>
    <t>Collin</t>
  </si>
  <si>
    <t>Washington</t>
  </si>
  <si>
    <t>Ultra Clean Holdings, Inc.</t>
  </si>
  <si>
    <t>Brook Furniture Rental, Inc.</t>
  </si>
  <si>
    <t>EOS IT Management Solutions Inc.</t>
  </si>
  <si>
    <t>First Solar, Inc.</t>
  </si>
  <si>
    <t>IWH Corporation, EP DesignLab LLC , and SiliconDynamic, LLC</t>
  </si>
  <si>
    <t>Welcome Ramp Systems, Inc.</t>
  </si>
  <si>
    <t>BMD Transport L.L.C.</t>
  </si>
  <si>
    <t>Seattle Opera</t>
  </si>
  <si>
    <t>Sunny Wood Products Company, Inc.</t>
  </si>
  <si>
    <t>Galls, LLC</t>
  </si>
  <si>
    <t>Arjo Inc.</t>
  </si>
  <si>
    <t>BASF Corporation</t>
  </si>
  <si>
    <t>Meida Technologies, LLC</t>
  </si>
  <si>
    <t>Consolidated Electrical Distributors, Inc.</t>
  </si>
  <si>
    <t>KZ Kitchen Cabinet &amp; Stone, Inc.</t>
  </si>
  <si>
    <t>Level 3 Communications, LLC</t>
  </si>
  <si>
    <t>Apple Inc.</t>
  </si>
  <si>
    <t>CentralColo, LLC</t>
  </si>
  <si>
    <t>Silitronics Solutions Inc.</t>
  </si>
  <si>
    <t>Bel Fuse Inc.</t>
  </si>
  <si>
    <t>MCI Communications Services, Inc.</t>
  </si>
  <si>
    <t>Aramark Refreshment Services, LLC</t>
  </si>
  <si>
    <t>Praxair Distribution, Inc.</t>
  </si>
  <si>
    <t>Commercial Casework Incorporated</t>
  </si>
  <si>
    <t/>
  </si>
  <si>
    <t>CALLIGO (U.S.) Inc.</t>
  </si>
  <si>
    <t>Corti Construction, Inc.</t>
  </si>
  <si>
    <t>Center for Autism Spectrum Treatment, Inc.</t>
  </si>
  <si>
    <t>Moss, Levy &amp; Hartzheim LLP</t>
  </si>
  <si>
    <t>Ample, LLC</t>
  </si>
  <si>
    <t>PODS Enterprises, LLC</t>
  </si>
  <si>
    <t>Quanta Computer Inc. and Quanta Manufacturing Nashville, LLC</t>
  </si>
  <si>
    <t>J.J. Buckley, LLC</t>
  </si>
  <si>
    <t>NCS Moving Services</t>
  </si>
  <si>
    <t>ELB US INC.</t>
  </si>
  <si>
    <t>Duoduo Tech Inc.</t>
  </si>
  <si>
    <t>Omega Services and Supply Inc.</t>
  </si>
  <si>
    <t>South Bay Home Care, Inc.</t>
  </si>
  <si>
    <t>CVisualEvidence, LLC</t>
  </si>
  <si>
    <t>Star View Behavioral Health, Inc.</t>
  </si>
  <si>
    <t>Spartronics Milpitas, Inc.</t>
  </si>
  <si>
    <t>Unifirst Corporation</t>
  </si>
  <si>
    <t>Cetecom Inc.</t>
  </si>
  <si>
    <t>Corporate Contractors, Inc.</t>
  </si>
  <si>
    <t>KaplanMD</t>
  </si>
  <si>
    <t>State of California</t>
  </si>
  <si>
    <t>JT Solutions, Inc.</t>
  </si>
  <si>
    <t>CandelaLED Lighting LLC</t>
  </si>
  <si>
    <t>Enablence USA Components Inc.</t>
  </si>
  <si>
    <t>Uniform Industrial Corporation (U.S.A)</t>
  </si>
  <si>
    <t>KAM Specialty Equipment Services Company</t>
  </si>
  <si>
    <t>AMETEK, Inc.</t>
  </si>
  <si>
    <t>Delphon Industries, LLC</t>
  </si>
  <si>
    <t>Wohler Technologies, Inc.</t>
  </si>
  <si>
    <t>Marymoor Pharmacy, LLC</t>
  </si>
  <si>
    <t>Synergy Building Services, Inc.</t>
  </si>
  <si>
    <t>Somalytics, Inc.</t>
  </si>
  <si>
    <t>Ascension Seton</t>
  </si>
  <si>
    <t xml:space="preserve">His Highness Prince Aga Khan Shia Imami Ismaili Council For </t>
  </si>
  <si>
    <t>Find Your Sunshine LLC</t>
  </si>
  <si>
    <t>Rennhack Marketing Services, LLC</t>
  </si>
  <si>
    <t>Lucchese, Inc.</t>
  </si>
  <si>
    <t>MOL Logistics (USA) Inc.</t>
  </si>
  <si>
    <t>John Albright</t>
  </si>
  <si>
    <t>Q NDT Services LLC</t>
  </si>
  <si>
    <t>Link Logistics Real Estate Management LLC</t>
  </si>
  <si>
    <t>Emser Tile, LLC</t>
  </si>
  <si>
    <t>Hawaiian Airlines, Inc.</t>
  </si>
  <si>
    <t>Great Clips, Inc.</t>
  </si>
  <si>
    <t>Harmonic Bionics, Inc.</t>
  </si>
  <si>
    <t>TRN Financial LLC</t>
  </si>
  <si>
    <t>HSQ Technology, a corporation</t>
  </si>
  <si>
    <t>American Bath Enterprises, Inc.</t>
  </si>
  <si>
    <t>Delaware Provisions, Inc.</t>
  </si>
  <si>
    <t>Rud &amp; Pickarts Marketing, Inc.</t>
  </si>
  <si>
    <t>Wisconsin's Finest, Inc.</t>
  </si>
  <si>
    <t>Enagic USA, Inc.</t>
  </si>
  <si>
    <t>Grit Transportation Services, LLC</t>
  </si>
  <si>
    <t>Jon K. Takata Corporation</t>
  </si>
  <si>
    <t>D2L Products, LLC</t>
  </si>
  <si>
    <t>Floor King, Inc.</t>
  </si>
  <si>
    <t>The Advertising Department, Inc.</t>
  </si>
  <si>
    <t>Unlimited Technology, Inc.</t>
  </si>
  <si>
    <t>Find Your Anchor</t>
  </si>
  <si>
    <t>Goodwill Industries of Central Texas</t>
  </si>
  <si>
    <t>Half Price Books, Records, Magazines, Incorporated</t>
  </si>
  <si>
    <t>GrassIron, LLC</t>
  </si>
  <si>
    <t>Landers Premier Flooring, Incorporated</t>
  </si>
  <si>
    <t>United States of America (GS-07P-LTX17355)</t>
  </si>
  <si>
    <t>Merchandise Pickup Service Inc.</t>
  </si>
  <si>
    <t>U.S. OCCMED HOLDINGS, LLC</t>
  </si>
  <si>
    <t>HOMEPRO OPERATING, LLC</t>
  </si>
  <si>
    <t>Alinc Technologies LLC</t>
  </si>
  <si>
    <t>Professional Service Industries, Inc.</t>
  </si>
  <si>
    <t>ATX Pool and Spa Supply, LLC</t>
  </si>
  <si>
    <t>Accelerated, Inc.</t>
  </si>
  <si>
    <t>Rubcorp Distribution, LLC</t>
  </si>
  <si>
    <t>Yusen Logistics (Americas) Inc.</t>
  </si>
  <si>
    <t>Titan 3PL, LLC</t>
  </si>
  <si>
    <t>Aisleworx Media Corp.</t>
  </si>
  <si>
    <t>Production Automation Corporation</t>
  </si>
  <si>
    <t>Ossia Inc.</t>
  </si>
  <si>
    <t>9LOGIC TECHNOLOGIES INC</t>
  </si>
  <si>
    <t>Isomedia, Incorporated</t>
  </si>
  <si>
    <t>River City Pharmacy LLC</t>
  </si>
  <si>
    <t>Compugraphics U.S.A. Inc.</t>
  </si>
  <si>
    <t>WanderJaunt, Inc.</t>
  </si>
  <si>
    <t>SM Line Corporation</t>
  </si>
  <si>
    <t>Pasion Title Services, Inc.</t>
  </si>
  <si>
    <t>Soultenders Inc.</t>
  </si>
  <si>
    <t>Cenetron Diagnostics LLC</t>
  </si>
  <si>
    <t>TLMI Corporation</t>
  </si>
  <si>
    <t>Marek Brothers Systems, Inc.</t>
  </si>
  <si>
    <t>Schwarz Trucking, Inc.</t>
  </si>
  <si>
    <t>VarioSystems, Inc.</t>
  </si>
  <si>
    <t>Sheetak Inc.</t>
  </si>
  <si>
    <t>DyeMansion North America Inc.</t>
  </si>
  <si>
    <t>Babbo's Gelato &amp; Caffe, LP</t>
  </si>
  <si>
    <t>Flowers Baking Co. of Denton, LLC</t>
  </si>
  <si>
    <t>Trekka Logistics LLC</t>
  </si>
  <si>
    <t>Jackson Transportation Services, Inc.</t>
  </si>
  <si>
    <t>Vicarli USA, LLC</t>
  </si>
  <si>
    <t>Reynolds Logistics Corporation</t>
  </si>
  <si>
    <t>Integrated Medical Systems, Inc.</t>
  </si>
  <si>
    <t>IMPEX GLS INC.</t>
  </si>
  <si>
    <t>Miner, Ltd.</t>
  </si>
  <si>
    <t>Efficient Facilities International, Inc.</t>
  </si>
  <si>
    <t>Nano-Master, Inc.</t>
  </si>
  <si>
    <t>Cyan Robotics, Inc.</t>
  </si>
  <si>
    <t>ABC Blind &amp; Drapery ATX LLC</t>
  </si>
  <si>
    <t>United States of America (GS-07B-17400)</t>
  </si>
  <si>
    <t>Z5 Inventory, Inc.</t>
  </si>
  <si>
    <t>Alto Pharmacy LLC</t>
  </si>
  <si>
    <t>Clearpath Global LLC</t>
  </si>
  <si>
    <t>Revelry Corp.</t>
  </si>
  <si>
    <t>Prime Asset LLC</t>
  </si>
  <si>
    <t>Quest Events Northwest, LLC</t>
  </si>
  <si>
    <t>Apparent Technologies, Inc.</t>
  </si>
  <si>
    <t>Aroma Alternatives Ltd. Co</t>
  </si>
  <si>
    <t>Rehab Medical, LLC</t>
  </si>
  <si>
    <t>Qdoba Restaurant Corporation</t>
  </si>
  <si>
    <t>SAAI NAATHA LLC</t>
  </si>
  <si>
    <t>Duomi LLC</t>
  </si>
  <si>
    <t>American Technology Services, LLC</t>
  </si>
  <si>
    <t>PS Business Parks, Inc.</t>
  </si>
  <si>
    <t>Ascending LLC</t>
  </si>
  <si>
    <t>R.E. Michel Company, LLC</t>
  </si>
  <si>
    <t>THE BOARD OF SUPERVISORS OF FAIRFAX COUNTY, VIRGINIA</t>
  </si>
  <si>
    <t>US 21, INC.</t>
  </si>
  <si>
    <t>Logos Technologies LLC</t>
  </si>
  <si>
    <t>Ayuda</t>
  </si>
  <si>
    <t>STV Incorporated</t>
  </si>
  <si>
    <t>FedEx Office and Print Services, Inc.</t>
  </si>
  <si>
    <t>MedSpeed, LLC</t>
  </si>
  <si>
    <t>Cherokee Nation 3S, L.L.C.</t>
  </si>
  <si>
    <t>PerLectric, Inc.</t>
  </si>
  <si>
    <t>TD Bank, National Association</t>
  </si>
  <si>
    <t>Fairfax Colon and Rectal Surgical Center</t>
  </si>
  <si>
    <t>Patner Construction, Inc.</t>
  </si>
  <si>
    <t>Northern Virginia Eye Surgery Center, LLC</t>
  </si>
  <si>
    <t>Hungry Marketplace Inc.</t>
  </si>
  <si>
    <t>Comdor, LLC</t>
  </si>
  <si>
    <t>CoxCom, LLC</t>
  </si>
  <si>
    <t>Securities Investor Protection Corporation</t>
  </si>
  <si>
    <t>US 21, Inc.</t>
  </si>
  <si>
    <t>Leading Systems Technologies Inc.</t>
  </si>
  <si>
    <t>Mash-ID</t>
  </si>
  <si>
    <t>Deal Code</t>
  </si>
  <si>
    <t>MaSH-3410443</t>
  </si>
  <si>
    <t>MaSH-3256633</t>
  </si>
  <si>
    <t>MaSH-3258016</t>
  </si>
  <si>
    <t>MaSH-3339577</t>
  </si>
  <si>
    <t>MaSH-3534532</t>
  </si>
  <si>
    <t>MaSH-3337170</t>
  </si>
  <si>
    <t>MaSH-3340378</t>
  </si>
  <si>
    <t>MaSH-3687981</t>
  </si>
  <si>
    <t>2400 MARKET STREET</t>
  </si>
  <si>
    <t>Suite 301</t>
  </si>
  <si>
    <t>Baltimore</t>
  </si>
  <si>
    <t>Minneapolis</t>
  </si>
  <si>
    <t xml:space="preserve"> Philadelphia</t>
  </si>
  <si>
    <t>San Francisco</t>
  </si>
  <si>
    <t>NAIC</t>
  </si>
  <si>
    <t>NAIC As of Date</t>
  </si>
  <si>
    <t>McLean</t>
  </si>
  <si>
    <t xml:space="preserve">Durham </t>
  </si>
  <si>
    <t xml:space="preserve">Honolulu </t>
  </si>
  <si>
    <t xml:space="preserve">Denver </t>
  </si>
  <si>
    <t xml:space="preserve">Fulton </t>
  </si>
  <si>
    <t xml:space="preserve">Dallas </t>
  </si>
  <si>
    <t xml:space="preserve">Walker </t>
  </si>
  <si>
    <t xml:space="preserve">Orange </t>
  </si>
  <si>
    <t xml:space="preserve">Pitt </t>
  </si>
  <si>
    <t xml:space="preserve">Douglas </t>
  </si>
  <si>
    <t xml:space="preserve">Mecklenburg </t>
  </si>
  <si>
    <t xml:space="preserve">Lee </t>
  </si>
  <si>
    <t xml:space="preserve">Nueces </t>
  </si>
  <si>
    <t xml:space="preserve">Bibb </t>
  </si>
  <si>
    <t xml:space="preserve">Jackson </t>
  </si>
  <si>
    <t xml:space="preserve">Butler </t>
  </si>
  <si>
    <t xml:space="preserve">Brazos </t>
  </si>
  <si>
    <t>Lexington-Fayette</t>
  </si>
  <si>
    <t>Durham-Chapel Hill</t>
  </si>
  <si>
    <t>Urban Honolulu</t>
  </si>
  <si>
    <t>Salinas</t>
  </si>
  <si>
    <t xml:space="preserve"> Houston</t>
  </si>
  <si>
    <t xml:space="preserve"> Durham-Chapel Hill</t>
  </si>
  <si>
    <t>Charlotte-Concord</t>
  </si>
  <si>
    <t>Auburn-Opelika</t>
  </si>
  <si>
    <t>Cincinnati</t>
  </si>
  <si>
    <t>College Station</t>
  </si>
  <si>
    <t>Suite 700</t>
  </si>
  <si>
    <t>ACLI Region</t>
  </si>
  <si>
    <t>East South Central</t>
  </si>
  <si>
    <t>South Atlantic</t>
  </si>
  <si>
    <t>East North Central</t>
  </si>
  <si>
    <t>West South Central</t>
  </si>
  <si>
    <t>Pacific</t>
  </si>
  <si>
    <t>Mountain</t>
  </si>
  <si>
    <t>West North Central</t>
  </si>
  <si>
    <t>Middle Atlantic</t>
  </si>
  <si>
    <t>Rate Calc Method</t>
  </si>
  <si>
    <t>Rounding Rule</t>
  </si>
  <si>
    <t>Current/Next Prepayment Option</t>
  </si>
  <si>
    <t>choose one</t>
  </si>
  <si>
    <t>Active</t>
  </si>
  <si>
    <t>30/360</t>
  </si>
  <si>
    <t>B Note</t>
  </si>
  <si>
    <t>Paid Off</t>
  </si>
  <si>
    <t>Fixed rate</t>
  </si>
  <si>
    <t>Actual/360</t>
  </si>
  <si>
    <t>Lockout</t>
  </si>
  <si>
    <t xml:space="preserve">C Note </t>
  </si>
  <si>
    <t>In Default</t>
  </si>
  <si>
    <t>Amortizing</t>
  </si>
  <si>
    <t>Always Round Down</t>
  </si>
  <si>
    <t>Lodging - Hospitality - Full Service</t>
  </si>
  <si>
    <t xml:space="preserve">Mezz </t>
  </si>
  <si>
    <t>Lodging - Hospitality - Select Service</t>
  </si>
  <si>
    <t>Refinance</t>
  </si>
  <si>
    <t>Lodging - Hospitality - Extended Stay</t>
  </si>
  <si>
    <t>Common Equity</t>
  </si>
  <si>
    <t>Manufactured Housing - Manufactured Home Community</t>
  </si>
  <si>
    <t>Office - Medical</t>
  </si>
  <si>
    <t>Other - Other</t>
  </si>
  <si>
    <t>Retail - Unanchored</t>
  </si>
  <si>
    <t>Retail - Other</t>
  </si>
  <si>
    <t>Self-Storage - Self Storage</t>
  </si>
  <si>
    <t>Enhanced Monitor</t>
  </si>
  <si>
    <t>Main Property Type</t>
  </si>
  <si>
    <t>Retail</t>
  </si>
  <si>
    <t>Office</t>
  </si>
  <si>
    <t>Hospitality</t>
  </si>
  <si>
    <t>Modification</t>
  </si>
  <si>
    <t>Preferred Equity</t>
  </si>
  <si>
    <t>Construction Funding</t>
  </si>
  <si>
    <t>SOFR Term 3 month</t>
  </si>
  <si>
    <t>5 Year Treasury</t>
  </si>
  <si>
    <t>10 Year Treasury</t>
  </si>
  <si>
    <t>Rate Reset</t>
  </si>
  <si>
    <t>Date Driven</t>
  </si>
  <si>
    <t>Event Driven</t>
  </si>
  <si>
    <t>Cash Management</t>
  </si>
  <si>
    <t xml:space="preserve">Soft Lockbox </t>
  </si>
  <si>
    <t>Springing Lockbox</t>
  </si>
  <si>
    <t>Closing Date</t>
  </si>
  <si>
    <t>IMA Loan Number</t>
  </si>
  <si>
    <t>Project Fayetteville 2-Pack</t>
  </si>
  <si>
    <t>Mosaic Apartments</t>
  </si>
  <si>
    <t>MaSH-3773167</t>
  </si>
  <si>
    <t>MaSH-3774814</t>
  </si>
  <si>
    <t>Britt Lake</t>
  </si>
  <si>
    <t>2920 Cosmo Place</t>
  </si>
  <si>
    <t>Fayetteville</t>
  </si>
  <si>
    <t>Cumberland</t>
  </si>
  <si>
    <t>Woodland Village</t>
  </si>
  <si>
    <t>1916 Rayconda Place</t>
  </si>
  <si>
    <t>0405-26-4813</t>
  </si>
  <si>
    <t>9496-46-1742</t>
  </si>
  <si>
    <t>Britt Lake Owner LLC</t>
  </si>
  <si>
    <t>Chestnut Ridge</t>
  </si>
  <si>
    <t>3 Alpine Court</t>
  </si>
  <si>
    <t>Suite 200</t>
  </si>
  <si>
    <t>Woodland Village Apts LLC</t>
  </si>
  <si>
    <t>800 31st Street E</t>
  </si>
  <si>
    <t>Tuscaloosa</t>
  </si>
  <si>
    <t>31 07 35 1 002 003.011, 31 07 35 1 002 007.000, 31 07 35 1 002 010.001,
31 07 35 1 002 001.000 and 31 07 35 1 002 027.000</t>
  </si>
  <si>
    <t>New England</t>
  </si>
  <si>
    <t>CT</t>
  </si>
  <si>
    <t>ME</t>
  </si>
  <si>
    <t>Maine</t>
  </si>
  <si>
    <t>Massachusetts</t>
  </si>
  <si>
    <t>NH</t>
  </si>
  <si>
    <t>New Hampshire</t>
  </si>
  <si>
    <t>RI</t>
  </si>
  <si>
    <t>Rhode Island</t>
  </si>
  <si>
    <t>VT</t>
  </si>
  <si>
    <t>Vermont</t>
  </si>
  <si>
    <t>New Jersey</t>
  </si>
  <si>
    <t>Pennsylvania</t>
  </si>
  <si>
    <t>Indiana</t>
  </si>
  <si>
    <t>MI</t>
  </si>
  <si>
    <t>Michigan</t>
  </si>
  <si>
    <t>Ohio</t>
  </si>
  <si>
    <t>Wisconsin</t>
  </si>
  <si>
    <t>IA</t>
  </si>
  <si>
    <t>Iowa</t>
  </si>
  <si>
    <t>Kansas</t>
  </si>
  <si>
    <t>Minnesota</t>
  </si>
  <si>
    <t>MO</t>
  </si>
  <si>
    <t>Missouri</t>
  </si>
  <si>
    <t>NE</t>
  </si>
  <si>
    <t>Nebraska</t>
  </si>
  <si>
    <t>ND</t>
  </si>
  <si>
    <t>North Dakota</t>
  </si>
  <si>
    <t>SD</t>
  </si>
  <si>
    <t>South Dakota</t>
  </si>
  <si>
    <t>DE</t>
  </si>
  <si>
    <t>Delaware</t>
  </si>
  <si>
    <t>DC</t>
  </si>
  <si>
    <t>District of Columbia</t>
  </si>
  <si>
    <t>Florida</t>
  </si>
  <si>
    <t>Georgia</t>
  </si>
  <si>
    <t>Maryland</t>
  </si>
  <si>
    <t>North Carolina</t>
  </si>
  <si>
    <t>SC</t>
  </si>
  <si>
    <t>South Carolina</t>
  </si>
  <si>
    <t>Virginia</t>
  </si>
  <si>
    <t>WV</t>
  </si>
  <si>
    <t>West Virginia</t>
  </si>
  <si>
    <t>Alabama</t>
  </si>
  <si>
    <t>Kentucky</t>
  </si>
  <si>
    <t>MS</t>
  </si>
  <si>
    <t>Mississippi</t>
  </si>
  <si>
    <t>TN</t>
  </si>
  <si>
    <t>Tennessee</t>
  </si>
  <si>
    <t>AR</t>
  </si>
  <si>
    <t>Arkansas</t>
  </si>
  <si>
    <t>LA</t>
  </si>
  <si>
    <t>Louisiana</t>
  </si>
  <si>
    <t>OK</t>
  </si>
  <si>
    <t>Oklahoma</t>
  </si>
  <si>
    <t>Arizona</t>
  </si>
  <si>
    <t>Colorado</t>
  </si>
  <si>
    <t>ID</t>
  </si>
  <si>
    <t>Idaho</t>
  </si>
  <si>
    <t>MT</t>
  </si>
  <si>
    <t>Montana</t>
  </si>
  <si>
    <t>NV</t>
  </si>
  <si>
    <t>Nevada</t>
  </si>
  <si>
    <t>NM</t>
  </si>
  <si>
    <t>New Mexico</t>
  </si>
  <si>
    <t>UT</t>
  </si>
  <si>
    <t>Utah</t>
  </si>
  <si>
    <t>WY</t>
  </si>
  <si>
    <t>Wyoming</t>
  </si>
  <si>
    <t>AK</t>
  </si>
  <si>
    <t>Alaska</t>
  </si>
  <si>
    <t>California</t>
  </si>
  <si>
    <t>Hawaii</t>
  </si>
  <si>
    <t>OR</t>
  </si>
  <si>
    <t>Oregon</t>
  </si>
  <si>
    <t>PR</t>
  </si>
  <si>
    <t>Puerto Rico</t>
  </si>
  <si>
    <t>U.S. Territories and Possessions</t>
  </si>
  <si>
    <t>Canada</t>
  </si>
  <si>
    <t>Other Foreign</t>
  </si>
  <si>
    <t>Cumberland-Hoke</t>
  </si>
  <si>
    <t>Valor Residential</t>
  </si>
  <si>
    <t>Dwight Loan Servicing LLC</t>
  </si>
  <si>
    <t>1/6/206</t>
  </si>
  <si>
    <t>5.0% of Principal and Interest</t>
  </si>
  <si>
    <t>YYM Partners</t>
  </si>
  <si>
    <t>Onboarding</t>
  </si>
  <si>
    <t>Field Names</t>
  </si>
  <si>
    <t>#</t>
  </si>
  <si>
    <t>Field Name</t>
  </si>
  <si>
    <t>Description</t>
  </si>
  <si>
    <t>Unique internal identifier assigned to each loan within the system for tracking and reference purposes.</t>
  </si>
  <si>
    <t>Alphanumeric code assigned to the overall deal or transaction under which the loan is originated or acquired.</t>
  </si>
  <si>
    <t>Descriptive name of the loan, typically derived from the property name or borrower entity name.</t>
  </si>
  <si>
    <t>The primary equity investor or guarantor behind the borrowing entity, responsible for the financial backing of the deal.</t>
  </si>
  <si>
    <t>Agent</t>
  </si>
  <si>
    <t>The lead administrative agent responsible for managing the loan on behalf of the lending syndicate.</t>
  </si>
  <si>
    <t>Additional lender(s) participating alongside the lead lender in funding the loan.</t>
  </si>
  <si>
    <t>The entity responsible for the day-to-day administration of the loan, including payment collection, escrow management, and borrower communications.</t>
  </si>
  <si>
    <t>Assessment or rating of the servicer's financial condition, operational capability, and overall performance quality.</t>
  </si>
  <si>
    <t>Indicates whether a back-up servicer has been designated to assume servicing responsibilities if the primary servicer is unable to perform (Yes/No).</t>
  </si>
  <si>
    <t>Name of the designated back-up servicer, if applicable.</t>
  </si>
  <si>
    <t>Classification of the collateral property (e.g., Office, Multifamily, Retail, Industrial, Hotel, Mixed-Use).</t>
  </si>
  <si>
    <t>Total count of distinct properties serving as collateral for the loan.</t>
  </si>
  <si>
    <t>The date on which the loan was officially closed and funded.</t>
  </si>
  <si>
    <t>Unique loan identification number assigned by the servicer for tracking within their servicing system.</t>
  </si>
  <si>
    <t>Loan identification number assigned under the Investment Management Agreement (IMA) for internal portfolio management.</t>
  </si>
  <si>
    <t>Portfolio</t>
  </si>
  <si>
    <t>Name or designation of the investment portfolio to which the loan is assigned.</t>
  </si>
  <si>
    <t>Classification of the overall debt structure (e.g., Whole Loan, Senior/Subordinate, Mezzanine, Preferred Equity).</t>
  </si>
  <si>
    <t>Classification of how the loan was originated (e.g., Direct Origination, Participation, Acquisition, Syndication).</t>
  </si>
  <si>
    <t>The initial outstanding principal balance of the loan at origination under the Single Security Platform (SSP).</t>
  </si>
  <si>
    <t>The specific funding program or credit facility under which the loan is funded.</t>
  </si>
  <si>
    <t>The date on which the loan begins to amortize (i.e., scheduled principal payments commence).</t>
  </si>
  <si>
    <t>The total period (in months) over which the loan is scheduled to fully amortize, if applicable.</t>
  </si>
  <si>
    <t>Indicates whether the loan is assumable by a new borrower, subject to lender approval and conditions (Yes/No).</t>
  </si>
  <si>
    <t>The date on which the first debt service payment is due from the borrower.</t>
  </si>
  <si>
    <t>The date on which interest begins to accrue on the outstanding loan balance.</t>
  </si>
  <si>
    <t>The number of months from loan origination during which only interest payments are required (no principal amortization).</t>
  </si>
  <si>
    <t>Indicates whether the loan is currently in an interest-only payment period (Yes/No).</t>
  </si>
  <si>
    <t>The date through which interest has been paid by the borrower.</t>
  </si>
  <si>
    <t>The total contractual term of the loan from origination to initial maturity, expressed in months.</t>
  </si>
  <si>
    <t>The original contractual date on which the outstanding loan balance is due and payable in full.</t>
  </si>
  <si>
    <t>The final maturity date assuming all available extension options are exercised by the borrower.</t>
  </si>
  <si>
    <t>The number of maturity extension options available to the borrower as specified in the original loan agreement.</t>
  </si>
  <si>
    <t>The duration of each maturity extension period, expressed in months.</t>
  </si>
  <si>
    <t>The date on which the next scheduled debt service payment is due from the borrower.</t>
  </si>
  <si>
    <t>The frequency at which scheduled payments are due (e.g., Monthly, Quarterly, Semi-Annual, Annual).</t>
  </si>
  <si>
    <t>Classification of the debt service payment structure (e.g., Interest Only, Principal &amp; Interest, Debt Service Constant).</t>
  </si>
  <si>
    <t>The total annual principal and interest payment amount due under the loan.</t>
  </si>
  <si>
    <t>The remaining number of months in the amortization schedule from the current date.</t>
  </si>
  <si>
    <t>The remaining number of months until the loan's maturity date from the current date.</t>
  </si>
  <si>
    <t>The interval at which loan payments are made (e.g., Monthly, Quarterly).</t>
  </si>
  <si>
    <t>The current outstanding amount that has been drawn or funded under the loan commitment.</t>
  </si>
  <si>
    <t>The price paid to acquire the loan, if the loan was purchased in the secondary market.</t>
  </si>
  <si>
    <t>Original GAAP Book Value</t>
  </si>
  <si>
    <t>The original carrying value of the loan on the books under Generally Accepted Accounting Principles (GAAP).</t>
  </si>
  <si>
    <t>Original SAP Book Value</t>
  </si>
  <si>
    <t>The original carrying value of the loan on the books under Statutory Accounting Principles (SAP), applicable to insurance company investors.</t>
  </si>
  <si>
    <t>Classification of the interest rate structure (e.g., Fixed, Floating, Hybrid).</t>
  </si>
  <si>
    <t>The method used to calculate interest (e.g., Actual/360, 30/360, Actual/365, Actual/Actual).</t>
  </si>
  <si>
    <t>The contractual interest rate on the loan at the time of closing.</t>
  </si>
  <si>
    <t>The benchmark index rate at the time of loan origination used to set the initial floating rate.</t>
  </si>
  <si>
    <t>The reference benchmark index to which the floating interest rate is tied (e.g., SOFR, Prime, Treasury).</t>
  </si>
  <si>
    <t>The rounding convention applied to the index rate (e.g., Up, Down, Nearest).</t>
  </si>
  <si>
    <t>The decimal position to which the index rate is rounded (e.g., nearest 1/8th, nearest basis point).</t>
  </si>
  <si>
    <t>The holiday calendar referenced to determine business days for rate setting purposes (e.g., New York, London).</t>
  </si>
  <si>
    <t>The number of business days prior to the rate effective date on which the index rate is determined (i.e., the lookback period).</t>
  </si>
  <si>
    <t>The date of the first scheduled interest rate adjustment for floating or adjustable rate loans.</t>
  </si>
  <si>
    <t>The frequency at which the interest rate resets for floating rate loans (e.g., Monthly, Quarterly).</t>
  </si>
  <si>
    <t>The fixed spread added to the index rate to determine the all-in interest rate (also known as the credit spread).</t>
  </si>
  <si>
    <t>The maximum allowable interest rate (lifetime cap) on the loan over the life of the loan.</t>
  </si>
  <si>
    <t>An adjustment factor applied to the benchmark rate, often used during benchmark transition (e.g., LIBOR to SOFR credit spread adjustment).</t>
  </si>
  <si>
    <t>The minimum value the index rate can be set to for purposes of calculating the all-in interest rate.</t>
  </si>
  <si>
    <t>The minimum all-in interest rate payable on the loan, regardless of the index rate.</t>
  </si>
  <si>
    <t>Indicates whether an interest rate cap agreement has been purchased to hedge against rising rates (Yes/No).</t>
  </si>
  <si>
    <t>The index rate level (strike price) at which the purchased interest rate cap contract becomes effective.</t>
  </si>
  <si>
    <t>The method or formula used to calculate late charges when a payment is not received within the grace period (e.g., percentage of payment, flat fee).</t>
  </si>
  <si>
    <t>The number of days after the payment due date before a late charge is assessed.</t>
  </si>
  <si>
    <t>Indicates whether the interest rate resets at any point during the life of the loan (Yes/No).</t>
  </si>
  <si>
    <t>The date on which the first interest rate reset becomes effective.</t>
  </si>
  <si>
    <t>The earliest date on which the borrower may voluntarily prepay the loan without penalty, if applicable.</t>
  </si>
  <si>
    <t>The type of prepayment provision applicable during the first prepayment window (e.g., Lockout, Defeasance, Yield Maintenance, Penalty %).</t>
  </si>
  <si>
    <t>Description of the currently active prepayment terms, including the type and amount of any applicable prepayment penalty or premium.</t>
  </si>
  <si>
    <t>Prepayment Start Date (Current)</t>
  </si>
  <si>
    <t>The start date of the current prepayment provision period.</t>
  </si>
  <si>
    <t>Prepayment End Date (Current)</t>
  </si>
  <si>
    <t>The end date of the current prepayment provision period.</t>
  </si>
  <si>
    <t>The method by which loan payments are remitted (e.g., Wire Transfer, ACH, Check).</t>
  </si>
  <si>
    <t>The increased interest rate charged on the outstanding balance upon the occurrence of an event of default.</t>
  </si>
  <si>
    <t>The total committed amount of the senior mortgage loan.</t>
  </si>
  <si>
    <t>Senior Loan Balance</t>
  </si>
  <si>
    <t>The current outstanding principal balance of the senior mortgage loan.</t>
  </si>
  <si>
    <t>Senior Loan Debt Service</t>
  </si>
  <si>
    <t>The periodic (typically annual) debt service payment on the senior mortgage loan.</t>
  </si>
  <si>
    <t>The credit spread (margin) over the index rate applicable to the senior mortgage loan.</t>
  </si>
  <si>
    <t>Senior Loan LTV Ratio</t>
  </si>
  <si>
    <t>The loan-to-value ratio of the senior mortgage loan, calculated as the senior loan balance divided by the appraised property value.</t>
  </si>
  <si>
    <t>Senior Loan Underwritten NCF DSCR</t>
  </si>
  <si>
    <t>The debt service coverage ratio for the senior loan based on underwritten net cash flow (NCF).</t>
  </si>
  <si>
    <t>Senior Loan Underwritten NOI Debt Yield</t>
  </si>
  <si>
    <t>The debt yield for the senior loan based on underwritten net operating income (NOI), calculated as NOI divided by the senior loan balance.</t>
  </si>
  <si>
    <t>The total committed amount of the mezzanine loan.</t>
  </si>
  <si>
    <t>The current outstanding principal balance of the mezzanine debt.</t>
  </si>
  <si>
    <t>Mezzanine Loan Debt Service</t>
  </si>
  <si>
    <t>The periodic debt service payment on the mezzanine loan.</t>
  </si>
  <si>
    <t>The credit spread (margin) over the index rate applicable to the mezzanine debt.</t>
  </si>
  <si>
    <t>Mezzanine Loan LTV Ratio</t>
  </si>
  <si>
    <t>The cumulative loan-to-value ratio including the mezzanine loan position (senior + mezzanine balance divided by appraised value).</t>
  </si>
  <si>
    <t>Mezzanine Loan Underwritten NCF DSCR</t>
  </si>
  <si>
    <t>The debt service coverage ratio for the mezzanine loan based on underwritten net cash flow (NCF).</t>
  </si>
  <si>
    <t>Mezzanine Loan Underwritten NOI Debt Yield</t>
  </si>
  <si>
    <t>The debt yield for the mezzanine loan based on underwritten net operating income (NOI).</t>
  </si>
  <si>
    <t>Subordinate Loan Balance</t>
  </si>
  <si>
    <t>The current outstanding principal balance of any subordinate debt on the property.</t>
  </si>
  <si>
    <t>Subordinate Loan Monthly Debt Service</t>
  </si>
  <si>
    <t>The monthly debt service payment on the subordinate loan.</t>
  </si>
  <si>
    <t>The contractual interest rate on the subordinate loan.</t>
  </si>
  <si>
    <t>Subordinate Loan LTV Ratio</t>
  </si>
  <si>
    <t>The cumulative loan-to-value ratio including the subordinate loan position.</t>
  </si>
  <si>
    <t>Subordinate Loan Underwritten NCF DSCR</t>
  </si>
  <si>
    <t>The debt service coverage ratio for the subordinate loan based on underwritten net cash flow (NCF).</t>
  </si>
  <si>
    <t>Subordinate Loan Underwritten NOI Debt Yield</t>
  </si>
  <si>
    <t>The debt yield for the subordinate loan based on underwritten net operating income (NOI).</t>
  </si>
  <si>
    <t>Total Debt Balance</t>
  </si>
  <si>
    <t>The aggregate outstanding principal balance across all tranches of debt on the property (senior + mezzanine + subordinate).</t>
  </si>
  <si>
    <t>Total Debt LTV Ratio</t>
  </si>
  <si>
    <t>The total loan-to-value ratio calculated using the aggregate debt balance divided by the appraised property value.</t>
  </si>
  <si>
    <t>Total Debt Underwritten NCF DSCR</t>
  </si>
  <si>
    <t>The debt service coverage ratio for the total debt stack based on underwritten net cash flow (NCF).</t>
  </si>
  <si>
    <t>Total Debt Underwritten NOI Debt Yield</t>
  </si>
  <si>
    <t>The debt yield for the total debt stack based on underwritten net operating income (NOI).</t>
  </si>
  <si>
    <t>Indicates whether the loan documents permit the borrower to incur additional debt on the property (Yes/No).</t>
  </si>
  <si>
    <t>The type of additional debt permitted, if applicable (e.g., Subordinate Mortgage, Mezzanine, Preferred Equity).</t>
  </si>
  <si>
    <t>Indicates whether the loan includes a construction component (Yes/No).</t>
  </si>
  <si>
    <t>The unfunded portion of the construction loan commitment that remains to be drawn.</t>
  </si>
  <si>
    <t>The projected date on which construction is expected to be substantially complete.</t>
  </si>
  <si>
    <t>The estimated number of months remaining until construction completion from the current date.</t>
  </si>
  <si>
    <t>The target date for converting the construction loan to a permanent or stabilized loan.</t>
  </si>
  <si>
    <t>The latest allowable date by which the construction loan must convert to permanent financing.</t>
  </si>
  <si>
    <t>The estimated date at which the property is expected to achieve stabilized occupancy and cash flow.</t>
  </si>
  <si>
    <t>The estimated number of months from the current date until the property reaches stabilization.</t>
  </si>
  <si>
    <t>Classification of the construction activity (e.g., Ground-Up, Substantial Rehabilitation, Renovation, Conversion).</t>
  </si>
  <si>
    <t>The percentage of the property's net rentable area that has been pre-leased prior to or during construction.</t>
  </si>
  <si>
    <t>The target occupancy or lease percentage at which the property is considered stabilized.</t>
  </si>
  <si>
    <t>The deadline by which specified tenants must execute leases or take occupancy; failure may trigger a loan event of default.</t>
  </si>
  <si>
    <t>The total estimated development or construction costs for the project.</t>
  </si>
  <si>
    <t>The originally projected rental rate per square foot upon stabilization at the time of loan origination.</t>
  </si>
  <si>
    <t>The ratio of the total loan commitment to the total projected project costs at origination.</t>
  </si>
  <si>
    <t>The originally estimated net internal rate of return for the investment through the loan maturity date.</t>
  </si>
  <si>
    <t>Additional free-form notes or supplementary construction-related information.</t>
  </si>
  <si>
    <t>The amount of equity contributed by the sponsor at initial loan closing.</t>
  </si>
  <si>
    <t>The amount of preferred equity contributed at initial loan closing, if applicable.</t>
  </si>
  <si>
    <t>Any other source of funds contributed at initial loan closing not categorized elsewhere.</t>
  </si>
  <si>
    <t>Property-generated cash flow applied toward initial funding of the project.</t>
  </si>
  <si>
    <t>The acquisition price of the property funded at initial closing.</t>
  </si>
  <si>
    <t>Transaction-related closing costs funded at initial closing (e.g., legal, title, recording fees).</t>
  </si>
  <si>
    <t>Non-construction costs funded at initial closing (e.g., architectural, engineering, permitting, financing fees).</t>
  </si>
  <si>
    <t>Direct construction or renovation costs funded at initial closing.</t>
  </si>
  <si>
    <t>Capital expenditure amounts funded at initial closing for property improvements.</t>
  </si>
  <si>
    <t>Tenant improvement and leasing commission reserves funded at initial closing.</t>
  </si>
  <si>
    <t>Operating expense reserves established and funded at initial closing.</t>
  </si>
  <si>
    <t>Any other use of funds at initial closing not categorized elsewhere.</t>
  </si>
  <si>
    <t>Additional sponsor equity expected to be contributed for future funding draws.</t>
  </si>
  <si>
    <t>Property-generated cash flow anticipated to be applied toward future funding needs.</t>
  </si>
  <si>
    <t>Non-construction costs anticipated for future funding draws.</t>
  </si>
  <si>
    <t>Direct construction or renovation costs anticipated for future funding draws.</t>
  </si>
  <si>
    <t>Tenant improvement and leasing commission costs anticipated for future funding draws.</t>
  </si>
  <si>
    <t>Capital expenditure amounts anticipated for future funding draws.</t>
  </si>
  <si>
    <t>Operating expense reserve contributions anticipated for future funding periods.</t>
  </si>
  <si>
    <t>Any other anticipated future funding uses not categorized elsewhere.</t>
  </si>
  <si>
    <t>Description of the cash management structure governing the loan (e.g., Hard Lockbox, Soft Lockbox, Springing Lockbox, In-Place Cash Management).</t>
  </si>
  <si>
    <t>The specific event or threshold condition that activates enhanced cash management, cash sweep, or other protective provisions (e.g., DSCR trigger, LTV trigger, lease rollover trigger).</t>
  </si>
  <si>
    <t>The strike rate of any purchased interest rate cap agreement, representing the maximum index rate the borrower will pay.</t>
  </si>
  <si>
    <t>The target projected internal rate of return (IRR) for the investment over the anticipated hold period.</t>
  </si>
  <si>
    <t>The target projected multiple on money (MOM) for the investment, representing total expected distributions relative to invested capital.</t>
  </si>
  <si>
    <t>The target projected discount margin (DM) for the investment, representing the expected return spread over the benchmark index.</t>
  </si>
  <si>
    <t>The National Association of Insurance Commissioners (NAIC) designation assigned to the loan, indicating credit quality for insurance regulatory capital purposes (1 being highest quality through 6 being lowest).</t>
  </si>
  <si>
    <t>The effective date of the NAIC designation assessment.</t>
  </si>
  <si>
    <t>Origination Date</t>
  </si>
  <si>
    <t>Amortization Start Date</t>
  </si>
  <si>
    <t>Original Interest Only Term</t>
  </si>
  <si>
    <t>Original Loan Term</t>
  </si>
  <si>
    <t>Original Maturity Extension Term</t>
  </si>
  <si>
    <t>No Reset</t>
  </si>
  <si>
    <t>Call Date</t>
  </si>
  <si>
    <t>No Partial Prepayment</t>
  </si>
  <si>
    <t>Prepayment Option</t>
  </si>
  <si>
    <t>Prepayment Calculation Description</t>
  </si>
  <si>
    <t>SPONSOR_EQUITY_FUTURE_FUNDING</t>
  </si>
  <si>
    <t>TARGET_IRR_AT_CLOSING</t>
  </si>
  <si>
    <t>Project Bellevue - Apartments</t>
  </si>
  <si>
    <t>Project Bellevue - Hotel</t>
  </si>
  <si>
    <t>MAI As-Is Property Value</t>
  </si>
  <si>
    <t>MAI Stabilized Property Value</t>
  </si>
  <si>
    <t>MAI Stabilized Cap Rate</t>
  </si>
  <si>
    <t>Stabilized LTV</t>
  </si>
  <si>
    <t>Property_Cash_Flow_Future_Funding</t>
  </si>
  <si>
    <t>Soft_Costs_Future_Funding</t>
  </si>
  <si>
    <t>Hard_Costs_Future_Funding</t>
  </si>
  <si>
    <t>TI_LC_Future_Funding</t>
  </si>
  <si>
    <t>Capex_Future_Funding</t>
  </si>
  <si>
    <t>Operating _Reserves_Future_Funding</t>
  </si>
  <si>
    <t>Other_Future_Funding</t>
  </si>
  <si>
    <t>The Wyatt | University of Kentucky</t>
  </si>
  <si>
    <t>The Blake | Kennesaw State University</t>
  </si>
  <si>
    <t>The James | Virginia Commonwealth University</t>
  </si>
  <si>
    <t>The Dillon | Indiana University</t>
  </si>
  <si>
    <t>The Indy | Kennesaw State University</t>
  </si>
  <si>
    <t>4050 Lofts | University of South Florida</t>
  </si>
  <si>
    <t>The Scarlet | Texas Tech University</t>
  </si>
  <si>
    <t>Central Business District - Urban</t>
  </si>
  <si>
    <t>SSP Allocated Loan Amount</t>
  </si>
  <si>
    <t>SSP Pro Rata Share</t>
  </si>
  <si>
    <t>MaSH-3774820</t>
  </si>
  <si>
    <t>Project Arista</t>
  </si>
  <si>
    <t>Octane Realty &amp; Adept Development</t>
  </si>
  <si>
    <t>SSP Commitment Amount</t>
  </si>
  <si>
    <t>Interest Rate Cap Strike</t>
  </si>
  <si>
    <t xml:space="preserve">Back-up Servicer </t>
  </si>
  <si>
    <t xml:space="preserve">Future Additional Debt Permitted </t>
  </si>
  <si>
    <t xml:space="preserve">Construction Loan  </t>
  </si>
  <si>
    <t>Annual Payment Amount P&amp;I</t>
  </si>
  <si>
    <t>Interest Rate at Closing</t>
  </si>
  <si>
    <t>Index Determ Date prior to Effective Date</t>
  </si>
  <si>
    <t>Index Rate Trigger for Int Cap Contract strike price</t>
  </si>
  <si>
    <t>Original Projected Rents $/sq ft</t>
  </si>
  <si>
    <t>Number of Grace Days</t>
  </si>
  <si>
    <t>Annual Ground Rent Increases Flag</t>
  </si>
  <si>
    <t>Annual Ground Lease Payment as of the Cut-off Date</t>
  </si>
  <si>
    <t>Avg. In Place Rents - PSF Com, Per Bed/Mo Multi</t>
  </si>
  <si>
    <t>Project Bellevue - Office/Retail</t>
  </si>
  <si>
    <t>Central Business District (Urban)</t>
  </si>
  <si>
    <t>Urban (non-Central Business District)</t>
  </si>
  <si>
    <t>Project Bellevue - Parking</t>
  </si>
  <si>
    <t>Preferred_Equity_at_Closing</t>
  </si>
  <si>
    <t>Other_Source_at_Closing</t>
  </si>
  <si>
    <t xml:space="preserve">Property_Cash_Flow_at_Closing </t>
  </si>
  <si>
    <t>Purchase_Price_at_Closing</t>
  </si>
  <si>
    <t>Closing_Costs_at_Closing</t>
  </si>
  <si>
    <t>Soft_Costs_at_Closing</t>
  </si>
  <si>
    <t>Hard_Costs_at_Closing</t>
  </si>
  <si>
    <t>Capex_at_Closing</t>
  </si>
  <si>
    <t>TI_LC_at_Closing</t>
  </si>
  <si>
    <t>Operating_Reserves_at_Closing</t>
  </si>
  <si>
    <t>Other_at_Closing</t>
  </si>
  <si>
    <t>18-Seventy Nine | Sam Houston State</t>
  </si>
  <si>
    <t>Chapel Ridge | UNC-Chapel Hill</t>
  </si>
  <si>
    <t>First Street Place | East Carolina University</t>
  </si>
  <si>
    <t>Helix 24 | University of Kansas</t>
  </si>
  <si>
    <t>Latitude 49 | UNC-Charlotte</t>
  </si>
  <si>
    <t>Magnolia at Auburn | Auburn University</t>
  </si>
  <si>
    <t>Midtown | Texas A&amp;M-Corpus Christi</t>
  </si>
  <si>
    <t>Prism 23 | Mercer University</t>
  </si>
  <si>
    <t>River Walk | Western Carolina</t>
  </si>
  <si>
    <t>The Verge | Miami University</t>
  </si>
  <si>
    <t>Z Islander | Texas A&amp;M</t>
  </si>
  <si>
    <t>MaSH-3700986</t>
  </si>
  <si>
    <t>Project Grand Bay Hotel San Francisco</t>
  </si>
  <si>
    <t>Arden Group</t>
  </si>
  <si>
    <t>Fayetteville, NC Metro Area</t>
  </si>
  <si>
    <t>Tuscaloosa, AL Metro Area</t>
  </si>
  <si>
    <t>Arista Glendale</t>
  </si>
  <si>
    <t>520 N Central Ave</t>
  </si>
  <si>
    <t>Los Angeles-Long Beach-Glendale, CA Metro Division</t>
  </si>
  <si>
    <t>11/31/2025</t>
  </si>
  <si>
    <t>Grand Bay Hotel SF</t>
  </si>
  <si>
    <t>223 Twin Dolphin Drive</t>
  </si>
  <si>
    <t>Redwood City</t>
  </si>
  <si>
    <t>San Mateo County</t>
  </si>
  <si>
    <t>095-233-180</t>
  </si>
  <si>
    <t xml:space="preserve">San Mateo </t>
  </si>
  <si>
    <t>San Francisco-San Mateo-Redwood City, CA Metro Division</t>
  </si>
  <si>
    <t>Lexington-Fayette, KY Metro Area</t>
  </si>
  <si>
    <t>Atlanta-Sandy Springs-Roswell, GA Metro Area</t>
  </si>
  <si>
    <t>Richmond, VA Metro Area</t>
  </si>
  <si>
    <t>Bloomington, IN Metro Area</t>
  </si>
  <si>
    <t>Tampa-St.  Petersburg-Clearwater, FL Metro Area</t>
  </si>
  <si>
    <t>Lubbock, TX Metro Area</t>
  </si>
  <si>
    <t>Houston-Pasadena-The Woodlands, TX Metro Area</t>
  </si>
  <si>
    <t>Salinas, CA Metro Area</t>
  </si>
  <si>
    <t>Santa Cruz-Watsonville, CA Metro Area</t>
  </si>
  <si>
    <t>Durham-Chapel Hill, NC Metro Area</t>
  </si>
  <si>
    <t>Greenville, NC Metro Area</t>
  </si>
  <si>
    <t>Lawrence, KS Metro Area</t>
  </si>
  <si>
    <t>Charlotte-Concord-Gastonia, NC-SC Metro Area</t>
  </si>
  <si>
    <t>Auburn-Opelika, AL Metro Area</t>
  </si>
  <si>
    <t>Corpus Christi, TX Metro Area</t>
  </si>
  <si>
    <t>Macon-Bibb County, GA Metro Area</t>
  </si>
  <si>
    <t>Asheville, NC Metro Area</t>
  </si>
  <si>
    <t>Cincinnati, OH-KY-IN Metro Area</t>
  </si>
  <si>
    <t>College Station-Bryan, TX Metro Area</t>
  </si>
  <si>
    <t>Urban Honolulu, HI Metro Area</t>
  </si>
  <si>
    <t>Denver-Aurora-Centennial, CO Metro Area</t>
  </si>
  <si>
    <t>Dallas-Fort Worth-Arlington, TX Metro Area</t>
  </si>
  <si>
    <t>Philadelphia-Camden-Wilmington, PA-NJ-DE-MD Metro Area</t>
  </si>
  <si>
    <t>Phoenix-Mesa-Chandler, AZ Metro Area</t>
  </si>
  <si>
    <t>Baltimore-Columbia-Towson, MD Metro Area</t>
  </si>
  <si>
    <t>San Francisco-Oakland-Fremont, CA Metro Area</t>
  </si>
  <si>
    <t>Austin-Round Rock-San Marcos, TX Metro Area</t>
  </si>
  <si>
    <t>Chicago-Naperville-Elgin, IL-IN Metro Area</t>
  </si>
  <si>
    <t>Minneapolis-St.  Paul-Bloomington, MN-WI Metro Area</t>
  </si>
  <si>
    <t>San Jose-Sunnyvale-Santa Clara, CA Metro Area</t>
  </si>
  <si>
    <t>Seattle-Tacoma-Bellevue, WA Metro Area</t>
  </si>
  <si>
    <t>Los Angeles-Long Beach-Anaheim, CA Metro Area</t>
  </si>
  <si>
    <t>Anaheim-Santa Ana-Irvine, CA Metro Division</t>
  </si>
  <si>
    <t>Washington-Arlington-Alexandria, DC-VA-MD-WV Metro Area</t>
  </si>
  <si>
    <t>Submarket</t>
  </si>
  <si>
    <t xml:space="preserve">Total Debt Debt Service </t>
  </si>
  <si>
    <t>The total debt service payment across all tranches of debt.</t>
  </si>
  <si>
    <t>Preferred_Equity_Future_Funding</t>
  </si>
  <si>
    <t>Other_Source_of_Future_Funding</t>
  </si>
  <si>
    <t>Additional committed preferred equity proceeds to be applied toward future funding needs.</t>
  </si>
  <si>
    <t>Any other (unlisted) source of funds to be applied toward future funding needs.</t>
  </si>
  <si>
    <t>subject to minimum interest of $5,250,000 on our senior participation</t>
  </si>
  <si>
    <t>yield maintenance for first 102 months</t>
  </si>
  <si>
    <t>30% of loan amount open to prepay; remainder subject to yield maintenance if prepayed before open prepayment date</t>
  </si>
  <si>
    <t>12 months yield maintenance with the first 20% of the fully funded loan amount repaid at par.</t>
  </si>
  <si>
    <t>12 months yield maintenance with the first 30% of the fully funded loan amount repaid at par.</t>
  </si>
  <si>
    <t>5% (Months 1-12), 4% (Months 13-24), 3% (Months 25-36), 2% (Months 37-48), 1% (Months 49-54), 0% (Months 55-60)</t>
  </si>
  <si>
    <t>5% (Months 1-12), 4% (Months 13-24), 3% (Months 25-36), 0% (Months 37-60)</t>
  </si>
  <si>
    <t>Subject to 24 months of minimum interest calculated on the fully funded loan proceeds</t>
  </si>
  <si>
    <t>DY below 5.25%</t>
  </si>
  <si>
    <t>DY below 8.00%</t>
  </si>
  <si>
    <t>DY below 5.20%</t>
  </si>
  <si>
    <t>DY below 4.50%</t>
  </si>
  <si>
    <t>DY below 4.00%</t>
  </si>
  <si>
    <t>DSCR below 1.30x or DY below 14.00%</t>
  </si>
  <si>
    <t>DSCR below 0.95x or DY below 7.00%</t>
  </si>
  <si>
    <t>Back-up Servicer</t>
  </si>
  <si>
    <t>The total amount that Sixth Street has committed to fund under the loan agreement, including any future funding obligations.</t>
  </si>
  <si>
    <t xml:space="preserve">The date on which the loan was originated </t>
  </si>
  <si>
    <t>Prepayment Start Date</t>
  </si>
  <si>
    <t>Sponsor_Equity_At_Closing</t>
  </si>
  <si>
    <t>Target_MoM_At_Closing</t>
  </si>
  <si>
    <t>Target_DM_At_Closing</t>
  </si>
  <si>
    <t>Sixth Street % share of the whole loan amount</t>
  </si>
  <si>
    <t>MaSH-3776991</t>
  </si>
  <si>
    <t>Crystal Springs Resort</t>
  </si>
  <si>
    <t>South Street Partners</t>
  </si>
  <si>
    <t>Sussex</t>
  </si>
  <si>
    <t>Northern New Jersey</t>
  </si>
  <si>
    <t>New York-Newark-Jersey City, NY-NJ-PA Metro Area</t>
  </si>
  <si>
    <t>TBD</t>
  </si>
  <si>
    <t>12mo YM upon sale, 18mo YM upon refi</t>
  </si>
  <si>
    <t>Mortgage DY falling below 14.1% during Months 1-12, 15.3% during Months 13-36, 17.0% during first extension term, or 18.5% during second extension term</t>
  </si>
  <si>
    <t>SSP-CS RESORT, LLC</t>
  </si>
  <si>
    <t>CSR GOLFCO, LLC</t>
  </si>
  <si>
    <t>CSR HOTELCO, LLC</t>
  </si>
  <si>
    <t>CSR OPCO, LLC</t>
  </si>
  <si>
    <t>CSR OPCO II, LLC</t>
  </si>
  <si>
    <t>CSR LANDCO, LLC</t>
  </si>
  <si>
    <t>Statement Date</t>
  </si>
  <si>
    <t>Total Revenues</t>
  </si>
  <si>
    <t>Total Expenses</t>
  </si>
  <si>
    <t>Net Operating Income</t>
  </si>
  <si>
    <t>Net Cash Flow</t>
  </si>
  <si>
    <t>Financial Statement Type</t>
  </si>
  <si>
    <t xml:space="preserve">Underwritten Replacement / FF&amp;E Reserve </t>
  </si>
  <si>
    <t>Underwritten NOI Debt Yield (%)</t>
  </si>
  <si>
    <t>Underwritten DSCR</t>
  </si>
  <si>
    <t>FY 2025 Financials</t>
  </si>
  <si>
    <t>Use for New Loans and Modifications</t>
  </si>
  <si>
    <t>Loan Build Report</t>
  </si>
  <si>
    <r>
      <t xml:space="preserve">Check here if this is a </t>
    </r>
    <r>
      <rPr>
        <b/>
        <sz val="10"/>
        <rFont val="Arial"/>
        <family val="2"/>
      </rPr>
      <t>modification</t>
    </r>
    <r>
      <rPr>
        <sz val="11"/>
        <color theme="1"/>
        <rFont val="Aptos Narrow"/>
        <family val="2"/>
        <scheme val="minor"/>
      </rPr>
      <t>.</t>
    </r>
  </si>
  <si>
    <t>¨</t>
  </si>
  <si>
    <t>Date of Submission</t>
  </si>
  <si>
    <t>Preliminary Submission</t>
  </si>
  <si>
    <t>Final Submission</t>
  </si>
  <si>
    <t xml:space="preserve">Serviced by   </t>
  </si>
  <si>
    <t>XXX</t>
  </si>
  <si>
    <t>Loan Data</t>
  </si>
  <si>
    <t xml:space="preserve">Loan Document Location </t>
  </si>
  <si>
    <t xml:space="preserve">Field Name      </t>
  </si>
  <si>
    <t>Information</t>
  </si>
  <si>
    <t>Notes</t>
  </si>
  <si>
    <t>Principal Loan Number</t>
  </si>
  <si>
    <t>RBC CM Rating</t>
  </si>
  <si>
    <t>Total</t>
  </si>
  <si>
    <t>This is a senior mortgage and there will be a $23M B-Note retained by Blackstone</t>
  </si>
  <si>
    <t>Total Outstanding Loan</t>
  </si>
  <si>
    <t>Debt Stack Position</t>
  </si>
  <si>
    <t>Condo/Coop</t>
  </si>
  <si>
    <t>*</t>
  </si>
  <si>
    <t>Property NOI</t>
  </si>
  <si>
    <t>Primary Loan Servicer</t>
  </si>
  <si>
    <t>Total NOI</t>
  </si>
  <si>
    <t>only use on initial acquisition of loan</t>
  </si>
  <si>
    <t>Modification Type</t>
  </si>
  <si>
    <t>only use on modifications</t>
  </si>
  <si>
    <t>Property Value</t>
  </si>
  <si>
    <t>Borrower shall not be permitted to effect an assumption of the Loan without Lender’s express written consent, which Lender may approve or disapprove in its sole and absolute discretion and for any or no reason. Lender may condition such Loan assumption on any terms and conditions as Lender shall determine in its sole and absolute discretion</t>
  </si>
  <si>
    <t xml:space="preserve"> </t>
  </si>
  <si>
    <t>Origination/Note Date</t>
  </si>
  <si>
    <t>* Date of document signing</t>
  </si>
  <si>
    <t>Spread</t>
  </si>
  <si>
    <t>Anticipated/Actual Funding Date</t>
  </si>
  <si>
    <t>* Date of cash sent out</t>
  </si>
  <si>
    <t>Index/Rate Cap</t>
  </si>
  <si>
    <t>Amortization Date</t>
  </si>
  <si>
    <t>Loan is interest only</t>
  </si>
  <si>
    <t>Coupon</t>
  </si>
  <si>
    <t>* the date a payment is expected the first time</t>
  </si>
  <si>
    <t>25-Yr Am DS</t>
  </si>
  <si>
    <t>Following the first month, interest begins to accrue on the 1st and ends on the last day of the month</t>
  </si>
  <si>
    <t>Int Only Flag</t>
  </si>
  <si>
    <t>Yes</t>
  </si>
  <si>
    <t>* choose yes if the current status is i/o</t>
  </si>
  <si>
    <t>DSCR</t>
  </si>
  <si>
    <t>Original Interest-Only Period (Mos.)</t>
  </si>
  <si>
    <t>number of payments before loan switches to an amortizing payment</t>
  </si>
  <si>
    <t>LTV</t>
  </si>
  <si>
    <t>* formula, last day before the interest accrual begins date</t>
  </si>
  <si>
    <t>CM Rating</t>
  </si>
  <si>
    <t>CM1</t>
  </si>
  <si>
    <t>Loan Term</t>
  </si>
  <si>
    <t>Number of Extension Allowed</t>
  </si>
  <si>
    <t>Original Maturity Extensions (# months)</t>
  </si>
  <si>
    <t>Months per Extension</t>
  </si>
  <si>
    <t>formula - maturity date + # Extension * Extension length  -  if a loan has maturity extensions built into the documents, this is the final maturity date if all were exercised</t>
  </si>
  <si>
    <t>Maturity/ARD Balance</t>
  </si>
  <si>
    <t>"Loan" Definition</t>
  </si>
  <si>
    <t>Commitment Amount</t>
  </si>
  <si>
    <t>* actual principal cash being sent out</t>
  </si>
  <si>
    <t>formula, current amount being funded</t>
  </si>
  <si>
    <t>*   based on frequency type</t>
  </si>
  <si>
    <t>Interest Rate</t>
  </si>
  <si>
    <t>Does loan have a sub-service fee?</t>
  </si>
  <si>
    <t>No</t>
  </si>
  <si>
    <t>Loan Sub-Servicer</t>
  </si>
  <si>
    <t>Sub-Service Fee Rate (Netted out of Payment)</t>
  </si>
  <si>
    <t>* enter as a whole number, e.g. 5% is 5.0</t>
  </si>
  <si>
    <t>* formula, first payment due date</t>
  </si>
  <si>
    <t>Annual Payment Amount (P&amp;I)</t>
  </si>
  <si>
    <t>* if loan is I/O, this can be left as zero</t>
  </si>
  <si>
    <t>Monthly Payment Amount (P&amp;I)</t>
  </si>
  <si>
    <t xml:space="preserve">*   for modifications </t>
  </si>
  <si>
    <t xml:space="preserve">*  </t>
  </si>
  <si>
    <t>* use .xx1 with the 1 where the rounding should go. eg. If rate is 4.5325, and assuming round up, .1 would be 4.6; .01 would be 4.54; .001 would be 4.533</t>
  </si>
  <si>
    <t>Index Determ Date (prior to Effective Date)</t>
  </si>
  <si>
    <t>* e.g. 200 bps would be 2.0, 4% would be 4.0</t>
  </si>
  <si>
    <t>change to a number if there is a ceiling</t>
  </si>
  <si>
    <t>*  this may be zero if not defined in document</t>
  </si>
  <si>
    <t>if not defined in document, it is margin plus index floor</t>
  </si>
  <si>
    <t>ARM Information, expand if needed</t>
  </si>
  <si>
    <t xml:space="preserve"> Red Fields are for ARM info, skip if rate is fixed</t>
  </si>
  <si>
    <t>Index Rate Trigger for Int Cap Contract (strike price)</t>
  </si>
  <si>
    <t>Insurance Rate Cap Start Date</t>
  </si>
  <si>
    <t>Insurance Rate Cap End Date</t>
  </si>
  <si>
    <t># of Grace Days</t>
  </si>
  <si>
    <t>Adjustable rate deal at constant spread</t>
  </si>
  <si>
    <t>Call Date, if any</t>
  </si>
  <si>
    <t>this would be used if there is a call only option</t>
  </si>
  <si>
    <t>First Prepayment Option</t>
  </si>
  <si>
    <t>Prepayment Penalty</t>
  </si>
  <si>
    <t>Prepayment Details</t>
  </si>
  <si>
    <t>Next Prepayment Option</t>
  </si>
  <si>
    <t>"Default Rate" definition</t>
  </si>
  <si>
    <t>Senior Loan Commitment Amount</t>
  </si>
  <si>
    <t xml:space="preserve">Senior Loan Annual Debt Service </t>
  </si>
  <si>
    <t xml:space="preserve">Senior Loan Monthly Debt Service </t>
  </si>
  <si>
    <t>Senior Loan Lien Holder(s)</t>
  </si>
  <si>
    <t>Sixth Street Partners</t>
  </si>
  <si>
    <t>Senior Loan Interest Rate</t>
  </si>
  <si>
    <t xml:space="preserve"> enter as a whole number, e.g. 5% is 5.0</t>
  </si>
  <si>
    <t>B-Note Debt Balance</t>
  </si>
  <si>
    <t>B-Note Commitment Amount</t>
  </si>
  <si>
    <t xml:space="preserve">B-Note Annual Debt Service </t>
  </si>
  <si>
    <t xml:space="preserve">B-Note Monthly Debt Service </t>
  </si>
  <si>
    <t>B-Note Lien Holder(s)</t>
  </si>
  <si>
    <t xml:space="preserve">B-Note Debt Interest Rate </t>
  </si>
  <si>
    <t xml:space="preserve">B-Note Loan LTV Ratio </t>
  </si>
  <si>
    <t xml:space="preserve">B-Note Loan Underwritten NCF DSCR </t>
  </si>
  <si>
    <t xml:space="preserve">B-Note Loan Underwritten NOI Debt Yield </t>
  </si>
  <si>
    <t>Total Debt Commitment Amount</t>
  </si>
  <si>
    <t>Total Debt Annual Debt Service</t>
  </si>
  <si>
    <t xml:space="preserve">Total Debt Monthly Debt Service </t>
  </si>
  <si>
    <t>Debt Stack Info, expand if needed</t>
  </si>
  <si>
    <t>Purple fields are for Debt Stack loans, skip if the loan is a whole loan (no related loans)</t>
  </si>
  <si>
    <t>Future Additional Debt Permitted (Y/N)</t>
  </si>
  <si>
    <t>Construction Loan  (Y/N)</t>
  </si>
  <si>
    <t>* formula, commitment amount less amount being funded</t>
  </si>
  <si>
    <t>Projected Breakeven Date</t>
  </si>
  <si>
    <t>Estimated Months to Breakeven</t>
  </si>
  <si>
    <t>Original Projected Rents ($/sq ft)</t>
  </si>
  <si>
    <t>Original Estimated Net IRR to Stabilization</t>
  </si>
  <si>
    <t>Construction Info, expand if needed</t>
  </si>
  <si>
    <t>Blue fields are for Construction loans, skip if not a construction loan</t>
  </si>
  <si>
    <t>Letter of Credit (Y/N)</t>
  </si>
  <si>
    <t>LOC Purpose</t>
  </si>
  <si>
    <t>LOC Issuer</t>
  </si>
  <si>
    <t>LOC Effective Date</t>
  </si>
  <si>
    <t>LOC Next Expiration Date</t>
  </si>
  <si>
    <t>LOC Final Expiration Date</t>
  </si>
  <si>
    <t>Original Issue Amount</t>
  </si>
  <si>
    <t>Remaining Issue Amount</t>
  </si>
  <si>
    <t>Current Issue Amount</t>
  </si>
  <si>
    <t>Letter of Credit Info, expand if needed</t>
  </si>
  <si>
    <t>Orange fields are for Loans with Letters of Credit, skip if no LOC exists</t>
  </si>
  <si>
    <t>Type any comments here.  For modifications please identify what all is changing.</t>
  </si>
  <si>
    <t>Entity Data</t>
  </si>
  <si>
    <t xml:space="preserve">If multiple borrowers, add columns </t>
  </si>
  <si>
    <t>Borrower</t>
  </si>
  <si>
    <t>Borrower2</t>
  </si>
  <si>
    <t>Borrower3</t>
  </si>
  <si>
    <t>Borrower4</t>
  </si>
  <si>
    <t>Borrower5</t>
  </si>
  <si>
    <t>Borrower6</t>
  </si>
  <si>
    <t>Wilmington</t>
  </si>
  <si>
    <t>251 LITTLE FALLS DRIVE</t>
  </si>
  <si>
    <t>41-4406446</t>
  </si>
  <si>
    <t>41-5161624</t>
  </si>
  <si>
    <t>Property Data</t>
  </si>
  <si>
    <t xml:space="preserve">If multiple collateral, add columns </t>
  </si>
  <si>
    <t xml:space="preserve">Property Number    </t>
  </si>
  <si>
    <t>1 (Primary Collateral)</t>
  </si>
  <si>
    <t>Property Type and Sub-Type</t>
  </si>
  <si>
    <t>Street Address</t>
  </si>
  <si>
    <t>See addresses to the right</t>
  </si>
  <si>
    <t>PROPERTY ADDRESSES</t>
  </si>
  <si>
    <t>2nd Street Address if needed</t>
  </si>
  <si>
    <t>Crystal Springs Golf Course &amp; Grand Cascade Lodge, Reflections Spa: 3 Wild Turkey Way &amp; 1 Crystal Springs Road, Hamburg, New Jersey 07419</t>
  </si>
  <si>
    <t>Minerals Hotel, Elements Spa, &amp; Minerals Golf Club: 2 Chamonix Drive, Vernon, New Jersey 07462</t>
  </si>
  <si>
    <t>Wild Turkey Golf Course, Cascades Golf Club and Clubhouse: 1 Wild Turkey Way, Hamburg, New Jersey 07419</t>
  </si>
  <si>
    <t>Ballyowen Golf Course &amp; Clubhouse: 105-137 Wheatsworth Road, Hamburg, New Jersey 07419</t>
  </si>
  <si>
    <t>Black Bear Golf Course, Clubhouse and Leadbetter Golf Academy: 142-143 Route 23, Franklin, New Jersey 07416</t>
  </si>
  <si>
    <t>Gross Square Feet</t>
  </si>
  <si>
    <t>Net Square Fee (Net Rentable Area)</t>
  </si>
  <si>
    <t>Number of Units</t>
  </si>
  <si>
    <t>Number of Rooms (Hotels)</t>
  </si>
  <si>
    <t>MAI Property Value</t>
  </si>
  <si>
    <t>Appraised As-Is</t>
  </si>
  <si>
    <t>Stabilized Property Value (if Construction)</t>
  </si>
  <si>
    <t>Appraised Stabilized</t>
  </si>
  <si>
    <t>LTV Ratio (%)</t>
  </si>
  <si>
    <t>Hotel Occupancy</t>
  </si>
  <si>
    <t>Use for Single or Largest Tenant</t>
  </si>
  <si>
    <t>Use for Second Largest Tenant</t>
  </si>
  <si>
    <t>Use for Third Largest Tenant</t>
  </si>
  <si>
    <t>Average In Place Rents</t>
  </si>
  <si>
    <t>Hotel Average Daily Rate</t>
  </si>
  <si>
    <t>Annual Ground Lease Payment as of the Cut-off Date ($)</t>
  </si>
  <si>
    <t>Annual Ground Rent Increases (Y/N)</t>
  </si>
  <si>
    <t>* minimum required to build</t>
  </si>
  <si>
    <t>Type any comments here.</t>
  </si>
  <si>
    <t>Escrow Data</t>
  </si>
  <si>
    <t>Escrow Type ---&gt;</t>
  </si>
  <si>
    <t>Capex</t>
  </si>
  <si>
    <t>FF&amp;E</t>
  </si>
  <si>
    <t>Insurance</t>
  </si>
  <si>
    <t>Taxes</t>
  </si>
  <si>
    <t>Initial Deposit</t>
  </si>
  <si>
    <t>Monthly Payment</t>
  </si>
  <si>
    <t>3.0% of prior months rents</t>
  </si>
  <si>
    <t>TBD based on Lender Estimates</t>
  </si>
  <si>
    <t>Escrow Cap</t>
  </si>
  <si>
    <t>Scheduled End Date, if any</t>
  </si>
  <si>
    <t>-</t>
  </si>
  <si>
    <t>Maximum Balance Allowed</t>
  </si>
  <si>
    <t>Minimum Balance Required</t>
  </si>
  <si>
    <t>Interest Bearing</t>
  </si>
  <si>
    <t>Index Rate Used</t>
  </si>
  <si>
    <t>\</t>
  </si>
  <si>
    <t>Prepared at the specific request of and for the exclusive use by Talcott.</t>
  </si>
  <si>
    <t>Indicates dropdown menu</t>
  </si>
  <si>
    <t>Confidential- Not for further distribution.</t>
  </si>
  <si>
    <t>Private investments trade pre-approval checklist</t>
  </si>
  <si>
    <r>
      <t xml:space="preserve">Based on responses to these questions Talcott may request draft documentation, issues list or other materials. Information is as of </t>
    </r>
    <r>
      <rPr>
        <b/>
        <sz val="11"/>
        <color theme="1"/>
        <rFont val="Aptos Narrow"/>
        <family val="2"/>
        <scheme val="minor"/>
      </rPr>
      <t>May 12, 2026</t>
    </r>
    <r>
      <rPr>
        <sz val="11"/>
        <color theme="1"/>
        <rFont val="Aptos Narrow"/>
        <family val="2"/>
        <scheme val="minor"/>
      </rPr>
      <t>.</t>
    </r>
  </si>
  <si>
    <t>Question</t>
  </si>
  <si>
    <t>Response</t>
  </si>
  <si>
    <t>Any Additional Comments/Information</t>
  </si>
  <si>
    <r>
      <t>1.</t>
    </r>
    <r>
      <rPr>
        <sz val="11"/>
        <color theme="1"/>
        <rFont val="Aptos Narrow"/>
        <family val="2"/>
        <scheme val="minor"/>
      </rPr>
      <t>     General Investment Information. Please provide the following information:</t>
    </r>
  </si>
  <si>
    <t>A.    Talcott Allocation:</t>
  </si>
  <si>
    <t>i.  Eligible Accounts (6S to provide)</t>
  </si>
  <si>
    <t>PORUS - PLEASE CONFIRM</t>
  </si>
  <si>
    <t>ii.   Account Confirmation (Talcott to provide)</t>
  </si>
  <si>
    <t>iii. Provide IMA quality, sector categories under which the investment is being allocated:</t>
  </si>
  <si>
    <t>Fixed Income / CML / CM1</t>
  </si>
  <si>
    <t>B. Issuer/Originator</t>
  </si>
  <si>
    <t xml:space="preserve">i. Does the investment meet the definition of any of the following categories ? </t>
  </si>
  <si>
    <t>None of the Above</t>
  </si>
  <si>
    <t>ii. If the issuer is classified as Private Equity Fund (not SEC-registered), please respond to the questions in the "Equity-backed Section" below</t>
  </si>
  <si>
    <t>a. If the response is None of the Above, is the primary source of repayment derived from the cash flows associated with a discrete pool of assets</t>
  </si>
  <si>
    <r>
      <t>C.</t>
    </r>
    <r>
      <rPr>
        <sz val="11"/>
        <color theme="1"/>
        <rFont val="Aptos Narrow"/>
        <family val="2"/>
        <scheme val="minor"/>
      </rPr>
      <t>    Investment/Project Name:</t>
    </r>
  </si>
  <si>
    <t xml:space="preserve">i. Does Talcott’s Sixth Street ABF Mandate currently have exposure to this issuer? </t>
  </si>
  <si>
    <t>a. If yes, what are the other assets held?</t>
  </si>
  <si>
    <t>ii. Does the issuer have any affiliation with Sixth Street?</t>
  </si>
  <si>
    <t>iii. Are underlying assets affiliated with Sixth Street? i.e. Are the underlying assets originated by a platform Sixth Street owns?</t>
  </si>
  <si>
    <t>D. Total Size:</t>
  </si>
  <si>
    <t>i. Total Deal Size:</t>
  </si>
  <si>
    <t>$154M Whole Loan ($131M SSP Senior, $23M BX Junior)</t>
  </si>
  <si>
    <t>ii. Sixth Street Investment Size</t>
  </si>
  <si>
    <t>$131M SSP Senior</t>
  </si>
  <si>
    <t>iii. Fully Funded at Closing or Multiple Draws?</t>
  </si>
  <si>
    <t>Fully Funded at Closing</t>
  </si>
  <si>
    <t>E. Legal Final Maturity:</t>
  </si>
  <si>
    <t>i. Expected Payoff Date</t>
  </si>
  <si>
    <t>F.  Expected Weighted Average Life:</t>
  </si>
  <si>
    <r>
      <t xml:space="preserve">G. </t>
    </r>
    <r>
      <rPr>
        <sz val="11"/>
        <color theme="1"/>
        <rFont val="Aptos Narrow"/>
        <family val="2"/>
      </rPr>
      <t xml:space="preserve">Expected </t>
    </r>
    <r>
      <rPr>
        <sz val="11"/>
        <color theme="1"/>
        <rFont val="Aptos Narrow"/>
        <family val="2"/>
        <scheme val="minor"/>
      </rPr>
      <t>Trade Date:</t>
    </r>
  </si>
  <si>
    <r>
      <t xml:space="preserve">H. </t>
    </r>
    <r>
      <rPr>
        <sz val="11"/>
        <color theme="1"/>
        <rFont val="Aptos Narrow"/>
        <family val="2"/>
      </rPr>
      <t>Expected</t>
    </r>
    <r>
      <rPr>
        <sz val="11"/>
        <color theme="1"/>
        <rFont val="Aptos Narrow"/>
        <family val="2"/>
        <scheme val="minor"/>
      </rPr>
      <t xml:space="preserve"> Settle Date:</t>
    </r>
  </si>
  <si>
    <t>I. Pricing Benchmark:</t>
  </si>
  <si>
    <t>SOFR</t>
  </si>
  <si>
    <t>J. Are there any caps or floors?</t>
  </si>
  <si>
    <t>Floors</t>
  </si>
  <si>
    <t>0% SOFR Floor</t>
  </si>
  <si>
    <t>i. If yes, what is it?</t>
  </si>
  <si>
    <r>
      <t xml:space="preserve">K. </t>
    </r>
    <r>
      <rPr>
        <sz val="11"/>
        <color theme="1"/>
        <rFont val="Aptos Narrow"/>
        <family val="2"/>
      </rPr>
      <t>Expected</t>
    </r>
    <r>
      <rPr>
        <sz val="11"/>
        <color theme="1"/>
        <rFont val="Aptos Narrow"/>
        <family val="2"/>
        <scheme val="minor"/>
      </rPr>
      <t xml:space="preserve"> Yield:</t>
    </r>
  </si>
  <si>
    <r>
      <t xml:space="preserve">L. </t>
    </r>
    <r>
      <rPr>
        <sz val="11"/>
        <color theme="1"/>
        <rFont val="Aptos Narrow"/>
        <family val="2"/>
      </rPr>
      <t>Expected</t>
    </r>
    <r>
      <rPr>
        <sz val="11"/>
        <color theme="1"/>
        <rFont val="Aptos Narrow"/>
        <family val="2"/>
        <scheme val="minor"/>
      </rPr>
      <t xml:space="preserve"> Spread:</t>
    </r>
  </si>
  <si>
    <t>i. Excess Spread to Benchmark at Origination?</t>
  </si>
  <si>
    <t>M. Expected Coupon:</t>
  </si>
  <si>
    <t>Floating</t>
  </si>
  <si>
    <t>i. If floating coupon, what is the floating Index?</t>
  </si>
  <si>
    <t>ii. If step-up coupon, what triggers the step-up?</t>
  </si>
  <si>
    <t>a. If yes, please detail:</t>
  </si>
  <si>
    <t>iii. Do investment terms permit PIK?</t>
  </si>
  <si>
    <t>iv. Do investment terms permit deferral of interest?</t>
  </si>
  <si>
    <r>
      <t xml:space="preserve">N. </t>
    </r>
    <r>
      <rPr>
        <sz val="11"/>
        <color theme="1"/>
        <rFont val="Aptos Narrow"/>
        <family val="2"/>
      </rPr>
      <t>Expected</t>
    </r>
    <r>
      <rPr>
        <sz val="11"/>
        <color theme="1"/>
        <rFont val="Aptos Narrow"/>
        <family val="2"/>
        <scheme val="minor"/>
      </rPr>
      <t xml:space="preserve"> Purchase Price: </t>
    </r>
  </si>
  <si>
    <t>O. Has a cusip?</t>
  </si>
  <si>
    <t>P. Is the investment set up on Bloomberg?</t>
  </si>
  <si>
    <t>i. If yes, is this password protected?</t>
  </si>
  <si>
    <t>Q. DTCC/Euroclear/Physical?*</t>
  </si>
  <si>
    <t>Physical</t>
  </si>
  <si>
    <t>R. Security Type?</t>
  </si>
  <si>
    <t>S.  Is there a liquid secondary market for this investment?</t>
  </si>
  <si>
    <t>T. Can you provide attach, detach points?</t>
  </si>
  <si>
    <t>Attach: 0%; Detach: 56.5%</t>
  </si>
  <si>
    <t>56.5% Appraised LTV</t>
  </si>
  <si>
    <t>i. Overcollateralization percentage?</t>
  </si>
  <si>
    <t>ii. Subordination percentage?</t>
  </si>
  <si>
    <t>U. What is the valuation methodology?</t>
  </si>
  <si>
    <t>Quarterly Level 3 Valuation</t>
  </si>
  <si>
    <t>V. Does the investment represent a pass-through structure, where investors receive a proportional interest in the cash flows of the collateral pool without credit enhancements such as guarantees or subordination</t>
  </si>
  <si>
    <t>i. Are there any third-party guarantees?</t>
  </si>
  <si>
    <t>2. What is the asset type?*</t>
  </si>
  <si>
    <t>Loan Senior</t>
  </si>
  <si>
    <t>A. Please note whether the asset type involves fund financing?</t>
  </si>
  <si>
    <r>
      <t xml:space="preserve">3. What is the </t>
    </r>
    <r>
      <rPr>
        <sz val="11"/>
        <color theme="1"/>
        <rFont val="Aptos Narrow"/>
        <family val="2"/>
      </rPr>
      <t>investment sector and</t>
    </r>
    <r>
      <rPr>
        <sz val="11"/>
        <color theme="1"/>
        <rFont val="Aptos Narrow"/>
        <family val="2"/>
        <scheme val="minor"/>
      </rPr>
      <t xml:space="preserve"> collateral type?</t>
    </r>
  </si>
  <si>
    <t>CRE</t>
  </si>
  <si>
    <t>A. Please select one from the list:*∂</t>
  </si>
  <si>
    <t>B. If other, please note whether the collateral type is one of the following:</t>
  </si>
  <si>
    <t>i. If other than the responses listed in 3.A. or 3.B., please specify:</t>
  </si>
  <si>
    <t>C. Does greater than 50% of the collateral consist of leases?</t>
  </si>
  <si>
    <t>D. Is the source of proceeds Financial, Non-Financial (see definitions in Appendix)?</t>
  </si>
  <si>
    <t>Financial</t>
  </si>
  <si>
    <t>E. Amortizing or bullet maturity?</t>
  </si>
  <si>
    <t>Bullet Maturity</t>
  </si>
  <si>
    <r>
      <t xml:space="preserve">i. If Amortizing, expected percentage of remaining principal at </t>
    </r>
    <r>
      <rPr>
        <sz val="11"/>
        <color theme="1"/>
        <rFont val="Aptos Narrow"/>
        <family val="2"/>
      </rPr>
      <t xml:space="preserve">expected </t>
    </r>
    <r>
      <rPr>
        <sz val="11"/>
        <color theme="1"/>
        <rFont val="Aptos Narrow"/>
        <family val="2"/>
        <scheme val="minor"/>
      </rPr>
      <t>maturity?</t>
    </r>
  </si>
  <si>
    <t>Interest Only Loan</t>
  </si>
  <si>
    <t xml:space="preserve">ii. If amortizing, does the investment have a contractual amortization schedule? </t>
  </si>
  <si>
    <t>a. If yes, can you share contractual schedule or point out which page in deal docs have this information?</t>
  </si>
  <si>
    <t>F.  If the expected percentage of remaining principal at maturity is 50% or greater, respond to the following:</t>
  </si>
  <si>
    <t>i. Does the underlying collateral experience significant price volatility in the principal market?</t>
  </si>
  <si>
    <t>a. If yes, please describe the factors contributing to market volatility.</t>
  </si>
  <si>
    <t>ii. Is the underlying collateral highly liquid in the principal market?</t>
  </si>
  <si>
    <t>a. If yes, please provide supporting details.</t>
  </si>
  <si>
    <t>Hospitality is a sought after CRE asset classes from both private and institutional investors</t>
  </si>
  <si>
    <t>iii. Is the underlying collateral pool well diversified (e.g. by collateral type, geography, or cash flow sources)</t>
  </si>
  <si>
    <t>a. If yes, please describe the diversification characteristics.</t>
  </si>
  <si>
    <t>4. Do you expect a vehicle to hold the assets?</t>
  </si>
  <si>
    <t>A. Is this entity to be formed or existing</t>
  </si>
  <si>
    <t>B. What is the legal form of the entity?</t>
  </si>
  <si>
    <t>C. Who is expected to manage the entity?</t>
  </si>
  <si>
    <r>
      <rPr>
        <sz val="11"/>
        <color theme="1"/>
        <rFont val="Aptos Narrow"/>
        <family val="2"/>
        <scheme val="minor"/>
      </rPr>
      <t>D. What percent of the vehicle do we expect to own?</t>
    </r>
  </si>
  <si>
    <r>
      <rPr>
        <sz val="11"/>
        <color theme="1"/>
        <rFont val="Aptos Narrow"/>
        <family val="2"/>
        <scheme val="minor"/>
      </rPr>
      <t>E. Which classes do we expect to hold?*</t>
    </r>
  </si>
  <si>
    <t>i. If other, please specify:</t>
  </si>
  <si>
    <r>
      <rPr>
        <sz val="11"/>
        <color theme="1"/>
        <rFont val="Aptos Narrow"/>
        <family val="2"/>
        <scheme val="minor"/>
      </rPr>
      <t>F. What portion of the lending transaction is comprised of co-lenders?</t>
    </r>
  </si>
  <si>
    <r>
      <rPr>
        <sz val="11"/>
        <color theme="1"/>
        <rFont val="Aptos Narrow"/>
        <family val="2"/>
        <scheme val="minor"/>
      </rPr>
      <t>G. What is the capital stack for the underlying assets?</t>
    </r>
  </si>
  <si>
    <t>0-56.5% mortgage; 56.5%-66.4% subordinate debt, 66.4%-100% sponsor equity</t>
  </si>
  <si>
    <t>i. Can our claim to the assets be primed?</t>
  </si>
  <si>
    <t>ii. Or is there any scenario where the claim on assets can be diluted?</t>
  </si>
  <si>
    <t>5. Tax Related - Is the investment a new origination off Talcott's balance sheet?</t>
  </si>
  <si>
    <t>A. If new origination, is there US business activity?</t>
  </si>
  <si>
    <t>6. What are the key ALM risks on underlying cashflows and cashflows servicing our investment (incl. principal)?*</t>
  </si>
  <si>
    <t>None</t>
  </si>
  <si>
    <t>A. Does this investment have prepayment sensitives?</t>
  </si>
  <si>
    <t xml:space="preserve">i. If yes, what are the drivers? </t>
  </si>
  <si>
    <t>B. Does this investment have callable provisions?</t>
  </si>
  <si>
    <t>i. If yes, please describe the type of provision?</t>
  </si>
  <si>
    <t>Regular</t>
  </si>
  <si>
    <t>ii. If yes, please include date and prices it can be exercised?</t>
  </si>
  <si>
    <t>7. Is Sixth Street the sole investor/lender?</t>
  </si>
  <si>
    <t>A. Or are there other third party participants?</t>
  </si>
  <si>
    <t>i. If so, please explain:</t>
  </si>
  <si>
    <t>8. Please provide details on the ownership of the residual of the transaction:</t>
  </si>
  <si>
    <t>9. Expected rating and capital treatment:</t>
  </si>
  <si>
    <t>A. Internal vs External Rating?</t>
  </si>
  <si>
    <t>Internal</t>
  </si>
  <si>
    <t>i. If external, which ratings agency?*</t>
  </si>
  <si>
    <t>ii. Is this a public or private letter rating?</t>
  </si>
  <si>
    <t>iii. Are there any notable risks to the rating/capital treatment of the position?</t>
  </si>
  <si>
    <t>B What is the expected BSCR and/or RBC capital treatment?</t>
  </si>
  <si>
    <t>CM1 / 0.90%</t>
  </si>
  <si>
    <r>
      <t>10. Please explain,</t>
    </r>
    <r>
      <rPr>
        <sz val="11"/>
        <color theme="1"/>
        <rFont val="Aptos Narrow"/>
        <family val="2"/>
      </rPr>
      <t xml:space="preserve"> to the best of your knowledge</t>
    </r>
    <r>
      <rPr>
        <sz val="11"/>
        <color theme="1"/>
        <rFont val="Aptos Narrow"/>
        <family val="2"/>
        <scheme val="minor"/>
      </rPr>
      <t>, if any feature of the investment is non-standard operationally to the operating partners- Talcott, Clearwater, BlackRock Solutions, Principal, Allianz?</t>
    </r>
  </si>
  <si>
    <t>Standard CML</t>
  </si>
  <si>
    <t>11. Is climate a major driver of ESG risk for the investments?</t>
  </si>
  <si>
    <t>12. Equity-backed Information (If directed from question 1.B.ii)</t>
  </si>
  <si>
    <t>A. Provide details on the vintage year(s) and industry sector distribution of the underlying equity interests</t>
  </si>
  <si>
    <t>B. Number of underlying equity interests and portfolio companies</t>
  </si>
  <si>
    <t>C. Does the investment include committed liquidity support or revolving credit facilities?</t>
  </si>
  <si>
    <t>D. What is the target date for the first distribution?</t>
  </si>
  <si>
    <t>E. Does the structure have capitalization interest?</t>
  </si>
  <si>
    <t>F. Describe the Maximum LTV and Cash Flow Sweep Mechanisms</t>
  </si>
  <si>
    <t>G. Does the structure rely on ongoing sponsor commitments?</t>
  </si>
  <si>
    <t>H. Did non-insurance company market participants lead and/or invest into this structure?</t>
  </si>
  <si>
    <t>13. It is currently expected that Sixth Street BD, LLC (Sixth Street’s affiliated registered broker-dealer) will act as placement agent in respect of the debt instruments being issued by the issuer of the portfolio investment and will be compensated by the issuer in connection therewith.</t>
  </si>
  <si>
    <t xml:space="preserve">A. Compensation amount populated in dollars (or points). </t>
  </si>
  <si>
    <t xml:space="preserve">14. Has 6S identified a need for a conflicts analysis? </t>
  </si>
  <si>
    <t xml:space="preserve">A. No Sixth Street Clients will be a majority holder of any tranche of securitization debt (and will not have the ability to unilaterally enforce rights or amend terms of the underlying transaction). </t>
  </si>
  <si>
    <t>B. Pricing and purchase terms for Sixth Street Clients will be consistent with/no less favorable than those obtained by unaffiliated third-party purchasers or a third-party underwriter will be utilized by the Asset Originator/Issuer to structure, price and place the transaction</t>
  </si>
  <si>
    <t>C. Has 6S identified a conflict?</t>
  </si>
  <si>
    <t>15. Appropriate Fee Rate Card</t>
  </si>
  <si>
    <t>H1</t>
  </si>
  <si>
    <t>16. CML only</t>
  </si>
  <si>
    <t xml:space="preserve">A. What is the MSA? </t>
  </si>
  <si>
    <t xml:space="preserve">B. What is the ACLI Region? </t>
  </si>
  <si>
    <t>C. DSCR?</t>
  </si>
  <si>
    <t xml:space="preserve">D. Is the underlying asset stabilized? </t>
  </si>
  <si>
    <t>E. Any Transfer restrictions?</t>
  </si>
  <si>
    <t xml:space="preserve">F. Any Limitation on providing valuation guidelines? </t>
  </si>
  <si>
    <t>* Multiple selections available.</t>
  </si>
  <si>
    <t>∂ Prepopulated responses contingent upon the selected answer to the question above.</t>
  </si>
  <si>
    <t>For information purposes only and subject to change. Final deal structure may differ substantially from that reflected above. Please refer to final transaction documentation.</t>
  </si>
  <si>
    <t>Total Deal Size</t>
  </si>
  <si>
    <t>DEAL NAME</t>
  </si>
  <si>
    <t>CRYSTAL SPRINGS RESORT</t>
  </si>
  <si>
    <t>Lien Position</t>
  </si>
  <si>
    <t>Underwritten NOI</t>
  </si>
  <si>
    <t>DOVAS TO CONFIRM</t>
  </si>
  <si>
    <t>Tranche (if Multiple)</t>
  </si>
  <si>
    <t>Target_WAL_At_Closing</t>
  </si>
  <si>
    <t>DR3 Allocation</t>
  </si>
  <si>
    <t>CS2 Allocation</t>
  </si>
  <si>
    <t>DR7 Allocation</t>
  </si>
  <si>
    <t>CY4 Allocation</t>
  </si>
  <si>
    <t>P03 Allocation</t>
  </si>
  <si>
    <t>P04 Allocation</t>
  </si>
  <si>
    <t>P17 Allocation</t>
  </si>
  <si>
    <t>P18 Allocation</t>
  </si>
  <si>
    <t>MetLife Allocation</t>
  </si>
  <si>
    <t>Principal</t>
  </si>
  <si>
    <t>Talcott Offshore</t>
  </si>
  <si>
    <t>Talcott Onshore</t>
  </si>
  <si>
    <t>Talcott Life + Annuity</t>
  </si>
  <si>
    <t>Whole Loan Margin</t>
  </si>
  <si>
    <t>Project Name</t>
  </si>
  <si>
    <t>Issuer / Trust</t>
  </si>
  <si>
    <t>Sub-Position</t>
  </si>
  <si>
    <t>CUSIP</t>
  </si>
  <si>
    <t>Class</t>
  </si>
  <si>
    <t>Stage</t>
  </si>
  <si>
    <t>IC Committee date</t>
  </si>
  <si>
    <t>Allocations Committee date</t>
  </si>
  <si>
    <t>Trade PX Date</t>
  </si>
  <si>
    <t>Settle / Closing Date</t>
  </si>
  <si>
    <t>Expected Maturity date</t>
  </si>
  <si>
    <t>Legal Final Maturity Date</t>
  </si>
  <si>
    <t>Mandatory Call Date</t>
  </si>
  <si>
    <t>Deal Team Lead</t>
  </si>
  <si>
    <t>Deal Team Member</t>
  </si>
  <si>
    <t>Cross Platform (Y/N)</t>
  </si>
  <si>
    <t>Cross Platform Collabration Team</t>
  </si>
  <si>
    <t>Internal/External</t>
  </si>
  <si>
    <t>Internally Rated Security</t>
  </si>
  <si>
    <t>Rating Used</t>
  </si>
  <si>
    <t>SP</t>
  </si>
  <si>
    <t>FI</t>
  </si>
  <si>
    <t>DR</t>
  </si>
  <si>
    <t>KR</t>
  </si>
  <si>
    <t>EJ</t>
  </si>
  <si>
    <t>Internal Rating</t>
  </si>
  <si>
    <t>Industry / Strategy</t>
  </si>
  <si>
    <t>Investment Type</t>
  </si>
  <si>
    <t>Legal Form</t>
  </si>
  <si>
    <t>Market/Manufactured</t>
  </si>
  <si>
    <t>Investment Sector</t>
  </si>
  <si>
    <t>Collateral Type</t>
  </si>
  <si>
    <t>Collateral Type Sub</t>
  </si>
  <si>
    <t>Public / 144a / 4a2 / Private</t>
  </si>
  <si>
    <t>On BBG (Y/N)</t>
  </si>
  <si>
    <t>DTC / Physical</t>
  </si>
  <si>
    <t>Password</t>
  </si>
  <si>
    <t>IMA Guideline - Asset Allocation Level 1</t>
  </si>
  <si>
    <t>IMA Guideline - Asset Allocation Level 2</t>
  </si>
  <si>
    <t>IMA Guideline - Asset Allocation Level 3</t>
  </si>
  <si>
    <t>Base IMA Guideline - Asset Allocation Level 1</t>
  </si>
  <si>
    <t>Base IMA Guideline - Asset Allocation Level 2</t>
  </si>
  <si>
    <t>Hedged (Y/N)</t>
  </si>
  <si>
    <t>Hedge Type</t>
  </si>
  <si>
    <t>NAIC Reporting Schedule</t>
  </si>
  <si>
    <t>Country of Risk</t>
  </si>
  <si>
    <t>Country of Domicile</t>
  </si>
  <si>
    <t>Country / Jusrisdiction of Asset</t>
  </si>
  <si>
    <t>Insurance Company Borrower</t>
  </si>
  <si>
    <t>Unhedged Non-USD Denominated Assets</t>
  </si>
  <si>
    <t>Currency</t>
  </si>
  <si>
    <t>Revolving / Delayed Draw (Y/N)</t>
  </si>
  <si>
    <t>Revolving Period End Date</t>
  </si>
  <si>
    <t>Rate Type</t>
  </si>
  <si>
    <t>Payment Date</t>
  </si>
  <si>
    <t>Coupon Benchmark Index</t>
  </si>
  <si>
    <t>Coupon Margin</t>
  </si>
  <si>
    <t>Rate  Floor</t>
  </si>
  <si>
    <t>Parent Deal Size</t>
  </si>
  <si>
    <t>%of Deal</t>
  </si>
  <si>
    <t>Tranche Size</t>
  </si>
  <si>
    <t>%of Tranche</t>
  </si>
  <si>
    <t>Pricing WAL</t>
  </si>
  <si>
    <t>Pricing Yield</t>
  </si>
  <si>
    <t>Pricing Benchmark</t>
  </si>
  <si>
    <t>6S Spread (NI Pricing Spread/DM)</t>
  </si>
  <si>
    <t>Blended 5Y IG Corp A/BBB @ Pricing</t>
  </si>
  <si>
    <t>5Y IG CDX @ Pricing</t>
  </si>
  <si>
    <t>LTV/Advance at Close</t>
  </si>
  <si>
    <t>Look-through LTV at Close</t>
  </si>
  <si>
    <t>Upfront Fee</t>
  </si>
  <si>
    <t>Drawn Fee</t>
  </si>
  <si>
    <t>Undrawn Fee</t>
  </si>
  <si>
    <t>Exit Fee</t>
  </si>
  <si>
    <t>Ticking Fee</t>
  </si>
  <si>
    <t>Other Fees</t>
  </si>
  <si>
    <t>Current Utilization Ratio</t>
  </si>
  <si>
    <t>Contractual Max Advance Rate</t>
  </si>
  <si>
    <t>Current Advance Rate</t>
  </si>
  <si>
    <t>Current Look Through Advance Rate</t>
  </si>
  <si>
    <t xml:space="preserve">Excess/Deficit (Contractual Max Advance minus Current Lend) </t>
  </si>
  <si>
    <t>6S Internal Designation</t>
  </si>
  <si>
    <t>6S Val Com</t>
  </si>
  <si>
    <t>Liquids Val Com</t>
  </si>
  <si>
    <t>Balance Sheet</t>
  </si>
  <si>
    <t>Fund/SMA Allocation</t>
  </si>
  <si>
    <t>Portfolio Allocation</t>
  </si>
  <si>
    <t>Legal Holding Entity</t>
  </si>
  <si>
    <t>SMA Issuer Name</t>
  </si>
  <si>
    <t>SMA I-Code</t>
  </si>
  <si>
    <t>Original Commitment / Deal Size ($M)</t>
  </si>
  <si>
    <t>Original UPB ($M)</t>
  </si>
  <si>
    <t>Original Face</t>
  </si>
  <si>
    <t>Orig Face x PX</t>
  </si>
  <si>
    <t>Original Book Cost ($M)</t>
  </si>
  <si>
    <t>Current Face Value ($M)</t>
  </si>
  <si>
    <t>Current UPB ($M)</t>
  </si>
  <si>
    <t>Current Mark</t>
  </si>
  <si>
    <t>Current Book Market Value ($M)</t>
  </si>
  <si>
    <t>Current Book Cost ($M)</t>
  </si>
  <si>
    <t>Originator</t>
  </si>
  <si>
    <t>Seller</t>
  </si>
  <si>
    <t>Trustee</t>
  </si>
  <si>
    <t>Admin Agent</t>
  </si>
  <si>
    <t>Calculation Agent</t>
  </si>
  <si>
    <t>Counsels</t>
  </si>
  <si>
    <t xml:space="preserve">Advisors </t>
  </si>
  <si>
    <t>Debt Below Us?</t>
  </si>
  <si>
    <t>Amt Debt Below Us</t>
  </si>
  <si>
    <t>CRE Loan Type</t>
  </si>
  <si>
    <t>CRE Investment Sub-Type</t>
  </si>
  <si>
    <t>Initial Maturity</t>
  </si>
  <si>
    <t>Number of Extension Options</t>
  </si>
  <si>
    <t>Spread Maintenance</t>
  </si>
  <si>
    <t>Spread Maintenance Period</t>
  </si>
  <si>
    <t>Original DY</t>
  </si>
  <si>
    <t>Current DY</t>
  </si>
  <si>
    <t>Occupancy</t>
  </si>
  <si>
    <t xml:space="preserve">Conditions to extend </t>
  </si>
  <si>
    <t>In-Place DY @ Close</t>
  </si>
  <si>
    <t>Pricing Source</t>
  </si>
  <si>
    <t>excess spread</t>
  </si>
  <si>
    <t>YEAR OF DEPLOYMENT</t>
  </si>
  <si>
    <t>Cashflow Source</t>
  </si>
  <si>
    <t>SALES/MONETIZATION</t>
  </si>
  <si>
    <t xml:space="preserve">Date Paid in Full </t>
  </si>
  <si>
    <t>Case Study Prepared</t>
  </si>
  <si>
    <t>Custodian</t>
  </si>
  <si>
    <t>Asset Diligence Provider</t>
  </si>
  <si>
    <t>Accounting Diligence Provider</t>
  </si>
  <si>
    <t>Tax Diligence Provider</t>
  </si>
  <si>
    <t>Property Valuation Provider</t>
  </si>
  <si>
    <t>Other Diligene Providers</t>
  </si>
  <si>
    <t>Sourcing approach (Direct lead, Co-Lead/club, bank syndicated)</t>
  </si>
  <si>
    <t>New/Repeat Transaction</t>
  </si>
  <si>
    <t>Box File Link</t>
  </si>
  <si>
    <t xml:space="preserve"> Transfer candidate for SURPLUS</t>
  </si>
  <si>
    <t>Investment ID</t>
  </si>
  <si>
    <t>Quarter</t>
  </si>
  <si>
    <t>Deal Description</t>
  </si>
  <si>
    <t>Modified  duration (Base Case)</t>
  </si>
  <si>
    <t>Modified duration (Pricing Case)</t>
  </si>
  <si>
    <t>WAL (pricing case)</t>
  </si>
  <si>
    <t>IG% (legacy – do not populate)</t>
  </si>
  <si>
    <t>Non IG% (legacy – do not populate)</t>
  </si>
  <si>
    <t>Return Profile</t>
  </si>
  <si>
    <t>UCC Filing</t>
  </si>
  <si>
    <t>VIE</t>
  </si>
  <si>
    <t>Country of Issuer</t>
  </si>
  <si>
    <t>Region</t>
  </si>
  <si>
    <t>Senior IG (At Origination)</t>
  </si>
  <si>
    <t>Junior IG (At Origination)</t>
  </si>
  <si>
    <t>HY-Non Resid (At Origination)</t>
  </si>
  <si>
    <t>Resid (At Origination)</t>
  </si>
  <si>
    <t>Beta (At Origination)</t>
  </si>
  <si>
    <t>Senior IG (Current)</t>
  </si>
  <si>
    <t>Junior IG (Current)</t>
  </si>
  <si>
    <t>HY-Non Resid (Current)</t>
  </si>
  <si>
    <t>Resid (Current)</t>
  </si>
  <si>
    <t>Beta (Current)</t>
  </si>
  <si>
    <t>Hedge Level</t>
  </si>
  <si>
    <t>Hedge Counterparty</t>
  </si>
  <si>
    <t>Investor Conf</t>
  </si>
  <si>
    <t>New Marketing Category</t>
  </si>
  <si>
    <t>Underlying Asset Fixed/Floating</t>
  </si>
  <si>
    <t>Net Exposure Fixed/Floating (post financing/hedging)</t>
  </si>
  <si>
    <t>AM Deal Description</t>
  </si>
  <si>
    <t>Leverage Y/N</t>
  </si>
  <si>
    <t xml:space="preserve">Blended Rating </t>
  </si>
  <si>
    <t>Asset Category</t>
  </si>
  <si>
    <t>CML</t>
  </si>
  <si>
    <t>Closed</t>
  </si>
  <si>
    <t>JS</t>
  </si>
  <si>
    <t>CR</t>
  </si>
  <si>
    <t>Y</t>
  </si>
  <si>
    <t>Real Estate</t>
  </si>
  <si>
    <t>CM2</t>
  </si>
  <si>
    <t>Financial Assets</t>
  </si>
  <si>
    <t>Real Estate Debt</t>
  </si>
  <si>
    <t>CRE Loan Senior</t>
  </si>
  <si>
    <t>Private</t>
  </si>
  <si>
    <t>Fixed Income</t>
  </si>
  <si>
    <t>Schedule B - Commercial Mortgages</t>
  </si>
  <si>
    <t>US</t>
  </si>
  <si>
    <t>USD</t>
  </si>
  <si>
    <t>Principal IMA</t>
  </si>
  <si>
    <t>P18</t>
  </si>
  <si>
    <t>Sixth Street</t>
  </si>
  <si>
    <t>Cleary</t>
  </si>
  <si>
    <t>Senior Mortgage</t>
  </si>
  <si>
    <t>Manual/Excel</t>
  </si>
  <si>
    <t>Direct Lead</t>
  </si>
  <si>
    <t xml:space="preserve">Existing Relationship/New Transaction </t>
  </si>
  <si>
    <t>Q1 2026</t>
  </si>
  <si>
    <t>Fixed Income Plus</t>
  </si>
  <si>
    <t>n</t>
  </si>
  <si>
    <t>Americas</t>
  </si>
  <si>
    <t>Asset Based Finance</t>
  </si>
  <si>
    <t>IC Date</t>
  </si>
  <si>
    <t>Allocations Date</t>
  </si>
  <si>
    <t>9th of each month</t>
  </si>
  <si>
    <t>Market</t>
  </si>
  <si>
    <t>Counsel</t>
  </si>
  <si>
    <t>MaSH-3776993</t>
  </si>
  <si>
    <t>Alpine Village</t>
  </si>
  <si>
    <t>Alpine Start Development &amp; Cypress Equity Investments</t>
  </si>
  <si>
    <t>3 Year Treasury</t>
  </si>
  <si>
    <t>3% (1-9 mo.), 2% (10-18 mo.), 1% (19-33 mo.)</t>
  </si>
  <si>
    <t>Soft Lockbox with springing cash management to begin six month post-closing</t>
  </si>
  <si>
    <t>&lt; 7.25% DY, &lt; 1.00x 25-year Amortizing DSCR, EOD</t>
  </si>
  <si>
    <t>CYRUS N. ANSARI, ESQ</t>
  </si>
  <si>
    <t xml:space="preserve">Safarian Choi &amp; Bolstad </t>
  </si>
  <si>
    <t>965 Duncan Perry Rd</t>
  </si>
  <si>
    <t>43001095</t>
  </si>
  <si>
    <t>$1.9 PSF / $2084 per unit</t>
  </si>
  <si>
    <t>TTM May 2026</t>
  </si>
  <si>
    <t>ASD JANUARY LANE FEE OWNER LLC</t>
  </si>
  <si>
    <t>4827 Memphis Street</t>
  </si>
  <si>
    <t>92-2756142</t>
  </si>
  <si>
    <t>Securitization</t>
  </si>
  <si>
    <t>MaSH-3773094</t>
  </si>
  <si>
    <t>Project Highland Portfolio</t>
  </si>
  <si>
    <t>Ashford Hospitality Trust</t>
  </si>
  <si>
    <t>4% of Principal and Interest</t>
  </si>
  <si>
    <t>Minimum Multiple of 1.365x</t>
  </si>
  <si>
    <t>9.5% DY for initial term and 10.0% during extension terms</t>
  </si>
  <si>
    <t>The Ritz Carlton, Atlanta</t>
  </si>
  <si>
    <t>Courtyard Denver Airport</t>
  </si>
  <si>
    <t>Courtyard Gaithersburg Washingtonian Center</t>
  </si>
  <si>
    <t>Hilton Garden Inn BWI Airport</t>
  </si>
  <si>
    <t>Marriott DFW Airport</t>
  </si>
  <si>
    <t>Marriott Omaha</t>
  </si>
  <si>
    <t>Renaissance Palm Springs</t>
  </si>
  <si>
    <t>Hampton Inn Parsippany</t>
  </si>
  <si>
    <t>Hilton Parsippany</t>
  </si>
  <si>
    <t>Marriott Houston Sugar Land</t>
  </si>
  <si>
    <t>Hilton Tampa Airport Westshore</t>
  </si>
  <si>
    <t>Virginia Beach Hilton Garden Inn Town Center</t>
  </si>
  <si>
    <t>The Churchill Hotel Near Embassy Row</t>
  </si>
  <si>
    <t>Melrose Georgetown Hotel</t>
  </si>
  <si>
    <t>Denver Airport/East</t>
  </si>
  <si>
    <t>6901 Tower Road</t>
  </si>
  <si>
    <t>181 Peachtree St</t>
  </si>
  <si>
    <t>Omaha</t>
  </si>
  <si>
    <t>Parsippany</t>
  </si>
  <si>
    <t>Fulton</t>
  </si>
  <si>
    <t>Atlanta CBD</t>
  </si>
  <si>
    <t>204 Boardwalk Place</t>
  </si>
  <si>
    <t>Gaithersburg</t>
  </si>
  <si>
    <t>Frederick/Rockville</t>
  </si>
  <si>
    <t>Geographic Area</t>
  </si>
  <si>
    <r>
      <t>.</t>
    </r>
    <r>
      <rPr>
        <b/>
        <sz val="11"/>
        <color theme="1"/>
        <rFont val="Aptos Narrow"/>
        <family val="2"/>
        <scheme val="minor"/>
      </rPr>
      <t>In Metropolitan Statistical Area</t>
    </r>
  </si>
  <si>
    <r>
      <t>.</t>
    </r>
    <r>
      <rPr>
        <sz val="11"/>
        <color theme="1"/>
        <rFont val="Aptos Narrow"/>
        <family val="2"/>
        <scheme val="minor"/>
      </rPr>
      <t>Abilene, TX Metro Area</t>
    </r>
  </si>
  <si>
    <r>
      <t>.</t>
    </r>
    <r>
      <rPr>
        <sz val="11"/>
        <color theme="1"/>
        <rFont val="Aptos Narrow"/>
        <family val="2"/>
        <scheme val="minor"/>
      </rPr>
      <t>Akron, OH Metro Area</t>
    </r>
  </si>
  <si>
    <r>
      <t>.</t>
    </r>
    <r>
      <rPr>
        <sz val="11"/>
        <color theme="1"/>
        <rFont val="Aptos Narrow"/>
        <family val="2"/>
        <scheme val="minor"/>
      </rPr>
      <t>Albany, GA Metro Area</t>
    </r>
  </si>
  <si>
    <r>
      <t>.</t>
    </r>
    <r>
      <rPr>
        <sz val="11"/>
        <color theme="1"/>
        <rFont val="Aptos Narrow"/>
        <family val="2"/>
        <scheme val="minor"/>
      </rPr>
      <t>Albany, OR Metro Area</t>
    </r>
  </si>
  <si>
    <r>
      <t>.</t>
    </r>
    <r>
      <rPr>
        <sz val="11"/>
        <color theme="1"/>
        <rFont val="Aptos Narrow"/>
        <family val="2"/>
        <scheme val="minor"/>
      </rPr>
      <t>Albany-Schenectady-Troy, NY Metro Area</t>
    </r>
  </si>
  <si>
    <r>
      <t>.</t>
    </r>
    <r>
      <rPr>
        <sz val="11"/>
        <color theme="1"/>
        <rFont val="Aptos Narrow"/>
        <family val="2"/>
        <scheme val="minor"/>
      </rPr>
      <t>Albuquerque, NM Metro Area</t>
    </r>
  </si>
  <si>
    <r>
      <t>.</t>
    </r>
    <r>
      <rPr>
        <sz val="11"/>
        <color theme="1"/>
        <rFont val="Aptos Narrow"/>
        <family val="2"/>
        <scheme val="minor"/>
      </rPr>
      <t>Allentown-Bethlehem-Easton, PA-NJ Metro Area</t>
    </r>
  </si>
  <si>
    <r>
      <t>.</t>
    </r>
    <r>
      <rPr>
        <sz val="11"/>
        <color theme="1"/>
        <rFont val="Aptos Narrow"/>
        <family val="2"/>
        <scheme val="minor"/>
      </rPr>
      <t>Altoona, PA Metro Area</t>
    </r>
  </si>
  <si>
    <r>
      <t>.</t>
    </r>
    <r>
      <rPr>
        <sz val="11"/>
        <color theme="1"/>
        <rFont val="Aptos Narrow"/>
        <family val="2"/>
        <scheme val="minor"/>
      </rPr>
      <t>Amarillo, TX Metro Area</t>
    </r>
  </si>
  <si>
    <r>
      <t>.</t>
    </r>
    <r>
      <rPr>
        <sz val="11"/>
        <color theme="1"/>
        <rFont val="Aptos Narrow"/>
        <family val="2"/>
        <scheme val="minor"/>
      </rPr>
      <t>Ames, IA Metro Area</t>
    </r>
  </si>
  <si>
    <r>
      <t>.</t>
    </r>
    <r>
      <rPr>
        <sz val="11"/>
        <color theme="1"/>
        <rFont val="Aptos Narrow"/>
        <family val="2"/>
        <scheme val="minor"/>
      </rPr>
      <t>Amherst Town-Northampton, MA Metro Area</t>
    </r>
  </si>
  <si>
    <r>
      <t>.</t>
    </r>
    <r>
      <rPr>
        <sz val="11"/>
        <color theme="1"/>
        <rFont val="Aptos Narrow"/>
        <family val="2"/>
        <scheme val="minor"/>
      </rPr>
      <t>Anchorage, AK Metro Area</t>
    </r>
  </si>
  <si>
    <r>
      <t>.</t>
    </r>
    <r>
      <rPr>
        <sz val="11"/>
        <color theme="1"/>
        <rFont val="Aptos Narrow"/>
        <family val="2"/>
        <scheme val="minor"/>
      </rPr>
      <t>Ann Arbor, MI Metro Area</t>
    </r>
  </si>
  <si>
    <r>
      <t>.</t>
    </r>
    <r>
      <rPr>
        <sz val="11"/>
        <color theme="1"/>
        <rFont val="Aptos Narrow"/>
        <family val="2"/>
        <scheme val="minor"/>
      </rPr>
      <t>Anniston-Oxford, AL Metro Area</t>
    </r>
  </si>
  <si>
    <r>
      <t>.</t>
    </r>
    <r>
      <rPr>
        <sz val="11"/>
        <color theme="1"/>
        <rFont val="Aptos Narrow"/>
        <family val="2"/>
        <scheme val="minor"/>
      </rPr>
      <t>Appleton, WI Metro Area</t>
    </r>
  </si>
  <si>
    <r>
      <t>.</t>
    </r>
    <r>
      <rPr>
        <sz val="11"/>
        <color theme="1"/>
        <rFont val="Aptos Narrow"/>
        <family val="2"/>
        <scheme val="minor"/>
      </rPr>
      <t>Asheville, NC Metro Area</t>
    </r>
  </si>
  <si>
    <r>
      <t>.</t>
    </r>
    <r>
      <rPr>
        <sz val="11"/>
        <color theme="1"/>
        <rFont val="Aptos Narrow"/>
        <family val="2"/>
        <scheme val="minor"/>
      </rPr>
      <t>Athens-Clarke County, GA Metro Area</t>
    </r>
  </si>
  <si>
    <r>
      <t>.</t>
    </r>
    <r>
      <rPr>
        <sz val="11"/>
        <color theme="1"/>
        <rFont val="Aptos Narrow"/>
        <family val="2"/>
        <scheme val="minor"/>
      </rPr>
      <t>Atlanta-Sandy Springs-Roswell, GA Metro Area</t>
    </r>
  </si>
  <si>
    <r>
      <t>..</t>
    </r>
    <r>
      <rPr>
        <sz val="11"/>
        <color indexed="8"/>
        <rFont val="Aptos Narrow"/>
        <family val="2"/>
        <scheme val="minor"/>
      </rPr>
      <t>Atlanta-Sandy Springs-Roswell, GA Metro Division</t>
    </r>
  </si>
  <si>
    <r>
      <t>..</t>
    </r>
    <r>
      <rPr>
        <sz val="11"/>
        <color indexed="8"/>
        <rFont val="Aptos Narrow"/>
        <family val="2"/>
        <scheme val="minor"/>
      </rPr>
      <t>Marietta, GA Metro Division</t>
    </r>
  </si>
  <si>
    <r>
      <t>.</t>
    </r>
    <r>
      <rPr>
        <sz val="11"/>
        <color theme="1"/>
        <rFont val="Aptos Narrow"/>
        <family val="2"/>
        <scheme val="minor"/>
      </rPr>
      <t>Atlantic City-Hammonton, NJ Metro Area</t>
    </r>
  </si>
  <si>
    <r>
      <t>.</t>
    </r>
    <r>
      <rPr>
        <sz val="11"/>
        <color theme="1"/>
        <rFont val="Aptos Narrow"/>
        <family val="2"/>
        <scheme val="minor"/>
      </rPr>
      <t>Auburn-Opelika, AL Metro Area</t>
    </r>
  </si>
  <si>
    <r>
      <t>.</t>
    </r>
    <r>
      <rPr>
        <sz val="11"/>
        <color theme="1"/>
        <rFont val="Aptos Narrow"/>
        <family val="2"/>
        <scheme val="minor"/>
      </rPr>
      <t>Augusta-Richmond County, GA-SC Metro Area</t>
    </r>
  </si>
  <si>
    <r>
      <t>.</t>
    </r>
    <r>
      <rPr>
        <sz val="11"/>
        <color theme="1"/>
        <rFont val="Aptos Narrow"/>
        <family val="2"/>
        <scheme val="minor"/>
      </rPr>
      <t>Austin-Round Rock-San Marcos, TX Metro Area</t>
    </r>
  </si>
  <si>
    <r>
      <t>.</t>
    </r>
    <r>
      <rPr>
        <sz val="11"/>
        <color theme="1"/>
        <rFont val="Aptos Narrow"/>
        <family val="2"/>
        <scheme val="minor"/>
      </rPr>
      <t>Bakersfield-Delano, CA Metro Area</t>
    </r>
  </si>
  <si>
    <r>
      <t>.</t>
    </r>
    <r>
      <rPr>
        <sz val="11"/>
        <color theme="1"/>
        <rFont val="Aptos Narrow"/>
        <family val="2"/>
        <scheme val="minor"/>
      </rPr>
      <t>Baltimore-Columbia-Towson, MD Metro Area</t>
    </r>
  </si>
  <si>
    <r>
      <t>.</t>
    </r>
    <r>
      <rPr>
        <sz val="11"/>
        <color theme="1"/>
        <rFont val="Aptos Narrow"/>
        <family val="2"/>
        <scheme val="minor"/>
      </rPr>
      <t>Bangor, ME Metro Area</t>
    </r>
  </si>
  <si>
    <r>
      <t>.</t>
    </r>
    <r>
      <rPr>
        <sz val="11"/>
        <color theme="1"/>
        <rFont val="Aptos Narrow"/>
        <family val="2"/>
        <scheme val="minor"/>
      </rPr>
      <t>Barnstable Town, MA Metro Area</t>
    </r>
  </si>
  <si>
    <r>
      <t>.</t>
    </r>
    <r>
      <rPr>
        <sz val="11"/>
        <color theme="1"/>
        <rFont val="Aptos Narrow"/>
        <family val="2"/>
        <scheme val="minor"/>
      </rPr>
      <t>Baton Rouge, LA Metro Area</t>
    </r>
  </si>
  <si>
    <r>
      <t>.</t>
    </r>
    <r>
      <rPr>
        <sz val="11"/>
        <color theme="1"/>
        <rFont val="Aptos Narrow"/>
        <family val="2"/>
        <scheme val="minor"/>
      </rPr>
      <t>Battle Creek, MI Metro Area</t>
    </r>
  </si>
  <si>
    <r>
      <t>.</t>
    </r>
    <r>
      <rPr>
        <sz val="11"/>
        <color theme="1"/>
        <rFont val="Aptos Narrow"/>
        <family val="2"/>
        <scheme val="minor"/>
      </rPr>
      <t>Bay City, MI Metro Area</t>
    </r>
  </si>
  <si>
    <r>
      <t>.</t>
    </r>
    <r>
      <rPr>
        <sz val="11"/>
        <color theme="1"/>
        <rFont val="Aptos Narrow"/>
        <family val="2"/>
        <scheme val="minor"/>
      </rPr>
      <t>Beaumont-Port Arthur, TX Metro Area</t>
    </r>
  </si>
  <si>
    <r>
      <t>.</t>
    </r>
    <r>
      <rPr>
        <sz val="11"/>
        <color theme="1"/>
        <rFont val="Aptos Narrow"/>
        <family val="2"/>
        <scheme val="minor"/>
      </rPr>
      <t>Beckley, WV Metro Area</t>
    </r>
  </si>
  <si>
    <r>
      <t>.</t>
    </r>
    <r>
      <rPr>
        <sz val="11"/>
        <color theme="1"/>
        <rFont val="Aptos Narrow"/>
        <family val="2"/>
        <scheme val="minor"/>
      </rPr>
      <t>Bellingham, WA Metro Area</t>
    </r>
  </si>
  <si>
    <r>
      <t>.</t>
    </r>
    <r>
      <rPr>
        <sz val="11"/>
        <color theme="1"/>
        <rFont val="Aptos Narrow"/>
        <family val="2"/>
        <scheme val="minor"/>
      </rPr>
      <t>Bend, OR Metro Area</t>
    </r>
  </si>
  <si>
    <r>
      <t>.</t>
    </r>
    <r>
      <rPr>
        <sz val="11"/>
        <color theme="1"/>
        <rFont val="Aptos Narrow"/>
        <family val="2"/>
        <scheme val="minor"/>
      </rPr>
      <t>Billings, MT Metro Area</t>
    </r>
  </si>
  <si>
    <r>
      <t>.</t>
    </r>
    <r>
      <rPr>
        <sz val="11"/>
        <color theme="1"/>
        <rFont val="Aptos Narrow"/>
        <family val="2"/>
        <scheme val="minor"/>
      </rPr>
      <t>Binghamton, NY Metro Area</t>
    </r>
  </si>
  <si>
    <r>
      <t>.</t>
    </r>
    <r>
      <rPr>
        <sz val="11"/>
        <color theme="1"/>
        <rFont val="Aptos Narrow"/>
        <family val="2"/>
        <scheme val="minor"/>
      </rPr>
      <t>Birmingham, AL Metro Area</t>
    </r>
  </si>
  <si>
    <r>
      <t>.</t>
    </r>
    <r>
      <rPr>
        <sz val="11"/>
        <color theme="1"/>
        <rFont val="Aptos Narrow"/>
        <family val="2"/>
        <scheme val="minor"/>
      </rPr>
      <t>Bismarck, ND Metro Area</t>
    </r>
  </si>
  <si>
    <r>
      <t>.</t>
    </r>
    <r>
      <rPr>
        <sz val="11"/>
        <color theme="1"/>
        <rFont val="Aptos Narrow"/>
        <family val="2"/>
        <scheme val="minor"/>
      </rPr>
      <t>Blacksburg-Christiansburg-Radford, VA Metro Area</t>
    </r>
  </si>
  <si>
    <r>
      <t>.</t>
    </r>
    <r>
      <rPr>
        <sz val="11"/>
        <color theme="1"/>
        <rFont val="Aptos Narrow"/>
        <family val="2"/>
        <scheme val="minor"/>
      </rPr>
      <t>Bloomington, IL Metro Area</t>
    </r>
  </si>
  <si>
    <r>
      <t>.</t>
    </r>
    <r>
      <rPr>
        <sz val="11"/>
        <color theme="1"/>
        <rFont val="Aptos Narrow"/>
        <family val="2"/>
        <scheme val="minor"/>
      </rPr>
      <t>Bloomington, IN Metro Area</t>
    </r>
  </si>
  <si>
    <r>
      <t>.</t>
    </r>
    <r>
      <rPr>
        <sz val="11"/>
        <color theme="1"/>
        <rFont val="Aptos Narrow"/>
        <family val="2"/>
        <scheme val="minor"/>
      </rPr>
      <t>Boise City, ID Metro Area</t>
    </r>
  </si>
  <si>
    <r>
      <t>.</t>
    </r>
    <r>
      <rPr>
        <sz val="11"/>
        <color theme="1"/>
        <rFont val="Aptos Narrow"/>
        <family val="2"/>
        <scheme val="minor"/>
      </rPr>
      <t>Boston-Cambridge-Newton, MA-NH Metro Area</t>
    </r>
  </si>
  <si>
    <r>
      <t>..</t>
    </r>
    <r>
      <rPr>
        <sz val="11"/>
        <color indexed="8"/>
        <rFont val="Aptos Narrow"/>
        <family val="2"/>
        <scheme val="minor"/>
      </rPr>
      <t>Boston, MA Metro Division</t>
    </r>
  </si>
  <si>
    <r>
      <t>..</t>
    </r>
    <r>
      <rPr>
        <sz val="11"/>
        <color indexed="8"/>
        <rFont val="Aptos Narrow"/>
        <family val="2"/>
        <scheme val="minor"/>
      </rPr>
      <t>Cambridge-Newton-Framingham, MA Metro Division</t>
    </r>
  </si>
  <si>
    <r>
      <t>..</t>
    </r>
    <r>
      <rPr>
        <sz val="11"/>
        <color indexed="8"/>
        <rFont val="Aptos Narrow"/>
        <family val="2"/>
        <scheme val="minor"/>
      </rPr>
      <t>Rockingham County-Strafford County, NH Metro Division</t>
    </r>
  </si>
  <si>
    <r>
      <t>.</t>
    </r>
    <r>
      <rPr>
        <sz val="11"/>
        <color theme="1"/>
        <rFont val="Aptos Narrow"/>
        <family val="2"/>
        <scheme val="minor"/>
      </rPr>
      <t>Boulder, CO Metro Area</t>
    </r>
  </si>
  <si>
    <r>
      <t>.</t>
    </r>
    <r>
      <rPr>
        <sz val="11"/>
        <color theme="1"/>
        <rFont val="Aptos Narrow"/>
        <family val="2"/>
        <scheme val="minor"/>
      </rPr>
      <t>Bowling Green, KY Metro Area</t>
    </r>
  </si>
  <si>
    <r>
      <t>.</t>
    </r>
    <r>
      <rPr>
        <sz val="11"/>
        <color theme="1"/>
        <rFont val="Aptos Narrow"/>
        <family val="2"/>
        <scheme val="minor"/>
      </rPr>
      <t>Bozeman, MT Metro Area</t>
    </r>
  </si>
  <si>
    <r>
      <t>.</t>
    </r>
    <r>
      <rPr>
        <sz val="11"/>
        <color theme="1"/>
        <rFont val="Aptos Narrow"/>
        <family val="2"/>
        <scheme val="minor"/>
      </rPr>
      <t>Bremerton-Silverdale-Port Orchard, WA Metro Area</t>
    </r>
  </si>
  <si>
    <r>
      <t>.</t>
    </r>
    <r>
      <rPr>
        <sz val="11"/>
        <color theme="1"/>
        <rFont val="Aptos Narrow"/>
        <family val="2"/>
        <scheme val="minor"/>
      </rPr>
      <t>Bridgeport-Stamford-Danbury, CT Metro Area</t>
    </r>
  </si>
  <si>
    <r>
      <t>.</t>
    </r>
    <r>
      <rPr>
        <sz val="11"/>
        <color theme="1"/>
        <rFont val="Aptos Narrow"/>
        <family val="2"/>
        <scheme val="minor"/>
      </rPr>
      <t>Brownsville-Harlingen, TX Metro Area</t>
    </r>
  </si>
  <si>
    <r>
      <t>.</t>
    </r>
    <r>
      <rPr>
        <sz val="11"/>
        <color theme="1"/>
        <rFont val="Aptos Narrow"/>
        <family val="2"/>
        <scheme val="minor"/>
      </rPr>
      <t>Brunswick-St. Simons, GA Metro Area</t>
    </r>
  </si>
  <si>
    <r>
      <t>.</t>
    </r>
    <r>
      <rPr>
        <sz val="11"/>
        <color theme="1"/>
        <rFont val="Aptos Narrow"/>
        <family val="2"/>
        <scheme val="minor"/>
      </rPr>
      <t>Buffalo-Cheektowaga, NY Metro Area</t>
    </r>
  </si>
  <si>
    <r>
      <t>.</t>
    </r>
    <r>
      <rPr>
        <sz val="11"/>
        <color theme="1"/>
        <rFont val="Aptos Narrow"/>
        <family val="2"/>
        <scheme val="minor"/>
      </rPr>
      <t>Burlington, NC Metro Area</t>
    </r>
  </si>
  <si>
    <r>
      <t>.</t>
    </r>
    <r>
      <rPr>
        <sz val="11"/>
        <color theme="1"/>
        <rFont val="Aptos Narrow"/>
        <family val="2"/>
        <scheme val="minor"/>
      </rPr>
      <t>Burlington-South Burlington, VT Metro Area</t>
    </r>
  </si>
  <si>
    <r>
      <t>.</t>
    </r>
    <r>
      <rPr>
        <sz val="11"/>
        <color theme="1"/>
        <rFont val="Aptos Narrow"/>
        <family val="2"/>
        <scheme val="minor"/>
      </rPr>
      <t>Canton-Massillon, OH Metro Area</t>
    </r>
  </si>
  <si>
    <r>
      <t>.</t>
    </r>
    <r>
      <rPr>
        <sz val="11"/>
        <color theme="1"/>
        <rFont val="Aptos Narrow"/>
        <family val="2"/>
        <scheme val="minor"/>
      </rPr>
      <t>Cape Coral-Fort Myers, FL Metro Area</t>
    </r>
  </si>
  <si>
    <r>
      <t>.</t>
    </r>
    <r>
      <rPr>
        <sz val="11"/>
        <color theme="1"/>
        <rFont val="Aptos Narrow"/>
        <family val="2"/>
        <scheme val="minor"/>
      </rPr>
      <t>Cape Girardeau, MO-IL Metro Area</t>
    </r>
  </si>
  <si>
    <r>
      <t>.</t>
    </r>
    <r>
      <rPr>
        <sz val="11"/>
        <color theme="1"/>
        <rFont val="Aptos Narrow"/>
        <family val="2"/>
        <scheme val="minor"/>
      </rPr>
      <t>Carson City, NV Metro Area</t>
    </r>
  </si>
  <si>
    <r>
      <t>.</t>
    </r>
    <r>
      <rPr>
        <sz val="11"/>
        <color theme="1"/>
        <rFont val="Aptos Narrow"/>
        <family val="2"/>
        <scheme val="minor"/>
      </rPr>
      <t>Casper, WY Metro Area</t>
    </r>
  </si>
  <si>
    <r>
      <t>.</t>
    </r>
    <r>
      <rPr>
        <sz val="11"/>
        <color theme="1"/>
        <rFont val="Aptos Narrow"/>
        <family val="2"/>
        <scheme val="minor"/>
      </rPr>
      <t>Cedar Rapids, IA Metro Area</t>
    </r>
  </si>
  <si>
    <r>
      <t>.</t>
    </r>
    <r>
      <rPr>
        <sz val="11"/>
        <color theme="1"/>
        <rFont val="Aptos Narrow"/>
        <family val="2"/>
        <scheme val="minor"/>
      </rPr>
      <t>Chambersburg, PA Metro Area</t>
    </r>
  </si>
  <si>
    <r>
      <t>.</t>
    </r>
    <r>
      <rPr>
        <sz val="11"/>
        <color theme="1"/>
        <rFont val="Aptos Narrow"/>
        <family val="2"/>
        <scheme val="minor"/>
      </rPr>
      <t>Champaign-Urbana, IL Metro Area</t>
    </r>
  </si>
  <si>
    <r>
      <t>.</t>
    </r>
    <r>
      <rPr>
        <sz val="11"/>
        <color theme="1"/>
        <rFont val="Aptos Narrow"/>
        <family val="2"/>
        <scheme val="minor"/>
      </rPr>
      <t>Charleston, WV Metro Area</t>
    </r>
  </si>
  <si>
    <r>
      <t>.</t>
    </r>
    <r>
      <rPr>
        <sz val="11"/>
        <color theme="1"/>
        <rFont val="Aptos Narrow"/>
        <family val="2"/>
        <scheme val="minor"/>
      </rPr>
      <t>Charleston-North Charleston, SC Metro Area</t>
    </r>
  </si>
  <si>
    <r>
      <t>.</t>
    </r>
    <r>
      <rPr>
        <sz val="11"/>
        <color theme="1"/>
        <rFont val="Aptos Narrow"/>
        <family val="2"/>
        <scheme val="minor"/>
      </rPr>
      <t>Charlotte-Concord-Gastonia, NC-SC Metro Area</t>
    </r>
  </si>
  <si>
    <r>
      <t>.</t>
    </r>
    <r>
      <rPr>
        <sz val="11"/>
        <color theme="1"/>
        <rFont val="Aptos Narrow"/>
        <family val="2"/>
        <scheme val="minor"/>
      </rPr>
      <t>Charlottesville, VA Metro Area</t>
    </r>
  </si>
  <si>
    <r>
      <t>.</t>
    </r>
    <r>
      <rPr>
        <sz val="11"/>
        <color theme="1"/>
        <rFont val="Aptos Narrow"/>
        <family val="2"/>
        <scheme val="minor"/>
      </rPr>
      <t>Chattanooga, TN-GA Metro Area</t>
    </r>
  </si>
  <si>
    <r>
      <t>.</t>
    </r>
    <r>
      <rPr>
        <sz val="11"/>
        <color theme="1"/>
        <rFont val="Aptos Narrow"/>
        <family val="2"/>
        <scheme val="minor"/>
      </rPr>
      <t>Cheyenne, WY Metro Area</t>
    </r>
  </si>
  <si>
    <r>
      <t>.</t>
    </r>
    <r>
      <rPr>
        <sz val="11"/>
        <color theme="1"/>
        <rFont val="Aptos Narrow"/>
        <family val="2"/>
        <scheme val="minor"/>
      </rPr>
      <t>Chicago-Naperville-Elgin, IL-IN Metro Area</t>
    </r>
  </si>
  <si>
    <r>
      <t>..</t>
    </r>
    <r>
      <rPr>
        <sz val="11"/>
        <color indexed="8"/>
        <rFont val="Aptos Narrow"/>
        <family val="2"/>
        <scheme val="minor"/>
      </rPr>
      <t>Chicago-Naperville-Schaumburg, IL Metro Division</t>
    </r>
  </si>
  <si>
    <r>
      <t>..</t>
    </r>
    <r>
      <rPr>
        <sz val="11"/>
        <color indexed="8"/>
        <rFont val="Aptos Narrow"/>
        <family val="2"/>
        <scheme val="minor"/>
      </rPr>
      <t>Elgin, IL Metro Division</t>
    </r>
  </si>
  <si>
    <r>
      <t>..</t>
    </r>
    <r>
      <rPr>
        <sz val="11"/>
        <color indexed="8"/>
        <rFont val="Aptos Narrow"/>
        <family val="2"/>
        <scheme val="minor"/>
      </rPr>
      <t>Lake County, IL Metro Division</t>
    </r>
  </si>
  <si>
    <r>
      <t>..</t>
    </r>
    <r>
      <rPr>
        <sz val="11"/>
        <color indexed="8"/>
        <rFont val="Aptos Narrow"/>
        <family val="2"/>
        <scheme val="minor"/>
      </rPr>
      <t>Lake County-Porter County-Jasper County, IN Metro Division</t>
    </r>
  </si>
  <si>
    <r>
      <t>.</t>
    </r>
    <r>
      <rPr>
        <sz val="11"/>
        <color theme="1"/>
        <rFont val="Aptos Narrow"/>
        <family val="2"/>
        <scheme val="minor"/>
      </rPr>
      <t>Chico, CA Metro Area</t>
    </r>
  </si>
  <si>
    <r>
      <t>.</t>
    </r>
    <r>
      <rPr>
        <sz val="11"/>
        <color theme="1"/>
        <rFont val="Aptos Narrow"/>
        <family val="2"/>
        <scheme val="minor"/>
      </rPr>
      <t>Cincinnati, OH-KY-IN Metro Area</t>
    </r>
  </si>
  <si>
    <r>
      <t>.</t>
    </r>
    <r>
      <rPr>
        <sz val="11"/>
        <color theme="1"/>
        <rFont val="Aptos Narrow"/>
        <family val="2"/>
        <scheme val="minor"/>
      </rPr>
      <t>Clarksville, TN-KY Metro Area</t>
    </r>
  </si>
  <si>
    <r>
      <t>.</t>
    </r>
    <r>
      <rPr>
        <sz val="11"/>
        <color theme="1"/>
        <rFont val="Aptos Narrow"/>
        <family val="2"/>
        <scheme val="minor"/>
      </rPr>
      <t>Cleveland, OH Metro Area</t>
    </r>
  </si>
  <si>
    <r>
      <t>.</t>
    </r>
    <r>
      <rPr>
        <sz val="11"/>
        <color theme="1"/>
        <rFont val="Aptos Narrow"/>
        <family val="2"/>
        <scheme val="minor"/>
      </rPr>
      <t>Cleveland, TN Metro Area</t>
    </r>
  </si>
  <si>
    <r>
      <t>.</t>
    </r>
    <r>
      <rPr>
        <sz val="11"/>
        <color theme="1"/>
        <rFont val="Aptos Narrow"/>
        <family val="2"/>
        <scheme val="minor"/>
      </rPr>
      <t>Coeur d'Alene, ID Metro Area</t>
    </r>
  </si>
  <si>
    <r>
      <t>.</t>
    </r>
    <r>
      <rPr>
        <sz val="11"/>
        <color theme="1"/>
        <rFont val="Aptos Narrow"/>
        <family val="2"/>
        <scheme val="minor"/>
      </rPr>
      <t>College Station-Bryan, TX Metro Area</t>
    </r>
  </si>
  <si>
    <r>
      <t>.</t>
    </r>
    <r>
      <rPr>
        <sz val="11"/>
        <color theme="1"/>
        <rFont val="Aptos Narrow"/>
        <family val="2"/>
        <scheme val="minor"/>
      </rPr>
      <t>Colorado Springs, CO Metro Area</t>
    </r>
  </si>
  <si>
    <r>
      <t>.</t>
    </r>
    <r>
      <rPr>
        <sz val="11"/>
        <color theme="1"/>
        <rFont val="Aptos Narrow"/>
        <family val="2"/>
        <scheme val="minor"/>
      </rPr>
      <t>Columbia, MO Metro Area</t>
    </r>
  </si>
  <si>
    <r>
      <t>.</t>
    </r>
    <r>
      <rPr>
        <sz val="11"/>
        <color theme="1"/>
        <rFont val="Aptos Narrow"/>
        <family val="2"/>
        <scheme val="minor"/>
      </rPr>
      <t>Columbia, SC Metro Area</t>
    </r>
  </si>
  <si>
    <r>
      <t>.</t>
    </r>
    <r>
      <rPr>
        <sz val="11"/>
        <color theme="1"/>
        <rFont val="Aptos Narrow"/>
        <family val="2"/>
        <scheme val="minor"/>
      </rPr>
      <t>Columbus, GA-AL Metro Area</t>
    </r>
  </si>
  <si>
    <r>
      <t>.</t>
    </r>
    <r>
      <rPr>
        <sz val="11"/>
        <color theme="1"/>
        <rFont val="Aptos Narrow"/>
        <family val="2"/>
        <scheme val="minor"/>
      </rPr>
      <t>Columbus, IN Metro Area</t>
    </r>
  </si>
  <si>
    <r>
      <t>.</t>
    </r>
    <r>
      <rPr>
        <sz val="11"/>
        <color theme="1"/>
        <rFont val="Aptos Narrow"/>
        <family val="2"/>
        <scheme val="minor"/>
      </rPr>
      <t>Columbus, OH Metro Area</t>
    </r>
  </si>
  <si>
    <r>
      <t>.</t>
    </r>
    <r>
      <rPr>
        <sz val="11"/>
        <color theme="1"/>
        <rFont val="Aptos Narrow"/>
        <family val="2"/>
        <scheme val="minor"/>
      </rPr>
      <t>Corpus Christi, TX Metro Area</t>
    </r>
  </si>
  <si>
    <r>
      <t>.</t>
    </r>
    <r>
      <rPr>
        <sz val="11"/>
        <color theme="1"/>
        <rFont val="Aptos Narrow"/>
        <family val="2"/>
        <scheme val="minor"/>
      </rPr>
      <t>Corvallis, OR Metro Area</t>
    </r>
  </si>
  <si>
    <r>
      <t>.</t>
    </r>
    <r>
      <rPr>
        <sz val="11"/>
        <color theme="1"/>
        <rFont val="Aptos Narrow"/>
        <family val="2"/>
        <scheme val="minor"/>
      </rPr>
      <t>Crestview-Fort Walton Beach-Destin, FL Metro Area</t>
    </r>
  </si>
  <si>
    <r>
      <t>.</t>
    </r>
    <r>
      <rPr>
        <sz val="11"/>
        <color theme="1"/>
        <rFont val="Aptos Narrow"/>
        <family val="2"/>
        <scheme val="minor"/>
      </rPr>
      <t>Dallas-Fort Worth-Arlington, TX Metro Area</t>
    </r>
  </si>
  <si>
    <r>
      <t>..</t>
    </r>
    <r>
      <rPr>
        <sz val="11"/>
        <color indexed="8"/>
        <rFont val="Aptos Narrow"/>
        <family val="2"/>
        <scheme val="minor"/>
      </rPr>
      <t>Dallas-Plano-Irving, TX Metro Division</t>
    </r>
  </si>
  <si>
    <r>
      <t>..</t>
    </r>
    <r>
      <rPr>
        <sz val="11"/>
        <color indexed="8"/>
        <rFont val="Aptos Narrow"/>
        <family val="2"/>
        <scheme val="minor"/>
      </rPr>
      <t>Fort Worth-Arlington-Grapevine, TX Metro Division</t>
    </r>
  </si>
  <si>
    <r>
      <t>.</t>
    </r>
    <r>
      <rPr>
        <sz val="11"/>
        <color theme="1"/>
        <rFont val="Aptos Narrow"/>
        <family val="2"/>
        <scheme val="minor"/>
      </rPr>
      <t>Dalton, GA Metro Area</t>
    </r>
  </si>
  <si>
    <r>
      <t>.</t>
    </r>
    <r>
      <rPr>
        <sz val="11"/>
        <color theme="1"/>
        <rFont val="Aptos Narrow"/>
        <family val="2"/>
        <scheme val="minor"/>
      </rPr>
      <t>Daphne-Fairhope-Foley, AL Metro Area</t>
    </r>
  </si>
  <si>
    <r>
      <t>.</t>
    </r>
    <r>
      <rPr>
        <sz val="11"/>
        <color theme="1"/>
        <rFont val="Aptos Narrow"/>
        <family val="2"/>
        <scheme val="minor"/>
      </rPr>
      <t>Davenport-Moline-Rock Island, IA-IL Metro Area</t>
    </r>
  </si>
  <si>
    <r>
      <t>.</t>
    </r>
    <r>
      <rPr>
        <sz val="11"/>
        <color theme="1"/>
        <rFont val="Aptos Narrow"/>
        <family val="2"/>
        <scheme val="minor"/>
      </rPr>
      <t>Dayton-Kettering-Beavercreek, OH Metro Area</t>
    </r>
  </si>
  <si>
    <r>
      <t>.</t>
    </r>
    <r>
      <rPr>
        <sz val="11"/>
        <color theme="1"/>
        <rFont val="Aptos Narrow"/>
        <family val="2"/>
        <scheme val="minor"/>
      </rPr>
      <t>Decatur, AL Metro Area</t>
    </r>
  </si>
  <si>
    <r>
      <t>.</t>
    </r>
    <r>
      <rPr>
        <sz val="11"/>
        <color theme="1"/>
        <rFont val="Aptos Narrow"/>
        <family val="2"/>
        <scheme val="minor"/>
      </rPr>
      <t>Decatur, IL Metro Area</t>
    </r>
  </si>
  <si>
    <r>
      <t>.</t>
    </r>
    <r>
      <rPr>
        <sz val="11"/>
        <color theme="1"/>
        <rFont val="Aptos Narrow"/>
        <family val="2"/>
        <scheme val="minor"/>
      </rPr>
      <t>Deltona-Daytona Beach-Ormond Beach, FL Metro Area</t>
    </r>
  </si>
  <si>
    <r>
      <t>.</t>
    </r>
    <r>
      <rPr>
        <sz val="11"/>
        <color theme="1"/>
        <rFont val="Aptos Narrow"/>
        <family val="2"/>
        <scheme val="minor"/>
      </rPr>
      <t>Denver-Aurora-Centennial, CO Metro Area</t>
    </r>
  </si>
  <si>
    <r>
      <t>.</t>
    </r>
    <r>
      <rPr>
        <sz val="11"/>
        <color theme="1"/>
        <rFont val="Aptos Narrow"/>
        <family val="2"/>
        <scheme val="minor"/>
      </rPr>
      <t>Des Moines-West Des Moines, IA Metro Area</t>
    </r>
  </si>
  <si>
    <r>
      <t>.</t>
    </r>
    <r>
      <rPr>
        <sz val="11"/>
        <color theme="1"/>
        <rFont val="Aptos Narrow"/>
        <family val="2"/>
        <scheme val="minor"/>
      </rPr>
      <t>Detroit-Warren-Dearborn, MI Metro Area</t>
    </r>
  </si>
  <si>
    <r>
      <t>..</t>
    </r>
    <r>
      <rPr>
        <sz val="11"/>
        <color indexed="8"/>
        <rFont val="Aptos Narrow"/>
        <family val="2"/>
        <scheme val="minor"/>
      </rPr>
      <t>Detroit-Dearborn-Livonia, MI Metro Division</t>
    </r>
  </si>
  <si>
    <r>
      <t>..</t>
    </r>
    <r>
      <rPr>
        <sz val="11"/>
        <color indexed="8"/>
        <rFont val="Aptos Narrow"/>
        <family val="2"/>
        <scheme val="minor"/>
      </rPr>
      <t>Warren-Troy-Farmington Hills, MI Metro Division</t>
    </r>
  </si>
  <si>
    <r>
      <t>.</t>
    </r>
    <r>
      <rPr>
        <sz val="11"/>
        <color theme="1"/>
        <rFont val="Aptos Narrow"/>
        <family val="2"/>
        <scheme val="minor"/>
      </rPr>
      <t>Dothan, AL Metro Area</t>
    </r>
  </si>
  <si>
    <r>
      <t>.</t>
    </r>
    <r>
      <rPr>
        <sz val="11"/>
        <color theme="1"/>
        <rFont val="Aptos Narrow"/>
        <family val="2"/>
        <scheme val="minor"/>
      </rPr>
      <t>Dover, DE Metro Area</t>
    </r>
  </si>
  <si>
    <r>
      <t>.</t>
    </r>
    <r>
      <rPr>
        <sz val="11"/>
        <color theme="1"/>
        <rFont val="Aptos Narrow"/>
        <family val="2"/>
        <scheme val="minor"/>
      </rPr>
      <t>Dubuque, IA Metro Area</t>
    </r>
  </si>
  <si>
    <r>
      <t>.</t>
    </r>
    <r>
      <rPr>
        <sz val="11"/>
        <color theme="1"/>
        <rFont val="Aptos Narrow"/>
        <family val="2"/>
        <scheme val="minor"/>
      </rPr>
      <t>Duluth, MN-WI Metro Area</t>
    </r>
  </si>
  <si>
    <r>
      <t>.</t>
    </r>
    <r>
      <rPr>
        <sz val="11"/>
        <color theme="1"/>
        <rFont val="Aptos Narrow"/>
        <family val="2"/>
        <scheme val="minor"/>
      </rPr>
      <t>Durham-Chapel Hill, NC Metro Area</t>
    </r>
  </si>
  <si>
    <r>
      <t>.</t>
    </r>
    <r>
      <rPr>
        <sz val="11"/>
        <color theme="1"/>
        <rFont val="Aptos Narrow"/>
        <family val="2"/>
        <scheme val="minor"/>
      </rPr>
      <t>Eagle Pass, TX Metro Area</t>
    </r>
  </si>
  <si>
    <r>
      <t>.</t>
    </r>
    <r>
      <rPr>
        <sz val="11"/>
        <color theme="1"/>
        <rFont val="Aptos Narrow"/>
        <family val="2"/>
        <scheme val="minor"/>
      </rPr>
      <t>Eau Claire, WI Metro Area</t>
    </r>
  </si>
  <si>
    <r>
      <t>.</t>
    </r>
    <r>
      <rPr>
        <sz val="11"/>
        <color theme="1"/>
        <rFont val="Aptos Narrow"/>
        <family val="2"/>
        <scheme val="minor"/>
      </rPr>
      <t>El Centro, CA Metro Area</t>
    </r>
  </si>
  <si>
    <r>
      <t>.</t>
    </r>
    <r>
      <rPr>
        <sz val="11"/>
        <color theme="1"/>
        <rFont val="Aptos Narrow"/>
        <family val="2"/>
        <scheme val="minor"/>
      </rPr>
      <t>Elizabethtown, KY Metro Area</t>
    </r>
  </si>
  <si>
    <r>
      <t>.</t>
    </r>
    <r>
      <rPr>
        <sz val="11"/>
        <color theme="1"/>
        <rFont val="Aptos Narrow"/>
        <family val="2"/>
        <scheme val="minor"/>
      </rPr>
      <t>Elkhart-Goshen, IN Metro Area</t>
    </r>
  </si>
  <si>
    <r>
      <t>.</t>
    </r>
    <r>
      <rPr>
        <sz val="11"/>
        <color theme="1"/>
        <rFont val="Aptos Narrow"/>
        <family val="2"/>
        <scheme val="minor"/>
      </rPr>
      <t>Elmira, NY Metro Area</t>
    </r>
  </si>
  <si>
    <r>
      <t>.</t>
    </r>
    <r>
      <rPr>
        <sz val="11"/>
        <color theme="1"/>
        <rFont val="Aptos Narrow"/>
        <family val="2"/>
        <scheme val="minor"/>
      </rPr>
      <t>El Paso, TX Metro Area</t>
    </r>
  </si>
  <si>
    <r>
      <t>.</t>
    </r>
    <r>
      <rPr>
        <sz val="11"/>
        <color theme="1"/>
        <rFont val="Aptos Narrow"/>
        <family val="2"/>
        <scheme val="minor"/>
      </rPr>
      <t>Enid, OK Metro Area</t>
    </r>
  </si>
  <si>
    <r>
      <t>.</t>
    </r>
    <r>
      <rPr>
        <sz val="11"/>
        <color theme="1"/>
        <rFont val="Aptos Narrow"/>
        <family val="2"/>
        <scheme val="minor"/>
      </rPr>
      <t>Erie, PA Metro Area</t>
    </r>
  </si>
  <si>
    <r>
      <t>.</t>
    </r>
    <r>
      <rPr>
        <sz val="11"/>
        <color theme="1"/>
        <rFont val="Aptos Narrow"/>
        <family val="2"/>
        <scheme val="minor"/>
      </rPr>
      <t>Eugene-Springfield, OR Metro Area</t>
    </r>
  </si>
  <si>
    <r>
      <t>.</t>
    </r>
    <r>
      <rPr>
        <sz val="11"/>
        <color theme="1"/>
        <rFont val="Aptos Narrow"/>
        <family val="2"/>
        <scheme val="minor"/>
      </rPr>
      <t>Evansville, IN Metro Area</t>
    </r>
  </si>
  <si>
    <r>
      <t>.</t>
    </r>
    <r>
      <rPr>
        <sz val="11"/>
        <color theme="1"/>
        <rFont val="Aptos Narrow"/>
        <family val="2"/>
        <scheme val="minor"/>
      </rPr>
      <t>Fairbanks-College, AK Metro Area</t>
    </r>
  </si>
  <si>
    <r>
      <t>.</t>
    </r>
    <r>
      <rPr>
        <sz val="11"/>
        <color theme="1"/>
        <rFont val="Aptos Narrow"/>
        <family val="2"/>
        <scheme val="minor"/>
      </rPr>
      <t>Fargo, ND-MN Metro Area</t>
    </r>
  </si>
  <si>
    <r>
      <t>.</t>
    </r>
    <r>
      <rPr>
        <sz val="11"/>
        <color theme="1"/>
        <rFont val="Aptos Narrow"/>
        <family val="2"/>
        <scheme val="minor"/>
      </rPr>
      <t>Farmington, NM Metro Area</t>
    </r>
  </si>
  <si>
    <r>
      <t>.</t>
    </r>
    <r>
      <rPr>
        <sz val="11"/>
        <color theme="1"/>
        <rFont val="Aptos Narrow"/>
        <family val="2"/>
        <scheme val="minor"/>
      </rPr>
      <t>Fayetteville, NC Metro Area</t>
    </r>
  </si>
  <si>
    <r>
      <t>.</t>
    </r>
    <r>
      <rPr>
        <sz val="11"/>
        <color theme="1"/>
        <rFont val="Aptos Narrow"/>
        <family val="2"/>
        <scheme val="minor"/>
      </rPr>
      <t>Fayetteville-Springdale-Rogers, AR Metro Area</t>
    </r>
  </si>
  <si>
    <r>
      <t>.</t>
    </r>
    <r>
      <rPr>
        <sz val="11"/>
        <color theme="1"/>
        <rFont val="Aptos Narrow"/>
        <family val="2"/>
        <scheme val="minor"/>
      </rPr>
      <t>Flagstaff, AZ Metro Area</t>
    </r>
  </si>
  <si>
    <r>
      <t>.</t>
    </r>
    <r>
      <rPr>
        <sz val="11"/>
        <color theme="1"/>
        <rFont val="Aptos Narrow"/>
        <family val="2"/>
        <scheme val="minor"/>
      </rPr>
      <t>Flint, MI Metro Area</t>
    </r>
  </si>
  <si>
    <r>
      <t>.</t>
    </r>
    <r>
      <rPr>
        <sz val="11"/>
        <color theme="1"/>
        <rFont val="Aptos Narrow"/>
        <family val="2"/>
        <scheme val="minor"/>
      </rPr>
      <t>Florence, SC Metro Area</t>
    </r>
  </si>
  <si>
    <r>
      <t>.</t>
    </r>
    <r>
      <rPr>
        <sz val="11"/>
        <color theme="1"/>
        <rFont val="Aptos Narrow"/>
        <family val="2"/>
        <scheme val="minor"/>
      </rPr>
      <t>Florence-Muscle Shoals, AL Metro Area</t>
    </r>
  </si>
  <si>
    <r>
      <t>.</t>
    </r>
    <r>
      <rPr>
        <sz val="11"/>
        <color theme="1"/>
        <rFont val="Aptos Narrow"/>
        <family val="2"/>
        <scheme val="minor"/>
      </rPr>
      <t>Fond du Lac, WI Metro Area</t>
    </r>
  </si>
  <si>
    <r>
      <t>.</t>
    </r>
    <r>
      <rPr>
        <sz val="11"/>
        <color theme="1"/>
        <rFont val="Aptos Narrow"/>
        <family val="2"/>
        <scheme val="minor"/>
      </rPr>
      <t>Fort Collins-Loveland, CO Metro Area</t>
    </r>
  </si>
  <si>
    <r>
      <t>.</t>
    </r>
    <r>
      <rPr>
        <sz val="11"/>
        <color theme="1"/>
        <rFont val="Aptos Narrow"/>
        <family val="2"/>
        <scheme val="minor"/>
      </rPr>
      <t>Fort Smith, AR-OK Metro Area</t>
    </r>
  </si>
  <si>
    <r>
      <t>.</t>
    </r>
    <r>
      <rPr>
        <sz val="11"/>
        <color theme="1"/>
        <rFont val="Aptos Narrow"/>
        <family val="2"/>
        <scheme val="minor"/>
      </rPr>
      <t>Fort Wayne, IN Metro Area</t>
    </r>
  </si>
  <si>
    <r>
      <t>.</t>
    </r>
    <r>
      <rPr>
        <sz val="11"/>
        <color theme="1"/>
        <rFont val="Aptos Narrow"/>
        <family val="2"/>
        <scheme val="minor"/>
      </rPr>
      <t>Fresno, CA Metro Area</t>
    </r>
  </si>
  <si>
    <r>
      <t>.</t>
    </r>
    <r>
      <rPr>
        <sz val="11"/>
        <color theme="1"/>
        <rFont val="Aptos Narrow"/>
        <family val="2"/>
        <scheme val="minor"/>
      </rPr>
      <t>Gadsden, AL Metro Area</t>
    </r>
  </si>
  <si>
    <r>
      <t>.</t>
    </r>
    <r>
      <rPr>
        <sz val="11"/>
        <color theme="1"/>
        <rFont val="Aptos Narrow"/>
        <family val="2"/>
        <scheme val="minor"/>
      </rPr>
      <t>Gainesville, FL Metro Area</t>
    </r>
  </si>
  <si>
    <r>
      <t>.</t>
    </r>
    <r>
      <rPr>
        <sz val="11"/>
        <color theme="1"/>
        <rFont val="Aptos Narrow"/>
        <family val="2"/>
        <scheme val="minor"/>
      </rPr>
      <t>Gainesville, GA Metro Area</t>
    </r>
  </si>
  <si>
    <r>
      <t>.</t>
    </r>
    <r>
      <rPr>
        <sz val="11"/>
        <color theme="1"/>
        <rFont val="Aptos Narrow"/>
        <family val="2"/>
        <scheme val="minor"/>
      </rPr>
      <t>Gettysburg, PA Metro Area</t>
    </r>
  </si>
  <si>
    <r>
      <t>.</t>
    </r>
    <r>
      <rPr>
        <sz val="11"/>
        <color theme="1"/>
        <rFont val="Aptos Narrow"/>
        <family val="2"/>
        <scheme val="minor"/>
      </rPr>
      <t>Glens Falls, NY Metro Area</t>
    </r>
  </si>
  <si>
    <r>
      <t>.</t>
    </r>
    <r>
      <rPr>
        <sz val="11"/>
        <color theme="1"/>
        <rFont val="Aptos Narrow"/>
        <family val="2"/>
        <scheme val="minor"/>
      </rPr>
      <t>Goldsboro, NC Metro Area</t>
    </r>
  </si>
  <si>
    <r>
      <t>.</t>
    </r>
    <r>
      <rPr>
        <sz val="11"/>
        <color theme="1"/>
        <rFont val="Aptos Narrow"/>
        <family val="2"/>
        <scheme val="minor"/>
      </rPr>
      <t>Grand Forks, ND-MN Metro Area</t>
    </r>
  </si>
  <si>
    <r>
      <t>.</t>
    </r>
    <r>
      <rPr>
        <sz val="11"/>
        <color theme="1"/>
        <rFont val="Aptos Narrow"/>
        <family val="2"/>
        <scheme val="minor"/>
      </rPr>
      <t>Grand Island, NE Metro Area</t>
    </r>
  </si>
  <si>
    <r>
      <t>.</t>
    </r>
    <r>
      <rPr>
        <sz val="11"/>
        <color theme="1"/>
        <rFont val="Aptos Narrow"/>
        <family val="2"/>
        <scheme val="minor"/>
      </rPr>
      <t>Grand Junction, CO Metro Area</t>
    </r>
  </si>
  <si>
    <r>
      <t>.</t>
    </r>
    <r>
      <rPr>
        <sz val="11"/>
        <color theme="1"/>
        <rFont val="Aptos Narrow"/>
        <family val="2"/>
        <scheme val="minor"/>
      </rPr>
      <t>Grand Rapids-Wyoming-Kentwood, MI Metro Area</t>
    </r>
  </si>
  <si>
    <r>
      <t>.</t>
    </r>
    <r>
      <rPr>
        <sz val="11"/>
        <color theme="1"/>
        <rFont val="Aptos Narrow"/>
        <family val="2"/>
        <scheme val="minor"/>
      </rPr>
      <t>Grants Pass, OR Metro Area</t>
    </r>
  </si>
  <si>
    <r>
      <t>.</t>
    </r>
    <r>
      <rPr>
        <sz val="11"/>
        <color theme="1"/>
        <rFont val="Aptos Narrow"/>
        <family val="2"/>
        <scheme val="minor"/>
      </rPr>
      <t>Great Falls, MT Metro Area</t>
    </r>
  </si>
  <si>
    <r>
      <t>.</t>
    </r>
    <r>
      <rPr>
        <sz val="11"/>
        <color theme="1"/>
        <rFont val="Aptos Narrow"/>
        <family val="2"/>
        <scheme val="minor"/>
      </rPr>
      <t>Greeley, CO Metro Area</t>
    </r>
  </si>
  <si>
    <r>
      <t>.</t>
    </r>
    <r>
      <rPr>
        <sz val="11"/>
        <color theme="1"/>
        <rFont val="Aptos Narrow"/>
        <family val="2"/>
        <scheme val="minor"/>
      </rPr>
      <t>Green Bay, WI Metro Area</t>
    </r>
  </si>
  <si>
    <r>
      <t>.</t>
    </r>
    <r>
      <rPr>
        <sz val="11"/>
        <color theme="1"/>
        <rFont val="Aptos Narrow"/>
        <family val="2"/>
        <scheme val="minor"/>
      </rPr>
      <t>Greensboro-High Point, NC Metro Area</t>
    </r>
  </si>
  <si>
    <r>
      <t>.</t>
    </r>
    <r>
      <rPr>
        <sz val="11"/>
        <color theme="1"/>
        <rFont val="Aptos Narrow"/>
        <family val="2"/>
        <scheme val="minor"/>
      </rPr>
      <t>Greenville, NC Metro Area</t>
    </r>
  </si>
  <si>
    <r>
      <t>.</t>
    </r>
    <r>
      <rPr>
        <sz val="11"/>
        <color theme="1"/>
        <rFont val="Aptos Narrow"/>
        <family val="2"/>
        <scheme val="minor"/>
      </rPr>
      <t>Greenville-Anderson-Greer, SC Metro Area</t>
    </r>
  </si>
  <si>
    <r>
      <t>.</t>
    </r>
    <r>
      <rPr>
        <sz val="11"/>
        <color theme="1"/>
        <rFont val="Aptos Narrow"/>
        <family val="2"/>
        <scheme val="minor"/>
      </rPr>
      <t>Gulfport-Biloxi, MS Metro Area</t>
    </r>
  </si>
  <si>
    <r>
      <t>.</t>
    </r>
    <r>
      <rPr>
        <sz val="11"/>
        <color theme="1"/>
        <rFont val="Aptos Narrow"/>
        <family val="2"/>
        <scheme val="minor"/>
      </rPr>
      <t>Hagerstown-Martinsburg, MD-WV Metro Area</t>
    </r>
  </si>
  <si>
    <r>
      <t>.</t>
    </r>
    <r>
      <rPr>
        <sz val="11"/>
        <color theme="1"/>
        <rFont val="Aptos Narrow"/>
        <family val="2"/>
        <scheme val="minor"/>
      </rPr>
      <t>Hammond, LA Metro Area</t>
    </r>
  </si>
  <si>
    <r>
      <t>.</t>
    </r>
    <r>
      <rPr>
        <sz val="11"/>
        <color theme="1"/>
        <rFont val="Aptos Narrow"/>
        <family val="2"/>
        <scheme val="minor"/>
      </rPr>
      <t>Hanford-Corcoran, CA Metro Area</t>
    </r>
  </si>
  <si>
    <r>
      <t>.</t>
    </r>
    <r>
      <rPr>
        <sz val="11"/>
        <color theme="1"/>
        <rFont val="Aptos Narrow"/>
        <family val="2"/>
        <scheme val="minor"/>
      </rPr>
      <t>Harrisburg-Carlisle, PA Metro Area</t>
    </r>
  </si>
  <si>
    <r>
      <t>.</t>
    </r>
    <r>
      <rPr>
        <sz val="11"/>
        <color theme="1"/>
        <rFont val="Aptos Narrow"/>
        <family val="2"/>
        <scheme val="minor"/>
      </rPr>
      <t>Harrisonburg, VA Metro Area</t>
    </r>
  </si>
  <si>
    <r>
      <t>.</t>
    </r>
    <r>
      <rPr>
        <sz val="11"/>
        <color theme="1"/>
        <rFont val="Aptos Narrow"/>
        <family val="2"/>
        <scheme val="minor"/>
      </rPr>
      <t>Hartford-West Hartford-East Hartford, CT Metro Area</t>
    </r>
  </si>
  <si>
    <r>
      <t>.</t>
    </r>
    <r>
      <rPr>
        <sz val="11"/>
        <color theme="1"/>
        <rFont val="Aptos Narrow"/>
        <family val="2"/>
        <scheme val="minor"/>
      </rPr>
      <t>Hattiesburg, MS Metro Area</t>
    </r>
  </si>
  <si>
    <r>
      <t>.</t>
    </r>
    <r>
      <rPr>
        <sz val="11"/>
        <color theme="1"/>
        <rFont val="Aptos Narrow"/>
        <family val="2"/>
        <scheme val="minor"/>
      </rPr>
      <t>Helena, MT Metro Area</t>
    </r>
  </si>
  <si>
    <r>
      <t>.</t>
    </r>
    <r>
      <rPr>
        <sz val="11"/>
        <color theme="1"/>
        <rFont val="Aptos Narrow"/>
        <family val="2"/>
        <scheme val="minor"/>
      </rPr>
      <t>Hickory-Lenoir-Morganton, NC Metro Area</t>
    </r>
  </si>
  <si>
    <r>
      <t>.</t>
    </r>
    <r>
      <rPr>
        <sz val="11"/>
        <color theme="1"/>
        <rFont val="Aptos Narrow"/>
        <family val="2"/>
        <scheme val="minor"/>
      </rPr>
      <t>Hilton Head Island-Bluffton-Port Royal, SC Metro Area</t>
    </r>
  </si>
  <si>
    <r>
      <t>.</t>
    </r>
    <r>
      <rPr>
        <sz val="11"/>
        <color theme="1"/>
        <rFont val="Aptos Narrow"/>
        <family val="2"/>
        <scheme val="minor"/>
      </rPr>
      <t>Hinesville, GA Metro Area</t>
    </r>
  </si>
  <si>
    <r>
      <t>.</t>
    </r>
    <r>
      <rPr>
        <sz val="11"/>
        <color theme="1"/>
        <rFont val="Aptos Narrow"/>
        <family val="2"/>
        <scheme val="minor"/>
      </rPr>
      <t>Homosassa Springs, FL Metro Area</t>
    </r>
  </si>
  <si>
    <r>
      <t>.</t>
    </r>
    <r>
      <rPr>
        <sz val="11"/>
        <color theme="1"/>
        <rFont val="Aptos Narrow"/>
        <family val="2"/>
        <scheme val="minor"/>
      </rPr>
      <t>Hot Springs, AR Metro Area</t>
    </r>
  </si>
  <si>
    <r>
      <t>.</t>
    </r>
    <r>
      <rPr>
        <sz val="11"/>
        <color theme="1"/>
        <rFont val="Aptos Narrow"/>
        <family val="2"/>
        <scheme val="minor"/>
      </rPr>
      <t>Houma-Bayou Cane-Thibodaux, LA Metro Area</t>
    </r>
  </si>
  <si>
    <r>
      <t>.</t>
    </r>
    <r>
      <rPr>
        <sz val="11"/>
        <color theme="1"/>
        <rFont val="Aptos Narrow"/>
        <family val="2"/>
        <scheme val="minor"/>
      </rPr>
      <t>Houston-Pasadena-The Woodlands, TX Metro Area</t>
    </r>
  </si>
  <si>
    <r>
      <t>.</t>
    </r>
    <r>
      <rPr>
        <sz val="11"/>
        <color theme="1"/>
        <rFont val="Aptos Narrow"/>
        <family val="2"/>
        <scheme val="minor"/>
      </rPr>
      <t>Huntington-Ashland, WV-KY-OH Metro Area</t>
    </r>
  </si>
  <si>
    <r>
      <t>.</t>
    </r>
    <r>
      <rPr>
        <sz val="11"/>
        <color theme="1"/>
        <rFont val="Aptos Narrow"/>
        <family val="2"/>
        <scheme val="minor"/>
      </rPr>
      <t>Huntsville, AL Metro Area</t>
    </r>
  </si>
  <si>
    <r>
      <t>.</t>
    </r>
    <r>
      <rPr>
        <sz val="11"/>
        <color theme="1"/>
        <rFont val="Aptos Narrow"/>
        <family val="2"/>
        <scheme val="minor"/>
      </rPr>
      <t>Idaho Falls, ID Metro Area</t>
    </r>
  </si>
  <si>
    <r>
      <t>.</t>
    </r>
    <r>
      <rPr>
        <sz val="11"/>
        <color theme="1"/>
        <rFont val="Aptos Narrow"/>
        <family val="2"/>
        <scheme val="minor"/>
      </rPr>
      <t>Indianapolis-Carmel-Greenwood, IN Metro Area</t>
    </r>
  </si>
  <si>
    <r>
      <t>.</t>
    </r>
    <r>
      <rPr>
        <sz val="11"/>
        <color theme="1"/>
        <rFont val="Aptos Narrow"/>
        <family val="2"/>
        <scheme val="minor"/>
      </rPr>
      <t>Iowa City, IA Metro Area</t>
    </r>
  </si>
  <si>
    <r>
      <t>.</t>
    </r>
    <r>
      <rPr>
        <sz val="11"/>
        <color theme="1"/>
        <rFont val="Aptos Narrow"/>
        <family val="2"/>
        <scheme val="minor"/>
      </rPr>
      <t>Ithaca, NY Metro Area</t>
    </r>
  </si>
  <si>
    <r>
      <t>.</t>
    </r>
    <r>
      <rPr>
        <sz val="11"/>
        <color theme="1"/>
        <rFont val="Aptos Narrow"/>
        <family val="2"/>
        <scheme val="minor"/>
      </rPr>
      <t>Jackson, MI Metro Area</t>
    </r>
  </si>
  <si>
    <r>
      <t>.</t>
    </r>
    <r>
      <rPr>
        <sz val="11"/>
        <color theme="1"/>
        <rFont val="Aptos Narrow"/>
        <family val="2"/>
        <scheme val="minor"/>
      </rPr>
      <t>Jackson, MS Metro Area</t>
    </r>
  </si>
  <si>
    <r>
      <t>.</t>
    </r>
    <r>
      <rPr>
        <sz val="11"/>
        <color theme="1"/>
        <rFont val="Aptos Narrow"/>
        <family val="2"/>
        <scheme val="minor"/>
      </rPr>
      <t>Jackson, TN Metro Area</t>
    </r>
  </si>
  <si>
    <r>
      <t>.</t>
    </r>
    <r>
      <rPr>
        <sz val="11"/>
        <color theme="1"/>
        <rFont val="Aptos Narrow"/>
        <family val="2"/>
        <scheme val="minor"/>
      </rPr>
      <t>Jacksonville, FL Metro Area</t>
    </r>
  </si>
  <si>
    <r>
      <t>.</t>
    </r>
    <r>
      <rPr>
        <sz val="11"/>
        <color theme="1"/>
        <rFont val="Aptos Narrow"/>
        <family val="2"/>
        <scheme val="minor"/>
      </rPr>
      <t>Jacksonville, NC Metro Area</t>
    </r>
  </si>
  <si>
    <r>
      <t>.</t>
    </r>
    <r>
      <rPr>
        <sz val="11"/>
        <color theme="1"/>
        <rFont val="Aptos Narrow"/>
        <family val="2"/>
        <scheme val="minor"/>
      </rPr>
      <t>Janesville-Beloit, WI Metro Area</t>
    </r>
  </si>
  <si>
    <r>
      <t>.</t>
    </r>
    <r>
      <rPr>
        <sz val="11"/>
        <color theme="1"/>
        <rFont val="Aptos Narrow"/>
        <family val="2"/>
        <scheme val="minor"/>
      </rPr>
      <t>Jefferson City, MO Metro Area</t>
    </r>
  </si>
  <si>
    <r>
      <t>.</t>
    </r>
    <r>
      <rPr>
        <sz val="11"/>
        <color theme="1"/>
        <rFont val="Aptos Narrow"/>
        <family val="2"/>
        <scheme val="minor"/>
      </rPr>
      <t>Johnson City, TN Metro Area</t>
    </r>
  </si>
  <si>
    <r>
      <t>.</t>
    </r>
    <r>
      <rPr>
        <sz val="11"/>
        <color theme="1"/>
        <rFont val="Aptos Narrow"/>
        <family val="2"/>
        <scheme val="minor"/>
      </rPr>
      <t>Johnstown, PA Metro Area</t>
    </r>
  </si>
  <si>
    <r>
      <t>.</t>
    </r>
    <r>
      <rPr>
        <sz val="11"/>
        <color theme="1"/>
        <rFont val="Aptos Narrow"/>
        <family val="2"/>
        <scheme val="minor"/>
      </rPr>
      <t>Jonesboro, AR Metro Area</t>
    </r>
  </si>
  <si>
    <r>
      <t>.</t>
    </r>
    <r>
      <rPr>
        <sz val="11"/>
        <color theme="1"/>
        <rFont val="Aptos Narrow"/>
        <family val="2"/>
        <scheme val="minor"/>
      </rPr>
      <t>Joplin, MO-KS Metro Area</t>
    </r>
  </si>
  <si>
    <r>
      <t>.</t>
    </r>
    <r>
      <rPr>
        <sz val="11"/>
        <color theme="1"/>
        <rFont val="Aptos Narrow"/>
        <family val="2"/>
        <scheme val="minor"/>
      </rPr>
      <t>Kahului-Wailuku, HI Metro Area</t>
    </r>
  </si>
  <si>
    <r>
      <t>.</t>
    </r>
    <r>
      <rPr>
        <sz val="11"/>
        <color theme="1"/>
        <rFont val="Aptos Narrow"/>
        <family val="2"/>
        <scheme val="minor"/>
      </rPr>
      <t>Kalamazoo-Portage, MI Metro Area</t>
    </r>
  </si>
  <si>
    <r>
      <t>.</t>
    </r>
    <r>
      <rPr>
        <sz val="11"/>
        <color theme="1"/>
        <rFont val="Aptos Narrow"/>
        <family val="2"/>
        <scheme val="minor"/>
      </rPr>
      <t>Kankakee, IL Metro Area</t>
    </r>
  </si>
  <si>
    <r>
      <t>.</t>
    </r>
    <r>
      <rPr>
        <sz val="11"/>
        <color theme="1"/>
        <rFont val="Aptos Narrow"/>
        <family val="2"/>
        <scheme val="minor"/>
      </rPr>
      <t>Kansas City, MO-KS Metro Area</t>
    </r>
  </si>
  <si>
    <r>
      <t>.</t>
    </r>
    <r>
      <rPr>
        <sz val="11"/>
        <color theme="1"/>
        <rFont val="Aptos Narrow"/>
        <family val="2"/>
        <scheme val="minor"/>
      </rPr>
      <t>Kennewick-Richland, WA Metro Area</t>
    </r>
  </si>
  <si>
    <r>
      <t>.</t>
    </r>
    <r>
      <rPr>
        <sz val="11"/>
        <color theme="1"/>
        <rFont val="Aptos Narrow"/>
        <family val="2"/>
        <scheme val="minor"/>
      </rPr>
      <t>Kenosha, WI Metro Area</t>
    </r>
  </si>
  <si>
    <r>
      <t>.</t>
    </r>
    <r>
      <rPr>
        <sz val="11"/>
        <color theme="1"/>
        <rFont val="Aptos Narrow"/>
        <family val="2"/>
        <scheme val="minor"/>
      </rPr>
      <t>Killeen-Temple, TX Metro Area</t>
    </r>
  </si>
  <si>
    <r>
      <t>.</t>
    </r>
    <r>
      <rPr>
        <sz val="11"/>
        <color theme="1"/>
        <rFont val="Aptos Narrow"/>
        <family val="2"/>
        <scheme val="minor"/>
      </rPr>
      <t>Kingsport-Bristol, TN-VA Metro Area</t>
    </r>
  </si>
  <si>
    <r>
      <t>.</t>
    </r>
    <r>
      <rPr>
        <sz val="11"/>
        <color theme="1"/>
        <rFont val="Aptos Narrow"/>
        <family val="2"/>
        <scheme val="minor"/>
      </rPr>
      <t>Kingston, NY Metro Area</t>
    </r>
  </si>
  <si>
    <r>
      <t>.</t>
    </r>
    <r>
      <rPr>
        <sz val="11"/>
        <color theme="1"/>
        <rFont val="Aptos Narrow"/>
        <family val="2"/>
        <scheme val="minor"/>
      </rPr>
      <t>Kiryas Joel-Poughkeepsie-Newburgh, NY Metro Area</t>
    </r>
  </si>
  <si>
    <r>
      <t>.</t>
    </r>
    <r>
      <rPr>
        <sz val="11"/>
        <color theme="1"/>
        <rFont val="Aptos Narrow"/>
        <family val="2"/>
        <scheme val="minor"/>
      </rPr>
      <t>Knoxville, TN Metro Area</t>
    </r>
  </si>
  <si>
    <r>
      <t>.</t>
    </r>
    <r>
      <rPr>
        <sz val="11"/>
        <color theme="1"/>
        <rFont val="Aptos Narrow"/>
        <family val="2"/>
        <scheme val="minor"/>
      </rPr>
      <t>Kokomo, IN Metro Area</t>
    </r>
  </si>
  <si>
    <r>
      <t>.</t>
    </r>
    <r>
      <rPr>
        <sz val="11"/>
        <color theme="1"/>
        <rFont val="Aptos Narrow"/>
        <family val="2"/>
        <scheme val="minor"/>
      </rPr>
      <t>La Crosse-Onalaska, WI-MN Metro Area</t>
    </r>
  </si>
  <si>
    <r>
      <t>.</t>
    </r>
    <r>
      <rPr>
        <sz val="11"/>
        <color theme="1"/>
        <rFont val="Aptos Narrow"/>
        <family val="2"/>
        <scheme val="minor"/>
      </rPr>
      <t>Lafayette, LA Metro Area</t>
    </r>
  </si>
  <si>
    <r>
      <t>.</t>
    </r>
    <r>
      <rPr>
        <sz val="11"/>
        <color theme="1"/>
        <rFont val="Aptos Narrow"/>
        <family val="2"/>
        <scheme val="minor"/>
      </rPr>
      <t>Lafayette-West Lafayette, IN Metro Area</t>
    </r>
  </si>
  <si>
    <r>
      <t>.</t>
    </r>
    <r>
      <rPr>
        <sz val="11"/>
        <color theme="1"/>
        <rFont val="Aptos Narrow"/>
        <family val="2"/>
        <scheme val="minor"/>
      </rPr>
      <t>Lake Charles, LA Metro Area</t>
    </r>
  </si>
  <si>
    <r>
      <t>.</t>
    </r>
    <r>
      <rPr>
        <sz val="11"/>
        <color theme="1"/>
        <rFont val="Aptos Narrow"/>
        <family val="2"/>
        <scheme val="minor"/>
      </rPr>
      <t>Lake Havasu City-Kingman, AZ Metro Area</t>
    </r>
  </si>
  <si>
    <r>
      <t>.</t>
    </r>
    <r>
      <rPr>
        <sz val="11"/>
        <color theme="1"/>
        <rFont val="Aptos Narrow"/>
        <family val="2"/>
        <scheme val="minor"/>
      </rPr>
      <t>Lakeland-Winter Haven, FL Metro Area</t>
    </r>
  </si>
  <si>
    <r>
      <t>.</t>
    </r>
    <r>
      <rPr>
        <sz val="11"/>
        <color theme="1"/>
        <rFont val="Aptos Narrow"/>
        <family val="2"/>
        <scheme val="minor"/>
      </rPr>
      <t>Lancaster, PA Metro Area</t>
    </r>
  </si>
  <si>
    <r>
      <t>.</t>
    </r>
    <r>
      <rPr>
        <sz val="11"/>
        <color theme="1"/>
        <rFont val="Aptos Narrow"/>
        <family val="2"/>
        <scheme val="minor"/>
      </rPr>
      <t>Lansing-East Lansing, MI Metro Area</t>
    </r>
  </si>
  <si>
    <r>
      <t>.</t>
    </r>
    <r>
      <rPr>
        <sz val="11"/>
        <color theme="1"/>
        <rFont val="Aptos Narrow"/>
        <family val="2"/>
        <scheme val="minor"/>
      </rPr>
      <t>Laredo, TX Metro Area</t>
    </r>
  </si>
  <si>
    <r>
      <t>.</t>
    </r>
    <r>
      <rPr>
        <sz val="11"/>
        <color theme="1"/>
        <rFont val="Aptos Narrow"/>
        <family val="2"/>
        <scheme val="minor"/>
      </rPr>
      <t>Las Cruces, NM Metro Area</t>
    </r>
  </si>
  <si>
    <r>
      <t>.</t>
    </r>
    <r>
      <rPr>
        <sz val="11"/>
        <color theme="1"/>
        <rFont val="Aptos Narrow"/>
        <family val="2"/>
        <scheme val="minor"/>
      </rPr>
      <t>Las Vegas-Henderson-North Las Vegas, NV Metro Area</t>
    </r>
  </si>
  <si>
    <r>
      <t>.</t>
    </r>
    <r>
      <rPr>
        <sz val="11"/>
        <color theme="1"/>
        <rFont val="Aptos Narrow"/>
        <family val="2"/>
        <scheme val="minor"/>
      </rPr>
      <t>Lawrence, KS Metro Area</t>
    </r>
  </si>
  <si>
    <r>
      <t>.</t>
    </r>
    <r>
      <rPr>
        <sz val="11"/>
        <color theme="1"/>
        <rFont val="Aptos Narrow"/>
        <family val="2"/>
        <scheme val="minor"/>
      </rPr>
      <t>Lawton, OK Metro Area</t>
    </r>
  </si>
  <si>
    <r>
      <t>.</t>
    </r>
    <r>
      <rPr>
        <sz val="11"/>
        <color theme="1"/>
        <rFont val="Aptos Narrow"/>
        <family val="2"/>
        <scheme val="minor"/>
      </rPr>
      <t>Lebanon, PA Metro Area</t>
    </r>
  </si>
  <si>
    <r>
      <t>.</t>
    </r>
    <r>
      <rPr>
        <sz val="11"/>
        <color theme="1"/>
        <rFont val="Aptos Narrow"/>
        <family val="2"/>
        <scheme val="minor"/>
      </rPr>
      <t>Lewiston, ID-WA Metro Area</t>
    </r>
  </si>
  <si>
    <r>
      <t>.</t>
    </r>
    <r>
      <rPr>
        <sz val="11"/>
        <color theme="1"/>
        <rFont val="Aptos Narrow"/>
        <family val="2"/>
        <scheme val="minor"/>
      </rPr>
      <t>Lewiston-Auburn, ME Metro Area</t>
    </r>
  </si>
  <si>
    <r>
      <t>.</t>
    </r>
    <r>
      <rPr>
        <sz val="11"/>
        <color theme="1"/>
        <rFont val="Aptos Narrow"/>
        <family val="2"/>
        <scheme val="minor"/>
      </rPr>
      <t>Lexington-Fayette, KY Metro Area</t>
    </r>
  </si>
  <si>
    <r>
      <t>.</t>
    </r>
    <r>
      <rPr>
        <sz val="11"/>
        <color theme="1"/>
        <rFont val="Aptos Narrow"/>
        <family val="2"/>
        <scheme val="minor"/>
      </rPr>
      <t>Lexington Park, MD Metro Area</t>
    </r>
  </si>
  <si>
    <r>
      <t>.</t>
    </r>
    <r>
      <rPr>
        <sz val="11"/>
        <color theme="1"/>
        <rFont val="Aptos Narrow"/>
        <family val="2"/>
        <scheme val="minor"/>
      </rPr>
      <t>Lima, OH Metro Area</t>
    </r>
  </si>
  <si>
    <r>
      <t>.</t>
    </r>
    <r>
      <rPr>
        <sz val="11"/>
        <color theme="1"/>
        <rFont val="Aptos Narrow"/>
        <family val="2"/>
        <scheme val="minor"/>
      </rPr>
      <t>Lincoln, NE Metro Area</t>
    </r>
  </si>
  <si>
    <r>
      <t>.</t>
    </r>
    <r>
      <rPr>
        <sz val="11"/>
        <color theme="1"/>
        <rFont val="Aptos Narrow"/>
        <family val="2"/>
        <scheme val="minor"/>
      </rPr>
      <t>Little Rock-North Little Rock-Conway, AR Metro Area</t>
    </r>
  </si>
  <si>
    <r>
      <t>.</t>
    </r>
    <r>
      <rPr>
        <sz val="11"/>
        <color theme="1"/>
        <rFont val="Aptos Narrow"/>
        <family val="2"/>
        <scheme val="minor"/>
      </rPr>
      <t>Logan, UT-ID Metro Area</t>
    </r>
  </si>
  <si>
    <r>
      <t>.</t>
    </r>
    <r>
      <rPr>
        <sz val="11"/>
        <color theme="1"/>
        <rFont val="Aptos Narrow"/>
        <family val="2"/>
        <scheme val="minor"/>
      </rPr>
      <t>Longview, TX Metro Area</t>
    </r>
  </si>
  <si>
    <r>
      <t>.</t>
    </r>
    <r>
      <rPr>
        <sz val="11"/>
        <color theme="1"/>
        <rFont val="Aptos Narrow"/>
        <family val="2"/>
        <scheme val="minor"/>
      </rPr>
      <t>Longview-Kelso, WA Metro Area</t>
    </r>
  </si>
  <si>
    <r>
      <t>.</t>
    </r>
    <r>
      <rPr>
        <sz val="11"/>
        <color theme="1"/>
        <rFont val="Aptos Narrow"/>
        <family val="2"/>
        <scheme val="minor"/>
      </rPr>
      <t>Los Angeles-Long Beach-Anaheim, CA Metro Area</t>
    </r>
  </si>
  <si>
    <r>
      <t>..</t>
    </r>
    <r>
      <rPr>
        <sz val="11"/>
        <color indexed="8"/>
        <rFont val="Aptos Narrow"/>
        <family val="2"/>
        <scheme val="minor"/>
      </rPr>
      <t>Anaheim-Santa Ana-Irvine, CA Metro Division</t>
    </r>
  </si>
  <si>
    <r>
      <t>..</t>
    </r>
    <r>
      <rPr>
        <sz val="11"/>
        <color indexed="8"/>
        <rFont val="Aptos Narrow"/>
        <family val="2"/>
        <scheme val="minor"/>
      </rPr>
      <t>Los Angeles-Long Beach-Glendale, CA Metro Division</t>
    </r>
  </si>
  <si>
    <r>
      <t>.</t>
    </r>
    <r>
      <rPr>
        <sz val="11"/>
        <color theme="1"/>
        <rFont val="Aptos Narrow"/>
        <family val="2"/>
        <scheme val="minor"/>
      </rPr>
      <t>Louisville/Jefferson County, KY-IN Metro Area</t>
    </r>
  </si>
  <si>
    <r>
      <t>.</t>
    </r>
    <r>
      <rPr>
        <sz val="11"/>
        <color theme="1"/>
        <rFont val="Aptos Narrow"/>
        <family val="2"/>
        <scheme val="minor"/>
      </rPr>
      <t>Lubbock, TX Metro Area</t>
    </r>
  </si>
  <si>
    <r>
      <t>.</t>
    </r>
    <r>
      <rPr>
        <sz val="11"/>
        <color theme="1"/>
        <rFont val="Aptos Narrow"/>
        <family val="2"/>
        <scheme val="minor"/>
      </rPr>
      <t>Lynchburg, VA Metro Area</t>
    </r>
  </si>
  <si>
    <r>
      <t>.</t>
    </r>
    <r>
      <rPr>
        <sz val="11"/>
        <color theme="1"/>
        <rFont val="Aptos Narrow"/>
        <family val="2"/>
        <scheme val="minor"/>
      </rPr>
      <t>Macon-Bibb County, GA Metro Area</t>
    </r>
  </si>
  <si>
    <r>
      <t>.</t>
    </r>
    <r>
      <rPr>
        <sz val="11"/>
        <color theme="1"/>
        <rFont val="Aptos Narrow"/>
        <family val="2"/>
        <scheme val="minor"/>
      </rPr>
      <t>Madison, WI Metro Area</t>
    </r>
  </si>
  <si>
    <r>
      <t>.</t>
    </r>
    <r>
      <rPr>
        <sz val="11"/>
        <color theme="1"/>
        <rFont val="Aptos Narrow"/>
        <family val="2"/>
        <scheme val="minor"/>
      </rPr>
      <t>Manchester-Nashua, NH Metro Area</t>
    </r>
  </si>
  <si>
    <r>
      <t>.</t>
    </r>
    <r>
      <rPr>
        <sz val="11"/>
        <color theme="1"/>
        <rFont val="Aptos Narrow"/>
        <family val="2"/>
        <scheme val="minor"/>
      </rPr>
      <t>Manhattan, KS Metro Area</t>
    </r>
  </si>
  <si>
    <r>
      <t>.</t>
    </r>
    <r>
      <rPr>
        <sz val="11"/>
        <color theme="1"/>
        <rFont val="Aptos Narrow"/>
        <family val="2"/>
        <scheme val="minor"/>
      </rPr>
      <t>Mankato, MN Metro Area</t>
    </r>
  </si>
  <si>
    <r>
      <t>.</t>
    </r>
    <r>
      <rPr>
        <sz val="11"/>
        <color theme="1"/>
        <rFont val="Aptos Narrow"/>
        <family val="2"/>
        <scheme val="minor"/>
      </rPr>
      <t>Mansfield, OH Metro Area</t>
    </r>
  </si>
  <si>
    <r>
      <t>.</t>
    </r>
    <r>
      <rPr>
        <sz val="11"/>
        <color theme="1"/>
        <rFont val="Aptos Narrow"/>
        <family val="2"/>
        <scheme val="minor"/>
      </rPr>
      <t>McAllen-Edinburg-Mission, TX Metro Area</t>
    </r>
  </si>
  <si>
    <r>
      <t>.</t>
    </r>
    <r>
      <rPr>
        <sz val="11"/>
        <color theme="1"/>
        <rFont val="Aptos Narrow"/>
        <family val="2"/>
        <scheme val="minor"/>
      </rPr>
      <t>Medford, OR Metro Area</t>
    </r>
  </si>
  <si>
    <r>
      <t>.</t>
    </r>
    <r>
      <rPr>
        <sz val="11"/>
        <color theme="1"/>
        <rFont val="Aptos Narrow"/>
        <family val="2"/>
        <scheme val="minor"/>
      </rPr>
      <t>Memphis, TN-MS-AR Metro Area</t>
    </r>
  </si>
  <si>
    <r>
      <t>.</t>
    </r>
    <r>
      <rPr>
        <sz val="11"/>
        <color theme="1"/>
        <rFont val="Aptos Narrow"/>
        <family val="2"/>
        <scheme val="minor"/>
      </rPr>
      <t>Merced, CA Metro Area</t>
    </r>
  </si>
  <si>
    <r>
      <t>.</t>
    </r>
    <r>
      <rPr>
        <sz val="11"/>
        <color theme="1"/>
        <rFont val="Aptos Narrow"/>
        <family val="2"/>
        <scheme val="minor"/>
      </rPr>
      <t>Miami-Fort Lauderdale-West Palm Beach, FL Metro Area</t>
    </r>
  </si>
  <si>
    <r>
      <t>..</t>
    </r>
    <r>
      <rPr>
        <sz val="11"/>
        <color indexed="8"/>
        <rFont val="Aptos Narrow"/>
        <family val="2"/>
        <scheme val="minor"/>
      </rPr>
      <t>Fort Lauderdale-Pompano Beach-Sunrise, FL Metro Division</t>
    </r>
  </si>
  <si>
    <r>
      <t>..</t>
    </r>
    <r>
      <rPr>
        <sz val="11"/>
        <color indexed="8"/>
        <rFont val="Aptos Narrow"/>
        <family val="2"/>
        <scheme val="minor"/>
      </rPr>
      <t>Miami-Miami Beach-Kendall, FL Metro Division</t>
    </r>
  </si>
  <si>
    <r>
      <t>..</t>
    </r>
    <r>
      <rPr>
        <sz val="11"/>
        <color indexed="8"/>
        <rFont val="Aptos Narrow"/>
        <family val="2"/>
        <scheme val="minor"/>
      </rPr>
      <t>West Palm Beach-Boca Raton-Delray Beach, FL Metro Division</t>
    </r>
  </si>
  <si>
    <r>
      <t>.</t>
    </r>
    <r>
      <rPr>
        <sz val="11"/>
        <color theme="1"/>
        <rFont val="Aptos Narrow"/>
        <family val="2"/>
        <scheme val="minor"/>
      </rPr>
      <t>Michigan City-La Porte, IN Metro Area</t>
    </r>
  </si>
  <si>
    <r>
      <t>.</t>
    </r>
    <r>
      <rPr>
        <sz val="11"/>
        <color theme="1"/>
        <rFont val="Aptos Narrow"/>
        <family val="2"/>
        <scheme val="minor"/>
      </rPr>
      <t>Midland, MI Metro Area</t>
    </r>
  </si>
  <si>
    <r>
      <t>.</t>
    </r>
    <r>
      <rPr>
        <sz val="11"/>
        <color theme="1"/>
        <rFont val="Aptos Narrow"/>
        <family val="2"/>
        <scheme val="minor"/>
      </rPr>
      <t>Midland, TX Metro Area</t>
    </r>
  </si>
  <si>
    <r>
      <t>.</t>
    </r>
    <r>
      <rPr>
        <sz val="11"/>
        <color theme="1"/>
        <rFont val="Aptos Narrow"/>
        <family val="2"/>
        <scheme val="minor"/>
      </rPr>
      <t>Milwaukee-Waukesha, WI Metro Area</t>
    </r>
  </si>
  <si>
    <r>
      <t>.</t>
    </r>
    <r>
      <rPr>
        <sz val="11"/>
        <color theme="1"/>
        <rFont val="Aptos Narrow"/>
        <family val="2"/>
        <scheme val="minor"/>
      </rPr>
      <t>Minneapolis-St. Paul-Bloomington, MN-WI Metro Area</t>
    </r>
  </si>
  <si>
    <r>
      <t>.</t>
    </r>
    <r>
      <rPr>
        <sz val="11"/>
        <color theme="1"/>
        <rFont val="Aptos Narrow"/>
        <family val="2"/>
        <scheme val="minor"/>
      </rPr>
      <t>Minot, ND Metro Area</t>
    </r>
  </si>
  <si>
    <r>
      <t>.</t>
    </r>
    <r>
      <rPr>
        <sz val="11"/>
        <color theme="1"/>
        <rFont val="Aptos Narrow"/>
        <family val="2"/>
        <scheme val="minor"/>
      </rPr>
      <t>Missoula, MT Metro Area</t>
    </r>
  </si>
  <si>
    <r>
      <t>.</t>
    </r>
    <r>
      <rPr>
        <sz val="11"/>
        <color theme="1"/>
        <rFont val="Aptos Narrow"/>
        <family val="2"/>
        <scheme val="minor"/>
      </rPr>
      <t>Mobile, AL Metro Area</t>
    </r>
  </si>
  <si>
    <r>
      <t>.</t>
    </r>
    <r>
      <rPr>
        <sz val="11"/>
        <color theme="1"/>
        <rFont val="Aptos Narrow"/>
        <family val="2"/>
        <scheme val="minor"/>
      </rPr>
      <t>Modesto, CA Metro Area</t>
    </r>
  </si>
  <si>
    <r>
      <t>.</t>
    </r>
    <r>
      <rPr>
        <sz val="11"/>
        <color theme="1"/>
        <rFont val="Aptos Narrow"/>
        <family val="2"/>
        <scheme val="minor"/>
      </rPr>
      <t>Monroe, LA Metro Area</t>
    </r>
  </si>
  <si>
    <r>
      <t>.</t>
    </r>
    <r>
      <rPr>
        <sz val="11"/>
        <color theme="1"/>
        <rFont val="Aptos Narrow"/>
        <family val="2"/>
        <scheme val="minor"/>
      </rPr>
      <t>Monroe, MI Metro Area</t>
    </r>
  </si>
  <si>
    <r>
      <t>.</t>
    </r>
    <r>
      <rPr>
        <sz val="11"/>
        <color theme="1"/>
        <rFont val="Aptos Narrow"/>
        <family val="2"/>
        <scheme val="minor"/>
      </rPr>
      <t>Montgomery, AL Metro Area</t>
    </r>
  </si>
  <si>
    <r>
      <t>.</t>
    </r>
    <r>
      <rPr>
        <sz val="11"/>
        <color theme="1"/>
        <rFont val="Aptos Narrow"/>
        <family val="2"/>
        <scheme val="minor"/>
      </rPr>
      <t>Morgantown, WV Metro Area</t>
    </r>
  </si>
  <si>
    <r>
      <t>.</t>
    </r>
    <r>
      <rPr>
        <sz val="11"/>
        <color theme="1"/>
        <rFont val="Aptos Narrow"/>
        <family val="2"/>
        <scheme val="minor"/>
      </rPr>
      <t>Morristown, TN Metro Area</t>
    </r>
  </si>
  <si>
    <r>
      <t>.</t>
    </r>
    <r>
      <rPr>
        <sz val="11"/>
        <color theme="1"/>
        <rFont val="Aptos Narrow"/>
        <family val="2"/>
        <scheme val="minor"/>
      </rPr>
      <t>Mount Vernon-Anacortes, WA Metro Area</t>
    </r>
  </si>
  <si>
    <r>
      <t>.</t>
    </r>
    <r>
      <rPr>
        <sz val="11"/>
        <color theme="1"/>
        <rFont val="Aptos Narrow"/>
        <family val="2"/>
        <scheme val="minor"/>
      </rPr>
      <t>Muncie, IN Metro Area</t>
    </r>
  </si>
  <si>
    <r>
      <t>.</t>
    </r>
    <r>
      <rPr>
        <sz val="11"/>
        <color theme="1"/>
        <rFont val="Aptos Narrow"/>
        <family val="2"/>
        <scheme val="minor"/>
      </rPr>
      <t>Muskegon-Norton Shores, MI Metro Area</t>
    </r>
  </si>
  <si>
    <r>
      <t>.</t>
    </r>
    <r>
      <rPr>
        <sz val="11"/>
        <color theme="1"/>
        <rFont val="Aptos Narrow"/>
        <family val="2"/>
        <scheme val="minor"/>
      </rPr>
      <t>Myrtle Beach-Conway-North Myrtle Beach, SC Metro Area</t>
    </r>
  </si>
  <si>
    <r>
      <t>.</t>
    </r>
    <r>
      <rPr>
        <sz val="11"/>
        <color theme="1"/>
        <rFont val="Aptos Narrow"/>
        <family val="2"/>
        <scheme val="minor"/>
      </rPr>
      <t>Napa, CA Metro Area</t>
    </r>
  </si>
  <si>
    <r>
      <t>.</t>
    </r>
    <r>
      <rPr>
        <sz val="11"/>
        <color theme="1"/>
        <rFont val="Aptos Narrow"/>
        <family val="2"/>
        <scheme val="minor"/>
      </rPr>
      <t>Naples-Marco Island, FL Metro Area</t>
    </r>
  </si>
  <si>
    <r>
      <t>.</t>
    </r>
    <r>
      <rPr>
        <sz val="11"/>
        <color theme="1"/>
        <rFont val="Aptos Narrow"/>
        <family val="2"/>
        <scheme val="minor"/>
      </rPr>
      <t>Nashville-Davidson--Murfreesboro--Franklin, TN Metro Area</t>
    </r>
  </si>
  <si>
    <r>
      <t>.</t>
    </r>
    <r>
      <rPr>
        <sz val="11"/>
        <color theme="1"/>
        <rFont val="Aptos Narrow"/>
        <family val="2"/>
        <scheme val="minor"/>
      </rPr>
      <t>New Haven, CT Metro Area</t>
    </r>
  </si>
  <si>
    <r>
      <t>.</t>
    </r>
    <r>
      <rPr>
        <sz val="11"/>
        <color theme="1"/>
        <rFont val="Aptos Narrow"/>
        <family val="2"/>
        <scheme val="minor"/>
      </rPr>
      <t>New Orleans-Metairie, LA Metro Area</t>
    </r>
  </si>
  <si>
    <r>
      <t>.</t>
    </r>
    <r>
      <rPr>
        <sz val="11"/>
        <color theme="1"/>
        <rFont val="Aptos Narrow"/>
        <family val="2"/>
        <scheme val="minor"/>
      </rPr>
      <t>New York-Newark-Jersey City, NY-NJ Metro Area</t>
    </r>
  </si>
  <si>
    <r>
      <t>..</t>
    </r>
    <r>
      <rPr>
        <sz val="11"/>
        <color indexed="8"/>
        <rFont val="Aptos Narrow"/>
        <family val="2"/>
        <scheme val="minor"/>
      </rPr>
      <t>Lakewood-New Brunswick, NJ Metro Division</t>
    </r>
  </si>
  <si>
    <r>
      <t>..</t>
    </r>
    <r>
      <rPr>
        <sz val="11"/>
        <color indexed="8"/>
        <rFont val="Aptos Narrow"/>
        <family val="2"/>
        <scheme val="minor"/>
      </rPr>
      <t>Nassau County-Suffolk County, NY Metro Division</t>
    </r>
  </si>
  <si>
    <r>
      <t>..</t>
    </r>
    <r>
      <rPr>
        <sz val="11"/>
        <color indexed="8"/>
        <rFont val="Aptos Narrow"/>
        <family val="2"/>
        <scheme val="minor"/>
      </rPr>
      <t>Newark, NJ Metro Division</t>
    </r>
  </si>
  <si>
    <r>
      <t>..</t>
    </r>
    <r>
      <rPr>
        <sz val="11"/>
        <color indexed="8"/>
        <rFont val="Aptos Narrow"/>
        <family val="2"/>
        <scheme val="minor"/>
      </rPr>
      <t>New York-Jersey City-White Plains, NY-NJ Metro Division</t>
    </r>
  </si>
  <si>
    <r>
      <t>.</t>
    </r>
    <r>
      <rPr>
        <sz val="11"/>
        <color theme="1"/>
        <rFont val="Aptos Narrow"/>
        <family val="2"/>
        <scheme val="minor"/>
      </rPr>
      <t>Niles, MI Metro Area</t>
    </r>
  </si>
  <si>
    <r>
      <t>.</t>
    </r>
    <r>
      <rPr>
        <sz val="11"/>
        <color theme="1"/>
        <rFont val="Aptos Narrow"/>
        <family val="2"/>
        <scheme val="minor"/>
      </rPr>
      <t>North Port-Bradenton-Sarasota, FL Metro Area</t>
    </r>
  </si>
  <si>
    <r>
      <t>.</t>
    </r>
    <r>
      <rPr>
        <sz val="11"/>
        <color theme="1"/>
        <rFont val="Aptos Narrow"/>
        <family val="2"/>
        <scheme val="minor"/>
      </rPr>
      <t>Norwich-New London-Willimantic, CT Metro Area</t>
    </r>
  </si>
  <si>
    <r>
      <t>.</t>
    </r>
    <r>
      <rPr>
        <sz val="11"/>
        <color theme="1"/>
        <rFont val="Aptos Narrow"/>
        <family val="2"/>
        <scheme val="minor"/>
      </rPr>
      <t>Ocala, FL Metro Area</t>
    </r>
  </si>
  <si>
    <r>
      <t>.</t>
    </r>
    <r>
      <rPr>
        <sz val="11"/>
        <color theme="1"/>
        <rFont val="Aptos Narrow"/>
        <family val="2"/>
        <scheme val="minor"/>
      </rPr>
      <t>Odessa, TX Metro Area</t>
    </r>
  </si>
  <si>
    <r>
      <t>.</t>
    </r>
    <r>
      <rPr>
        <sz val="11"/>
        <color theme="1"/>
        <rFont val="Aptos Narrow"/>
        <family val="2"/>
        <scheme val="minor"/>
      </rPr>
      <t>Ogden, UT Metro Area</t>
    </r>
  </si>
  <si>
    <r>
      <t>.</t>
    </r>
    <r>
      <rPr>
        <sz val="11"/>
        <color theme="1"/>
        <rFont val="Aptos Narrow"/>
        <family val="2"/>
        <scheme val="minor"/>
      </rPr>
      <t>Oklahoma City, OK Metro Area</t>
    </r>
  </si>
  <si>
    <r>
      <t>.</t>
    </r>
    <r>
      <rPr>
        <sz val="11"/>
        <color theme="1"/>
        <rFont val="Aptos Narrow"/>
        <family val="2"/>
        <scheme val="minor"/>
      </rPr>
      <t>Olympia-Lacey-Tumwater, WA Metro Area</t>
    </r>
  </si>
  <si>
    <r>
      <t>.</t>
    </r>
    <r>
      <rPr>
        <sz val="11"/>
        <color theme="1"/>
        <rFont val="Aptos Narrow"/>
        <family val="2"/>
        <scheme val="minor"/>
      </rPr>
      <t>Omaha, NE-IA Metro Area</t>
    </r>
  </si>
  <si>
    <r>
      <t>.</t>
    </r>
    <r>
      <rPr>
        <sz val="11"/>
        <color theme="1"/>
        <rFont val="Aptos Narrow"/>
        <family val="2"/>
        <scheme val="minor"/>
      </rPr>
      <t>Orlando-Kissimmee-Sanford, FL Metro Area</t>
    </r>
  </si>
  <si>
    <r>
      <t>.</t>
    </r>
    <r>
      <rPr>
        <sz val="11"/>
        <color theme="1"/>
        <rFont val="Aptos Narrow"/>
        <family val="2"/>
        <scheme val="minor"/>
      </rPr>
      <t>Oshkosh-Neenah, WI Metro Area</t>
    </r>
  </si>
  <si>
    <r>
      <t>.</t>
    </r>
    <r>
      <rPr>
        <sz val="11"/>
        <color theme="1"/>
        <rFont val="Aptos Narrow"/>
        <family val="2"/>
        <scheme val="minor"/>
      </rPr>
      <t>Owensboro, KY Metro Area</t>
    </r>
  </si>
  <si>
    <r>
      <t>.</t>
    </r>
    <r>
      <rPr>
        <sz val="11"/>
        <color theme="1"/>
        <rFont val="Aptos Narrow"/>
        <family val="2"/>
        <scheme val="minor"/>
      </rPr>
      <t>Oxnard-Thousand Oaks-Ventura, CA Metro Area</t>
    </r>
  </si>
  <si>
    <r>
      <t>.</t>
    </r>
    <r>
      <rPr>
        <sz val="11"/>
        <color theme="1"/>
        <rFont val="Aptos Narrow"/>
        <family val="2"/>
        <scheme val="minor"/>
      </rPr>
      <t>Paducah, KY-IL Metro Area</t>
    </r>
  </si>
  <si>
    <r>
      <t>.</t>
    </r>
    <r>
      <rPr>
        <sz val="11"/>
        <color theme="1"/>
        <rFont val="Aptos Narrow"/>
        <family val="2"/>
        <scheme val="minor"/>
      </rPr>
      <t>Palm Bay-Melbourne-Titusville, FL Metro Area</t>
    </r>
  </si>
  <si>
    <r>
      <t>.</t>
    </r>
    <r>
      <rPr>
        <sz val="11"/>
        <color theme="1"/>
        <rFont val="Aptos Narrow"/>
        <family val="2"/>
        <scheme val="minor"/>
      </rPr>
      <t>Panama City-Panama City Beach, FL Metro Area</t>
    </r>
  </si>
  <si>
    <r>
      <t>.</t>
    </r>
    <r>
      <rPr>
        <sz val="11"/>
        <color theme="1"/>
        <rFont val="Aptos Narrow"/>
        <family val="2"/>
        <scheme val="minor"/>
      </rPr>
      <t>Parkersburg-Vienna, WV Metro Area</t>
    </r>
  </si>
  <si>
    <r>
      <t>.</t>
    </r>
    <r>
      <rPr>
        <sz val="11"/>
        <color theme="1"/>
        <rFont val="Aptos Narrow"/>
        <family val="2"/>
        <scheme val="minor"/>
      </rPr>
      <t>Pensacola-Ferry Pass-Brent, FL Metro Area</t>
    </r>
  </si>
  <si>
    <r>
      <t>.</t>
    </r>
    <r>
      <rPr>
        <sz val="11"/>
        <color theme="1"/>
        <rFont val="Aptos Narrow"/>
        <family val="2"/>
        <scheme val="minor"/>
      </rPr>
      <t>Peoria, IL Metro Area</t>
    </r>
  </si>
  <si>
    <r>
      <t>.</t>
    </r>
    <r>
      <rPr>
        <sz val="11"/>
        <color theme="1"/>
        <rFont val="Aptos Narrow"/>
        <family val="2"/>
        <scheme val="minor"/>
      </rPr>
      <t>Philadelphia-Camden-Wilmington, PA-NJ-DE-MD Metro Area</t>
    </r>
  </si>
  <si>
    <r>
      <t>..</t>
    </r>
    <r>
      <rPr>
        <sz val="11"/>
        <color indexed="8"/>
        <rFont val="Aptos Narrow"/>
        <family val="2"/>
        <scheme val="minor"/>
      </rPr>
      <t>Camden, NJ Metro Division</t>
    </r>
  </si>
  <si>
    <r>
      <t>..</t>
    </r>
    <r>
      <rPr>
        <sz val="11"/>
        <color indexed="8"/>
        <rFont val="Aptos Narrow"/>
        <family val="2"/>
        <scheme val="minor"/>
      </rPr>
      <t>Montgomery County-Bucks County-Chester County, PA Metro Division</t>
    </r>
  </si>
  <si>
    <r>
      <t>..</t>
    </r>
    <r>
      <rPr>
        <sz val="11"/>
        <color indexed="8"/>
        <rFont val="Aptos Narrow"/>
        <family val="2"/>
        <scheme val="minor"/>
      </rPr>
      <t>Philadelphia, PA Metro Division</t>
    </r>
  </si>
  <si>
    <r>
      <t>..</t>
    </r>
    <r>
      <rPr>
        <sz val="11"/>
        <color indexed="8"/>
        <rFont val="Aptos Narrow"/>
        <family val="2"/>
        <scheme val="minor"/>
      </rPr>
      <t>Wilmington, DE-MD-NJ Metro Division</t>
    </r>
  </si>
  <si>
    <r>
      <t>.</t>
    </r>
    <r>
      <rPr>
        <sz val="11"/>
        <color theme="1"/>
        <rFont val="Aptos Narrow"/>
        <family val="2"/>
        <scheme val="minor"/>
      </rPr>
      <t>Phoenix-Mesa-Chandler, AZ Metro Area</t>
    </r>
  </si>
  <si>
    <r>
      <t>.</t>
    </r>
    <r>
      <rPr>
        <sz val="11"/>
        <color theme="1"/>
        <rFont val="Aptos Narrow"/>
        <family val="2"/>
        <scheme val="minor"/>
      </rPr>
      <t>Pinehurst-Southern Pines, NC Metro Area</t>
    </r>
  </si>
  <si>
    <r>
      <t>.</t>
    </r>
    <r>
      <rPr>
        <sz val="11"/>
        <color theme="1"/>
        <rFont val="Aptos Narrow"/>
        <family val="2"/>
        <scheme val="minor"/>
      </rPr>
      <t>Pittsburgh, PA Metro Area</t>
    </r>
  </si>
  <si>
    <r>
      <t>.</t>
    </r>
    <r>
      <rPr>
        <sz val="11"/>
        <color theme="1"/>
        <rFont val="Aptos Narrow"/>
        <family val="2"/>
        <scheme val="minor"/>
      </rPr>
      <t>Pittsfield, MA Metro Area</t>
    </r>
  </si>
  <si>
    <r>
      <t>.</t>
    </r>
    <r>
      <rPr>
        <sz val="11"/>
        <color theme="1"/>
        <rFont val="Aptos Narrow"/>
        <family val="2"/>
        <scheme val="minor"/>
      </rPr>
      <t>Pocatello, ID Metro Area</t>
    </r>
  </si>
  <si>
    <r>
      <t>.</t>
    </r>
    <r>
      <rPr>
        <sz val="11"/>
        <color theme="1"/>
        <rFont val="Aptos Narrow"/>
        <family val="2"/>
        <scheme val="minor"/>
      </rPr>
      <t>Portland-South Portland, ME Metro Area</t>
    </r>
  </si>
  <si>
    <r>
      <t>.</t>
    </r>
    <r>
      <rPr>
        <sz val="11"/>
        <color theme="1"/>
        <rFont val="Aptos Narrow"/>
        <family val="2"/>
        <scheme val="minor"/>
      </rPr>
      <t>Portland-Vancouver-Hillsboro, OR-WA Metro Area</t>
    </r>
  </si>
  <si>
    <r>
      <t>.</t>
    </r>
    <r>
      <rPr>
        <sz val="11"/>
        <color theme="1"/>
        <rFont val="Aptos Narrow"/>
        <family val="2"/>
        <scheme val="minor"/>
      </rPr>
      <t>Port St. Lucie, FL Metro Area</t>
    </r>
  </si>
  <si>
    <r>
      <t>.</t>
    </r>
    <r>
      <rPr>
        <sz val="11"/>
        <color theme="1"/>
        <rFont val="Aptos Narrow"/>
        <family val="2"/>
        <scheme val="minor"/>
      </rPr>
      <t>Prescott Valley-Prescott, AZ Metro Area</t>
    </r>
  </si>
  <si>
    <r>
      <t>.</t>
    </r>
    <r>
      <rPr>
        <sz val="11"/>
        <color theme="1"/>
        <rFont val="Aptos Narrow"/>
        <family val="2"/>
        <scheme val="minor"/>
      </rPr>
      <t>Providence-Warwick, RI-MA Metro Area</t>
    </r>
  </si>
  <si>
    <r>
      <t>.</t>
    </r>
    <r>
      <rPr>
        <sz val="11"/>
        <color theme="1"/>
        <rFont val="Aptos Narrow"/>
        <family val="2"/>
        <scheme val="minor"/>
      </rPr>
      <t>Provo-Orem-Lehi, UT Metro Area</t>
    </r>
  </si>
  <si>
    <r>
      <t>.</t>
    </r>
    <r>
      <rPr>
        <sz val="11"/>
        <color theme="1"/>
        <rFont val="Aptos Narrow"/>
        <family val="2"/>
        <scheme val="minor"/>
      </rPr>
      <t>Pueblo, CO Metro Area</t>
    </r>
  </si>
  <si>
    <r>
      <t>.</t>
    </r>
    <r>
      <rPr>
        <sz val="11"/>
        <color theme="1"/>
        <rFont val="Aptos Narrow"/>
        <family val="2"/>
        <scheme val="minor"/>
      </rPr>
      <t>Punta Gorda, FL Metro Area</t>
    </r>
  </si>
  <si>
    <r>
      <t>.</t>
    </r>
    <r>
      <rPr>
        <sz val="11"/>
        <color theme="1"/>
        <rFont val="Aptos Narrow"/>
        <family val="2"/>
        <scheme val="minor"/>
      </rPr>
      <t>Racine-Mount Pleasant, WI Metro Area</t>
    </r>
  </si>
  <si>
    <r>
      <t>.</t>
    </r>
    <r>
      <rPr>
        <sz val="11"/>
        <color theme="1"/>
        <rFont val="Aptos Narrow"/>
        <family val="2"/>
        <scheme val="minor"/>
      </rPr>
      <t>Raleigh-Cary, NC Metro Area</t>
    </r>
  </si>
  <si>
    <r>
      <t>.</t>
    </r>
    <r>
      <rPr>
        <sz val="11"/>
        <color theme="1"/>
        <rFont val="Aptos Narrow"/>
        <family val="2"/>
        <scheme val="minor"/>
      </rPr>
      <t>Rapid City, SD Metro Area</t>
    </r>
  </si>
  <si>
    <r>
      <t>.</t>
    </r>
    <r>
      <rPr>
        <sz val="11"/>
        <color theme="1"/>
        <rFont val="Aptos Narrow"/>
        <family val="2"/>
        <scheme val="minor"/>
      </rPr>
      <t>Reading, PA Metro Area</t>
    </r>
  </si>
  <si>
    <r>
      <t>.</t>
    </r>
    <r>
      <rPr>
        <sz val="11"/>
        <color theme="1"/>
        <rFont val="Aptos Narrow"/>
        <family val="2"/>
        <scheme val="minor"/>
      </rPr>
      <t>Redding, CA Metro Area</t>
    </r>
  </si>
  <si>
    <r>
      <t>.</t>
    </r>
    <r>
      <rPr>
        <sz val="11"/>
        <color theme="1"/>
        <rFont val="Aptos Narrow"/>
        <family val="2"/>
        <scheme val="minor"/>
      </rPr>
      <t>Reno, NV Metro Area</t>
    </r>
  </si>
  <si>
    <r>
      <t>.</t>
    </r>
    <r>
      <rPr>
        <sz val="11"/>
        <color theme="1"/>
        <rFont val="Aptos Narrow"/>
        <family val="2"/>
        <scheme val="minor"/>
      </rPr>
      <t>Richmond, VA Metro Area</t>
    </r>
  </si>
  <si>
    <r>
      <t>.</t>
    </r>
    <r>
      <rPr>
        <sz val="11"/>
        <color theme="1"/>
        <rFont val="Aptos Narrow"/>
        <family val="2"/>
        <scheme val="minor"/>
      </rPr>
      <t>Riverside-San Bernardino-Ontario, CA Metro Area</t>
    </r>
  </si>
  <si>
    <r>
      <t>.</t>
    </r>
    <r>
      <rPr>
        <sz val="11"/>
        <color theme="1"/>
        <rFont val="Aptos Narrow"/>
        <family val="2"/>
        <scheme val="minor"/>
      </rPr>
      <t>Roanoke, VA Metro Area</t>
    </r>
  </si>
  <si>
    <r>
      <t>.</t>
    </r>
    <r>
      <rPr>
        <sz val="11"/>
        <color theme="1"/>
        <rFont val="Aptos Narrow"/>
        <family val="2"/>
        <scheme val="minor"/>
      </rPr>
      <t>Rochester, MN Metro Area</t>
    </r>
  </si>
  <si>
    <r>
      <t>.</t>
    </r>
    <r>
      <rPr>
        <sz val="11"/>
        <color theme="1"/>
        <rFont val="Aptos Narrow"/>
        <family val="2"/>
        <scheme val="minor"/>
      </rPr>
      <t>Rochester, NY Metro Area</t>
    </r>
  </si>
  <si>
    <r>
      <t>.</t>
    </r>
    <r>
      <rPr>
        <sz val="11"/>
        <color theme="1"/>
        <rFont val="Aptos Narrow"/>
        <family val="2"/>
        <scheme val="minor"/>
      </rPr>
      <t>Rockford, IL Metro Area</t>
    </r>
  </si>
  <si>
    <r>
      <t>.</t>
    </r>
    <r>
      <rPr>
        <sz val="11"/>
        <color theme="1"/>
        <rFont val="Aptos Narrow"/>
        <family val="2"/>
        <scheme val="minor"/>
      </rPr>
      <t>Rocky Mount, NC Metro Area</t>
    </r>
  </si>
  <si>
    <r>
      <t>.</t>
    </r>
    <r>
      <rPr>
        <sz val="11"/>
        <color theme="1"/>
        <rFont val="Aptos Narrow"/>
        <family val="2"/>
        <scheme val="minor"/>
      </rPr>
      <t>Rome, GA Metro Area</t>
    </r>
  </si>
  <si>
    <r>
      <t>.</t>
    </r>
    <r>
      <rPr>
        <sz val="11"/>
        <color theme="1"/>
        <rFont val="Aptos Narrow"/>
        <family val="2"/>
        <scheme val="minor"/>
      </rPr>
      <t>Sacramento-Roseville-Folsom, CA Metro Area</t>
    </r>
  </si>
  <si>
    <r>
      <t>.</t>
    </r>
    <r>
      <rPr>
        <sz val="11"/>
        <color theme="1"/>
        <rFont val="Aptos Narrow"/>
        <family val="2"/>
        <scheme val="minor"/>
      </rPr>
      <t>Saginaw, MI Metro Area</t>
    </r>
  </si>
  <si>
    <r>
      <t>.</t>
    </r>
    <r>
      <rPr>
        <sz val="11"/>
        <color theme="1"/>
        <rFont val="Aptos Narrow"/>
        <family val="2"/>
        <scheme val="minor"/>
      </rPr>
      <t>St. Cloud, MN Metro Area</t>
    </r>
  </si>
  <si>
    <r>
      <t>.</t>
    </r>
    <r>
      <rPr>
        <sz val="11"/>
        <color theme="1"/>
        <rFont val="Aptos Narrow"/>
        <family val="2"/>
        <scheme val="minor"/>
      </rPr>
      <t>St. George, UT Metro Area</t>
    </r>
  </si>
  <si>
    <r>
      <t>.</t>
    </r>
    <r>
      <rPr>
        <sz val="11"/>
        <color theme="1"/>
        <rFont val="Aptos Narrow"/>
        <family val="2"/>
        <scheme val="minor"/>
      </rPr>
      <t>St. Joseph, MO-KS Metro Area</t>
    </r>
  </si>
  <si>
    <r>
      <t>.</t>
    </r>
    <r>
      <rPr>
        <sz val="11"/>
        <color theme="1"/>
        <rFont val="Aptos Narrow"/>
        <family val="2"/>
        <scheme val="minor"/>
      </rPr>
      <t>St. Louis, MO-IL Metro Area</t>
    </r>
  </si>
  <si>
    <r>
      <t>.</t>
    </r>
    <r>
      <rPr>
        <sz val="11"/>
        <color theme="1"/>
        <rFont val="Aptos Narrow"/>
        <family val="2"/>
        <scheme val="minor"/>
      </rPr>
      <t>Salem, OR Metro Area</t>
    </r>
  </si>
  <si>
    <r>
      <t>.</t>
    </r>
    <r>
      <rPr>
        <sz val="11"/>
        <color theme="1"/>
        <rFont val="Aptos Narrow"/>
        <family val="2"/>
        <scheme val="minor"/>
      </rPr>
      <t>Salinas, CA Metro Area</t>
    </r>
  </si>
  <si>
    <r>
      <t>.</t>
    </r>
    <r>
      <rPr>
        <sz val="11"/>
        <color theme="1"/>
        <rFont val="Aptos Narrow"/>
        <family val="2"/>
        <scheme val="minor"/>
      </rPr>
      <t>Salisbury, MD Metro Area</t>
    </r>
  </si>
  <si>
    <r>
      <t>.</t>
    </r>
    <r>
      <rPr>
        <sz val="11"/>
        <color theme="1"/>
        <rFont val="Aptos Narrow"/>
        <family val="2"/>
        <scheme val="minor"/>
      </rPr>
      <t>Salt Lake City-Murray, UT Metro Area</t>
    </r>
  </si>
  <si>
    <r>
      <t>.</t>
    </r>
    <r>
      <rPr>
        <sz val="11"/>
        <color theme="1"/>
        <rFont val="Aptos Narrow"/>
        <family val="2"/>
        <scheme val="minor"/>
      </rPr>
      <t>San Angelo, TX Metro Area</t>
    </r>
  </si>
  <si>
    <r>
      <t>.</t>
    </r>
    <r>
      <rPr>
        <sz val="11"/>
        <color theme="1"/>
        <rFont val="Aptos Narrow"/>
        <family val="2"/>
        <scheme val="minor"/>
      </rPr>
      <t>San Antonio-New Braunfels, TX Metro Area</t>
    </r>
  </si>
  <si>
    <r>
      <t>.</t>
    </r>
    <r>
      <rPr>
        <sz val="11"/>
        <color theme="1"/>
        <rFont val="Aptos Narrow"/>
        <family val="2"/>
        <scheme val="minor"/>
      </rPr>
      <t>San Diego-Chula Vista-Carlsbad, CA Metro Area</t>
    </r>
  </si>
  <si>
    <r>
      <t>.</t>
    </r>
    <r>
      <rPr>
        <sz val="11"/>
        <color theme="1"/>
        <rFont val="Aptos Narrow"/>
        <family val="2"/>
        <scheme val="minor"/>
      </rPr>
      <t>Sandusky, OH Metro Area</t>
    </r>
  </si>
  <si>
    <r>
      <t>.</t>
    </r>
    <r>
      <rPr>
        <sz val="11"/>
        <color theme="1"/>
        <rFont val="Aptos Narrow"/>
        <family val="2"/>
        <scheme val="minor"/>
      </rPr>
      <t>San Francisco-Oakland-Fremont, CA Metro Area</t>
    </r>
  </si>
  <si>
    <r>
      <t>..</t>
    </r>
    <r>
      <rPr>
        <sz val="11"/>
        <color indexed="8"/>
        <rFont val="Aptos Narrow"/>
        <family val="2"/>
        <scheme val="minor"/>
      </rPr>
      <t>Oakland-Fremont-Berkeley, CA Metro Division</t>
    </r>
  </si>
  <si>
    <r>
      <t>..</t>
    </r>
    <r>
      <rPr>
        <sz val="11"/>
        <color indexed="8"/>
        <rFont val="Aptos Narrow"/>
        <family val="2"/>
        <scheme val="minor"/>
      </rPr>
      <t>San Francisco-San Mateo-Redwood City, CA Metro Division</t>
    </r>
  </si>
  <si>
    <r>
      <t>..</t>
    </r>
    <r>
      <rPr>
        <sz val="11"/>
        <color indexed="8"/>
        <rFont val="Aptos Narrow"/>
        <family val="2"/>
        <scheme val="minor"/>
      </rPr>
      <t>San Rafael, CA Metro Division</t>
    </r>
  </si>
  <si>
    <r>
      <t>.</t>
    </r>
    <r>
      <rPr>
        <sz val="11"/>
        <color theme="1"/>
        <rFont val="Aptos Narrow"/>
        <family val="2"/>
        <scheme val="minor"/>
      </rPr>
      <t>San Jose-Sunnyvale-Santa Clara, CA Metro Area</t>
    </r>
  </si>
  <si>
    <r>
      <t>.</t>
    </r>
    <r>
      <rPr>
        <sz val="11"/>
        <color theme="1"/>
        <rFont val="Aptos Narrow"/>
        <family val="2"/>
        <scheme val="minor"/>
      </rPr>
      <t>San Luis Obispo-Paso Robles, CA Metro Area</t>
    </r>
  </si>
  <si>
    <r>
      <t>.</t>
    </r>
    <r>
      <rPr>
        <sz val="11"/>
        <color theme="1"/>
        <rFont val="Aptos Narrow"/>
        <family val="2"/>
        <scheme val="minor"/>
      </rPr>
      <t>Santa Cruz-Watsonville, CA Metro Area</t>
    </r>
  </si>
  <si>
    <r>
      <t>.</t>
    </r>
    <r>
      <rPr>
        <sz val="11"/>
        <color theme="1"/>
        <rFont val="Aptos Narrow"/>
        <family val="2"/>
        <scheme val="minor"/>
      </rPr>
      <t>Santa Fe, NM Metro Area</t>
    </r>
  </si>
  <si>
    <r>
      <t>.</t>
    </r>
    <r>
      <rPr>
        <sz val="11"/>
        <color theme="1"/>
        <rFont val="Aptos Narrow"/>
        <family val="2"/>
        <scheme val="minor"/>
      </rPr>
      <t>Santa Maria-Santa Barbara, CA Metro Area</t>
    </r>
  </si>
  <si>
    <r>
      <t>.</t>
    </r>
    <r>
      <rPr>
        <sz val="11"/>
        <color theme="1"/>
        <rFont val="Aptos Narrow"/>
        <family val="2"/>
        <scheme val="minor"/>
      </rPr>
      <t>Santa Rosa-Petaluma, CA Metro Area</t>
    </r>
  </si>
  <si>
    <r>
      <t>.</t>
    </r>
    <r>
      <rPr>
        <sz val="11"/>
        <color theme="1"/>
        <rFont val="Aptos Narrow"/>
        <family val="2"/>
        <scheme val="minor"/>
      </rPr>
      <t>Savannah, GA Metro Area</t>
    </r>
  </si>
  <si>
    <r>
      <t>.</t>
    </r>
    <r>
      <rPr>
        <sz val="11"/>
        <color theme="1"/>
        <rFont val="Aptos Narrow"/>
        <family val="2"/>
        <scheme val="minor"/>
      </rPr>
      <t>Scranton--Wilkes-Barre, PA Metro Area</t>
    </r>
  </si>
  <si>
    <r>
      <t>.</t>
    </r>
    <r>
      <rPr>
        <sz val="11"/>
        <color theme="1"/>
        <rFont val="Aptos Narrow"/>
        <family val="2"/>
        <scheme val="minor"/>
      </rPr>
      <t>Seattle-Tacoma-Bellevue, WA Metro Area</t>
    </r>
  </si>
  <si>
    <r>
      <t>..</t>
    </r>
    <r>
      <rPr>
        <sz val="11"/>
        <color indexed="8"/>
        <rFont val="Aptos Narrow"/>
        <family val="2"/>
        <scheme val="minor"/>
      </rPr>
      <t>Everett, WA Metro Division</t>
    </r>
  </si>
  <si>
    <r>
      <t>..</t>
    </r>
    <r>
      <rPr>
        <sz val="11"/>
        <color indexed="8"/>
        <rFont val="Aptos Narrow"/>
        <family val="2"/>
        <scheme val="minor"/>
      </rPr>
      <t>Seattle-Bellevue-Kent, WA Metro Division</t>
    </r>
  </si>
  <si>
    <r>
      <t>..</t>
    </r>
    <r>
      <rPr>
        <sz val="11"/>
        <color indexed="8"/>
        <rFont val="Aptos Narrow"/>
        <family val="2"/>
        <scheme val="minor"/>
      </rPr>
      <t>Tacoma-Lakewood, WA Metro Division</t>
    </r>
  </si>
  <si>
    <r>
      <t>.</t>
    </r>
    <r>
      <rPr>
        <sz val="11"/>
        <color theme="1"/>
        <rFont val="Aptos Narrow"/>
        <family val="2"/>
        <scheme val="minor"/>
      </rPr>
      <t>Sebastian-Vero Beach-West Vero Corridor, FL Metro Area</t>
    </r>
  </si>
  <si>
    <r>
      <t>.</t>
    </r>
    <r>
      <rPr>
        <sz val="11"/>
        <color theme="1"/>
        <rFont val="Aptos Narrow"/>
        <family val="2"/>
        <scheme val="minor"/>
      </rPr>
      <t>Sebring, FL Metro Area</t>
    </r>
  </si>
  <si>
    <r>
      <t>.</t>
    </r>
    <r>
      <rPr>
        <sz val="11"/>
        <color theme="1"/>
        <rFont val="Aptos Narrow"/>
        <family val="2"/>
        <scheme val="minor"/>
      </rPr>
      <t>Sheboygan, WI Metro Area</t>
    </r>
  </si>
  <si>
    <r>
      <t>.</t>
    </r>
    <r>
      <rPr>
        <sz val="11"/>
        <color theme="1"/>
        <rFont val="Aptos Narrow"/>
        <family val="2"/>
        <scheme val="minor"/>
      </rPr>
      <t>Sherman-Denison, TX Metro Area</t>
    </r>
  </si>
  <si>
    <r>
      <t>.</t>
    </r>
    <r>
      <rPr>
        <sz val="11"/>
        <color theme="1"/>
        <rFont val="Aptos Narrow"/>
        <family val="2"/>
        <scheme val="minor"/>
      </rPr>
      <t>Shreveport-Bossier City, LA Metro Area</t>
    </r>
  </si>
  <si>
    <r>
      <t>.</t>
    </r>
    <r>
      <rPr>
        <sz val="11"/>
        <color theme="1"/>
        <rFont val="Aptos Narrow"/>
        <family val="2"/>
        <scheme val="minor"/>
      </rPr>
      <t>Sierra Vista-Douglas, AZ Metro Area</t>
    </r>
  </si>
  <si>
    <r>
      <t>.</t>
    </r>
    <r>
      <rPr>
        <sz val="11"/>
        <color theme="1"/>
        <rFont val="Aptos Narrow"/>
        <family val="2"/>
        <scheme val="minor"/>
      </rPr>
      <t>Sioux City, IA-NE-SD Metro Area</t>
    </r>
  </si>
  <si>
    <r>
      <t>.</t>
    </r>
    <r>
      <rPr>
        <sz val="11"/>
        <color theme="1"/>
        <rFont val="Aptos Narrow"/>
        <family val="2"/>
        <scheme val="minor"/>
      </rPr>
      <t>Sioux Falls, SD-MN Metro Area</t>
    </r>
  </si>
  <si>
    <r>
      <t>.</t>
    </r>
    <r>
      <rPr>
        <sz val="11"/>
        <color theme="1"/>
        <rFont val="Aptos Narrow"/>
        <family val="2"/>
        <scheme val="minor"/>
      </rPr>
      <t>Slidell-Mandeville-Covington, LA Metro Area</t>
    </r>
  </si>
  <si>
    <r>
      <t>.</t>
    </r>
    <r>
      <rPr>
        <sz val="11"/>
        <color theme="1"/>
        <rFont val="Aptos Narrow"/>
        <family val="2"/>
        <scheme val="minor"/>
      </rPr>
      <t>South Bend-Mishawaka, IN-MI Metro Area</t>
    </r>
  </si>
  <si>
    <r>
      <t>.</t>
    </r>
    <r>
      <rPr>
        <sz val="11"/>
        <color theme="1"/>
        <rFont val="Aptos Narrow"/>
        <family val="2"/>
        <scheme val="minor"/>
      </rPr>
      <t>Spartanburg, SC Metro Area</t>
    </r>
  </si>
  <si>
    <r>
      <t>.</t>
    </r>
    <r>
      <rPr>
        <sz val="11"/>
        <color theme="1"/>
        <rFont val="Aptos Narrow"/>
        <family val="2"/>
        <scheme val="minor"/>
      </rPr>
      <t>Spokane-Spokane Valley, WA Metro Area</t>
    </r>
  </si>
  <si>
    <r>
      <t>.</t>
    </r>
    <r>
      <rPr>
        <sz val="11"/>
        <color theme="1"/>
        <rFont val="Aptos Narrow"/>
        <family val="2"/>
        <scheme val="minor"/>
      </rPr>
      <t>Springfield, IL Metro Area</t>
    </r>
  </si>
  <si>
    <r>
      <t>.</t>
    </r>
    <r>
      <rPr>
        <sz val="11"/>
        <color theme="1"/>
        <rFont val="Aptos Narrow"/>
        <family val="2"/>
        <scheme val="minor"/>
      </rPr>
      <t>Springfield, MA Metro Area</t>
    </r>
  </si>
  <si>
    <r>
      <t>.</t>
    </r>
    <r>
      <rPr>
        <sz val="11"/>
        <color theme="1"/>
        <rFont val="Aptos Narrow"/>
        <family val="2"/>
        <scheme val="minor"/>
      </rPr>
      <t>Springfield, MO Metro Area</t>
    </r>
  </si>
  <si>
    <r>
      <t>.</t>
    </r>
    <r>
      <rPr>
        <sz val="11"/>
        <color theme="1"/>
        <rFont val="Aptos Narrow"/>
        <family val="2"/>
        <scheme val="minor"/>
      </rPr>
      <t>Springfield, OH Metro Area</t>
    </r>
  </si>
  <si>
    <r>
      <t>.</t>
    </r>
    <r>
      <rPr>
        <sz val="11"/>
        <color theme="1"/>
        <rFont val="Aptos Narrow"/>
        <family val="2"/>
        <scheme val="minor"/>
      </rPr>
      <t>State College, PA Metro Area</t>
    </r>
  </si>
  <si>
    <r>
      <t>.</t>
    </r>
    <r>
      <rPr>
        <sz val="11"/>
        <color theme="1"/>
        <rFont val="Aptos Narrow"/>
        <family val="2"/>
        <scheme val="minor"/>
      </rPr>
      <t>Staunton-Stuarts Draft, VA Metro Area</t>
    </r>
  </si>
  <si>
    <r>
      <t>.</t>
    </r>
    <r>
      <rPr>
        <sz val="11"/>
        <color theme="1"/>
        <rFont val="Aptos Narrow"/>
        <family val="2"/>
        <scheme val="minor"/>
      </rPr>
      <t>Stockton-Lodi, CA Metro Area</t>
    </r>
  </si>
  <si>
    <r>
      <t>.</t>
    </r>
    <r>
      <rPr>
        <sz val="11"/>
        <color theme="1"/>
        <rFont val="Aptos Narrow"/>
        <family val="2"/>
        <scheme val="minor"/>
      </rPr>
      <t>Sumter, SC Metro Area</t>
    </r>
  </si>
  <si>
    <r>
      <t>.</t>
    </r>
    <r>
      <rPr>
        <sz val="11"/>
        <color theme="1"/>
        <rFont val="Aptos Narrow"/>
        <family val="2"/>
        <scheme val="minor"/>
      </rPr>
      <t>Syracuse, NY Metro Area</t>
    </r>
  </si>
  <si>
    <r>
      <t>.</t>
    </r>
    <r>
      <rPr>
        <sz val="11"/>
        <color theme="1"/>
        <rFont val="Aptos Narrow"/>
        <family val="2"/>
        <scheme val="minor"/>
      </rPr>
      <t>Tallahassee, FL Metro Area</t>
    </r>
  </si>
  <si>
    <r>
      <t>.</t>
    </r>
    <r>
      <rPr>
        <sz val="11"/>
        <color theme="1"/>
        <rFont val="Aptos Narrow"/>
        <family val="2"/>
        <scheme val="minor"/>
      </rPr>
      <t>Tampa-St. Petersburg-Clearwater, FL Metro Area</t>
    </r>
  </si>
  <si>
    <r>
      <t>..</t>
    </r>
    <r>
      <rPr>
        <sz val="11"/>
        <color indexed="8"/>
        <rFont val="Aptos Narrow"/>
        <family val="2"/>
        <scheme val="minor"/>
      </rPr>
      <t>St. Petersburg-Clearwater-Largo, FL Metro Division</t>
    </r>
  </si>
  <si>
    <r>
      <t>..</t>
    </r>
    <r>
      <rPr>
        <sz val="11"/>
        <color indexed="8"/>
        <rFont val="Aptos Narrow"/>
        <family val="2"/>
        <scheme val="minor"/>
      </rPr>
      <t>Tampa, FL Metro Division</t>
    </r>
  </si>
  <si>
    <r>
      <t>.</t>
    </r>
    <r>
      <rPr>
        <sz val="11"/>
        <color theme="1"/>
        <rFont val="Aptos Narrow"/>
        <family val="2"/>
        <scheme val="minor"/>
      </rPr>
      <t>Terre Haute, IN Metro Area</t>
    </r>
  </si>
  <si>
    <r>
      <t>.</t>
    </r>
    <r>
      <rPr>
        <sz val="11"/>
        <color theme="1"/>
        <rFont val="Aptos Narrow"/>
        <family val="2"/>
        <scheme val="minor"/>
      </rPr>
      <t>Texarkana, TX-AR Metro Area</t>
    </r>
  </si>
  <si>
    <r>
      <t>.</t>
    </r>
    <r>
      <rPr>
        <sz val="11"/>
        <color theme="1"/>
        <rFont val="Aptos Narrow"/>
        <family val="2"/>
        <scheme val="minor"/>
      </rPr>
      <t>Toledo, OH Metro Area</t>
    </r>
  </si>
  <si>
    <r>
      <t>.</t>
    </r>
    <r>
      <rPr>
        <sz val="11"/>
        <color theme="1"/>
        <rFont val="Aptos Narrow"/>
        <family val="2"/>
        <scheme val="minor"/>
      </rPr>
      <t>Topeka, KS Metro Area</t>
    </r>
  </si>
  <si>
    <r>
      <t>.</t>
    </r>
    <r>
      <rPr>
        <sz val="11"/>
        <color theme="1"/>
        <rFont val="Aptos Narrow"/>
        <family val="2"/>
        <scheme val="minor"/>
      </rPr>
      <t>Traverse City, MI Metro Area</t>
    </r>
  </si>
  <si>
    <r>
      <t>.</t>
    </r>
    <r>
      <rPr>
        <sz val="11"/>
        <color theme="1"/>
        <rFont val="Aptos Narrow"/>
        <family val="2"/>
        <scheme val="minor"/>
      </rPr>
      <t>Trenton-Princeton, NJ Metro Area</t>
    </r>
  </si>
  <si>
    <r>
      <t>.</t>
    </r>
    <r>
      <rPr>
        <sz val="11"/>
        <color theme="1"/>
        <rFont val="Aptos Narrow"/>
        <family val="2"/>
        <scheme val="minor"/>
      </rPr>
      <t>Tucson, AZ Metro Area</t>
    </r>
  </si>
  <si>
    <r>
      <t>.</t>
    </r>
    <r>
      <rPr>
        <sz val="11"/>
        <color theme="1"/>
        <rFont val="Aptos Narrow"/>
        <family val="2"/>
        <scheme val="minor"/>
      </rPr>
      <t>Tulsa, OK Metro Area</t>
    </r>
  </si>
  <si>
    <r>
      <t>.</t>
    </r>
    <r>
      <rPr>
        <sz val="11"/>
        <color theme="1"/>
        <rFont val="Aptos Narrow"/>
        <family val="2"/>
        <scheme val="minor"/>
      </rPr>
      <t>Tuscaloosa, AL Metro Area</t>
    </r>
  </si>
  <si>
    <r>
      <t>.</t>
    </r>
    <r>
      <rPr>
        <sz val="11"/>
        <color theme="1"/>
        <rFont val="Aptos Narrow"/>
        <family val="2"/>
        <scheme val="minor"/>
      </rPr>
      <t>Twin Falls, ID Metro Area</t>
    </r>
  </si>
  <si>
    <r>
      <t>.</t>
    </r>
    <r>
      <rPr>
        <sz val="11"/>
        <color theme="1"/>
        <rFont val="Aptos Narrow"/>
        <family val="2"/>
        <scheme val="minor"/>
      </rPr>
      <t>Tyler, TX Metro Area</t>
    </r>
  </si>
  <si>
    <r>
      <t>.</t>
    </r>
    <r>
      <rPr>
        <sz val="11"/>
        <color theme="1"/>
        <rFont val="Aptos Narrow"/>
        <family val="2"/>
        <scheme val="minor"/>
      </rPr>
      <t>Urban Honolulu, HI Metro Area</t>
    </r>
  </si>
  <si>
    <r>
      <t>.</t>
    </r>
    <r>
      <rPr>
        <sz val="11"/>
        <color theme="1"/>
        <rFont val="Aptos Narrow"/>
        <family val="2"/>
        <scheme val="minor"/>
      </rPr>
      <t>Utica-Rome, NY Metro Area</t>
    </r>
  </si>
  <si>
    <r>
      <t>.</t>
    </r>
    <r>
      <rPr>
        <sz val="11"/>
        <color theme="1"/>
        <rFont val="Aptos Narrow"/>
        <family val="2"/>
        <scheme val="minor"/>
      </rPr>
      <t>Valdosta, GA Metro Area</t>
    </r>
  </si>
  <si>
    <r>
      <t>.</t>
    </r>
    <r>
      <rPr>
        <sz val="11"/>
        <color theme="1"/>
        <rFont val="Aptos Narrow"/>
        <family val="2"/>
        <scheme val="minor"/>
      </rPr>
      <t>Vallejo, CA Metro Area</t>
    </r>
  </si>
  <si>
    <r>
      <t>.</t>
    </r>
    <r>
      <rPr>
        <sz val="11"/>
        <color theme="1"/>
        <rFont val="Aptos Narrow"/>
        <family val="2"/>
        <scheme val="minor"/>
      </rPr>
      <t>Victoria, TX Metro Area</t>
    </r>
  </si>
  <si>
    <r>
      <t>.</t>
    </r>
    <r>
      <rPr>
        <sz val="11"/>
        <color theme="1"/>
        <rFont val="Aptos Narrow"/>
        <family val="2"/>
        <scheme val="minor"/>
      </rPr>
      <t>Vineland, NJ Metro Area</t>
    </r>
  </si>
  <si>
    <r>
      <t>.</t>
    </r>
    <r>
      <rPr>
        <sz val="11"/>
        <color theme="1"/>
        <rFont val="Aptos Narrow"/>
        <family val="2"/>
        <scheme val="minor"/>
      </rPr>
      <t>Virginia Beach-Chesapeake-Norfolk, VA-NC Metro Area</t>
    </r>
  </si>
  <si>
    <r>
      <t>.</t>
    </r>
    <r>
      <rPr>
        <sz val="11"/>
        <color theme="1"/>
        <rFont val="Aptos Narrow"/>
        <family val="2"/>
        <scheme val="minor"/>
      </rPr>
      <t>Visalia, CA Metro Area</t>
    </r>
  </si>
  <si>
    <r>
      <t>.</t>
    </r>
    <r>
      <rPr>
        <sz val="11"/>
        <color theme="1"/>
        <rFont val="Aptos Narrow"/>
        <family val="2"/>
        <scheme val="minor"/>
      </rPr>
      <t>Waco, TX Metro Area</t>
    </r>
  </si>
  <si>
    <r>
      <t>.</t>
    </r>
    <r>
      <rPr>
        <sz val="11"/>
        <color theme="1"/>
        <rFont val="Aptos Narrow"/>
        <family val="2"/>
        <scheme val="minor"/>
      </rPr>
      <t>Walla Walla, WA Metro Area</t>
    </r>
  </si>
  <si>
    <r>
      <t>.</t>
    </r>
    <r>
      <rPr>
        <sz val="11"/>
        <color theme="1"/>
        <rFont val="Aptos Narrow"/>
        <family val="2"/>
        <scheme val="minor"/>
      </rPr>
      <t>Warner Robins, GA Metro Area</t>
    </r>
  </si>
  <si>
    <r>
      <t>.</t>
    </r>
    <r>
      <rPr>
        <sz val="11"/>
        <color theme="1"/>
        <rFont val="Aptos Narrow"/>
        <family val="2"/>
        <scheme val="minor"/>
      </rPr>
      <t>Washington-Arlington-Alexandria, DC-VA-MD-WV Metro Area</t>
    </r>
  </si>
  <si>
    <r>
      <t>..</t>
    </r>
    <r>
      <rPr>
        <sz val="11"/>
        <color indexed="8"/>
        <rFont val="Aptos Narrow"/>
        <family val="2"/>
        <scheme val="minor"/>
      </rPr>
      <t>Arlington-Alexandria-Reston, VA-WV Metro Division</t>
    </r>
  </si>
  <si>
    <r>
      <t>..</t>
    </r>
    <r>
      <rPr>
        <sz val="11"/>
        <color indexed="8"/>
        <rFont val="Aptos Narrow"/>
        <family val="2"/>
        <scheme val="minor"/>
      </rPr>
      <t>Frederick-Gaithersburg-Bethesda, MD Metro Division</t>
    </r>
  </si>
  <si>
    <r>
      <t>..</t>
    </r>
    <r>
      <rPr>
        <sz val="11"/>
        <color indexed="8"/>
        <rFont val="Aptos Narrow"/>
        <family val="2"/>
        <scheme val="minor"/>
      </rPr>
      <t>Washington, DC-MD Metro Division</t>
    </r>
  </si>
  <si>
    <r>
      <t>.</t>
    </r>
    <r>
      <rPr>
        <sz val="11"/>
        <color theme="1"/>
        <rFont val="Aptos Narrow"/>
        <family val="2"/>
        <scheme val="minor"/>
      </rPr>
      <t>Waterbury-Shelton, CT Metro Area</t>
    </r>
  </si>
  <si>
    <r>
      <t>.</t>
    </r>
    <r>
      <rPr>
        <sz val="11"/>
        <color theme="1"/>
        <rFont val="Aptos Narrow"/>
        <family val="2"/>
        <scheme val="minor"/>
      </rPr>
      <t>Waterloo-Cedar Falls, IA Metro Area</t>
    </r>
  </si>
  <si>
    <r>
      <t>.</t>
    </r>
    <r>
      <rPr>
        <sz val="11"/>
        <color theme="1"/>
        <rFont val="Aptos Narrow"/>
        <family val="2"/>
        <scheme val="minor"/>
      </rPr>
      <t>Watertown-Fort Drum, NY Metro Area</t>
    </r>
  </si>
  <si>
    <r>
      <t>.</t>
    </r>
    <r>
      <rPr>
        <sz val="11"/>
        <color theme="1"/>
        <rFont val="Aptos Narrow"/>
        <family val="2"/>
        <scheme val="minor"/>
      </rPr>
      <t>Wausau, WI Metro Area</t>
    </r>
  </si>
  <si>
    <r>
      <t>.</t>
    </r>
    <r>
      <rPr>
        <sz val="11"/>
        <color theme="1"/>
        <rFont val="Aptos Narrow"/>
        <family val="2"/>
        <scheme val="minor"/>
      </rPr>
      <t>Weirton-Steubenville, WV-OH Metro Area</t>
    </r>
  </si>
  <si>
    <r>
      <t>.</t>
    </r>
    <r>
      <rPr>
        <sz val="11"/>
        <color theme="1"/>
        <rFont val="Aptos Narrow"/>
        <family val="2"/>
        <scheme val="minor"/>
      </rPr>
      <t>Wenatchee-East Wenatchee, WA Metro Area</t>
    </r>
  </si>
  <si>
    <r>
      <t>.</t>
    </r>
    <r>
      <rPr>
        <sz val="11"/>
        <color theme="1"/>
        <rFont val="Aptos Narrow"/>
        <family val="2"/>
        <scheme val="minor"/>
      </rPr>
      <t>Wheeling, WV-OH Metro Area</t>
    </r>
  </si>
  <si>
    <r>
      <t>.</t>
    </r>
    <r>
      <rPr>
        <sz val="11"/>
        <color theme="1"/>
        <rFont val="Aptos Narrow"/>
        <family val="2"/>
        <scheme val="minor"/>
      </rPr>
      <t>Wichita, KS Metro Area</t>
    </r>
  </si>
  <si>
    <r>
      <t>.</t>
    </r>
    <r>
      <rPr>
        <sz val="11"/>
        <color theme="1"/>
        <rFont val="Aptos Narrow"/>
        <family val="2"/>
        <scheme val="minor"/>
      </rPr>
      <t>Wichita Falls, TX Metro Area</t>
    </r>
  </si>
  <si>
    <r>
      <t>.</t>
    </r>
    <r>
      <rPr>
        <sz val="11"/>
        <color theme="1"/>
        <rFont val="Aptos Narrow"/>
        <family val="2"/>
        <scheme val="minor"/>
      </rPr>
      <t>Wildwood-The Villages, FL Metro Area</t>
    </r>
  </si>
  <si>
    <r>
      <t>.</t>
    </r>
    <r>
      <rPr>
        <sz val="11"/>
        <color theme="1"/>
        <rFont val="Aptos Narrow"/>
        <family val="2"/>
        <scheme val="minor"/>
      </rPr>
      <t>Williamsport, PA Metro Area</t>
    </r>
  </si>
  <si>
    <r>
      <t>.</t>
    </r>
    <r>
      <rPr>
        <sz val="11"/>
        <color theme="1"/>
        <rFont val="Aptos Narrow"/>
        <family val="2"/>
        <scheme val="minor"/>
      </rPr>
      <t>Wilmington, NC Metro Area</t>
    </r>
  </si>
  <si>
    <r>
      <t>.</t>
    </r>
    <r>
      <rPr>
        <sz val="11"/>
        <color theme="1"/>
        <rFont val="Aptos Narrow"/>
        <family val="2"/>
        <scheme val="minor"/>
      </rPr>
      <t>Winchester, VA-WV Metro Area</t>
    </r>
  </si>
  <si>
    <r>
      <t>.</t>
    </r>
    <r>
      <rPr>
        <sz val="11"/>
        <color theme="1"/>
        <rFont val="Aptos Narrow"/>
        <family val="2"/>
        <scheme val="minor"/>
      </rPr>
      <t>Winston-Salem, NC Metro Area</t>
    </r>
  </si>
  <si>
    <r>
      <t>.</t>
    </r>
    <r>
      <rPr>
        <sz val="11"/>
        <color theme="1"/>
        <rFont val="Aptos Narrow"/>
        <family val="2"/>
        <scheme val="minor"/>
      </rPr>
      <t>Worcester, MA Metro Area</t>
    </r>
  </si>
  <si>
    <r>
      <t>.</t>
    </r>
    <r>
      <rPr>
        <sz val="11"/>
        <color theme="1"/>
        <rFont val="Aptos Narrow"/>
        <family val="2"/>
        <scheme val="minor"/>
      </rPr>
      <t>Yakima, WA Metro Area</t>
    </r>
  </si>
  <si>
    <r>
      <t>.</t>
    </r>
    <r>
      <rPr>
        <sz val="11"/>
        <color theme="1"/>
        <rFont val="Aptos Narrow"/>
        <family val="2"/>
        <scheme val="minor"/>
      </rPr>
      <t>York-Hanover, PA Metro Area</t>
    </r>
  </si>
  <si>
    <r>
      <t>.</t>
    </r>
    <r>
      <rPr>
        <sz val="11"/>
        <color theme="1"/>
        <rFont val="Aptos Narrow"/>
        <family val="2"/>
        <scheme val="minor"/>
      </rPr>
      <t>Youngstown-Warren, OH Metro Area</t>
    </r>
  </si>
  <si>
    <r>
      <t>.</t>
    </r>
    <r>
      <rPr>
        <sz val="11"/>
        <color theme="1"/>
        <rFont val="Aptos Narrow"/>
        <family val="2"/>
        <scheme val="minor"/>
      </rPr>
      <t>Yuba City, CA Metro Area</t>
    </r>
  </si>
  <si>
    <r>
      <t>.</t>
    </r>
    <r>
      <rPr>
        <sz val="11"/>
        <color theme="1"/>
        <rFont val="Aptos Narrow"/>
        <family val="2"/>
        <scheme val="minor"/>
      </rPr>
      <t>Yuma, AZ Metro Area</t>
    </r>
  </si>
  <si>
    <t>.</t>
  </si>
  <si>
    <r>
      <t>.</t>
    </r>
    <r>
      <rPr>
        <sz val="11"/>
        <color theme="1"/>
        <rFont val="Aptos Narrow"/>
        <family val="2"/>
        <scheme val="minor"/>
      </rPr>
      <t>Aguadilla, PR Metro Area</t>
    </r>
  </si>
  <si>
    <r>
      <t>.</t>
    </r>
    <r>
      <rPr>
        <sz val="11"/>
        <color theme="1"/>
        <rFont val="Aptos Narrow"/>
        <family val="2"/>
        <scheme val="minor"/>
      </rPr>
      <t>Arecibo, PR Metro Area</t>
    </r>
  </si>
  <si>
    <r>
      <t>.</t>
    </r>
    <r>
      <rPr>
        <sz val="11"/>
        <color theme="1"/>
        <rFont val="Aptos Narrow"/>
        <family val="2"/>
        <scheme val="minor"/>
      </rPr>
      <t>Guayama, PR Metro Area</t>
    </r>
  </si>
  <si>
    <r>
      <t>.</t>
    </r>
    <r>
      <rPr>
        <sz val="11"/>
        <color theme="1"/>
        <rFont val="Aptos Narrow"/>
        <family val="2"/>
        <scheme val="minor"/>
      </rPr>
      <t>Mayagüez, PR Metro Area</t>
    </r>
  </si>
  <si>
    <r>
      <t>.</t>
    </r>
    <r>
      <rPr>
        <sz val="11"/>
        <color theme="1"/>
        <rFont val="Aptos Narrow"/>
        <family val="2"/>
        <scheme val="minor"/>
      </rPr>
      <t>Ponce, PR Metro Area</t>
    </r>
  </si>
  <si>
    <r>
      <t>.</t>
    </r>
    <r>
      <rPr>
        <sz val="11"/>
        <color theme="1"/>
        <rFont val="Aptos Narrow"/>
        <family val="2"/>
        <scheme val="minor"/>
      </rPr>
      <t>San Juan-Bayamón-Caguas, PR Metro Area</t>
    </r>
  </si>
  <si>
    <t>1516 Aero Dr</t>
  </si>
  <si>
    <t>Linthicum Heights</t>
  </si>
  <si>
    <t>Frederick-Gaithersburg-Bethesda, MD Metro Division</t>
  </si>
  <si>
    <t>Anne Arundel</t>
  </si>
  <si>
    <t>BWI Airport</t>
  </si>
  <si>
    <t>8440 Freeport Pky</t>
  </si>
  <si>
    <t>10220 Regency Cir</t>
  </si>
  <si>
    <t>Douglas</t>
  </si>
  <si>
    <t>Omaha West/South</t>
  </si>
  <si>
    <t>888 E Tahquitz Canyon Way</t>
  </si>
  <si>
    <t>Palm Springs</t>
  </si>
  <si>
    <t>Sugar Land</t>
  </si>
  <si>
    <t>Riverside</t>
  </si>
  <si>
    <t>1 Hilton Ct</t>
  </si>
  <si>
    <t>07054</t>
  </si>
  <si>
    <t>Morris/Sussex/Warren</t>
  </si>
  <si>
    <t>Morris</t>
  </si>
  <si>
    <t>16090 City Walk</t>
  </si>
  <si>
    <t>Houston Southwest Freeway</t>
  </si>
  <si>
    <t>Fort Bend</t>
  </si>
  <si>
    <t>2225 N Lois Ave</t>
  </si>
  <si>
    <t>Tampa CBD/Airport</t>
  </si>
  <si>
    <t>252 Town Center Dr</t>
  </si>
  <si>
    <t>Virginia Beach</t>
  </si>
  <si>
    <t>1914 Connecticut Ave</t>
  </si>
  <si>
    <t>Washington DC CBD</t>
  </si>
  <si>
    <t>2430 Pennsylvania Ave </t>
  </si>
  <si>
    <t>Omaha, NE-IA Metro Area</t>
  </si>
  <si>
    <t>Riverside-San Bernardino-Ontario, CA Metro Area</t>
  </si>
  <si>
    <t>New York-Newark-Jersey City, NY-NJ Metro Area</t>
  </si>
  <si>
    <t>Tampa, FL Metro Division</t>
  </si>
  <si>
    <t>Virginia Beach-Chesapeake-Norfolk, VA-NC Metro Area</t>
  </si>
  <si>
    <t>TTM June 2026</t>
  </si>
  <si>
    <t>Project Prime Care Portfolio Senior Financing</t>
  </si>
  <si>
    <t>MaSH-3780342</t>
  </si>
  <si>
    <t>Starwood Capital</t>
  </si>
  <si>
    <t>Trimont</t>
  </si>
  <si>
    <t>Senior Housing</t>
  </si>
  <si>
    <t>18 months of minimum interest</t>
  </si>
  <si>
    <t>Prime Care Properties LLC</t>
  </si>
  <si>
    <t>Brighton Gardens of Stamford</t>
  </si>
  <si>
    <t>Brighton Gardens of Friendship Heights</t>
  </si>
  <si>
    <t>Sunrise of Annapolis</t>
  </si>
  <si>
    <t>Sunrise of Pikesville</t>
  </si>
  <si>
    <t>Brighton Gardens of Charlotte</t>
  </si>
  <si>
    <t>Brighton Gardens of Raleigh</t>
  </si>
  <si>
    <t>Brighton Gardens of Winston-Salem</t>
  </si>
  <si>
    <t>Brighton Gardens of Middletown</t>
  </si>
  <si>
    <t>Brighton Gardens of Mountainside</t>
  </si>
  <si>
    <t>Senior Living</t>
  </si>
  <si>
    <t>Stamford</t>
  </si>
  <si>
    <t>Chevy Chase</t>
  </si>
  <si>
    <t>Annapolis</t>
  </si>
  <si>
    <t>Pikesville</t>
  </si>
  <si>
    <t>Raleigh</t>
  </si>
  <si>
    <t>Winston-Salem</t>
  </si>
  <si>
    <t>Middletown</t>
  </si>
  <si>
    <t>Mountainside</t>
  </si>
  <si>
    <t>59 Roxbury Rd</t>
  </si>
  <si>
    <t>06902</t>
  </si>
  <si>
    <t>5555 Friendship Blvd</t>
  </si>
  <si>
    <t>800 Bestgate Rd</t>
  </si>
  <si>
    <t>3800 Old Court Rd</t>
  </si>
  <si>
    <t>6000 Park Ave</t>
  </si>
  <si>
    <t>3101 Duraleigh Rd</t>
  </si>
  <si>
    <t>2601 Reynolda Rd</t>
  </si>
  <si>
    <t>620 Highway 35 South</t>
  </si>
  <si>
    <t>1350 Route 22 West</t>
  </si>
  <si>
    <t>07748</t>
  </si>
  <si>
    <t>07092</t>
  </si>
  <si>
    <t>Fairfield</t>
  </si>
  <si>
    <t>Bethesda/Chevy Chase</t>
  </si>
  <si>
    <t>Reisterstown Rd Corridor</t>
  </si>
  <si>
    <t>Mecklenburg</t>
  </si>
  <si>
    <t>South Charlotte</t>
  </si>
  <si>
    <t>Wake</t>
  </si>
  <si>
    <t>West Raleigh</t>
  </si>
  <si>
    <t>Forsyth</t>
  </si>
  <si>
    <t>Forsyth County</t>
  </si>
  <si>
    <t>Eastern Monmouth</t>
  </si>
  <si>
    <t>Monmouth</t>
  </si>
  <si>
    <t>Union</t>
  </si>
  <si>
    <t>Bridgeport-Stamford-Danbury, CT Metro Area</t>
  </si>
  <si>
    <t>Raleigh-Cary, NC Metro Area</t>
  </si>
  <si>
    <t>Winston-Salem, NC Metro Area</t>
  </si>
  <si>
    <t>Project Scarlet Bay</t>
  </si>
  <si>
    <t>MaSH-3768501</t>
  </si>
  <si>
    <t>Red Cove Capital</t>
  </si>
  <si>
    <t>Project Royalton Whole Loan</t>
  </si>
  <si>
    <t>Vertical Tranche</t>
  </si>
  <si>
    <t>Apollo</t>
  </si>
  <si>
    <t>Highgate</t>
  </si>
  <si>
    <t>MaSH-3773946</t>
  </si>
  <si>
    <t>Project Hearthstone Land</t>
  </si>
  <si>
    <t>MaSH-3570618</t>
  </si>
  <si>
    <t>Land</t>
  </si>
  <si>
    <t>Residential Lots</t>
  </si>
  <si>
    <t xml:space="preserve">DY below 9.0% during extended term </t>
  </si>
  <si>
    <t>Permitted at any time, subject to Minimum Interest equal to $46,500,000 less any fees and interest paid to date</t>
  </si>
  <si>
    <t>4.5% of amount due</t>
  </si>
  <si>
    <t>Hearthstone</t>
  </si>
  <si>
    <t>Paragon Dunes</t>
  </si>
  <si>
    <t>3200 West Moore</t>
  </si>
  <si>
    <t>Hull</t>
  </si>
  <si>
    <t>Boston-Cambridge-Newton, MA-NH Metro Area</t>
  </si>
  <si>
    <t xml:space="preserve">South Shore </t>
  </si>
  <si>
    <t>Scott Addition</t>
  </si>
  <si>
    <t>Viceroy Park Avenue</t>
  </si>
  <si>
    <t>420 Park Avenue South</t>
  </si>
  <si>
    <t xml:space="preserve">New York </t>
  </si>
  <si>
    <t xml:space="preserve"> 181–199 Nantasket Ave</t>
  </si>
  <si>
    <t>02025</t>
  </si>
  <si>
    <t>3200 W Moore St</t>
  </si>
  <si>
    <t>Plymouth County</t>
  </si>
  <si>
    <t>Nomad</t>
  </si>
  <si>
    <t>YE 2025 Financials</t>
  </si>
  <si>
    <t>Southshore Bay</t>
  </si>
  <si>
    <t>Tuscan Ridge</t>
  </si>
  <si>
    <t>Wellness Way</t>
  </si>
  <si>
    <t>Prairie Song</t>
  </si>
  <si>
    <t>Arnold Mill Road</t>
  </si>
  <si>
    <t>Higgins Ranch</t>
  </si>
  <si>
    <t>Villages North</t>
  </si>
  <si>
    <t>Vulcan Flats</t>
  </si>
  <si>
    <t>Riverwood Farms</t>
  </si>
  <si>
    <t>Villages North Tract 2</t>
  </si>
  <si>
    <t>Cielo</t>
  </si>
  <si>
    <t>Harmony</t>
  </si>
  <si>
    <t>Elk Grove</t>
  </si>
  <si>
    <t>Clermont</t>
  </si>
  <si>
    <t>Windsor</t>
  </si>
  <si>
    <t>Woodstock</t>
  </si>
  <si>
    <t>Visalia</t>
  </si>
  <si>
    <t>Winchester</t>
  </si>
  <si>
    <t>Alexandria</t>
  </si>
  <si>
    <t xml:space="preserve">Brookshire </t>
  </si>
  <si>
    <t>Dragonfly</t>
  </si>
  <si>
    <t xml:space="preserve">Roseville </t>
  </si>
  <si>
    <t>Antioch</t>
  </si>
  <si>
    <t>Pleasanton</t>
  </si>
  <si>
    <t>Tampa-St. Petersburg-Clearwater, FL Metro Area</t>
  </si>
  <si>
    <t>Sacramento-Roseville-Folsom, CA Metro Area</t>
  </si>
  <si>
    <t>Orlando-Kissimmee-Sanford, FL Metro Area</t>
  </si>
  <si>
    <t>Fort Collins-Loveland, CO Metro Area</t>
  </si>
  <si>
    <t>Visalia, CA Metro Area</t>
  </si>
  <si>
    <t>Sacramento</t>
  </si>
  <si>
    <t>Cherokee</t>
  </si>
  <si>
    <t>Tulare</t>
  </si>
  <si>
    <t>Weld</t>
  </si>
  <si>
    <t>Lake</t>
  </si>
  <si>
    <t>Alexandria City</t>
  </si>
  <si>
    <t>Waller</t>
  </si>
  <si>
    <t xml:space="preserve">Riverside </t>
  </si>
  <si>
    <t>Placer</t>
  </si>
  <si>
    <t>Contra Costa</t>
  </si>
  <si>
    <t>Citi</t>
  </si>
  <si>
    <t xml:space="preserve">Dwight Capital </t>
  </si>
  <si>
    <t>Riller Capital</t>
  </si>
  <si>
    <t>Dwight Capital</t>
  </si>
  <si>
    <t>MaSH-3777002</t>
  </si>
  <si>
    <t>HLTN 2026-DPLO - Class B</t>
  </si>
  <si>
    <t>HLTN 2026-DPLO - Class C</t>
  </si>
  <si>
    <t>HLTN 2026-DPLO - Class D</t>
  </si>
  <si>
    <t>40446RAC2</t>
  </si>
  <si>
    <t>JP Morgan / Citi</t>
  </si>
  <si>
    <t>KeyBank / Green Loan Services</t>
  </si>
  <si>
    <t>Computershare Trust Company, National Association.</t>
  </si>
  <si>
    <t>40446RAE8</t>
  </si>
  <si>
    <t>40446RAG3</t>
  </si>
  <si>
    <t>Trinity Real Estate Investment / UBS</t>
  </si>
  <si>
    <t>Spread maintenance for first 12 months</t>
  </si>
  <si>
    <t>&lt;6.70% DY for two consecutive quarters over the first 12 months and ii) &lt;7.50% DY for two consecutive quarters thereafter</t>
  </si>
  <si>
    <t>MaSH-3779335</t>
  </si>
  <si>
    <t>00151BAC6</t>
  </si>
  <si>
    <t>00151BAE2</t>
  </si>
  <si>
    <t>00151BAG7</t>
  </si>
  <si>
    <t>00151BAJ1</t>
  </si>
  <si>
    <t>MaSH-3777674</t>
  </si>
  <si>
    <t>KSL Capital Partners</t>
  </si>
  <si>
    <t>48269AAC6</t>
  </si>
  <si>
    <t>Computershare Trust Company</t>
  </si>
  <si>
    <t>48269AAE2</t>
  </si>
  <si>
    <t>48269AAG7</t>
  </si>
  <si>
    <t>Wells Fargo &amp; Co.</t>
  </si>
  <si>
    <t>Deutsche Bank National Trust Company</t>
  </si>
  <si>
    <t>Computershare Trust Company, National Association</t>
  </si>
  <si>
    <t>Atrium Hospitality</t>
  </si>
  <si>
    <t>i) &lt;8.25% DY and ii) one or more properties are no longer compliant with respective flag or brand requirements</t>
  </si>
  <si>
    <t>KSL 2026-HT3 - Class B</t>
  </si>
  <si>
    <t>KSL 2026-HT3 - Class C</t>
  </si>
  <si>
    <t>KSL 2026-HT3 - Class D</t>
  </si>
  <si>
    <t>AHPT 2026-ATRM - Class B</t>
  </si>
  <si>
    <t>AHPT 2026-ATRM - Class C</t>
  </si>
  <si>
    <t>AHPT 2026-ATRM - Class D</t>
  </si>
  <si>
    <t>AHPT 2026-ATRM - Class E</t>
  </si>
  <si>
    <t>i) &lt;6.70% DY for two consecutive quarters over the first 12 months and ii) &lt;7.50% DY for two consecutive quarters thereafter</t>
  </si>
  <si>
    <t>AHPT 2026-ATRM</t>
  </si>
  <si>
    <t>Dallas Fort Worth Embassy</t>
  </si>
  <si>
    <t>2401 Bass Pro Dr</t>
  </si>
  <si>
    <t>07056567</t>
  </si>
  <si>
    <t>Fee Simple</t>
  </si>
  <si>
    <t>Omaha Embassy</t>
  </si>
  <si>
    <t>555 S 10th St</t>
  </si>
  <si>
    <t>Charlotte Airport Hilton</t>
  </si>
  <si>
    <t>2800 Coliseum Centre Dr</t>
  </si>
  <si>
    <t>Montgomery Embassy</t>
  </si>
  <si>
    <t>300 Tallapoosa St</t>
  </si>
  <si>
    <t>1101124003002000</t>
  </si>
  <si>
    <t>Montgomery, AL Metro Area</t>
  </si>
  <si>
    <t>North Charleston Embassy</t>
  </si>
  <si>
    <t>5055 International Blvd</t>
  </si>
  <si>
    <t>Charleston</t>
  </si>
  <si>
    <t>Charleston-North Charleston, SC Metro Area</t>
  </si>
  <si>
    <t>Greenville Embassy</t>
  </si>
  <si>
    <t>670 Verdae Blvd</t>
  </si>
  <si>
    <t>0261000101202</t>
  </si>
  <si>
    <t>Greenville-Anderson-Greer, SC Metro Area</t>
  </si>
  <si>
    <t>Leasehold</t>
  </si>
  <si>
    <t>Two 10-year extension options</t>
  </si>
  <si>
    <t>Madison Marriott</t>
  </si>
  <si>
    <t>1313 John Q Hammons Dr</t>
  </si>
  <si>
    <t>Middleton</t>
  </si>
  <si>
    <t>Dane</t>
  </si>
  <si>
    <t>0708-151-0112-3</t>
  </si>
  <si>
    <t>Madison</t>
  </si>
  <si>
    <t>Madison, WI Metro Area</t>
  </si>
  <si>
    <t>Fort Collins Hilton</t>
  </si>
  <si>
    <t>425 W Prospect Rd</t>
  </si>
  <si>
    <t>Fort Collins</t>
  </si>
  <si>
    <t>Larimer</t>
  </si>
  <si>
    <t>9723111002</t>
  </si>
  <si>
    <t>Houston Marriott</t>
  </si>
  <si>
    <t>9100 Gulf Fwy</t>
  </si>
  <si>
    <t>Harris</t>
  </si>
  <si>
    <t>0342030020118</t>
  </si>
  <si>
    <t>Sacramento Holiday Inn</t>
  </si>
  <si>
    <t>300 J St</t>
  </si>
  <si>
    <t>00600870500000</t>
  </si>
  <si>
    <t>Greensboro Embassy</t>
  </si>
  <si>
    <t>204 Centreport Dr</t>
  </si>
  <si>
    <t>Greensboro</t>
  </si>
  <si>
    <t>Guilford</t>
  </si>
  <si>
    <t>7815-50-1544</t>
  </si>
  <si>
    <t>Greensboro-High Point, NC Metro Area</t>
  </si>
  <si>
    <t>Coral Springs Marriott</t>
  </si>
  <si>
    <t>11775 Heron Bay Blvd</t>
  </si>
  <si>
    <t>Coral Springs</t>
  </si>
  <si>
    <t>Broward</t>
  </si>
  <si>
    <t>484106010013</t>
  </si>
  <si>
    <t>Fort Lauderdale</t>
  </si>
  <si>
    <t>Miami-Fort Lauderdale-West Palm Beach, FL Metro Area</t>
  </si>
  <si>
    <t>Little Rock Embassy</t>
  </si>
  <si>
    <t>11301 Financial Centre Pkwy</t>
  </si>
  <si>
    <t>Little Rock</t>
  </si>
  <si>
    <t>Pulaski</t>
  </si>
  <si>
    <t>44L-069-00-024-00</t>
  </si>
  <si>
    <t>Little Rock-North Little Rock-Conway, AR Metro Area</t>
  </si>
  <si>
    <t>Greensboro Homewood</t>
  </si>
  <si>
    <t>201 Centreport Dr</t>
  </si>
  <si>
    <t>7815-40-9891</t>
  </si>
  <si>
    <t>Des Moines Embassy</t>
  </si>
  <si>
    <t>101 E Locust St</t>
  </si>
  <si>
    <t>Des Moines</t>
  </si>
  <si>
    <t>Polk</t>
  </si>
  <si>
    <t>040/03887-002-000</t>
  </si>
  <si>
    <t>Des Moines-West Des Moines, IA Metro Area</t>
  </si>
  <si>
    <t>Mesquite Hampton</t>
  </si>
  <si>
    <t>1700 Rodeo Dr</t>
  </si>
  <si>
    <t>Mesquite</t>
  </si>
  <si>
    <t>65007456510030100</t>
  </si>
  <si>
    <t>Kansas City Homewood</t>
  </si>
  <si>
    <t>7312 NW Polo Dr</t>
  </si>
  <si>
    <t>Kansas City</t>
  </si>
  <si>
    <t>Platte</t>
  </si>
  <si>
    <t>17-7.0-36-100-002-002.001</t>
  </si>
  <si>
    <t>Kansas City, MO-KS Metro Area</t>
  </si>
  <si>
    <t>Springdale Hampton</t>
  </si>
  <si>
    <t>1700 S 48th St</t>
  </si>
  <si>
    <t>Springdale</t>
  </si>
  <si>
    <t>815-30075-000</t>
  </si>
  <si>
    <t>Fayetteville-Springdale-Rogers</t>
  </si>
  <si>
    <t>Fayetteville-Springdale-Rogers, AR Metro Area</t>
  </si>
  <si>
    <t>KSL 2026-HT3</t>
  </si>
  <si>
    <t>The Envoy Hotel</t>
  </si>
  <si>
    <t>70 Sleeper St</t>
  </si>
  <si>
    <t>Boston</t>
  </si>
  <si>
    <t>Suffolk</t>
  </si>
  <si>
    <t>Hilton Garden Inn JFK</t>
  </si>
  <si>
    <t>148-18 134th St</t>
  </si>
  <si>
    <t>Jamaica</t>
  </si>
  <si>
    <t>Queens</t>
  </si>
  <si>
    <t>Hilton Garden Inn Midtown East</t>
  </si>
  <si>
    <t>206 E 52nd St</t>
  </si>
  <si>
    <t>Manhattan</t>
  </si>
  <si>
    <t>Hyatt House White Plains</t>
  </si>
  <si>
    <t>101 Corporate Park Dr</t>
  </si>
  <si>
    <t>White Plains</t>
  </si>
  <si>
    <t>Westchester</t>
  </si>
  <si>
    <t>0631.-16</t>
  </si>
  <si>
    <t>Hyatt Union Square</t>
  </si>
  <si>
    <t>134 4th Ave</t>
  </si>
  <si>
    <t>0564-0045</t>
  </si>
  <si>
    <t>Mystic Marriott</t>
  </si>
  <si>
    <t>625 N Rd #117</t>
  </si>
  <si>
    <t>Groton</t>
  </si>
  <si>
    <t>New London</t>
  </si>
  <si>
    <t>GROT-001699-001694-000668-A000001</t>
  </si>
  <si>
    <t>Norwich-New London</t>
  </si>
  <si>
    <t>Norwich-New London-Willimantic, CT Metro Area</t>
  </si>
  <si>
    <t>Nu Hotel</t>
  </si>
  <si>
    <t>85 Smith St</t>
  </si>
  <si>
    <t>Brooklyn</t>
  </si>
  <si>
    <t>Kings</t>
  </si>
  <si>
    <t>00176-1001</t>
  </si>
  <si>
    <t>Parrot Key Hotel &amp; Villas</t>
  </si>
  <si>
    <t>2801 N Roosevelt Blvd</t>
  </si>
  <si>
    <t>Key West</t>
  </si>
  <si>
    <t>Monroe</t>
  </si>
  <si>
    <t>00002410-000400</t>
  </si>
  <si>
    <t>Key West-Key Largo, FL Micro Area</t>
  </si>
  <si>
    <t>The Ambrose Hotel</t>
  </si>
  <si>
    <t>1255 20th St</t>
  </si>
  <si>
    <t>Santa Monica</t>
  </si>
  <si>
    <t>Westin Philadelphia</t>
  </si>
  <si>
    <t>Liberty Place, 99 S 17th St</t>
  </si>
  <si>
    <t>Westin Savannah</t>
  </si>
  <si>
    <t>1 Resort Dr</t>
  </si>
  <si>
    <t>Savannah</t>
  </si>
  <si>
    <t>Chatham</t>
  </si>
  <si>
    <t>20436 01011</t>
  </si>
  <si>
    <t>Savannah, GA Metro Area</t>
  </si>
  <si>
    <t>The Ritz-Carlton Georgetown</t>
  </si>
  <si>
    <t>3100 S St NW</t>
  </si>
  <si>
    <t>1189-2030</t>
  </si>
  <si>
    <t>HLTN 2026-DPLO</t>
  </si>
  <si>
    <t>The Diplomat Beach Resort</t>
  </si>
  <si>
    <t>3555 S Ocean Dr</t>
  </si>
  <si>
    <t>Hollywood</t>
  </si>
  <si>
    <t>514223170010</t>
  </si>
  <si>
    <t>TTM Feb 2026</t>
  </si>
  <si>
    <t>Leased Fee</t>
  </si>
  <si>
    <t>Lease Fee</t>
  </si>
  <si>
    <t>Ground Lease</t>
  </si>
  <si>
    <t>KeyBank</t>
  </si>
  <si>
    <t>Mixed Use - Hospitality</t>
  </si>
  <si>
    <t xml:space="preserve">Mixed Use - Multifamily </t>
  </si>
  <si>
    <t xml:space="preserve">Mixed Use - Office / Retail </t>
  </si>
  <si>
    <t>Mixed Use - Hospitality / Office / Retail</t>
  </si>
  <si>
    <t>Quarterly</t>
  </si>
  <si>
    <t>Semi-Annual</t>
  </si>
  <si>
    <t>Annual</t>
  </si>
  <si>
    <t>MaSH-3748736</t>
  </si>
  <si>
    <t>Bridge Loan Trust</t>
  </si>
  <si>
    <t>Redwood Trust, Inc.</t>
  </si>
  <si>
    <t>CoreVest Finance</t>
  </si>
  <si>
    <t>Senior - GS Purchase Price Increases for Renovation Advances (Committed Amount)</t>
  </si>
  <si>
    <t>Wilmington Trust</t>
  </si>
  <si>
    <t>Sidley Austin LLP</t>
  </si>
  <si>
    <t>Bridge Loan Trust - Residual Class B</t>
  </si>
  <si>
    <t>The Conservancy BTR</t>
  </si>
  <si>
    <t>Freeman Rd and Galligan Rd #1 &amp; #2</t>
  </si>
  <si>
    <t>Gilberts</t>
  </si>
  <si>
    <t>Kane</t>
  </si>
  <si>
    <t>Ph 2: 02-11-176-001</t>
  </si>
  <si>
    <t>Chicago-Naperville-Elgin, IL-IN-WI</t>
  </si>
  <si>
    <t>Moda Yorkville Townhomes</t>
  </si>
  <si>
    <t>Barrett Dr, Portage Lane and Rosenwinkel street</t>
  </si>
  <si>
    <t>Yorkville</t>
  </si>
  <si>
    <t>Kendall</t>
  </si>
  <si>
    <t>237 parcels</t>
  </si>
  <si>
    <t>JCF Huntsville 2 - 2022 Refinance</t>
  </si>
  <si>
    <t>1447 Old Monrovia Rd NW</t>
  </si>
  <si>
    <t>15-07-25-0-001-003.002</t>
  </si>
  <si>
    <t>Huntsville, AL</t>
  </si>
  <si>
    <t>JCF Lebanon, LLC</t>
  </si>
  <si>
    <t>6800 Franklin Rd</t>
  </si>
  <si>
    <t>Lebanon</t>
  </si>
  <si>
    <t>Wilson</t>
  </si>
  <si>
    <t>101-016.00</t>
  </si>
  <si>
    <t>Nashville</t>
  </si>
  <si>
    <t>Nashville-Davidson--Murfreesboro--Franklin, TN</t>
  </si>
  <si>
    <t>Florio 3000 Ember MF</t>
  </si>
  <si>
    <t>3000 Ember Dr</t>
  </si>
  <si>
    <t>Decatur</t>
  </si>
  <si>
    <t>DeKalb</t>
  </si>
  <si>
    <t>15-121-02-002</t>
  </si>
  <si>
    <t>Atlanta-Sandy Springs-Roswell, GA</t>
  </si>
  <si>
    <t>The Wilcox</t>
  </si>
  <si>
    <t>2400 S Loop</t>
  </si>
  <si>
    <t>044-093-001-0005</t>
  </si>
  <si>
    <t>Houston-The Woodlands-Sugar Land, TX</t>
  </si>
  <si>
    <t>Antioch (The Clublands)</t>
  </si>
  <si>
    <t>Savage and W Miller Rd</t>
  </si>
  <si>
    <t>110 parcels</t>
  </si>
  <si>
    <t>The Morgan</t>
  </si>
  <si>
    <t>2401 Westridge St</t>
  </si>
  <si>
    <t>044-093-001-0006</t>
  </si>
  <si>
    <t>Eagles Landing</t>
  </si>
  <si>
    <t>3845 Old Tampa Highway</t>
  </si>
  <si>
    <t>Lakeland</t>
  </si>
  <si>
    <t>23-28-20-000000-021010</t>
  </si>
  <si>
    <t>Lakeland-Winter Haven, FL</t>
  </si>
  <si>
    <t>The View ABQ</t>
  </si>
  <si>
    <t>3003 Transport St SE</t>
  </si>
  <si>
    <t>Albuquerque</t>
  </si>
  <si>
    <t>Bernalillo</t>
  </si>
  <si>
    <t>101505510022430315</t>
  </si>
  <si>
    <t>Albuquerque, NM</t>
  </si>
  <si>
    <t>Cottages at Braselton - 2022</t>
  </si>
  <si>
    <t>5601 and 5445 Old Winder Highway</t>
  </si>
  <si>
    <t>Braselton</t>
  </si>
  <si>
    <t>Jackson</t>
  </si>
  <si>
    <t>15039A000013, 15039A000006</t>
  </si>
  <si>
    <t>Jefferson, GA</t>
  </si>
  <si>
    <t>Second City Rentals LOC 2</t>
  </si>
  <si>
    <t>Cook</t>
  </si>
  <si>
    <t>Prominence BTR 4</t>
  </si>
  <si>
    <t>Birmingham-Hoover, AL; Daphne-Fairhope-Foley, AL; Decatur, AL and  Jasper, AL</t>
  </si>
  <si>
    <t>Boston Woods</t>
  </si>
  <si>
    <t>800 Gentleman Rd</t>
  </si>
  <si>
    <t>San Antonio</t>
  </si>
  <si>
    <t>Bexar</t>
  </si>
  <si>
    <t>358074, 358084, 358086</t>
  </si>
  <si>
    <t>San Antonio-New Braunfels, TX</t>
  </si>
  <si>
    <t>Fee Simple / Leasehold</t>
  </si>
  <si>
    <t>Urban Communities Detroit Multis - LOC</t>
  </si>
  <si>
    <t>Detroit</t>
  </si>
  <si>
    <t>Wayne</t>
  </si>
  <si>
    <t>Detroit-Warren-Dearborn, MI</t>
  </si>
  <si>
    <t>Viking Mill</t>
  </si>
  <si>
    <t>2019-53 E Boston Str</t>
  </si>
  <si>
    <t>884346690</t>
  </si>
  <si>
    <t>Philadelphia-Camden-Wilmington, PA-NJ-DE-MD</t>
  </si>
  <si>
    <t>Florio 925 Conley MF</t>
  </si>
  <si>
    <t>925 Conley Rd SE</t>
  </si>
  <si>
    <t>14 000100020479</t>
  </si>
  <si>
    <t>Antigua Village CLO</t>
  </si>
  <si>
    <t>5320 E Rosedale St</t>
  </si>
  <si>
    <t>06419615</t>
  </si>
  <si>
    <t>Dallas-Fort Worth-Arlington, TX</t>
  </si>
  <si>
    <t>Onslow - Town Center Apts</t>
  </si>
  <si>
    <t>2292 Onslow Dr</t>
  </si>
  <si>
    <t>Jacksonville</t>
  </si>
  <si>
    <t>Onslow</t>
  </si>
  <si>
    <t>17 parcels</t>
  </si>
  <si>
    <t>Jacksonville, NC</t>
  </si>
  <si>
    <t>Florio 875 Conley MF</t>
  </si>
  <si>
    <t>875 Conley Rd SE</t>
  </si>
  <si>
    <t>14 0032 LL0772</t>
  </si>
  <si>
    <t>Interest Rate Cap Strike Price</t>
  </si>
  <si>
    <t>Interest Rate Cap Notional</t>
  </si>
  <si>
    <t>Interest Rate Cap Term</t>
  </si>
  <si>
    <t>In-Place NOI</t>
  </si>
  <si>
    <t>In-Place DSCR</t>
  </si>
  <si>
    <t>Untrended NOI</t>
  </si>
  <si>
    <t>Untrended DSCR</t>
  </si>
  <si>
    <t>Trended NOI</t>
  </si>
  <si>
    <t>Trended DSCR</t>
  </si>
  <si>
    <t>Underwritten Statement Type</t>
  </si>
  <si>
    <t>Collateral Type (from Position Report)</t>
  </si>
  <si>
    <t>Loan Type</t>
  </si>
  <si>
    <t>Legal Form (from Position Report)</t>
  </si>
  <si>
    <t>Insurance Reporting Schedule</t>
  </si>
  <si>
    <t>Position Leverage</t>
  </si>
  <si>
    <t>Fund Type</t>
  </si>
  <si>
    <t>CRE Agriculture</t>
  </si>
  <si>
    <t>Acquisition</t>
  </si>
  <si>
    <t>Origination</t>
  </si>
  <si>
    <t>Mortgage</t>
  </si>
  <si>
    <t>Asset Purchase Levered</t>
  </si>
  <si>
    <t>Schedule A - Real Estate</t>
  </si>
  <si>
    <t>Structural</t>
  </si>
  <si>
    <t>FI+</t>
  </si>
  <si>
    <t>CRE Entitled Land</t>
  </si>
  <si>
    <t>Construction</t>
  </si>
  <si>
    <t>Loan Acquisition</t>
  </si>
  <si>
    <t>Asset Purchase Unlevered</t>
  </si>
  <si>
    <t>Repo/Warehouse</t>
  </si>
  <si>
    <t>Opportunistic</t>
  </si>
  <si>
    <t>CRE Ground Lease</t>
  </si>
  <si>
    <t>Financing</t>
  </si>
  <si>
    <t>B-Note</t>
  </si>
  <si>
    <t>CUSIP IG</t>
  </si>
  <si>
    <t>Schedule B - Residential Mortgages</t>
  </si>
  <si>
    <t>Note on Note</t>
  </si>
  <si>
    <t>Enhanced Core</t>
  </si>
  <si>
    <t>CRE Hotel</t>
  </si>
  <si>
    <t>Bridge</t>
  </si>
  <si>
    <t>CUSIP - New Issue</t>
  </si>
  <si>
    <t>CUSIP Non-IG</t>
  </si>
  <si>
    <t>Schedule D - Non-Financial ABS</t>
  </si>
  <si>
    <t>FI+ / Opportunistic</t>
  </si>
  <si>
    <t>Data Center</t>
  </si>
  <si>
    <t>CRE Industrial</t>
  </si>
  <si>
    <t>CUSIP - Secondary</t>
  </si>
  <si>
    <t>Mezzanine Loan</t>
  </si>
  <si>
    <t>Debt/Platform</t>
  </si>
  <si>
    <t>Schedule D - Financial ABS</t>
  </si>
  <si>
    <t>N/A - Unlevered</t>
  </si>
  <si>
    <t>CRE Mixed Asset Loan Pool</t>
  </si>
  <si>
    <t>Syndication</t>
  </si>
  <si>
    <t>Equity/Platform</t>
  </si>
  <si>
    <t>Schedule D - Other</t>
  </si>
  <si>
    <t>Mixed Use</t>
  </si>
  <si>
    <t>CRE Mixed Use</t>
  </si>
  <si>
    <t>Recapitalization</t>
  </si>
  <si>
    <t>Levered Whole Loan</t>
  </si>
  <si>
    <t>Structured Equity</t>
  </si>
  <si>
    <t>Financing Junior</t>
  </si>
  <si>
    <t>Schedule BA - Residual Tranche</t>
  </si>
  <si>
    <t>CRE Multi Family</t>
  </si>
  <si>
    <t>Platform</t>
  </si>
  <si>
    <t>Forward Flow</t>
  </si>
  <si>
    <t>Financing Senior</t>
  </si>
  <si>
    <t>Schedule BA - Interest in JV, LP or LLC (Bonds)</t>
  </si>
  <si>
    <t>CRE Office</t>
  </si>
  <si>
    <t>Loan Pool Acquisition</t>
  </si>
  <si>
    <t>Schedule BA - Interest in JV, LP or LLC (Common Stocks)</t>
  </si>
  <si>
    <t>Condo</t>
  </si>
  <si>
    <t>CRE Retail</t>
  </si>
  <si>
    <t>CRE Loan Junior</t>
  </si>
  <si>
    <t>Schedule BA - Interest in JV, LP or LLC (Preferred Stocks)</t>
  </si>
  <si>
    <t>Manufactured Housing</t>
  </si>
  <si>
    <t>CRE Senior Housing</t>
  </si>
  <si>
    <t>Equity</t>
  </si>
  <si>
    <t>Asset Purchase Levered -JV/Asset Co</t>
  </si>
  <si>
    <t>Schedule BA - Interest in JV, LP or LLC (Real Estate)</t>
  </si>
  <si>
    <t>Residential - For Sale Development</t>
  </si>
  <si>
    <t>CRE Student Housing</t>
  </si>
  <si>
    <t>Asset Purchase Unlevered - JV/Asset Co</t>
  </si>
  <si>
    <t>Schedule BA - Interest in JV, LP or LLC (Mortgage Loans)</t>
  </si>
  <si>
    <t>Single Family Rental (SFR)</t>
  </si>
  <si>
    <t>CRE Construction Loans</t>
  </si>
  <si>
    <t>Schedule BA - Other</t>
  </si>
  <si>
    <t>BTR</t>
  </si>
  <si>
    <t>CRE Storage</t>
  </si>
  <si>
    <t>Schedule DA - Short-Term Investments</t>
  </si>
  <si>
    <t>Horizontal Land Development</t>
  </si>
  <si>
    <t>CRE Mobile Home Parks</t>
  </si>
  <si>
    <t>Schedule DB- PART A - Options, Caps, Floors, Collars, Swaps and Forwards</t>
  </si>
  <si>
    <t>Agricultural Land</t>
  </si>
  <si>
    <t>CRE Portfolio</t>
  </si>
  <si>
    <t>Schedule DB- PART B - Futures Contracts</t>
  </si>
  <si>
    <t>Schedule DB - PART C - Replication (Synthetic Asset) Transactions Open as of Current Statement Date</t>
  </si>
  <si>
    <t>Land Banking</t>
  </si>
  <si>
    <t>Schedule E - (Cash Equivalents)</t>
  </si>
  <si>
    <t>Lot Servicing</t>
  </si>
  <si>
    <t>Medical Office</t>
  </si>
  <si>
    <t>Life Science</t>
  </si>
  <si>
    <t>Self Storage</t>
  </si>
  <si>
    <t>NNN - Office</t>
  </si>
  <si>
    <t>NNN - Industrial</t>
  </si>
  <si>
    <t>NNN - Retail</t>
  </si>
  <si>
    <t>Project Royalton Levered</t>
  </si>
  <si>
    <t>Subordinate Debt</t>
  </si>
  <si>
    <t>HRR</t>
  </si>
  <si>
    <t>Note-on-Note</t>
  </si>
  <si>
    <t>Source</t>
  </si>
  <si>
    <t>SSP Pricing / Commitment Date</t>
  </si>
  <si>
    <t>SSP Closing Date</t>
  </si>
  <si>
    <t>Legal Form (Position Report)</t>
  </si>
  <si>
    <t>x</t>
  </si>
  <si>
    <t>Next Contractual Maturity</t>
  </si>
  <si>
    <t>Accrual Period</t>
  </si>
  <si>
    <t>Cash Management Cure</t>
  </si>
  <si>
    <t>Strategy</t>
  </si>
  <si>
    <t>Deal Lead</t>
  </si>
  <si>
    <t>SSP Investment Type</t>
  </si>
  <si>
    <t>Allocated Amount</t>
  </si>
  <si>
    <t>SSP Total Invested Capital</t>
  </si>
  <si>
    <t>Investment Level Leverage</t>
  </si>
  <si>
    <t>Leverage Provider</t>
  </si>
  <si>
    <t>Santander</t>
  </si>
  <si>
    <t>Capital Stack Position</t>
  </si>
  <si>
    <t>Senior Bonds</t>
  </si>
  <si>
    <t>Junior Bonds</t>
  </si>
  <si>
    <t>Senior Mezzanine</t>
  </si>
  <si>
    <t>Junior Mezzanine</t>
  </si>
  <si>
    <t>Total Cost</t>
  </si>
  <si>
    <t>Total Appraised Value</t>
  </si>
  <si>
    <t>Total Underwritten Value</t>
  </si>
  <si>
    <t>Most Senior Position</t>
  </si>
  <si>
    <t>Most Senior Commitment</t>
  </si>
  <si>
    <t>Most Senior Detachment Point</t>
  </si>
  <si>
    <t>Most Senior Attachment Point</t>
  </si>
  <si>
    <t>Most Senior Advance Rate</t>
  </si>
  <si>
    <t>Most Senior LTV</t>
  </si>
  <si>
    <t>Most Senior Spread</t>
  </si>
  <si>
    <t>Retained WL Equity</t>
  </si>
  <si>
    <t>2nd Most Senior Position</t>
  </si>
  <si>
    <t>2nd Most Senior Commitment</t>
  </si>
  <si>
    <t>2nd Most Senior Detachment Point</t>
  </si>
  <si>
    <t>2nd Most Senior Attachment Point</t>
  </si>
  <si>
    <t>2nd Most Senior Advance Rate</t>
  </si>
  <si>
    <t>2nd Most Senior LTV</t>
  </si>
  <si>
    <t>2nd Most Senior Spread</t>
  </si>
  <si>
    <t>3rd Most Senior Position</t>
  </si>
  <si>
    <t>3rd Most Senior Commitment</t>
  </si>
  <si>
    <t>3rd Most Senior Detachment Point</t>
  </si>
  <si>
    <t>3rd Most Senior Attachment Point</t>
  </si>
  <si>
    <t>3rd Most Senior Advance Rate</t>
  </si>
  <si>
    <t>3rd Most Senior LTV</t>
  </si>
  <si>
    <t>3rd Most Senior Spread</t>
  </si>
  <si>
    <t>Reporting Type</t>
  </si>
  <si>
    <t>UW In-Place</t>
  </si>
  <si>
    <t>UW Stabilized Untrended</t>
  </si>
  <si>
    <t>Most Recent</t>
  </si>
  <si>
    <t>2nd Most Recent</t>
  </si>
  <si>
    <t>3rd Most Recent</t>
  </si>
  <si>
    <t>SSP Last Dollar Exposure</t>
  </si>
  <si>
    <t>As of</t>
  </si>
  <si>
    <t>Revenues</t>
  </si>
  <si>
    <t>Expenses</t>
  </si>
  <si>
    <t>NOI</t>
  </si>
  <si>
    <t>Capital Charge</t>
  </si>
  <si>
    <t>CM Rating (at Closing)</t>
  </si>
  <si>
    <t>CM Rating (Current)</t>
  </si>
  <si>
    <t>Team Member</t>
  </si>
  <si>
    <t>Unused Fee</t>
  </si>
  <si>
    <t>Extension Fee #1</t>
  </si>
  <si>
    <t>Extension Fee #2</t>
  </si>
  <si>
    <t>UW Stabilized Trended</t>
  </si>
  <si>
    <t>Unlevered - At Closing</t>
  </si>
  <si>
    <t>Levered - At Closing</t>
  </si>
  <si>
    <t>IRR</t>
  </si>
  <si>
    <t>MoM</t>
  </si>
  <si>
    <t>DM</t>
  </si>
  <si>
    <t>WAL</t>
  </si>
  <si>
    <t>Unlevered - ITD + Projected</t>
  </si>
  <si>
    <t>Levered - ITD + Projected</t>
  </si>
  <si>
    <t>Unlevered - Realized</t>
  </si>
  <si>
    <t>Levered - Realized</t>
  </si>
  <si>
    <t>Tab</t>
  </si>
  <si>
    <t>Cell</t>
  </si>
  <si>
    <t>Header / Field</t>
  </si>
  <si>
    <t>Category</t>
  </si>
  <si>
    <t>Comment</t>
  </si>
  <si>
    <t>Capital Stack</t>
  </si>
  <si>
    <t>Allocations &amp; Returns</t>
  </si>
  <si>
    <t>D2</t>
  </si>
  <si>
    <t>E2</t>
  </si>
  <si>
    <t>F2</t>
  </si>
  <si>
    <t>G2</t>
  </si>
  <si>
    <t>M2</t>
  </si>
  <si>
    <t>N2</t>
  </si>
  <si>
    <t>O2</t>
  </si>
  <si>
    <t>P2</t>
  </si>
  <si>
    <t>Q2</t>
  </si>
  <si>
    <t>R2</t>
  </si>
  <si>
    <t>S2</t>
  </si>
  <si>
    <t>T2</t>
  </si>
  <si>
    <t>U2</t>
  </si>
  <si>
    <t>W2</t>
  </si>
  <si>
    <t>X2</t>
  </si>
  <si>
    <t>Y2</t>
  </si>
  <si>
    <t>Z2</t>
  </si>
  <si>
    <t>AC2</t>
  </si>
  <si>
    <t>AD2</t>
  </si>
  <si>
    <t>AE2</t>
  </si>
  <si>
    <t>AF2</t>
  </si>
  <si>
    <t>AG2</t>
  </si>
  <si>
    <t>AJ2</t>
  </si>
  <si>
    <t>AK2</t>
  </si>
  <si>
    <t>AL2</t>
  </si>
  <si>
    <t>AM2</t>
  </si>
  <si>
    <t>AN2</t>
  </si>
  <si>
    <t>H2</t>
  </si>
  <si>
    <t>I2</t>
  </si>
  <si>
    <t>J2</t>
  </si>
  <si>
    <t>AP2</t>
  </si>
  <si>
    <t>BC2</t>
  </si>
  <si>
    <t>BE2</t>
  </si>
  <si>
    <t>BF2</t>
  </si>
  <si>
    <t>BG2</t>
  </si>
  <si>
    <t>BJ2</t>
  </si>
  <si>
    <t>BK2</t>
  </si>
  <si>
    <t>BN2</t>
  </si>
  <si>
    <t>BO2</t>
  </si>
  <si>
    <t>BQ2</t>
  </si>
  <si>
    <t>BU2</t>
  </si>
  <si>
    <t>BV2</t>
  </si>
  <si>
    <t>CA2</t>
  </si>
  <si>
    <t>CE1</t>
  </si>
  <si>
    <t>CX2</t>
  </si>
  <si>
    <t>CY2</t>
  </si>
  <si>
    <t>D3</t>
  </si>
  <si>
    <t>E3</t>
  </si>
  <si>
    <t>F3</t>
  </si>
  <si>
    <t>G1</t>
  </si>
  <si>
    <t>G4</t>
  </si>
  <si>
    <t>AS2</t>
  </si>
  <si>
    <t>Suggestion</t>
  </si>
  <si>
    <t>Consider replacing with Investment Type to the right</t>
  </si>
  <si>
    <t>Added what I think categories should be. Could replace Origination Type</t>
  </si>
  <si>
    <t>Discussion Point</t>
  </si>
  <si>
    <t>Currently pulling my view on options for drop-down</t>
  </si>
  <si>
    <t>Curren drop-down options from the position report, should discuss which to use or if to include both</t>
  </si>
  <si>
    <t>Copied initial for now, but needs to be updated
Need to discuss how to capture original invested amounts and current invested amounts over time</t>
  </si>
  <si>
    <t>Could be calc'd so maybe doesn’t need to be in this tape but think it would be helpful to see at least</t>
  </si>
  <si>
    <t>Definition / Guidance</t>
  </si>
  <si>
    <t>Meant to capture if there is leverage on our position, either structurally or through us borrowing</t>
  </si>
  <si>
    <t>Who is giving us the leverage? Like GS on BLT and Hearthstone, Apollo on Royalton Levered, Santander on anything on our warehouse line, etc.</t>
  </si>
  <si>
    <t>Total deal capitalization. To discuss what layer to include down to for CML. Current thought is to include through collateral value which inherently includes borrower equity, thought being we can then calc subordination, etc.
Or maybe have multiple columns that capture total cost, appraised value, underwritten value so we can look multiple ways</t>
  </si>
  <si>
    <t>Same comment as R2 (Total Deal Size)</t>
  </si>
  <si>
    <t>Most senior portions of the capital stack. For bonds with multiple classes, show the Classes that are senior above our position</t>
  </si>
  <si>
    <t>First Dollar of Risk</t>
  </si>
  <si>
    <t>Last dollar of risk</t>
  </si>
  <si>
    <t>If there is subordinate debt then it would be senior commitment over total debt, which should be equal to your attachment point. If there is no subordinate debt, then it is N/A. Senior / collateral value will be captured in LTV</t>
  </si>
  <si>
    <t>Mezz or pref if not multiple classes of Debt. Common Equity if only one class of debt, calc TBD based on other note</t>
  </si>
  <si>
    <t>Same comment as AC2 (2nd Most Senior Position)</t>
  </si>
  <si>
    <t>Same comment as Z2 (Most Senior Advance Rate)</t>
  </si>
  <si>
    <t>Update Made</t>
  </si>
  <si>
    <t>Added to be populated. Required on Position Report</t>
  </si>
  <si>
    <t>Action Item</t>
  </si>
  <si>
    <t>Move to the Allocations and Returns tab</t>
  </si>
  <si>
    <t>Added</t>
  </si>
  <si>
    <t>Origination date on the underlying loan, not necessarily when SSP came in. So Sequoia, Royale, etc. that we bought secondary would be different dates</t>
  </si>
  <si>
    <t>(Comment is blank – no text entered)</t>
  </si>
  <si>
    <t>Moved columns to more natural place within</t>
  </si>
  <si>
    <t>Add specific group that we sourced this from, like Blackstone for Crystal Springs, Red Cove for Alpine Village, Performance Trust for AXMF, etc.</t>
  </si>
  <si>
    <t>Should we have this for all of the cusips?</t>
  </si>
  <si>
    <t>This should just be co-lenders who are pari to us in our loan. If there is mezz below us or senior ahead of us, addressed with additional columns added
If there are multiple co-lenders like in Sequoia, Stripe, etc. then list them all out
Highlighted the deals where this needs to be updated</t>
  </si>
  <si>
    <t>Moved columns to more natural place within
Lets add dropdowns with the ability to add groups over time. We should have consistency with things like Computershare vs. Computershare NA, etc.</t>
  </si>
  <si>
    <t>Should we align this with the Collateral Type dropdowns from the position report? I added those options within</t>
  </si>
  <si>
    <t>This should be Original Maturity Date</t>
  </si>
  <si>
    <t>Should be initial maturity for originations</t>
  </si>
  <si>
    <t>Do we need this in the tape if we have the Payment Type column?</t>
  </si>
  <si>
    <t>Is this really whole loan or mortgage?</t>
  </si>
  <si>
    <t>Does this need to be included in the onboarding file or is this duplicative with First Payment Due Date?</t>
  </si>
  <si>
    <t>Do we need this if we have payment frequecy column to the right? Or is this saying we get paid once per month?</t>
  </si>
  <si>
    <t>Day of the month that payments are due, i.e. the 1st of the month or the 9th of the month, etc</t>
  </si>
  <si>
    <t>1st of month to last of month, 14th to 15th, etc</t>
  </si>
  <si>
    <t>What is this field?</t>
  </si>
  <si>
    <t>What is this?</t>
  </si>
  <si>
    <t>Is this the same as Rate Adjustment Frequency column? If so lets delete</t>
  </si>
  <si>
    <t>Should this be the same as First Rate Adjustment column? If so lets delete rather than be duplicative</t>
  </si>
  <si>
    <t>What is an insurance cap?</t>
  </si>
  <si>
    <t>Is this meant to capture the structure like in BX or Brookfield deals where they can buy a cap at a higher strike rate and then guaranty down to a lower strike rate? If so, I think we should just put the effective strike rate and don’t  need another column. This is not that common and functionally its the same</t>
  </si>
  <si>
    <t>These options should include spread maintenance, defeasance, minimum interset, minimum multiple. Anything else?</t>
  </si>
  <si>
    <t>We should make clear that this is an adder to our contractual rate</t>
  </si>
  <si>
    <t>(Blank cell – above Purchase_Price_at_Closing and the closing-cost columns)</t>
  </si>
  <si>
    <t>When did we add these / where do these flow to? Just want to understand as it is a lot of detail and wont be applicable to every deal so maybe makes sense to include as its own tab or tape?</t>
  </si>
  <si>
    <t>we should add period of time to breach the trigger, i.e. immediately, one or two consecutive months, etc.
Maybe could be its own tab
Relabel to Cash Management Trigger</t>
  </si>
  <si>
    <t>we should add DY or DSCR hurdle and period of time to cure the breach</t>
  </si>
  <si>
    <t>Added dropdown</t>
  </si>
  <si>
    <t>Move from Loan Data tab to this tab when you fill out for every deal</t>
  </si>
  <si>
    <t>(Blank cell – above Talcott Onshore / DR3 Allocation)</t>
  </si>
  <si>
    <t>Need to add NWML, Madrone, Beacon, Cedar, TAO, Opps</t>
  </si>
  <si>
    <t>DR3 Allocation (Crystal Springs Resort data cell)</t>
  </si>
  <si>
    <t>Should these be a % or does that not matter? Just thinking through how it is set up when we have fundings or payment amounts if we want to use this section to calc</t>
  </si>
  <si>
    <t>to be populated once positions have repaid</t>
  </si>
  <si>
    <t>Can we have this calc automatically based on inputs?</t>
  </si>
  <si>
    <t xml:space="preserve">Comment Detail </t>
  </si>
  <si>
    <t>DP</t>
  </si>
  <si>
    <t>AT</t>
  </si>
  <si>
    <t>CR/PJ</t>
  </si>
  <si>
    <t>HC</t>
  </si>
  <si>
    <t>JP/JS</t>
  </si>
  <si>
    <t>AR/JS</t>
  </si>
  <si>
    <t>JLL Capital Markets</t>
  </si>
  <si>
    <t>25th – 24th</t>
  </si>
  <si>
    <t>1st – last day of month</t>
  </si>
  <si>
    <t>8th – 7th</t>
  </si>
  <si>
    <t>9th – 8th</t>
  </si>
  <si>
    <t>6th – 5th</t>
  </si>
  <si>
    <t>10th – 9th</t>
  </si>
  <si>
    <t>15th – 14th</t>
  </si>
  <si>
    <t>Ad Hoc</t>
  </si>
  <si>
    <t>SSP Total Future Funding</t>
  </si>
  <si>
    <t>SSP Invested Capital at Close</t>
  </si>
  <si>
    <t>3% of unpaid interest</t>
  </si>
  <si>
    <t>DY ≥ threshold for 2 consecutive quarters; or paydown of the DY Trigger Cure Prepayment Amount (immediate cure); or delivery of a DY Trigger Cure Guaranty for that amount. EoD trigger: cure of the EoD.</t>
  </si>
  <si>
    <t>DY ≥ threshold for 2 consecutive quarters; or paydown (pro rata mortgage/mezz) to restore the threshold (immediate cure); or posting cash/LC equal to that paydown amount as Debt Yield Cure Collateral. EoD trigger: cure of the EoD.</t>
  </si>
  <si>
    <t>DY ≥ 10.0% for 2 consecutive quarters after the trigger (one-time option to cure with cash collateral sufficient to meet the DY); EoD: cure of the EoD to Lender's satisfaction; reserve shortfall: replenishment of the reserves.</t>
  </si>
  <si>
    <t>DY ≥ threshold for 2 consecutive quarters; or paydown of the DY Trigger Cure Prepayment Amount (mortgage and mezz pro rata, immediate cure); or posting cash/LC as Debt Yield Cure Collateral. EoD trigger: cure of the EoD.</t>
  </si>
  <si>
    <t>DY ≥ the Low Cash Flow Period Threshold for 2 consecutive fiscal quarters; or delivery of Low Cash Flow Period Threshold Collateral or Letter of Credit (§9.10). Default/Mezz Trigger Periods end on cure of the default.</t>
  </si>
  <si>
    <t>Excess cash released to Sponsor only while IO DSCR &gt; 1.15x (~7.3% DY). DSCR &lt; 0.95x covenant breach cured by depositing cash collateral so that (deposit + T3 NOI) / hypothetical debt service ≥ 0.95x.</t>
  </si>
  <si>
    <t>Excess cash released to Sponsor only while IO DSCR &gt; 1.15x (~7.3% DY). DSCR &lt; 0.95x covenant breach cured by depositing cash collateral to restore the DSCR.</t>
  </si>
  <si>
    <t>Excess cash released to Sponsor only while IO DSCR &gt; 1.15x (~7.3% DY). DSCR &lt; 0.95x covenant breach cured by depositing cash collateral so DSCR ≥ 1.00x; collateral held until DSCR ≥ 1.00x for 2 consecutive testing periods.</t>
  </si>
  <si>
    <t>During the initial term, released from cash management once the Property achieves an 8.50% DY for 2 consecutive quarters.</t>
  </si>
  <si>
    <t>DY ≥ the Required Debt Yield for 2 consecutive quarters; or paydown of the DY Trigger Cure Prepayment Amount (immediate cure); or posting cash/LC equal to that amount as Debt Yield Cure Collateral. Borrower may elect to cure early to avoid a Cash Trap Period.</t>
  </si>
  <si>
    <t>DY Trigger: DY ≥ 8.25% as of the prior quarter-end (may be achieved by voluntary paydown); no trigger exists while the Excess Cash Flow Reserve ≥ the DY Trigger Cure Amount. EoD: Lender accepts cure; Manager bankruptcy: replacement manager or dismissal within 90 days; franchise trigger: Replacement Franchise Agreement.</t>
  </si>
  <si>
    <t>Hard Lockbox and Waterfall in Effect</t>
  </si>
  <si>
    <t>None – full cash flow sweep for the life of the loan into a Wells Fargo restricted account held as additional collateral (Borrower may request up to $500k aggregate for emergency capex).</t>
  </si>
  <si>
    <t>Loan exits the cash management sweep upon achieving the applicable Mortgage DY hurdle plus 25 bps (EoD trigger: cure of the EoD).</t>
  </si>
  <si>
    <t>DSCR &lt; 1.00x (25-yr amort, T3 NOI) cured by depositing cash collateral to restore 1.00x; collateral held until DSCR ≥ 1.00x for 2 consecutive quarterly testing periods. Minimum 7.25% DY must be maintained at all times.</t>
  </si>
  <si>
    <t>None – Sunrise-controlled waterfall with all excess cash applied to repay the Mortgage, then the Mezz; no excess cash returned to Borrower until the whole loan is repaid.</t>
  </si>
  <si>
    <t>DY Trigger: DY ≥ the Debt Yield Threshold (6.70% first 12 months / 7.50% thereafter) for 2 consecutive quarters; or immediate cure by prepayment (incl. any Prepayment Premium) and/or a letter of credit sized to meet the threshold. EoD: Lender accepts cure (sole discretion); Manager Trigger: replacement with a Qualified Manager. Bankruptcy Event: not curable.</t>
  </si>
  <si>
    <t>DY Trigger: DY ≥ Cash Sweep Threshold (9.50% initial term / 10.0% extensions) for 2 consecutive quarters; or a Cash Sweep Cure Payment – cash deposit (incl. Excess Cash Reserve funds) or pro rata mortgage/mezz paydown sized to meet the threshold (plus any Spread Maintenance Premium). EoD / Mezz EoD: cure of the default. §5.11 reporting failure: delivery of compliant reporting showing DY ≥ threshold.</t>
  </si>
  <si>
    <t>Gibson Dunn</t>
  </si>
  <si>
    <t>Brownstein</t>
  </si>
  <si>
    <t>Latham Watkins</t>
  </si>
  <si>
    <t>Simpson Thatcher</t>
  </si>
  <si>
    <t>Simpson Thatcher &amp; Gibson Dunn</t>
  </si>
  <si>
    <t>Pre-Stabilization: sweep in effect until Stabilization (DY &gt; 10% for 2 consecutive fiscal quarters after Substantial Completion). Post-Stabilization DY trigger: DY ≥ Debt Yield Threshold (9% before initial maturity / 10% during extensions) for 2 consecutive fiscal quarters; no paydown or cash cure option. EoD / Mortgage EoD: no EoD continuing. Guarantor bankruptcy: Bankruptcy Event no longer continuing.</t>
  </si>
  <si>
    <t>4th Most Senior Position</t>
  </si>
  <si>
    <t>4th Most Senior Commitment</t>
  </si>
  <si>
    <t>4th Most Senior Detachment Point</t>
  </si>
  <si>
    <t>4th Most Senior Attachment Point</t>
  </si>
  <si>
    <t>4th Most Senior Advance Rate</t>
  </si>
  <si>
    <t>4thMost Senior LTV</t>
  </si>
  <si>
    <t>4th Most Senior Spread</t>
  </si>
  <si>
    <t>Fixed</t>
  </si>
  <si>
    <t>Builder Deposit / Equity</t>
  </si>
  <si>
    <t>Total Debt</t>
  </si>
  <si>
    <t>Project Great Park Land Bank</t>
  </si>
  <si>
    <t>Project 3700M</t>
  </si>
  <si>
    <t>Chimera_Lake</t>
  </si>
  <si>
    <t>Axonic</t>
  </si>
  <si>
    <t>Axonic Special Opportunities SBL Master Fund, LP</t>
  </si>
  <si>
    <t>Freddie Mac</t>
  </si>
  <si>
    <t>MaSH-3765727</t>
  </si>
  <si>
    <t>00249HAA1</t>
  </si>
  <si>
    <t>00249HAC7</t>
  </si>
  <si>
    <t>MaSH-3780241</t>
  </si>
  <si>
    <t>MaSH-3275701</t>
  </si>
  <si>
    <t>MaSH-3257025</t>
  </si>
  <si>
    <t>Credit Suisse</t>
  </si>
  <si>
    <t>MF1</t>
  </si>
  <si>
    <t>MaSH-3659094</t>
  </si>
  <si>
    <t>Project AXMF 2025-SBRR1 Class A</t>
  </si>
  <si>
    <t>Project AXMF 2025-SBRR1 Class B</t>
  </si>
  <si>
    <t>Project AXMF 2025-SBRR1 Class C</t>
  </si>
  <si>
    <t>Performance Trust</t>
  </si>
  <si>
    <t>N/A – Re-REMIC (sequential-pay triggers)</t>
  </si>
  <si>
    <t>Pro-rata to sequential on: 40% deal factor, &gt;4.00% 60+ day DQ, &gt;1.50% CNL, or 8+ underlying deals in trigger</t>
  </si>
  <si>
    <t>00249HAE3</t>
  </si>
  <si>
    <t>Lone Star Real Estate Fund VI, L.P.</t>
  </si>
  <si>
    <t>Open to prepay; spread maintenance expired 9/14/2022</t>
  </si>
  <si>
    <t>EoD; Debt Yield &lt; 7.5% (8.75% in final extension); bankruptcy of Borrower or manager</t>
  </si>
  <si>
    <t>US Living</t>
  </si>
  <si>
    <t>Hearthstone / Toll Brothers</t>
  </si>
  <si>
    <t>2nd Business Day after the 25th</t>
  </si>
  <si>
    <t>Calendar month preceding Distribution Date (1st - 30th, deemed 30 days)</t>
  </si>
  <si>
    <t>Depositor (Axonic) purchase option, one-time, all Certificates at aggregate Certificate Principal Balance (par) plus Trustee/CA expenses: (a) any Distribution Date while a Waterfall Trigger Event is in effect, or (b) any Distribution Date after the 5th anniversary of Closing (after 6/23/2030); 45 days' notice. Depositor may also repurchase individual Underlying CMBS in trigger. Clean-up: 100% holder may exchange for Underlying CMBS.</t>
  </si>
  <si>
    <t>Automatic: trigger ceases when none of conditions (a)-(d) continues on a subsequent Distribution Date</t>
  </si>
  <si>
    <t>Column Financial, Inc.</t>
  </si>
  <si>
    <t>Lesser of 5% of unpaid sum or Maximum Legal Rate</t>
  </si>
  <si>
    <t>EoD cured or waived; bankruptcy dismissed; DY &gt;= 7.50% (8.75% 3rd ext.) for 2 consecutive quarters, or paydown to threshold</t>
  </si>
  <si>
    <t>Spread maintenance through 3/9/2023; open thereafter on 30 to 90 days' notice; 0.25% exit fee</t>
  </si>
  <si>
    <t>EoD; Debt Yield &lt; 5.00%</t>
  </si>
  <si>
    <t>EoD cured or waived; DY &gt;= 5.00% for one calendar quarter or deposit of Debt Yield Cure Amount</t>
  </si>
  <si>
    <t>GD</t>
  </si>
  <si>
    <t>Builder may accelerate lot takedowns subject to an Accelerated Exercise Fee of 10% of the Purchase Price of accelerated lots, reduced by 1% per month starting 7 months after the Effective Date (0% after 10 months); no fee for Market Supported Acceleration or the 50 lot Builder Spec Allowance</t>
  </si>
  <si>
    <t>Account Key</t>
  </si>
  <si>
    <t>Lookup Key</t>
  </si>
  <si>
    <t>Closed, PIF</t>
  </si>
  <si>
    <t>NR</t>
  </si>
  <si>
    <t>TAO</t>
  </si>
  <si>
    <t>Talcott Surplus IMA</t>
  </si>
  <si>
    <t>CY4</t>
  </si>
  <si>
    <t>Closed - Talcott Direct</t>
  </si>
  <si>
    <t>Talcott Direct</t>
  </si>
  <si>
    <t>Project Lake Front North</t>
  </si>
  <si>
    <t>Talcott IMA</t>
  </si>
  <si>
    <t>DR3</t>
  </si>
  <si>
    <t>P17</t>
  </si>
  <si>
    <t>MaSH-3287650</t>
  </si>
  <si>
    <t>Project Gibraltar</t>
  </si>
  <si>
    <t>A</t>
  </si>
  <si>
    <t>AA</t>
  </si>
  <si>
    <t>MetLife</t>
  </si>
  <si>
    <t>FA</t>
  </si>
  <si>
    <t>B</t>
  </si>
  <si>
    <t>BBB</t>
  </si>
  <si>
    <t>Project Gibraltar 2</t>
  </si>
  <si>
    <t>A-S2</t>
  </si>
  <si>
    <t>P04</t>
  </si>
  <si>
    <t>B-S2</t>
  </si>
  <si>
    <t>Project Gibraltar 3</t>
  </si>
  <si>
    <t>A-S3</t>
  </si>
  <si>
    <t>B-S3</t>
  </si>
  <si>
    <t>MaSH-3577141</t>
  </si>
  <si>
    <t>Project Level</t>
  </si>
  <si>
    <t>Project Gibraltar 4</t>
  </si>
  <si>
    <t>A-S4</t>
  </si>
  <si>
    <t>VM21</t>
  </si>
  <si>
    <t>B-S4</t>
  </si>
  <si>
    <t>Madrone</t>
  </si>
  <si>
    <t>Madrone Series 1 &amp; 2</t>
  </si>
  <si>
    <t>Project AXMF 2025-SBRR1</t>
  </si>
  <si>
    <t>A-</t>
  </si>
  <si>
    <t>NWML</t>
  </si>
  <si>
    <t>BBB-</t>
  </si>
  <si>
    <t>Beacon</t>
  </si>
  <si>
    <t>Project Bridge Loan Trust</t>
  </si>
  <si>
    <t>Class A Pref</t>
  </si>
  <si>
    <t>Class B</t>
  </si>
  <si>
    <t>CS2</t>
  </si>
  <si>
    <t>NWML TAO FI Plus</t>
  </si>
  <si>
    <t>Project Mosaic Apartments</t>
  </si>
  <si>
    <t>Project Royalton Park Ave</t>
  </si>
  <si>
    <t>Project HLTN 2026-DPLO</t>
  </si>
  <si>
    <t>AA-</t>
  </si>
  <si>
    <t>C</t>
  </si>
  <si>
    <t>D</t>
  </si>
  <si>
    <t>Project Crystal Springs</t>
  </si>
  <si>
    <t>DR7</t>
  </si>
  <si>
    <t>Project KSL 2026-HT3</t>
  </si>
  <si>
    <t>A+</t>
  </si>
  <si>
    <t xml:space="preserve">AXMF 2025-SBRR1: Follow-On Investment </t>
  </si>
  <si>
    <t>BB-</t>
  </si>
  <si>
    <t>Alpine Village Financing</t>
  </si>
  <si>
    <t>Mezz Debt</t>
  </si>
  <si>
    <t>Diamond</t>
  </si>
  <si>
    <t>MaSH-3780702</t>
  </si>
  <si>
    <t>Project AHPT 2026-ATRM Cedar Allocation</t>
  </si>
  <si>
    <t>Cedar</t>
  </si>
  <si>
    <t>E</t>
  </si>
  <si>
    <t>Project AHPT 2026-ATRM</t>
  </si>
  <si>
    <t>P03</t>
  </si>
  <si>
    <t>Everen TAO FI+</t>
  </si>
  <si>
    <t>NWML Allocation</t>
  </si>
  <si>
    <t>NWML TAO FI Plus Allocation</t>
  </si>
  <si>
    <t>Madrone Series 1 &amp; 2 Allocation</t>
  </si>
  <si>
    <t>Beacon Allocation</t>
  </si>
  <si>
    <t>Diamond Allocation</t>
  </si>
  <si>
    <t>TAO Allocation</t>
  </si>
  <si>
    <t>Everen TAO FI+ Allocation</t>
  </si>
  <si>
    <t>Talcott Direct Allocation</t>
  </si>
  <si>
    <t>Other SSP Accounts</t>
  </si>
  <si>
    <t>GIC</t>
  </si>
  <si>
    <t>CIBC / Western Alliance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</si>
</sst>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0.0000"/>
    <numFmt numFmtId="165" formatCode="&quot;$&quot;#,##0;\(&quot;$&quot;#,##0\);\-"/>
    <numFmt numFmtId="166" formatCode="0.00\x;;\-_)"/>
    <numFmt numFmtId="167" formatCode="0.0%"/>
    <numFmt numFmtId="168" formatCode="0.0000"/>
    <numFmt numFmtId="169" formatCode="0.00000"/>
    <numFmt numFmtId="170" formatCode="#,##0.00;\(#,##0.00\);&quot;-&quot;"/>
    <numFmt numFmtId="171" formatCode="#,##0.0,,"/>
    <numFmt numFmtId="172" formatCode="#,##0.00,,"/>
    <numFmt numFmtId="173" formatCode="00000"/>
    <numFmt numFmtId="174" formatCode="&quot;$&quot;#,##0"/>
    <numFmt numFmtId="175" formatCode="#,##0.00%;\(#,##0.00%\);\-"/>
    <numFmt numFmtId="176" formatCode="#,##0;\(#,##0\);&quot;-&quot;"/>
    <numFmt numFmtId="177" formatCode="0.00%;\(0.00%\);0.00%"/>
    <numFmt numFmtId="178" formatCode="0.00%;\(0.00%\);\-"/>
    <numFmt numFmtId="179" formatCode="0.00\x;\(0.00\x\);\-"/>
    <numFmt numFmtId="180" formatCode="0.000"/>
    <numFmt numFmtId="182" formatCode="0.00\x;\(0.00\x\)"/>
    <numFmt numFmtId="183" formatCode="mm/dd/yyyy"/>
    <numFmt numFmtId="184" formatCode="mm/dd/yyyy;;&quot;-&quot;"/>
    <numFmt numFmtId="185" formatCode="0.00&quot;x&quot;"/>
    <numFmt numFmtId="190" formatCode="0.0%;\(0.0%\);\-"/>
  </numFmts>
  <fonts count="121" x14ac:knownFonts="1">
    <font>
      <sz val="11"/>
      <color theme="1"/>
      <name val="Aptos Narrow"/>
      <family val="2"/>
      <scheme val="minor"/>
    </font>
    <font>
      <sz val="11"/>
      <color theme="1"/>
      <name val="Aptos Narrow"/>
      <family val="2"/>
      <scheme val="minor"/>
    </font>
    <font>
      <b/>
      <sz val="11"/>
      <color theme="1"/>
      <name val="Aptos Narrow"/>
      <family val="2"/>
      <scheme val="minor"/>
    </font>
    <font>
      <b/>
      <u/>
      <sz val="11"/>
      <color theme="1"/>
      <name val="Aptos Narrow"/>
      <family val="2"/>
      <scheme val="minor"/>
    </font>
    <font>
      <b/>
      <sz val="11"/>
      <color theme="0"/>
      <name val="Aptos Narrow"/>
      <family val="2"/>
      <scheme val="minor"/>
    </font>
    <font>
      <sz val="11"/>
      <color rgb="FFFF0000"/>
      <name val="Aptos Narrow"/>
      <family val="2"/>
      <scheme val="minor"/>
    </font>
    <font>
      <sz val="10"/>
      <name val="Arial"/>
      <family val="2"/>
    </font>
    <font>
      <b/>
      <sz val="14"/>
      <name val="Arial"/>
      <family val="2"/>
    </font>
    <font>
      <sz val="10"/>
      <color rgb="FFFF0000"/>
      <name val="Arial"/>
      <family val="2"/>
    </font>
    <font>
      <b/>
      <sz val="10"/>
      <name val="Arial"/>
      <family val="2"/>
    </font>
    <font>
      <b/>
      <sz val="10"/>
      <name val="Wingdings"/>
      <charset val="2"/>
    </font>
    <font>
      <sz val="11"/>
      <name val="Arial"/>
      <family val="2"/>
    </font>
    <font>
      <sz val="11"/>
      <name val="Aptos Narrow"/>
      <family val="2"/>
      <scheme val="minor"/>
    </font>
    <font>
      <b/>
      <sz val="10"/>
      <color theme="0"/>
      <name val="Arial"/>
      <family val="2"/>
    </font>
    <font>
      <b/>
      <sz val="10"/>
      <color theme="1"/>
      <name val="Arial"/>
      <family val="2"/>
    </font>
    <font>
      <b/>
      <sz val="11"/>
      <name val="Aptos Narrow"/>
      <family val="2"/>
      <scheme val="minor"/>
    </font>
    <font>
      <sz val="11"/>
      <color rgb="FF0000FF"/>
      <name val="Aptos Narrow"/>
      <family val="2"/>
      <scheme val="minor"/>
    </font>
    <font>
      <b/>
      <sz val="11"/>
      <color rgb="FF000000"/>
      <name val="Aptos Narrow"/>
      <family val="2"/>
      <scheme val="minor"/>
    </font>
    <font>
      <b/>
      <sz val="11"/>
      <color rgb="FF0C1C2D"/>
      <name val="Aptos Narrow"/>
      <family val="2"/>
      <scheme val="minor"/>
    </font>
    <font>
      <b/>
      <sz val="10"/>
      <color rgb="FFFF0000"/>
      <name val="Arial"/>
      <family val="2"/>
    </font>
    <font>
      <sz val="10"/>
      <color theme="1"/>
      <name val="Arial"/>
      <family val="2"/>
    </font>
    <font>
      <b/>
      <sz val="10"/>
      <color rgb="FF7030A0"/>
      <name val="Arial"/>
      <family val="2"/>
    </font>
    <font>
      <sz val="11"/>
      <color rgb="FF7030A0"/>
      <name val="Aptos Narrow"/>
      <family val="2"/>
      <scheme val="minor"/>
    </font>
    <font>
      <sz val="10"/>
      <color rgb="FF7030A0"/>
      <name val="Arial"/>
      <family val="2"/>
    </font>
    <font>
      <sz val="10"/>
      <color rgb="FF0000FF"/>
      <name val="Arial"/>
      <family val="2"/>
    </font>
    <font>
      <sz val="10"/>
      <color rgb="FF000000"/>
      <name val="Arial"/>
      <family val="2"/>
    </font>
    <font>
      <b/>
      <sz val="10"/>
      <color rgb="FF0070C0"/>
      <name val="Arial"/>
      <family val="2"/>
    </font>
    <font>
      <sz val="10"/>
      <color rgb="FF0070C0"/>
      <name val="Arial"/>
      <family val="2"/>
    </font>
    <font>
      <sz val="10"/>
      <color theme="9"/>
      <name val="Arial"/>
      <family val="2"/>
    </font>
    <font>
      <b/>
      <sz val="10"/>
      <color theme="9"/>
      <name val="Arial"/>
      <family val="2"/>
    </font>
    <font>
      <sz val="11"/>
      <color theme="9"/>
      <name val="Aptos Narrow"/>
      <family val="2"/>
      <scheme val="minor"/>
    </font>
    <font>
      <b/>
      <sz val="8"/>
      <name val="Arial"/>
      <family val="2"/>
    </font>
    <font>
      <u/>
      <sz val="10"/>
      <color theme="10"/>
      <name val="Arial"/>
      <family val="2"/>
    </font>
    <font>
      <u/>
      <sz val="10"/>
      <color rgb="FFFF0000"/>
      <name val="Arial"/>
      <family val="2"/>
    </font>
    <font>
      <b/>
      <i/>
      <sz val="10"/>
      <name val="Arial"/>
      <family val="2"/>
    </font>
    <font>
      <b/>
      <sz val="10"/>
      <color theme="2" tint="-0.499984740745262"/>
      <name val="Arial"/>
      <family val="2"/>
    </font>
    <font>
      <sz val="11"/>
      <color theme="2" tint="-0.499984740745262"/>
      <name val="Aptos Narrow"/>
      <family val="2"/>
      <scheme val="minor"/>
    </font>
    <font>
      <sz val="10"/>
      <color theme="2" tint="-0.499984740745262"/>
      <name val="Arial"/>
      <family val="2"/>
    </font>
    <font>
      <b/>
      <sz val="10"/>
      <color theme="7" tint="-0.249977111117893"/>
      <name val="Arial"/>
      <family val="2"/>
    </font>
    <font>
      <sz val="11"/>
      <color theme="7" tint="-0.249977111117893"/>
      <name val="Aptos Narrow"/>
      <family val="2"/>
      <scheme val="minor"/>
    </font>
    <font>
      <sz val="10"/>
      <color theme="7" tint="-0.249977111117893"/>
      <name val="Arial"/>
      <family val="2"/>
    </font>
    <font>
      <b/>
      <sz val="10"/>
      <color theme="5" tint="-0.249977111117893"/>
      <name val="Arial"/>
      <family val="2"/>
    </font>
    <font>
      <sz val="11"/>
      <color theme="5" tint="-0.249977111117893"/>
      <name val="Aptos Narrow"/>
      <family val="2"/>
      <scheme val="minor"/>
    </font>
    <font>
      <sz val="10"/>
      <color theme="5" tint="-0.249977111117893"/>
      <name val="Arial"/>
      <family val="2"/>
    </font>
    <font>
      <b/>
      <sz val="10"/>
      <color theme="6" tint="-0.249977111117893"/>
      <name val="Arial"/>
      <family val="2"/>
    </font>
    <font>
      <sz val="11"/>
      <color theme="6" tint="-0.249977111117893"/>
      <name val="Aptos Narrow"/>
      <family val="2"/>
      <scheme val="minor"/>
    </font>
    <font>
      <sz val="8"/>
      <name val="Arial"/>
      <family val="2"/>
    </font>
    <font>
      <sz val="8"/>
      <color rgb="FF000000"/>
      <name val="Segoe UI"/>
      <family val="2"/>
    </font>
    <font>
      <b/>
      <sz val="11"/>
      <color rgb="FF3D8ED3"/>
      <name val="Aptos Narrow"/>
      <family val="2"/>
      <scheme val="minor"/>
    </font>
    <font>
      <i/>
      <sz val="11"/>
      <color rgb="FFFF0000"/>
      <name val="Aptos Narrow"/>
      <family val="2"/>
      <scheme val="minor"/>
    </font>
    <font>
      <sz val="11"/>
      <color theme="1"/>
      <name val="Aptos Narrow"/>
      <family val="2"/>
    </font>
    <font>
      <u/>
      <sz val="11"/>
      <color theme="10"/>
      <name val="Aptos Narrow"/>
      <family val="2"/>
      <scheme val="minor"/>
    </font>
    <font>
      <i/>
      <sz val="11"/>
      <color theme="1"/>
      <name val="Aptos Narrow"/>
      <family val="2"/>
      <scheme val="minor"/>
    </font>
    <font>
      <sz val="11"/>
      <color rgb="FF2F8E6D"/>
      <name val="Aptos Narrow"/>
      <family val="2"/>
      <scheme val="minor"/>
    </font>
    <font>
      <sz val="11"/>
      <color rgb="FF388600"/>
      <name val="Aptos Narrow"/>
      <family val="2"/>
      <scheme val="minor"/>
    </font>
    <font>
      <sz val="11"/>
      <color rgb="FF1F7700"/>
      <name val="Aptos Narrow"/>
      <family val="2"/>
      <scheme val="minor"/>
    </font>
    <font>
      <sz val="11"/>
      <color rgb="FF000000"/>
      <name val="Aptos Narrow"/>
      <family val="2"/>
      <scheme val="minor"/>
    </font>
    <font>
      <sz val="10"/>
      <color rgb="FF2F8E6D"/>
      <name val="Arial"/>
      <family val="2"/>
    </font>
    <font>
      <sz val="11"/>
      <color rgb="FF0C1C2D"/>
      <name val="Aptos Narrow"/>
      <family val="2"/>
      <scheme val="minor"/>
    </font>
    <font>
      <sz val="14"/>
      <color rgb="FF0000FF"/>
      <name val="Arial"/>
      <family val="2"/>
    </font>
    <font>
      <b/>
      <sz val="11"/>
      <color rgb="FF0000FF"/>
      <name val="Aptos Narrow"/>
      <family val="2"/>
      <scheme val="minor"/>
    </font>
    <font>
      <b/>
      <sz val="11"/>
      <color rgb="FFFFFFFF"/>
      <name val="Calibri"/>
      <family val="2"/>
    </font>
    <font>
      <b/>
      <sz val="11"/>
      <color rgb="FFFF0000"/>
      <name val="Aptos Narrow"/>
      <family val="2"/>
      <scheme val="minor"/>
    </font>
    <font>
      <b/>
      <sz val="11"/>
      <name val="Calibri"/>
      <family val="2"/>
    </font>
    <font>
      <b/>
      <sz val="11"/>
      <color rgb="FFFEFEFE"/>
      <name val="Calibri"/>
      <family val="2"/>
    </font>
    <font>
      <b/>
      <sz val="11"/>
      <color rgb="FF000000"/>
      <name val="Calibri"/>
      <family val="2"/>
    </font>
    <font>
      <b/>
      <sz val="11"/>
      <color rgb="FF00B050"/>
      <name val="Aptos Narrow"/>
      <family val="2"/>
      <scheme val="minor"/>
    </font>
    <font>
      <b/>
      <sz val="9"/>
      <color rgb="FF0000FF"/>
      <name val="Aptos Narrow"/>
      <family val="2"/>
      <scheme val="minor"/>
    </font>
    <font>
      <b/>
      <sz val="10.5"/>
      <color theme="1"/>
      <name val="Aptos Narrow"/>
      <family val="2"/>
      <scheme val="minor"/>
    </font>
    <font>
      <b/>
      <sz val="11"/>
      <color rgb="FF2F8E6D"/>
      <name val="Aptos Narrow"/>
      <family val="2"/>
      <scheme val="minor"/>
    </font>
    <font>
      <b/>
      <sz val="11"/>
      <color rgb="FF2F8E6D"/>
      <name val="Calibri"/>
      <family val="2"/>
    </font>
    <font>
      <b/>
      <sz val="11"/>
      <color rgb="FF207800"/>
      <name val="Calibri"/>
      <family val="2"/>
    </font>
    <font>
      <b/>
      <sz val="11"/>
      <color rgb="FF207800"/>
      <name val="Aptos Narrow"/>
      <family val="2"/>
      <scheme val="minor"/>
    </font>
    <font>
      <b/>
      <sz val="11"/>
      <color rgb="FF0000FF"/>
      <name val="Calibri"/>
      <family val="2"/>
    </font>
    <font>
      <b/>
      <sz val="9"/>
      <color rgb="FF2F8E6D"/>
      <name val="Aptos Narrow"/>
      <family val="2"/>
      <scheme val="minor"/>
    </font>
    <font>
      <b/>
      <i/>
      <sz val="11"/>
      <color rgb="FF0000FF"/>
      <name val="Aptos Narrow"/>
      <family val="2"/>
      <scheme val="minor"/>
    </font>
    <font>
      <b/>
      <u/>
      <sz val="11"/>
      <color rgb="FF0000FF"/>
      <name val="Aptos Narrow"/>
      <family val="2"/>
      <scheme val="minor"/>
    </font>
    <font>
      <sz val="10"/>
      <color rgb="FF000000"/>
      <name val="Aptos"/>
      <family val="2"/>
    </font>
    <font>
      <b/>
      <sz val="11"/>
      <color indexed="9"/>
      <name val="Aptos Narrow"/>
      <family val="2"/>
      <scheme val="minor"/>
    </font>
    <font>
      <sz val="11"/>
      <color indexed="9"/>
      <name val="Aptos Narrow"/>
      <family val="2"/>
      <scheme val="minor"/>
    </font>
    <font>
      <sz val="11"/>
      <color indexed="8"/>
      <name val="Aptos Narrow"/>
      <family val="2"/>
      <scheme val="minor"/>
    </font>
    <font>
      <sz val="8"/>
      <name val="Aptos Narrow"/>
      <family val="2"/>
      <scheme val="minor"/>
    </font>
    <font>
      <sz val="11"/>
      <color rgb="FF008000"/>
      <name val="Aptos Narrow"/>
      <family val="2"/>
      <scheme val="minor"/>
    </font>
    <font>
      <b/>
      <sz val="9"/>
      <color indexed="81"/>
      <name val="Tahoma"/>
      <family val="2"/>
    </font>
    <font>
      <sz val="9"/>
      <color indexed="81"/>
      <name val="Tahoma"/>
      <family val="2"/>
    </font>
    <font>
      <sz val="11"/>
      <color theme="1"/>
      <name val="Calibri"/>
      <family val="2"/>
    </font>
    <font>
      <b/>
      <u val="singleAccounting"/>
      <sz val="11"/>
      <color rgb="FFFFFFFF"/>
      <name val="Calibri"/>
      <family val="2"/>
    </font>
    <font>
      <sz val="10"/>
      <color rgb="FF008000"/>
      <name val="Arial"/>
      <family val="2"/>
    </font>
    <font>
      <i/>
      <sz val="9"/>
      <color rgb="FF808080"/>
      <name val="Aptos Narrow"/>
      <family val="2"/>
      <scheme val="minor"/>
    </font>
    <font>
      <sz val="10"/>
      <color rgb="FF0000FF"/>
      <name val="Aptos"/>
      <family val="2"/>
    </font>
    <font>
      <sz val="11"/>
      <color rgb="FF0000FF"/>
      <name val="Aptos Narrow"/>
      <family val="2"/>
      <scheme val="minor"/>
    </font>
    <font>
      <sz val="11"/>
      <color rgb="FF0000FF"/>
      <name val="Aptos Narrow"/>
      <family val="2"/>
      <scheme val="minor"/>
    </font>
    <font>
      <b/>
      <sz val="11"/>
      <color rgb="FFFFFFFF"/>
      <name val="Aptos Narrow"/>
      <family val="2"/>
      <scheme val="minor"/>
    </font>
    <font>
      <sz val="11"/>
      <color rgb="FF0000FF"/>
      <name val="Aptos Narrow"/>
      <family val="2"/>
      <scheme val="minor"/>
    </font>
    <font>
      <sz val="11"/>
      <color rgb="FF0000FF"/>
      <name val="Aptos Narrow"/>
      <family val="2"/>
      <scheme val="minor"/>
    </font>
    <font>
      <sz val="11"/>
      <color rgb="FF008000"/>
      <name val="Aptos Narrow"/>
      <family val="2"/>
      <scheme val="minor"/>
    </font>
    <font>
      <sz val="11"/>
      <color rgb="FF008000"/>
      <name val="Aptos Narrow"/>
      <family val="2"/>
      <scheme val="minor"/>
    </font>
    <font>
      <sz val="11"/>
      <color rgb="FF008000"/>
      <name val="Aptos Narrow"/>
      <family val="2"/>
      <scheme val="minor"/>
    </font>
    <font>
      <sz val="11"/>
      <color rgb="FF008000"/>
      <name val="Aptos Narrow"/>
      <family val="2"/>
      <scheme val="minor"/>
    </font>
    <font>
      <sz val="11"/>
      <color rgb="FF008000"/>
      <name val="Aptos Narrow"/>
      <family val="2"/>
      <scheme val="minor"/>
    </font>
    <font>
      <sz val="11"/>
      <color rgb="FF0000FF"/>
      <name val="Aptos Narrow"/>
      <family val="2"/>
      <scheme val="minor"/>
    </font>
    <font>
      <sz val="11"/>
      <color rgb="FF0000FF"/>
      <name val="Aptos Narrow"/>
      <family val="2"/>
      <scheme val="minor"/>
    </font>
    <font>
      <sz val="11"/>
      <color rgb="FF0000FF"/>
      <name val="Aptos Narrow"/>
      <family val="2"/>
      <scheme val="minor"/>
    </font>
    <font>
      <sz val="11"/>
      <color rgb="FF000000"/>
      <name val="Aptos Narrow"/>
      <family val="2"/>
      <scheme val="minor"/>
    </font>
    <font>
      <sz val="11"/>
      <color rgb="FF000000"/>
      <name val="Aptos Narrow"/>
      <family val="2"/>
      <scheme val="minor"/>
    </font>
    <font>
      <sz val="11"/>
      <color rgb="FF000000"/>
      <name val="Aptos Narrow"/>
      <family val="2"/>
      <scheme val="minor"/>
    </font>
    <font>
      <sz val="11"/>
      <color rgb="FF000000"/>
      <name val="Aptos Narrow"/>
      <family val="2"/>
      <scheme val="minor"/>
    </font>
    <font>
      <sz val="11"/>
      <color rgb="FF000000"/>
      <name val="Aptos Narrow"/>
      <family val="2"/>
      <scheme val="minor"/>
    </font>
    <font>
      <sz val="11"/>
      <color rgb="FF0000FF"/>
      <name val="Aptos Narrow"/>
      <family val="2"/>
      <scheme val="minor"/>
    </font>
    <font>
      <sz val="11"/>
      <color rgb="FF0000FF"/>
      <name val="Aptos Narrow"/>
      <family val="2"/>
      <scheme val="minor"/>
    </font>
    <font>
      <sz val="11"/>
      <color rgb="FF0000FF"/>
      <name val="Aptos Narrow"/>
      <family val="2"/>
      <scheme val="minor"/>
    </font>
    <font>
      <sz val="11"/>
      <color rgb="FF0000FF"/>
      <name val="Aptos Narrow"/>
      <family val="2"/>
      <scheme val="minor"/>
    </font>
    <font>
      <sz val="11"/>
      <color rgb="FF000000"/>
      <name val="Aptos Narrow"/>
      <family val="2"/>
      <scheme val="minor"/>
    </font>
    <font>
      <sz val="11"/>
      <color rgb="FF0000FF"/>
      <name val="Aptos Narrow"/>
      <family val="2"/>
      <scheme val="minor"/>
    </font>
    <font>
      <sz val="11"/>
      <color rgb="FF0000FF"/>
      <name val="Aptos Narrow"/>
      <family val="2"/>
      <scheme val="minor"/>
    </font>
    <font>
      <sz val="11"/>
      <color rgb="FF0000FF"/>
      <name val="Aptos Narrow"/>
      <family val="2"/>
      <scheme val="minor"/>
    </font>
    <font>
      <sz val="11"/>
      <color rgb="FF000000"/>
      <name val="Aptos Narrow"/>
      <family val="2"/>
      <scheme val="minor"/>
    </font>
    <font>
      <sz val="11"/>
      <color rgb="FF0000FF"/>
      <name val="Aptos Narrow"/>
      <family val="2"/>
      <scheme val="minor"/>
    </font>
    <font>
      <sz val="11"/>
      <color rgb="FF000000"/>
      <name val="Aptos Narrow"/>
      <family val="2"/>
      <scheme val="minor"/>
    </font>
    <font>
      <sz val="11"/>
      <color rgb="FF0000FF"/>
      <name val="Aptos Narrow"/>
      <family val="2"/>
      <scheme val="minor"/>
    </font>
    <font>
      <sz val="11"/>
      <color rgb="FF0000FF"/>
      <name val="Aptos Narrow"/>
      <family val="2"/>
      <scheme val="minor"/>
    </font>
  </fonts>
  <fills count="3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FFFFCC"/>
      </patternFill>
    </fill>
    <fill>
      <patternFill patternType="solid">
        <fgColor theme="2" tint="-9.9978637043366805E-2"/>
        <bgColor indexed="64"/>
      </patternFill>
    </fill>
    <fill>
      <patternFill patternType="solid">
        <fgColor rgb="FF0F2F5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8" tint="0.79998168889431442"/>
        <bgColor theme="8" tint="0.79998168889431442"/>
      </patternFill>
    </fill>
    <fill>
      <patternFill patternType="solid">
        <fgColor theme="5" tint="0.79998168889431442"/>
        <bgColor indexed="64"/>
      </patternFill>
    </fill>
    <fill>
      <patternFill patternType="solid">
        <fgColor rgb="FFFF0000"/>
        <bgColor indexed="64"/>
      </patternFill>
    </fill>
    <fill>
      <patternFill patternType="solid">
        <fgColor rgb="FF002060"/>
        <bgColor indexed="64"/>
      </patternFill>
    </fill>
    <fill>
      <patternFill patternType="solid">
        <fgColor theme="1"/>
        <bgColor indexed="64"/>
      </patternFill>
    </fill>
    <fill>
      <patternFill patternType="solid">
        <fgColor theme="9" tint="0.39997558519241921"/>
        <bgColor indexed="64"/>
      </patternFill>
    </fill>
    <fill>
      <gradientFill degree="90">
        <stop position="0">
          <color theme="1"/>
        </stop>
        <stop position="1">
          <color rgb="FFFF0000"/>
        </stop>
      </gradientFill>
    </fill>
    <fill>
      <patternFill patternType="solid">
        <fgColor theme="3" tint="0.59999389629810485"/>
        <bgColor indexed="64"/>
      </patternFill>
    </fill>
    <fill>
      <patternFill patternType="solid">
        <fgColor rgb="FF7030A0"/>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
      <patternFill patternType="solid">
        <fgColor rgb="FFA6A6A6"/>
        <bgColor indexed="64"/>
      </patternFill>
    </fill>
    <fill>
      <patternFill patternType="solid">
        <fgColor rgb="FF080808"/>
        <bgColor indexed="64"/>
      </patternFill>
    </fill>
    <fill>
      <patternFill patternType="solid">
        <fgColor theme="4"/>
        <bgColor indexed="64"/>
      </patternFill>
    </fill>
    <fill>
      <patternFill patternType="solid">
        <fgColor theme="0"/>
        <bgColor indexed="64"/>
      </patternFill>
    </fill>
    <fill>
      <patternFill patternType="solid">
        <fgColor theme="7" tint="0.79998168889431442"/>
        <bgColor indexed="64"/>
      </patternFill>
    </fill>
    <fill>
      <patternFill patternType="solid">
        <fgColor indexed="9"/>
        <bgColor indexed="64"/>
      </patternFill>
    </fill>
    <fill>
      <patternFill patternType="solid">
        <fgColor rgb="FFE2EFDA"/>
        <bgColor indexed="64"/>
      </patternFill>
    </fill>
    <fill>
      <patternFill patternType="solid">
        <fgColor rgb="FFF2DCDB"/>
        <bgColor indexed="64"/>
      </patternFill>
    </fill>
    <fill>
      <patternFill patternType="solid">
        <fgColor theme="8" tint="0.79998168889431442"/>
        <bgColor indexed="64"/>
      </patternFill>
    </fill>
    <fill>
      <patternFill patternType="solid">
        <fgColor rgb="FFF2F2F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theme="8" tint="0.39997558519241921"/>
      </left>
      <right/>
      <top style="thin">
        <color theme="8" tint="0.39997558519241921"/>
      </top>
      <bottom style="thin">
        <color theme="8"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Dashed">
        <color indexed="64"/>
      </left>
      <right/>
      <top style="mediumDashed">
        <color indexed="64"/>
      </top>
      <bottom/>
      <diagonal/>
    </border>
    <border>
      <left/>
      <right style="mediumDashed">
        <color indexed="64"/>
      </right>
      <top style="mediumDashed">
        <color indexed="64"/>
      </top>
      <bottom/>
      <diagonal/>
    </border>
    <border>
      <left style="mediumDashed">
        <color indexed="64"/>
      </left>
      <right/>
      <top/>
      <bottom style="mediumDashed">
        <color indexed="64"/>
      </bottom>
      <diagonal/>
    </border>
    <border>
      <left/>
      <right style="mediumDashed">
        <color indexed="64"/>
      </right>
      <top/>
      <bottom style="mediumDashed">
        <color indexed="64"/>
      </bottom>
      <diagonal/>
    </border>
    <border>
      <left style="mediumDashed">
        <color indexed="64"/>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
      <left style="thin">
        <color indexed="64"/>
      </left>
      <right style="thin">
        <color indexed="64"/>
      </right>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auto="1"/>
      </left>
      <right style="thin">
        <color auto="1"/>
      </right>
      <top/>
      <bottom style="thin">
        <color indexed="64"/>
      </bottom>
      <diagonal/>
    </border>
    <border>
      <left/>
      <right/>
      <top style="medium">
        <color rgb="FF0F2F51"/>
      </top>
      <bottom/>
      <diagonal/>
    </border>
    <border>
      <left style="thin">
        <color rgb="FF000000"/>
      </left>
      <right/>
      <top/>
      <bottom/>
      <diagonal/>
    </border>
    <border>
      <left/>
      <right style="thin">
        <color rgb="FF000000"/>
      </right>
      <top/>
      <bottom/>
      <diagonal/>
    </border>
    <border>
      <left/>
      <right style="thin">
        <color rgb="FF000000"/>
      </right>
      <top style="medium">
        <color rgb="FF0F2F51"/>
      </top>
      <bottom/>
      <diagonal/>
    </border>
    <border>
      <left/>
      <right/>
      <top/>
      <bottom style="thin">
        <color rgb="FF000000"/>
      </bottom>
      <diagonal/>
    </border>
    <border>
      <left/>
      <right style="thin">
        <color rgb="FF000000"/>
      </right>
      <top/>
      <bottom style="thin">
        <color rgb="FF000000"/>
      </bottom>
      <diagonal/>
    </border>
  </borders>
  <cellStyleXfs count="11">
    <xf numFmtId="0" fontId="0"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4" borderId="18" applyNumberFormat="0" applyFont="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32" fillId="0" borderId="0" applyNumberFormat="0" applyFill="0" applyBorder="0" applyAlignment="0" applyProtection="0"/>
    <xf numFmtId="0" fontId="51" fillId="0" borderId="0" applyNumberFormat="0" applyFill="0" applyBorder="0" applyAlignment="0" applyProtection="0"/>
    <xf numFmtId="44" fontId="1" fillId="0" borderId="0" applyFont="0" applyFill="0" applyBorder="0" applyAlignment="0" applyProtection="0"/>
  </cellStyleXfs>
  <cellXfs count="715">
    <xf numFmtId="0" fontId="0" fillId="0" borderId="0" xfId="0"/>
    <xf numFmtId="0" fontId="2" fillId="0" borderId="0" xfId="0" applyFont="1"/>
    <xf numFmtId="0" fontId="0" fillId="0" borderId="0" xfId="0" applyAlignment="1">
      <alignment horizontal="right"/>
    </xf>
    <xf numFmtId="14" fontId="0" fillId="0" borderId="0" xfId="0" applyNumberFormat="1" applyAlignment="1">
      <alignment horizontal="right"/>
    </xf>
    <xf numFmtId="8" fontId="0" fillId="0" borderId="0" xfId="0" applyNumberFormat="1" applyAlignment="1">
      <alignment horizontal="right"/>
    </xf>
    <xf numFmtId="10" fontId="0" fillId="0" borderId="0" xfId="0" applyNumberFormat="1" applyAlignment="1">
      <alignment horizontal="right"/>
    </xf>
    <xf numFmtId="49" fontId="0" fillId="0" borderId="0" xfId="0" applyNumberFormat="1" applyAlignment="1">
      <alignment horizontal="right"/>
    </xf>
    <xf numFmtId="14" fontId="0" fillId="0" borderId="0" xfId="0" applyNumberFormat="1"/>
    <xf numFmtId="1" fontId="0" fillId="0" borderId="0" xfId="0" applyNumberFormat="1" applyAlignment="1">
      <alignment horizontal="right"/>
    </xf>
    <xf numFmtId="0" fontId="0" fillId="0" borderId="0" xfId="0" applyAlignment="1">
      <alignment horizontal="left"/>
    </xf>
    <xf numFmtId="0" fontId="0" fillId="0" borderId="0" xfId="0" applyAlignment="1">
      <alignment wrapText="1"/>
    </xf>
    <xf numFmtId="1" fontId="0" fillId="0" borderId="0" xfId="1" applyNumberFormat="1" applyFont="1" applyAlignment="1">
      <alignment horizontal="right"/>
    </xf>
    <xf numFmtId="14" fontId="0" fillId="0" borderId="0" xfId="1" applyNumberFormat="1" applyFont="1" applyAlignment="1">
      <alignment horizontal="right"/>
    </xf>
    <xf numFmtId="4" fontId="0" fillId="0" borderId="0" xfId="0" applyNumberFormat="1" applyAlignment="1">
      <alignment horizontal="right"/>
    </xf>
    <xf numFmtId="164" fontId="0" fillId="0" borderId="0" xfId="0" applyNumberFormat="1" applyAlignment="1">
      <alignment horizontal="right"/>
    </xf>
    <xf numFmtId="4" fontId="0" fillId="0" borderId="0" xfId="0" applyNumberFormat="1"/>
    <xf numFmtId="164" fontId="0" fillId="0" borderId="0" xfId="0" applyNumberFormat="1"/>
    <xf numFmtId="3" fontId="0" fillId="0" borderId="0" xfId="1" applyNumberFormat="1" applyFont="1"/>
    <xf numFmtId="14" fontId="0" fillId="0" borderId="0" xfId="1" applyNumberFormat="1" applyFont="1"/>
    <xf numFmtId="0" fontId="3" fillId="0" borderId="0" xfId="2" applyFont="1" applyAlignment="1">
      <alignment horizontal="center"/>
    </xf>
    <xf numFmtId="0" fontId="1" fillId="0" borderId="0" xfId="2"/>
    <xf numFmtId="0" fontId="0" fillId="0" borderId="1" xfId="0"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0" fillId="0" borderId="6" xfId="0" applyBorder="1"/>
    <xf numFmtId="0" fontId="2" fillId="0" borderId="7" xfId="0" applyFont="1" applyBorder="1"/>
    <xf numFmtId="0" fontId="0" fillId="0" borderId="8" xfId="0" applyBorder="1"/>
    <xf numFmtId="0" fontId="0" fillId="0" borderId="9" xfId="0" applyBorder="1"/>
    <xf numFmtId="0" fontId="2" fillId="0" borderId="0" xfId="0" applyFont="1" applyAlignment="1">
      <alignment horizontal="right"/>
    </xf>
    <xf numFmtId="2" fontId="0" fillId="0" borderId="0" xfId="0" applyNumberFormat="1" applyAlignment="1">
      <alignment horizontal="right"/>
    </xf>
    <xf numFmtId="49" fontId="0" fillId="0" borderId="0" xfId="0" applyNumberFormat="1" applyAlignment="1">
      <alignment horizontal="right" wrapText="1"/>
    </xf>
    <xf numFmtId="2" fontId="0" fillId="0" borderId="0" xfId="0" applyNumberFormat="1"/>
    <xf numFmtId="49" fontId="0" fillId="0" borderId="0" xfId="0" applyNumberFormat="1"/>
    <xf numFmtId="2" fontId="0" fillId="0" borderId="0" xfId="1" applyNumberFormat="1" applyFont="1" applyAlignment="1">
      <alignment horizontal="right"/>
    </xf>
    <xf numFmtId="2" fontId="0" fillId="0" borderId="0" xfId="1" applyNumberFormat="1" applyFont="1"/>
    <xf numFmtId="0" fontId="0" fillId="0" borderId="10" xfId="0" applyBorder="1"/>
    <xf numFmtId="0" fontId="0" fillId="0" borderId="11" xfId="0" applyBorder="1"/>
    <xf numFmtId="3" fontId="0" fillId="0" borderId="0" xfId="1" applyNumberFormat="1" applyFont="1" applyAlignment="1">
      <alignment horizontal="right"/>
    </xf>
    <xf numFmtId="3" fontId="0" fillId="0" borderId="0" xfId="0" applyNumberFormat="1" applyAlignment="1">
      <alignment horizontal="right"/>
    </xf>
    <xf numFmtId="165" fontId="0" fillId="0" borderId="0" xfId="1" applyNumberFormat="1" applyFont="1"/>
    <xf numFmtId="0" fontId="7" fillId="0" borderId="0" xfId="5" applyFont="1"/>
    <xf numFmtId="0" fontId="6" fillId="0" borderId="0" xfId="5"/>
    <xf numFmtId="0" fontId="8" fillId="0" borderId="0" xfId="5" applyFont="1"/>
    <xf numFmtId="0" fontId="8" fillId="0" borderId="0" xfId="5" quotePrefix="1" applyFont="1"/>
    <xf numFmtId="0" fontId="6" fillId="0" borderId="0" xfId="5" applyAlignment="1">
      <alignment horizontal="right"/>
    </xf>
    <xf numFmtId="0" fontId="10" fillId="0" borderId="0" xfId="5" applyFont="1" applyAlignment="1">
      <alignment horizontal="left"/>
    </xf>
    <xf numFmtId="0" fontId="6" fillId="0" borderId="0" xfId="5" quotePrefix="1"/>
    <xf numFmtId="0" fontId="9" fillId="0" borderId="0" xfId="5" applyFont="1" applyAlignment="1">
      <alignment horizontal="right"/>
    </xf>
    <xf numFmtId="14" fontId="11" fillId="2" borderId="0" xfId="5" applyNumberFormat="1" applyFont="1" applyFill="1" applyAlignment="1">
      <alignment horizontal="right"/>
    </xf>
    <xf numFmtId="0" fontId="7" fillId="0" borderId="0" xfId="5" applyFont="1" applyAlignment="1">
      <alignment horizontal="left"/>
    </xf>
    <xf numFmtId="0" fontId="10" fillId="0" borderId="0" xfId="5" applyFont="1" applyAlignment="1">
      <alignment horizontal="right"/>
    </xf>
    <xf numFmtId="44" fontId="7" fillId="5" borderId="0" xfId="5" applyNumberFormat="1" applyFont="1" applyFill="1"/>
    <xf numFmtId="0" fontId="9" fillId="0" borderId="0" xfId="5" applyFont="1" applyAlignment="1">
      <alignment horizontal="right" wrapText="1"/>
    </xf>
    <xf numFmtId="0" fontId="12" fillId="0" borderId="0" xfId="5" applyFont="1" applyAlignment="1">
      <alignment horizontal="right"/>
    </xf>
    <xf numFmtId="0" fontId="13" fillId="0" borderId="19" xfId="5" applyFont="1" applyBorder="1" applyAlignment="1">
      <alignment horizontal="right"/>
    </xf>
    <xf numFmtId="0" fontId="12" fillId="0" borderId="0" xfId="5" applyFont="1" applyAlignment="1">
      <alignment horizontal="center"/>
    </xf>
    <xf numFmtId="0" fontId="9" fillId="0" borderId="0" xfId="5" applyFont="1"/>
    <xf numFmtId="0" fontId="9" fillId="0" borderId="0" xfId="5" applyFont="1" applyAlignment="1">
      <alignment horizontal="left"/>
    </xf>
    <xf numFmtId="0" fontId="14" fillId="0" borderId="19" xfId="5" applyFont="1" applyBorder="1" applyAlignment="1">
      <alignment horizontal="right"/>
    </xf>
    <xf numFmtId="0" fontId="5" fillId="0" borderId="0" xfId="5" applyFont="1" applyAlignment="1">
      <alignment horizontal="right"/>
    </xf>
    <xf numFmtId="14" fontId="5" fillId="0" borderId="0" xfId="5" applyNumberFormat="1" applyFont="1" applyAlignment="1">
      <alignment horizontal="right"/>
    </xf>
    <xf numFmtId="0" fontId="12" fillId="3" borderId="20" xfId="5" applyFont="1" applyFill="1" applyBorder="1"/>
    <xf numFmtId="0" fontId="15" fillId="3" borderId="21" xfId="6" applyNumberFormat="1" applyFont="1" applyFill="1" applyBorder="1" applyAlignment="1">
      <alignment horizontal="center"/>
    </xf>
    <xf numFmtId="14" fontId="12" fillId="0" borderId="0" xfId="5" applyNumberFormat="1" applyFont="1" applyAlignment="1">
      <alignment horizontal="right"/>
    </xf>
    <xf numFmtId="0" fontId="12" fillId="0" borderId="22" xfId="5" applyFont="1" applyBorder="1"/>
    <xf numFmtId="6" fontId="12" fillId="0" borderId="23" xfId="6" applyNumberFormat="1" applyFont="1" applyBorder="1" applyAlignment="1">
      <alignment horizontal="center"/>
    </xf>
    <xf numFmtId="1" fontId="12" fillId="0" borderId="0" xfId="5" applyNumberFormat="1" applyFont="1" applyAlignment="1">
      <alignment horizontal="right"/>
    </xf>
    <xf numFmtId="9" fontId="15" fillId="0" borderId="22" xfId="5" applyNumberFormat="1" applyFont="1" applyBorder="1"/>
    <xf numFmtId="6" fontId="17" fillId="0" borderId="14" xfId="6" applyNumberFormat="1" applyFont="1" applyBorder="1" applyAlignment="1">
      <alignment horizontal="center"/>
    </xf>
    <xf numFmtId="4" fontId="14" fillId="0" borderId="19" xfId="5" applyNumberFormat="1" applyFont="1" applyBorder="1" applyAlignment="1">
      <alignment horizontal="right"/>
    </xf>
    <xf numFmtId="4" fontId="9" fillId="0" borderId="0" xfId="5" applyNumberFormat="1" applyFont="1" applyAlignment="1">
      <alignment horizontal="right"/>
    </xf>
    <xf numFmtId="9" fontId="12" fillId="0" borderId="22" xfId="5" applyNumberFormat="1" applyFont="1" applyBorder="1"/>
    <xf numFmtId="0" fontId="14" fillId="0" borderId="19" xfId="5" applyFont="1" applyBorder="1" applyAlignment="1">
      <alignment horizontal="right" wrapText="1"/>
    </xf>
    <xf numFmtId="10" fontId="17" fillId="0" borderId="14" xfId="5" applyNumberFormat="1" applyFont="1" applyBorder="1" applyAlignment="1">
      <alignment horizontal="center"/>
    </xf>
    <xf numFmtId="0" fontId="12" fillId="0" borderId="23" xfId="5" applyFont="1" applyBorder="1" applyAlignment="1">
      <alignment horizontal="center"/>
    </xf>
    <xf numFmtId="6" fontId="18" fillId="0" borderId="23" xfId="6" applyNumberFormat="1" applyFont="1" applyFill="1" applyBorder="1" applyAlignment="1">
      <alignment horizontal="center"/>
    </xf>
    <xf numFmtId="0" fontId="12" fillId="0" borderId="15" xfId="5" applyFont="1" applyBorder="1"/>
    <xf numFmtId="0" fontId="12" fillId="0" borderId="17" xfId="5" applyFont="1" applyBorder="1" applyAlignment="1">
      <alignment horizontal="center"/>
    </xf>
    <xf numFmtId="9" fontId="15" fillId="7" borderId="24" xfId="5" applyNumberFormat="1" applyFont="1" applyFill="1" applyBorder="1"/>
    <xf numFmtId="166" fontId="15" fillId="7" borderId="25" xfId="5" applyNumberFormat="1" applyFont="1" applyFill="1" applyBorder="1" applyAlignment="1">
      <alignment horizontal="center"/>
    </xf>
    <xf numFmtId="0" fontId="6" fillId="0" borderId="0" xfId="5" applyAlignment="1">
      <alignment horizontal="left" indent="1"/>
    </xf>
    <xf numFmtId="9" fontId="15" fillId="7" borderId="26" xfId="5" applyNumberFormat="1" applyFont="1" applyFill="1" applyBorder="1"/>
    <xf numFmtId="167" fontId="15" fillId="7" borderId="27" xfId="5" applyNumberFormat="1" applyFont="1" applyFill="1" applyBorder="1" applyAlignment="1">
      <alignment horizontal="center"/>
    </xf>
    <xf numFmtId="0" fontId="12" fillId="0" borderId="0" xfId="5" applyFont="1"/>
    <xf numFmtId="9" fontId="15" fillId="8" borderId="28" xfId="5" applyNumberFormat="1" applyFont="1" applyFill="1" applyBorder="1"/>
    <xf numFmtId="0" fontId="6" fillId="0" borderId="0" xfId="5" applyAlignment="1">
      <alignment wrapText="1"/>
    </xf>
    <xf numFmtId="4" fontId="6" fillId="0" borderId="0" xfId="5" applyNumberFormat="1" applyAlignment="1">
      <alignment horizontal="right"/>
    </xf>
    <xf numFmtId="4" fontId="12" fillId="0" borderId="0" xfId="5" applyNumberFormat="1" applyFont="1" applyAlignment="1">
      <alignment horizontal="right"/>
    </xf>
    <xf numFmtId="14" fontId="12" fillId="0" borderId="0" xfId="6" applyNumberFormat="1" applyFont="1" applyFill="1" applyAlignment="1">
      <alignment horizontal="right"/>
    </xf>
    <xf numFmtId="14" fontId="6" fillId="0" borderId="0" xfId="5" applyNumberFormat="1" applyAlignment="1">
      <alignment horizontal="right"/>
    </xf>
    <xf numFmtId="0" fontId="9" fillId="0" borderId="0" xfId="5" applyFont="1" applyAlignment="1">
      <alignment horizontal="left" wrapText="1"/>
    </xf>
    <xf numFmtId="0" fontId="19" fillId="0" borderId="19" xfId="5" applyFont="1" applyBorder="1" applyAlignment="1">
      <alignment horizontal="right"/>
    </xf>
    <xf numFmtId="14" fontId="5" fillId="0" borderId="0" xfId="6" applyNumberFormat="1" applyFont="1" applyFill="1" applyAlignment="1">
      <alignment horizontal="right"/>
    </xf>
    <xf numFmtId="0" fontId="9" fillId="0" borderId="19" xfId="5" applyFont="1" applyBorder="1" applyAlignment="1">
      <alignment horizontal="right" wrapText="1"/>
    </xf>
    <xf numFmtId="0" fontId="20" fillId="0" borderId="0" xfId="5" applyFont="1"/>
    <xf numFmtId="14" fontId="6" fillId="0" borderId="0" xfId="5" applyNumberFormat="1"/>
    <xf numFmtId="0" fontId="8" fillId="0" borderId="0" xfId="5" applyFont="1" applyAlignment="1">
      <alignment horizontal="right"/>
    </xf>
    <xf numFmtId="14" fontId="8" fillId="0" borderId="0" xfId="5" applyNumberFormat="1" applyFont="1"/>
    <xf numFmtId="0" fontId="21" fillId="0" borderId="19" xfId="5" applyFont="1" applyBorder="1" applyAlignment="1">
      <alignment horizontal="right"/>
    </xf>
    <xf numFmtId="0" fontId="21" fillId="0" borderId="0" xfId="5" applyFont="1" applyAlignment="1">
      <alignment horizontal="right"/>
    </xf>
    <xf numFmtId="4" fontId="22" fillId="0" borderId="0" xfId="5" applyNumberFormat="1" applyFont="1" applyAlignment="1">
      <alignment horizontal="right"/>
    </xf>
    <xf numFmtId="0" fontId="23" fillId="0" borderId="0" xfId="5" applyFont="1"/>
    <xf numFmtId="10" fontId="6" fillId="0" borderId="0" xfId="5" applyNumberFormat="1"/>
    <xf numFmtId="10" fontId="24" fillId="0" borderId="0" xfId="5" applyNumberFormat="1" applyFont="1"/>
    <xf numFmtId="10" fontId="0" fillId="0" borderId="0" xfId="7" applyNumberFormat="1" applyFont="1"/>
    <xf numFmtId="49" fontId="12" fillId="0" borderId="0" xfId="5" applyNumberFormat="1" applyFont="1" applyAlignment="1">
      <alignment horizontal="right"/>
    </xf>
    <xf numFmtId="10" fontId="25" fillId="0" borderId="0" xfId="5" applyNumberFormat="1" applyFont="1"/>
    <xf numFmtId="0" fontId="9" fillId="0" borderId="19" xfId="5" applyFont="1" applyBorder="1" applyAlignment="1">
      <alignment horizontal="right"/>
    </xf>
    <xf numFmtId="168" fontId="22" fillId="0" borderId="0" xfId="6" applyNumberFormat="1" applyFont="1" applyFill="1" applyAlignment="1">
      <alignment horizontal="right"/>
    </xf>
    <xf numFmtId="167" fontId="22" fillId="0" borderId="0" xfId="7" applyNumberFormat="1" applyFont="1" applyFill="1" applyAlignment="1">
      <alignment horizontal="right"/>
    </xf>
    <xf numFmtId="10" fontId="8" fillId="0" borderId="0" xfId="5" applyNumberFormat="1" applyFont="1"/>
    <xf numFmtId="0" fontId="26" fillId="0" borderId="0" xfId="5" applyFont="1" applyAlignment="1">
      <alignment horizontal="right"/>
    </xf>
    <xf numFmtId="0" fontId="26" fillId="0" borderId="19" xfId="5" applyFont="1" applyBorder="1" applyAlignment="1">
      <alignment horizontal="right"/>
    </xf>
    <xf numFmtId="0" fontId="27" fillId="0" borderId="0" xfId="5" applyFont="1"/>
    <xf numFmtId="0" fontId="28" fillId="0" borderId="0" xfId="5" applyFont="1" applyAlignment="1">
      <alignment horizontal="right"/>
    </xf>
    <xf numFmtId="0" fontId="29" fillId="0" borderId="0" xfId="5" applyFont="1" applyAlignment="1">
      <alignment horizontal="right"/>
    </xf>
    <xf numFmtId="0" fontId="28" fillId="0" borderId="0" xfId="5" applyFont="1"/>
    <xf numFmtId="14" fontId="30" fillId="0" borderId="0" xfId="6" applyNumberFormat="1" applyFont="1" applyFill="1" applyAlignment="1">
      <alignment horizontal="right"/>
    </xf>
    <xf numFmtId="2" fontId="30" fillId="0" borderId="0" xfId="6" applyNumberFormat="1" applyFont="1" applyFill="1" applyAlignment="1">
      <alignment horizontal="right"/>
    </xf>
    <xf numFmtId="0" fontId="6" fillId="0" borderId="13" xfId="5" applyBorder="1" applyAlignment="1">
      <alignment horizontal="left" vertical="top" wrapText="1"/>
    </xf>
    <xf numFmtId="0" fontId="6" fillId="0" borderId="14" xfId="5" applyBorder="1" applyAlignment="1">
      <alignment horizontal="left" vertical="top" wrapText="1"/>
    </xf>
    <xf numFmtId="0" fontId="6" fillId="0" borderId="0" xfId="5" applyAlignment="1">
      <alignment horizontal="left" vertical="top" wrapText="1"/>
    </xf>
    <xf numFmtId="0" fontId="6" fillId="0" borderId="23" xfId="5" applyBorder="1" applyAlignment="1">
      <alignment horizontal="left" vertical="top" wrapText="1"/>
    </xf>
    <xf numFmtId="0" fontId="6" fillId="0" borderId="22" xfId="5" applyBorder="1" applyAlignment="1">
      <alignment horizontal="left" vertical="top" wrapText="1"/>
    </xf>
    <xf numFmtId="0" fontId="6" fillId="0" borderId="12" xfId="5" applyBorder="1" applyAlignment="1">
      <alignment horizontal="left" vertical="top" wrapText="1"/>
    </xf>
    <xf numFmtId="0" fontId="6" fillId="0" borderId="16" xfId="5" applyBorder="1" applyAlignment="1">
      <alignment horizontal="left" vertical="top" wrapText="1"/>
    </xf>
    <xf numFmtId="0" fontId="6" fillId="0" borderId="17" xfId="5" applyBorder="1" applyAlignment="1">
      <alignment horizontal="left" vertical="top" wrapText="1"/>
    </xf>
    <xf numFmtId="0" fontId="6" fillId="0" borderId="15" xfId="5" applyBorder="1" applyAlignment="1">
      <alignment horizontal="left" vertical="top" wrapText="1"/>
    </xf>
    <xf numFmtId="0" fontId="14" fillId="9" borderId="19" xfId="5" applyFont="1" applyFill="1" applyBorder="1" applyAlignment="1">
      <alignment horizontal="right"/>
    </xf>
    <xf numFmtId="0" fontId="12" fillId="0" borderId="0" xfId="5" applyFont="1" applyAlignment="1">
      <alignment horizontal="left"/>
    </xf>
    <xf numFmtId="44" fontId="7" fillId="0" borderId="0" xfId="5" applyNumberFormat="1" applyFont="1"/>
    <xf numFmtId="44" fontId="31" fillId="0" borderId="0" xfId="5" applyNumberFormat="1" applyFont="1" applyAlignment="1">
      <alignment horizontal="center"/>
    </xf>
    <xf numFmtId="0" fontId="6" fillId="0" borderId="0" xfId="5" applyAlignment="1">
      <alignment horizontal="center"/>
    </xf>
    <xf numFmtId="0" fontId="9" fillId="0" borderId="0" xfId="5" applyFont="1" applyAlignment="1">
      <alignment horizontal="center"/>
    </xf>
    <xf numFmtId="0" fontId="8" fillId="0" borderId="0" xfId="5" applyFont="1" applyAlignment="1">
      <alignment horizontal="right" wrapText="1"/>
    </xf>
    <xf numFmtId="0" fontId="33" fillId="0" borderId="0" xfId="8" applyFont="1" applyAlignment="1">
      <alignment horizontal="right" wrapText="1"/>
    </xf>
    <xf numFmtId="0" fontId="33" fillId="0" borderId="0" xfId="8" applyFont="1" applyAlignment="1">
      <alignment horizontal="right"/>
    </xf>
    <xf numFmtId="0" fontId="14" fillId="0" borderId="0" xfId="5" applyFont="1" applyAlignment="1">
      <alignment horizontal="right"/>
    </xf>
    <xf numFmtId="0" fontId="15" fillId="0" borderId="16" xfId="5" applyFont="1" applyBorder="1" applyAlignment="1">
      <alignment horizontal="center"/>
    </xf>
    <xf numFmtId="0" fontId="15" fillId="0" borderId="0" xfId="5" applyFont="1" applyAlignment="1">
      <alignment horizontal="left"/>
    </xf>
    <xf numFmtId="0" fontId="9" fillId="0" borderId="0" xfId="5" applyFont="1" applyAlignment="1">
      <alignment wrapText="1"/>
    </xf>
    <xf numFmtId="43" fontId="12" fillId="0" borderId="0" xfId="6" applyFont="1" applyFill="1" applyAlignment="1">
      <alignment horizontal="left"/>
    </xf>
    <xf numFmtId="0" fontId="9" fillId="0" borderId="0" xfId="5" applyFont="1" applyAlignment="1">
      <alignment horizontal="right" vertical="top"/>
    </xf>
    <xf numFmtId="0" fontId="12" fillId="0" borderId="0" xfId="5" applyFont="1" applyAlignment="1">
      <alignment horizontal="right" wrapText="1"/>
    </xf>
    <xf numFmtId="0" fontId="34" fillId="0" borderId="0" xfId="5" applyFont="1"/>
    <xf numFmtId="14" fontId="12" fillId="0" borderId="0" xfId="5" quotePrefix="1" applyNumberFormat="1" applyFont="1" applyAlignment="1">
      <alignment horizontal="right"/>
    </xf>
    <xf numFmtId="43" fontId="12" fillId="0" borderId="0" xfId="6" quotePrefix="1" applyFont="1" applyFill="1" applyAlignment="1">
      <alignment horizontal="left"/>
    </xf>
    <xf numFmtId="43" fontId="12" fillId="0" borderId="0" xfId="6" quotePrefix="1" applyFont="1" applyFill="1" applyAlignment="1">
      <alignment horizontal="right"/>
    </xf>
    <xf numFmtId="0" fontId="35" fillId="0" borderId="0" xfId="5" applyFont="1" applyAlignment="1">
      <alignment horizontal="right"/>
    </xf>
    <xf numFmtId="3" fontId="36" fillId="0" borderId="0" xfId="5" applyNumberFormat="1" applyFont="1" applyAlignment="1">
      <alignment horizontal="right"/>
    </xf>
    <xf numFmtId="43" fontId="36" fillId="0" borderId="0" xfId="6" applyFont="1" applyFill="1" applyAlignment="1">
      <alignment horizontal="left"/>
    </xf>
    <xf numFmtId="0" fontId="37" fillId="0" borderId="0" xfId="5" applyFont="1"/>
    <xf numFmtId="0" fontId="37" fillId="0" borderId="0" xfId="5" applyFont="1" applyAlignment="1">
      <alignment wrapText="1"/>
    </xf>
    <xf numFmtId="168" fontId="36" fillId="0" borderId="0" xfId="6" applyNumberFormat="1" applyFont="1" applyFill="1" applyAlignment="1">
      <alignment horizontal="right"/>
    </xf>
    <xf numFmtId="14" fontId="36" fillId="0" borderId="0" xfId="5" quotePrefix="1" applyNumberFormat="1" applyFont="1" applyAlignment="1">
      <alignment horizontal="right"/>
    </xf>
    <xf numFmtId="43" fontId="36" fillId="0" borderId="0" xfId="6" quotePrefix="1" applyFont="1" applyFill="1" applyAlignment="1">
      <alignment horizontal="left"/>
    </xf>
    <xf numFmtId="0" fontId="38" fillId="0" borderId="0" xfId="5" applyFont="1" applyAlignment="1">
      <alignment horizontal="right"/>
    </xf>
    <xf numFmtId="43" fontId="39" fillId="0" borderId="0" xfId="6" applyFont="1" applyFill="1" applyAlignment="1">
      <alignment horizontal="left"/>
    </xf>
    <xf numFmtId="0" fontId="40" fillId="0" borderId="0" xfId="5" applyFont="1"/>
    <xf numFmtId="0" fontId="40" fillId="0" borderId="0" xfId="5" applyFont="1" applyAlignment="1">
      <alignment wrapText="1"/>
    </xf>
    <xf numFmtId="43" fontId="39" fillId="0" borderId="0" xfId="6" quotePrefix="1" applyFont="1" applyFill="1" applyAlignment="1">
      <alignment horizontal="left"/>
    </xf>
    <xf numFmtId="0" fontId="41" fillId="0" borderId="0" xfId="5" applyFont="1" applyAlignment="1">
      <alignment horizontal="right"/>
    </xf>
    <xf numFmtId="43" fontId="42" fillId="0" borderId="0" xfId="6" applyFont="1" applyFill="1" applyAlignment="1">
      <alignment horizontal="left"/>
    </xf>
    <xf numFmtId="0" fontId="43" fillId="0" borderId="0" xfId="5" applyFont="1"/>
    <xf numFmtId="0" fontId="43" fillId="0" borderId="0" xfId="5" applyFont="1" applyAlignment="1">
      <alignment wrapText="1"/>
    </xf>
    <xf numFmtId="43" fontId="42" fillId="0" borderId="0" xfId="6" quotePrefix="1" applyFont="1" applyFill="1" applyAlignment="1">
      <alignment horizontal="left"/>
    </xf>
    <xf numFmtId="165" fontId="12" fillId="0" borderId="0" xfId="5" applyNumberFormat="1" applyFont="1" applyAlignment="1">
      <alignment horizontal="right"/>
    </xf>
    <xf numFmtId="0" fontId="44" fillId="0" borderId="0" xfId="5" applyFont="1" applyAlignment="1">
      <alignment horizontal="right"/>
    </xf>
    <xf numFmtId="43" fontId="45" fillId="0" borderId="0" xfId="6" applyFont="1" applyFill="1" applyAlignment="1">
      <alignment horizontal="left"/>
    </xf>
    <xf numFmtId="0" fontId="46" fillId="0" borderId="0" xfId="5" applyFont="1"/>
    <xf numFmtId="0" fontId="14" fillId="0" borderId="0" xfId="5" applyFont="1" applyAlignment="1">
      <alignment horizontal="center"/>
    </xf>
    <xf numFmtId="14" fontId="12" fillId="0" borderId="0" xfId="5" applyNumberFormat="1" applyFont="1" applyAlignment="1">
      <alignment horizontal="left"/>
    </xf>
    <xf numFmtId="0" fontId="48" fillId="0" borderId="0" xfId="0" applyFont="1" applyAlignment="1">
      <alignment vertical="center"/>
    </xf>
    <xf numFmtId="0" fontId="0" fillId="10" borderId="0" xfId="0" applyFill="1"/>
    <xf numFmtId="0" fontId="2" fillId="0" borderId="0" xfId="0" applyFont="1" applyAlignment="1">
      <alignment vertical="center"/>
    </xf>
    <xf numFmtId="0" fontId="0" fillId="0" borderId="0" xfId="0" applyAlignment="1">
      <alignment vertical="center" wrapText="1"/>
    </xf>
    <xf numFmtId="0" fontId="0" fillId="0" borderId="0" xfId="0" applyAlignment="1">
      <alignment vertical="center"/>
    </xf>
    <xf numFmtId="0" fontId="2" fillId="0" borderId="1" xfId="0" applyFont="1" applyBorder="1"/>
    <xf numFmtId="0" fontId="2" fillId="0" borderId="1" xfId="0" applyFont="1" applyBorder="1" applyAlignment="1">
      <alignment wrapText="1"/>
    </xf>
    <xf numFmtId="0" fontId="0" fillId="0" borderId="1" xfId="0" applyBorder="1" applyAlignment="1">
      <alignment horizontal="left" vertical="center"/>
    </xf>
    <xf numFmtId="0" fontId="12" fillId="0" borderId="1" xfId="0" applyFont="1" applyBorder="1"/>
    <xf numFmtId="0" fontId="0" fillId="0" borderId="1" xfId="0" applyBorder="1" applyAlignment="1">
      <alignment wrapText="1"/>
    </xf>
    <xf numFmtId="0" fontId="0" fillId="0" borderId="1" xfId="0" applyBorder="1" applyAlignment="1">
      <alignment horizontal="left" vertical="center" indent="2"/>
    </xf>
    <xf numFmtId="0" fontId="12" fillId="0" borderId="1" xfId="0" applyFont="1" applyBorder="1" applyAlignment="1">
      <alignment horizontal="left" vertical="center" wrapText="1" indent="4"/>
    </xf>
    <xf numFmtId="0" fontId="49" fillId="2" borderId="1" xfId="0" applyFont="1" applyFill="1" applyBorder="1" applyAlignment="1">
      <alignment vertical="top" wrapText="1"/>
    </xf>
    <xf numFmtId="0" fontId="0" fillId="0" borderId="1" xfId="0" applyBorder="1" applyAlignment="1">
      <alignment horizontal="left" vertical="center" wrapText="1" indent="4"/>
    </xf>
    <xf numFmtId="0" fontId="12" fillId="0" borderId="1" xfId="0" applyFont="1" applyBorder="1" applyAlignment="1">
      <alignment wrapText="1"/>
    </xf>
    <xf numFmtId="0" fontId="0" fillId="10" borderId="1" xfId="0" applyFill="1" applyBorder="1" applyAlignment="1">
      <alignment horizontal="left" vertical="center" indent="4"/>
    </xf>
    <xf numFmtId="0" fontId="5" fillId="0" borderId="0" xfId="0" applyFont="1"/>
    <xf numFmtId="0" fontId="0" fillId="10" borderId="1" xfId="0" applyFill="1" applyBorder="1" applyAlignment="1">
      <alignment horizontal="left" vertical="center" wrapText="1" indent="6"/>
    </xf>
    <xf numFmtId="0" fontId="0" fillId="0" borderId="1" xfId="0" quotePrefix="1" applyBorder="1" applyAlignment="1">
      <alignment wrapText="1"/>
    </xf>
    <xf numFmtId="0" fontId="0" fillId="10" borderId="1" xfId="0" applyFill="1" applyBorder="1" applyAlignment="1">
      <alignment horizontal="left" wrapText="1" indent="4"/>
    </xf>
    <xf numFmtId="0" fontId="0" fillId="0" borderId="1" xfId="0" applyBorder="1" applyAlignment="1">
      <alignment horizontal="left" indent="6"/>
    </xf>
    <xf numFmtId="0" fontId="0" fillId="10" borderId="1" xfId="0" applyFill="1" applyBorder="1" applyAlignment="1">
      <alignment horizontal="left" indent="4"/>
    </xf>
    <xf numFmtId="0" fontId="0" fillId="0" borderId="1" xfId="0" applyBorder="1" applyAlignment="1">
      <alignment horizontal="left" indent="2"/>
    </xf>
    <xf numFmtId="2" fontId="0" fillId="0" borderId="1" xfId="0" applyNumberFormat="1" applyBorder="1"/>
    <xf numFmtId="0" fontId="0" fillId="0" borderId="1" xfId="0" applyBorder="1" applyAlignment="1">
      <alignment horizontal="left" indent="4"/>
    </xf>
    <xf numFmtId="0" fontId="0" fillId="10" borderId="1" xfId="0" applyFill="1" applyBorder="1" applyAlignment="1">
      <alignment horizontal="left" indent="2"/>
    </xf>
    <xf numFmtId="0" fontId="0" fillId="0" borderId="1" xfId="0" applyBorder="1" applyAlignment="1">
      <alignment horizontal="left"/>
    </xf>
    <xf numFmtId="0" fontId="51" fillId="0" borderId="0" xfId="9"/>
    <xf numFmtId="9" fontId="0" fillId="0" borderId="1" xfId="0" applyNumberFormat="1" applyBorder="1" applyAlignment="1">
      <alignment horizontal="left"/>
    </xf>
    <xf numFmtId="167" fontId="0" fillId="0" borderId="0" xfId="3" applyNumberFormat="1" applyFont="1"/>
    <xf numFmtId="0" fontId="0" fillId="10" borderId="1" xfId="0" applyFill="1" applyBorder="1" applyAlignment="1">
      <alignment horizontal="left" wrapText="1" indent="2"/>
    </xf>
    <xf numFmtId="0" fontId="0" fillId="10" borderId="1" xfId="0" applyFill="1" applyBorder="1" applyAlignment="1">
      <alignment horizontal="left" vertical="center"/>
    </xf>
    <xf numFmtId="0" fontId="0" fillId="10" borderId="1" xfId="0" applyFill="1" applyBorder="1" applyAlignment="1">
      <alignment horizontal="left" vertical="center" indent="2"/>
    </xf>
    <xf numFmtId="0" fontId="0" fillId="10" borderId="1" xfId="0" applyFill="1" applyBorder="1" applyAlignment="1">
      <alignment horizontal="left" wrapText="1"/>
    </xf>
    <xf numFmtId="0" fontId="0" fillId="0" borderId="1" xfId="0" applyBorder="1" applyAlignment="1">
      <alignment horizontal="left" wrapText="1" indent="6"/>
    </xf>
    <xf numFmtId="0" fontId="0" fillId="0" borderId="1" xfId="0" applyBorder="1" applyAlignment="1">
      <alignment horizontal="left" wrapText="1" indent="2"/>
    </xf>
    <xf numFmtId="0" fontId="0" fillId="10" borderId="1" xfId="0" applyFill="1" applyBorder="1"/>
    <xf numFmtId="9" fontId="0" fillId="0" borderId="1" xfId="3" applyFont="1" applyFill="1" applyBorder="1" applyAlignment="1">
      <alignment horizontal="left"/>
    </xf>
    <xf numFmtId="0" fontId="0" fillId="0" borderId="1" xfId="0" applyBorder="1" applyAlignment="1">
      <alignment horizontal="left" wrapText="1"/>
    </xf>
    <xf numFmtId="0" fontId="5" fillId="0" borderId="1" xfId="0" applyFont="1" applyBorder="1" applyAlignment="1">
      <alignment wrapText="1"/>
    </xf>
    <xf numFmtId="0" fontId="0" fillId="10" borderId="1" xfId="0" applyFill="1" applyBorder="1" applyAlignment="1">
      <alignment wrapText="1"/>
    </xf>
    <xf numFmtId="0" fontId="12" fillId="0" borderId="1" xfId="0" applyFont="1" applyBorder="1" applyAlignment="1">
      <alignment horizontal="left" wrapText="1"/>
    </xf>
    <xf numFmtId="0" fontId="0" fillId="10" borderId="1" xfId="0" applyFill="1" applyBorder="1" applyAlignment="1">
      <alignment horizontal="left"/>
    </xf>
    <xf numFmtId="0" fontId="0" fillId="0" borderId="1" xfId="0" applyBorder="1" applyAlignment="1">
      <alignment vertical="center" wrapText="1"/>
    </xf>
    <xf numFmtId="0" fontId="12" fillId="0" borderId="1" xfId="0" applyFont="1" applyBorder="1" applyAlignment="1">
      <alignment vertical="center" wrapText="1"/>
    </xf>
    <xf numFmtId="0" fontId="52" fillId="0" borderId="1" xfId="0" applyFont="1" applyBorder="1" applyAlignment="1">
      <alignment vertical="top" wrapText="1"/>
    </xf>
    <xf numFmtId="0" fontId="12" fillId="0" borderId="1" xfId="0" applyFont="1" applyBorder="1" applyAlignment="1">
      <alignment horizontal="left" wrapText="1" indent="2"/>
    </xf>
    <xf numFmtId="0" fontId="12" fillId="0" borderId="0" xfId="0" applyFont="1" applyAlignment="1">
      <alignment vertical="center" wrapText="1"/>
    </xf>
    <xf numFmtId="0" fontId="12" fillId="0" borderId="0" xfId="0" applyFont="1" applyAlignment="1">
      <alignment horizontal="left"/>
    </xf>
    <xf numFmtId="0" fontId="49" fillId="0" borderId="0" xfId="0" applyFont="1" applyAlignment="1">
      <alignment vertical="top" wrapText="1"/>
    </xf>
    <xf numFmtId="0" fontId="48" fillId="0" borderId="0" xfId="0" applyFont="1" applyAlignment="1">
      <alignment vertical="center" wrapText="1"/>
    </xf>
    <xf numFmtId="0" fontId="16" fillId="0" borderId="1" xfId="0" applyFont="1" applyBorder="1"/>
    <xf numFmtId="0" fontId="53" fillId="0" borderId="0" xfId="0" applyFont="1"/>
    <xf numFmtId="3" fontId="53" fillId="0" borderId="1" xfId="0" applyNumberFormat="1" applyFont="1" applyBorder="1" applyAlignment="1">
      <alignment horizontal="left"/>
    </xf>
    <xf numFmtId="14" fontId="53" fillId="0" borderId="1" xfId="0" applyNumberFormat="1" applyFont="1" applyBorder="1" applyAlignment="1">
      <alignment horizontal="left"/>
    </xf>
    <xf numFmtId="2" fontId="53" fillId="0" borderId="1" xfId="0" applyNumberFormat="1" applyFont="1" applyBorder="1" applyAlignment="1">
      <alignment horizontal="left"/>
    </xf>
    <xf numFmtId="10" fontId="53" fillId="0" borderId="1" xfId="0" applyNumberFormat="1" applyFont="1" applyBorder="1" applyAlignment="1">
      <alignment horizontal="left"/>
    </xf>
    <xf numFmtId="0" fontId="0" fillId="2" borderId="1" xfId="0" applyFill="1" applyBorder="1" applyAlignment="1">
      <alignment horizontal="left"/>
    </xf>
    <xf numFmtId="0" fontId="0" fillId="2" borderId="1" xfId="0" applyFill="1" applyBorder="1" applyAlignment="1">
      <alignment wrapText="1"/>
    </xf>
    <xf numFmtId="0" fontId="53" fillId="0" borderId="1" xfId="0" applyFont="1" applyBorder="1"/>
    <xf numFmtId="0" fontId="16" fillId="0" borderId="1" xfId="0" applyFont="1" applyBorder="1" applyAlignment="1">
      <alignment horizontal="left"/>
    </xf>
    <xf numFmtId="0" fontId="16" fillId="0" borderId="1" xfId="0" applyFont="1" applyBorder="1" applyAlignment="1">
      <alignment wrapText="1"/>
    </xf>
    <xf numFmtId="10" fontId="16" fillId="0" borderId="1" xfId="0" applyNumberFormat="1" applyFont="1" applyBorder="1" applyAlignment="1">
      <alignment horizontal="left"/>
    </xf>
    <xf numFmtId="9" fontId="16" fillId="0" borderId="1" xfId="0" applyNumberFormat="1" applyFont="1" applyBorder="1" applyAlignment="1">
      <alignment horizontal="left"/>
    </xf>
    <xf numFmtId="43" fontId="16" fillId="0" borderId="1" xfId="1" applyFont="1" applyFill="1" applyBorder="1" applyAlignment="1">
      <alignment horizontal="left" wrapText="1"/>
    </xf>
    <xf numFmtId="9" fontId="53" fillId="0" borderId="1" xfId="3" applyFont="1" applyFill="1" applyBorder="1" applyAlignment="1">
      <alignment horizontal="left"/>
    </xf>
    <xf numFmtId="0" fontId="16" fillId="0" borderId="1" xfId="0" applyFont="1" applyBorder="1" applyAlignment="1">
      <alignment horizontal="left" wrapText="1"/>
    </xf>
    <xf numFmtId="14" fontId="16" fillId="0" borderId="0" xfId="5" applyNumberFormat="1" applyFont="1" applyAlignment="1">
      <alignment horizontal="right"/>
    </xf>
    <xf numFmtId="1" fontId="16" fillId="0" borderId="0" xfId="5" applyNumberFormat="1" applyFont="1" applyAlignment="1">
      <alignment horizontal="right"/>
    </xf>
    <xf numFmtId="14" fontId="55" fillId="0" borderId="0" xfId="5" applyNumberFormat="1" applyFont="1" applyAlignment="1">
      <alignment horizontal="right"/>
    </xf>
    <xf numFmtId="14" fontId="53" fillId="0" borderId="0" xfId="5" applyNumberFormat="1" applyFont="1" applyAlignment="1">
      <alignment horizontal="right"/>
    </xf>
    <xf numFmtId="1" fontId="53" fillId="0" borderId="0" xfId="6" applyNumberFormat="1" applyFont="1" applyFill="1" applyAlignment="1">
      <alignment horizontal="right"/>
    </xf>
    <xf numFmtId="14" fontId="56" fillId="0" borderId="0" xfId="5" applyNumberFormat="1" applyFont="1" applyAlignment="1">
      <alignment horizontal="right"/>
    </xf>
    <xf numFmtId="1" fontId="53" fillId="0" borderId="0" xfId="5" applyNumberFormat="1" applyFont="1" applyAlignment="1">
      <alignment horizontal="right"/>
    </xf>
    <xf numFmtId="4" fontId="54" fillId="0" borderId="0" xfId="5" applyNumberFormat="1" applyFont="1" applyAlignment="1">
      <alignment horizontal="right"/>
    </xf>
    <xf numFmtId="4" fontId="57" fillId="0" borderId="0" xfId="5" applyNumberFormat="1" applyFont="1" applyAlignment="1">
      <alignment horizontal="right"/>
    </xf>
    <xf numFmtId="0" fontId="53" fillId="0" borderId="0" xfId="5" applyFont="1" applyAlignment="1">
      <alignment horizontal="right"/>
    </xf>
    <xf numFmtId="14" fontId="54" fillId="0" borderId="0" xfId="5" applyNumberFormat="1" applyFont="1" applyAlignment="1">
      <alignment horizontal="right"/>
    </xf>
    <xf numFmtId="1" fontId="54" fillId="0" borderId="0" xfId="5" applyNumberFormat="1" applyFont="1" applyAlignment="1">
      <alignment horizontal="right"/>
    </xf>
    <xf numFmtId="14" fontId="16" fillId="0" borderId="0" xfId="6" applyNumberFormat="1" applyFont="1" applyFill="1" applyAlignment="1">
      <alignment horizontal="right"/>
    </xf>
    <xf numFmtId="168" fontId="16" fillId="0" borderId="0" xfId="6" applyNumberFormat="1" applyFont="1" applyFill="1" applyAlignment="1">
      <alignment horizontal="right"/>
    </xf>
    <xf numFmtId="0" fontId="57" fillId="0" borderId="0" xfId="5" applyFont="1" applyAlignment="1">
      <alignment horizontal="right"/>
    </xf>
    <xf numFmtId="49" fontId="53" fillId="0" borderId="0" xfId="6" applyNumberFormat="1" applyFont="1" applyFill="1" applyAlignment="1">
      <alignment horizontal="right"/>
    </xf>
    <xf numFmtId="4" fontId="53" fillId="0" borderId="0" xfId="5" applyNumberFormat="1" applyFont="1" applyAlignment="1">
      <alignment horizontal="right"/>
    </xf>
    <xf numFmtId="4" fontId="58" fillId="0" borderId="0" xfId="5" applyNumberFormat="1" applyFont="1" applyAlignment="1">
      <alignment horizontal="right"/>
    </xf>
    <xf numFmtId="168" fontId="53" fillId="0" borderId="0" xfId="6" applyNumberFormat="1" applyFont="1" applyFill="1" applyAlignment="1">
      <alignment horizontal="right"/>
    </xf>
    <xf numFmtId="0" fontId="59" fillId="4" borderId="18" xfId="4" applyFont="1" applyAlignment="1">
      <alignment horizontal="center"/>
    </xf>
    <xf numFmtId="167" fontId="53" fillId="0" borderId="0" xfId="7" applyNumberFormat="1" applyFont="1" applyFill="1" applyAlignment="1">
      <alignment horizontal="right"/>
    </xf>
    <xf numFmtId="0" fontId="6" fillId="0" borderId="0" xfId="0" applyFont="1"/>
    <xf numFmtId="0" fontId="9" fillId="0" borderId="0" xfId="0" applyFont="1" applyAlignment="1">
      <alignment horizontal="right"/>
    </xf>
    <xf numFmtId="0" fontId="12" fillId="0" borderId="0" xfId="0" applyFont="1" applyAlignment="1">
      <alignment horizontal="right"/>
    </xf>
    <xf numFmtId="4" fontId="16" fillId="0" borderId="0" xfId="5" applyNumberFormat="1" applyFont="1" applyAlignment="1">
      <alignment horizontal="right"/>
    </xf>
    <xf numFmtId="3" fontId="16" fillId="0" borderId="0" xfId="5" applyNumberFormat="1" applyFont="1" applyAlignment="1">
      <alignment horizontal="right"/>
    </xf>
    <xf numFmtId="0" fontId="24" fillId="0" borderId="0" xfId="5" applyFont="1" applyAlignment="1">
      <alignment horizontal="right" wrapText="1"/>
    </xf>
    <xf numFmtId="0" fontId="57" fillId="0" borderId="0" xfId="5" applyFont="1" applyAlignment="1">
      <alignment horizontal="right" wrapText="1"/>
    </xf>
    <xf numFmtId="4" fontId="24" fillId="0" borderId="0" xfId="5" applyNumberFormat="1" applyFont="1" applyAlignment="1">
      <alignment horizontal="right"/>
    </xf>
    <xf numFmtId="43" fontId="54" fillId="0" borderId="0" xfId="6" applyFont="1" applyFill="1" applyAlignment="1">
      <alignment horizontal="right" vertical="top" wrapText="1"/>
    </xf>
    <xf numFmtId="1" fontId="54" fillId="0" borderId="1" xfId="0" applyNumberFormat="1" applyFont="1" applyBorder="1" applyAlignment="1">
      <alignment wrapText="1"/>
    </xf>
    <xf numFmtId="0" fontId="54" fillId="0" borderId="1" xfId="0" applyFont="1" applyBorder="1" applyAlignment="1">
      <alignment wrapText="1"/>
    </xf>
    <xf numFmtId="0" fontId="53" fillId="0" borderId="0" xfId="5" quotePrefix="1" applyFont="1" applyAlignment="1">
      <alignment horizontal="right"/>
    </xf>
    <xf numFmtId="3" fontId="54" fillId="0" borderId="0" xfId="5" applyNumberFormat="1" applyFont="1" applyAlignment="1">
      <alignment horizontal="right"/>
    </xf>
    <xf numFmtId="3" fontId="53" fillId="0" borderId="0" xfId="5" applyNumberFormat="1" applyFont="1" applyAlignment="1">
      <alignment horizontal="right"/>
    </xf>
    <xf numFmtId="14" fontId="54" fillId="0" borderId="0" xfId="5" quotePrefix="1" applyNumberFormat="1" applyFont="1" applyAlignment="1">
      <alignment horizontal="right"/>
    </xf>
    <xf numFmtId="9" fontId="54" fillId="0" borderId="0" xfId="5" quotePrefix="1" applyNumberFormat="1" applyFont="1" applyAlignment="1">
      <alignment horizontal="right"/>
    </xf>
    <xf numFmtId="43" fontId="54" fillId="0" borderId="0" xfId="6" quotePrefix="1" applyFont="1" applyFill="1" applyAlignment="1">
      <alignment horizontal="right"/>
    </xf>
    <xf numFmtId="0" fontId="16" fillId="0" borderId="0" xfId="5" applyFont="1" applyAlignment="1">
      <alignment horizontal="right"/>
    </xf>
    <xf numFmtId="14" fontId="53" fillId="0" borderId="0" xfId="5" quotePrefix="1" applyNumberFormat="1" applyFont="1" applyAlignment="1">
      <alignment horizontal="right"/>
    </xf>
    <xf numFmtId="4" fontId="56" fillId="0" borderId="0" xfId="5" applyNumberFormat="1" applyFont="1" applyAlignment="1">
      <alignment horizontal="right"/>
    </xf>
    <xf numFmtId="43" fontId="55" fillId="0" borderId="0" xfId="6" applyFont="1" applyFill="1" applyAlignment="1">
      <alignment horizontal="right"/>
    </xf>
    <xf numFmtId="2" fontId="53" fillId="0" borderId="0" xfId="6" applyNumberFormat="1" applyFont="1" applyFill="1" applyAlignment="1">
      <alignment horizontal="right"/>
    </xf>
    <xf numFmtId="10" fontId="56" fillId="0" borderId="23" xfId="5" applyNumberFormat="1" applyFont="1" applyBorder="1" applyAlignment="1">
      <alignment horizontal="center"/>
    </xf>
    <xf numFmtId="9" fontId="60" fillId="8" borderId="29" xfId="5" applyNumberFormat="1" applyFont="1" applyFill="1" applyBorder="1" applyAlignment="1">
      <alignment horizontal="center"/>
    </xf>
    <xf numFmtId="165" fontId="0" fillId="0" borderId="0" xfId="0" applyNumberFormat="1"/>
    <xf numFmtId="6" fontId="53" fillId="0" borderId="23" xfId="6" applyNumberFormat="1" applyFont="1" applyBorder="1" applyAlignment="1">
      <alignment horizontal="center"/>
    </xf>
    <xf numFmtId="2" fontId="12" fillId="0" borderId="0" xfId="6" applyNumberFormat="1" applyFont="1" applyFill="1" applyAlignment="1">
      <alignment horizontal="right"/>
    </xf>
    <xf numFmtId="167" fontId="12" fillId="0" borderId="0" xfId="7" applyNumberFormat="1" applyFont="1" applyFill="1" applyAlignment="1">
      <alignment horizontal="right"/>
    </xf>
    <xf numFmtId="167" fontId="53" fillId="0" borderId="1" xfId="0" applyNumberFormat="1" applyFont="1" applyBorder="1" applyAlignment="1">
      <alignment horizontal="left"/>
    </xf>
    <xf numFmtId="0" fontId="53" fillId="0" borderId="1" xfId="0" applyFont="1" applyBorder="1" applyAlignment="1">
      <alignment horizontal="left"/>
    </xf>
    <xf numFmtId="2" fontId="53" fillId="0" borderId="1" xfId="0" applyNumberFormat="1" applyFont="1" applyBorder="1" applyAlignment="1">
      <alignment horizontal="left" wrapText="1"/>
    </xf>
    <xf numFmtId="10" fontId="0" fillId="0" borderId="0" xfId="0" applyNumberFormat="1" applyAlignment="1">
      <alignment horizontal="center"/>
    </xf>
    <xf numFmtId="0" fontId="0" fillId="0" borderId="0" xfId="0" applyAlignment="1">
      <alignment horizontal="center"/>
    </xf>
    <xf numFmtId="4" fontId="25" fillId="0" borderId="0" xfId="5" applyNumberFormat="1" applyFont="1" applyAlignment="1">
      <alignment horizontal="right"/>
    </xf>
    <xf numFmtId="168" fontId="12" fillId="0" borderId="0" xfId="6" applyNumberFormat="1" applyFont="1" applyFill="1" applyAlignment="1">
      <alignment horizontal="right"/>
    </xf>
    <xf numFmtId="169" fontId="1" fillId="0" borderId="0" xfId="0" applyNumberFormat="1" applyFont="1" applyAlignment="1">
      <alignment horizontal="right"/>
    </xf>
    <xf numFmtId="169" fontId="12" fillId="0" borderId="0" xfId="5" applyNumberFormat="1" applyFont="1" applyAlignment="1">
      <alignment horizontal="right"/>
    </xf>
    <xf numFmtId="170" fontId="53" fillId="0" borderId="0" xfId="7" applyNumberFormat="1" applyFont="1" applyFill="1" applyAlignment="1">
      <alignment horizontal="right"/>
    </xf>
    <xf numFmtId="170" fontId="12" fillId="0" borderId="0" xfId="3" applyNumberFormat="1" applyFont="1" applyAlignment="1">
      <alignment horizontal="right"/>
    </xf>
    <xf numFmtId="0" fontId="61" fillId="12" borderId="31" xfId="0" applyFont="1" applyFill="1" applyBorder="1" applyAlignment="1">
      <alignment horizontal="center" vertical="center" wrapText="1" readingOrder="1"/>
    </xf>
    <xf numFmtId="0" fontId="61" fillId="12" borderId="32" xfId="0" applyFont="1" applyFill="1" applyBorder="1" applyAlignment="1">
      <alignment horizontal="center" vertical="center" wrapText="1" readingOrder="1"/>
    </xf>
    <xf numFmtId="0" fontId="61" fillId="11" borderId="32" xfId="0" applyFont="1" applyFill="1" applyBorder="1" applyAlignment="1">
      <alignment horizontal="center" vertical="center" wrapText="1" readingOrder="1"/>
    </xf>
    <xf numFmtId="0" fontId="4" fillId="13" borderId="1" xfId="0" applyFont="1" applyFill="1" applyBorder="1" applyAlignment="1">
      <alignment horizontal="center" vertical="center" wrapText="1"/>
    </xf>
    <xf numFmtId="0" fontId="61" fillId="12" borderId="33" xfId="0" applyFont="1" applyFill="1" applyBorder="1" applyAlignment="1">
      <alignment horizontal="center" vertical="center" wrapText="1" readingOrder="1"/>
    </xf>
    <xf numFmtId="0" fontId="61" fillId="12" borderId="34" xfId="0" applyFont="1" applyFill="1" applyBorder="1" applyAlignment="1">
      <alignment horizontal="center" vertical="center" wrapText="1" readingOrder="1"/>
    </xf>
    <xf numFmtId="0" fontId="61" fillId="12" borderId="35" xfId="0" applyFont="1" applyFill="1" applyBorder="1" applyAlignment="1">
      <alignment horizontal="center" vertical="center" wrapText="1" readingOrder="1"/>
    </xf>
    <xf numFmtId="0" fontId="61" fillId="12" borderId="0" xfId="0" applyFont="1" applyFill="1" applyAlignment="1">
      <alignment horizontal="center" vertical="center" wrapText="1" readingOrder="1"/>
    </xf>
    <xf numFmtId="0" fontId="61" fillId="14" borderId="32" xfId="0" applyFont="1" applyFill="1" applyBorder="1" applyAlignment="1">
      <alignment horizontal="center" vertical="center" wrapText="1" readingOrder="1"/>
    </xf>
    <xf numFmtId="0" fontId="61" fillId="14" borderId="0" xfId="0" applyFont="1" applyFill="1" applyAlignment="1">
      <alignment horizontal="center" vertical="center" wrapText="1" readingOrder="1"/>
    </xf>
    <xf numFmtId="0" fontId="4" fillId="15" borderId="1" xfId="0" applyFont="1" applyFill="1" applyBorder="1" applyAlignment="1">
      <alignment horizontal="center" vertical="center" wrapText="1"/>
    </xf>
    <xf numFmtId="171" fontId="4" fillId="12" borderId="35" xfId="0" applyNumberFormat="1" applyFont="1" applyFill="1" applyBorder="1" applyAlignment="1">
      <alignment horizontal="center" vertical="center" wrapText="1"/>
    </xf>
    <xf numFmtId="171" fontId="62" fillId="12" borderId="0" xfId="0" applyNumberFormat="1" applyFont="1" applyFill="1" applyAlignment="1">
      <alignment horizontal="center" vertical="center" wrapText="1"/>
    </xf>
    <xf numFmtId="0" fontId="61" fillId="12" borderId="36" xfId="0" applyFont="1" applyFill="1" applyBorder="1" applyAlignment="1">
      <alignment horizontal="center" vertical="center" wrapText="1" readingOrder="1"/>
    </xf>
    <xf numFmtId="0" fontId="61" fillId="16" borderId="0" xfId="0" applyFont="1" applyFill="1" applyAlignment="1">
      <alignment horizontal="center" vertical="center" wrapText="1" readingOrder="1"/>
    </xf>
    <xf numFmtId="0" fontId="61" fillId="12" borderId="37" xfId="0" applyFont="1" applyFill="1" applyBorder="1" applyAlignment="1">
      <alignment horizontal="center" vertical="center" wrapText="1" readingOrder="1"/>
    </xf>
    <xf numFmtId="0" fontId="61" fillId="17" borderId="37" xfId="0" applyFont="1" applyFill="1" applyBorder="1" applyAlignment="1">
      <alignment horizontal="center" vertical="center" wrapText="1" readingOrder="1"/>
    </xf>
    <xf numFmtId="0" fontId="61" fillId="18" borderId="37" xfId="0" applyFont="1" applyFill="1" applyBorder="1" applyAlignment="1">
      <alignment horizontal="center" vertical="center" wrapText="1" readingOrder="1"/>
    </xf>
    <xf numFmtId="0" fontId="61" fillId="18" borderId="34" xfId="0" applyFont="1" applyFill="1" applyBorder="1" applyAlignment="1">
      <alignment horizontal="center" vertical="center" wrapText="1" readingOrder="1"/>
    </xf>
    <xf numFmtId="0" fontId="0" fillId="2" borderId="10" xfId="0" applyFill="1" applyBorder="1" applyAlignment="1">
      <alignment wrapText="1"/>
    </xf>
    <xf numFmtId="0" fontId="0" fillId="2" borderId="12" xfId="0" applyFill="1" applyBorder="1" applyAlignment="1">
      <alignment wrapText="1"/>
    </xf>
    <xf numFmtId="0" fontId="4" fillId="13" borderId="1" xfId="0" applyFont="1" applyFill="1" applyBorder="1" applyAlignment="1">
      <alignment wrapText="1"/>
    </xf>
    <xf numFmtId="0" fontId="0" fillId="19" borderId="1" xfId="0" applyFill="1" applyBorder="1" applyAlignment="1">
      <alignment horizontal="center" vertical="center" wrapText="1"/>
    </xf>
    <xf numFmtId="0" fontId="61" fillId="19" borderId="1" xfId="0" applyFont="1" applyFill="1" applyBorder="1" applyAlignment="1">
      <alignment horizontal="center" vertical="center" wrapText="1" readingOrder="1"/>
    </xf>
    <xf numFmtId="0" fontId="61" fillId="11" borderId="1" xfId="0" applyFont="1" applyFill="1" applyBorder="1" applyAlignment="1">
      <alignment horizontal="left" vertical="center" wrapText="1" readingOrder="1"/>
    </xf>
    <xf numFmtId="0" fontId="61" fillId="12" borderId="1" xfId="0" applyFont="1" applyFill="1" applyBorder="1" applyAlignment="1">
      <alignment horizontal="center" vertical="center" wrapText="1" readingOrder="1"/>
    </xf>
    <xf numFmtId="0" fontId="0" fillId="20" borderId="0" xfId="0" applyFill="1" applyAlignment="1">
      <alignment wrapText="1"/>
    </xf>
    <xf numFmtId="0" fontId="63" fillId="21" borderId="38" xfId="0" applyFont="1" applyFill="1" applyBorder="1" applyAlignment="1">
      <alignment horizontal="center" vertical="center" wrapText="1"/>
    </xf>
    <xf numFmtId="0" fontId="63" fillId="21" borderId="39" xfId="0" applyFont="1" applyFill="1" applyBorder="1" applyAlignment="1">
      <alignment horizontal="center" vertical="center" wrapText="1"/>
    </xf>
    <xf numFmtId="0" fontId="0" fillId="18" borderId="0" xfId="0" applyFill="1"/>
    <xf numFmtId="0" fontId="0" fillId="18" borderId="0" xfId="0" applyFill="1" applyAlignment="1">
      <alignment wrapText="1"/>
    </xf>
    <xf numFmtId="0" fontId="64" fillId="22" borderId="0" xfId="0" applyFont="1" applyFill="1" applyAlignment="1">
      <alignment horizontal="center" vertical="center" wrapText="1"/>
    </xf>
    <xf numFmtId="0" fontId="4" fillId="13" borderId="0" xfId="0" applyFont="1" applyFill="1" applyAlignment="1">
      <alignment horizontal="center" vertical="center" wrapText="1"/>
    </xf>
    <xf numFmtId="0" fontId="4" fillId="23" borderId="0" xfId="0" applyFont="1" applyFill="1" applyAlignment="1">
      <alignment horizontal="center" vertical="center" wrapText="1"/>
    </xf>
    <xf numFmtId="0" fontId="4" fillId="17" borderId="0" xfId="0" applyFont="1" applyFill="1" applyAlignment="1">
      <alignment horizontal="center" vertical="center" wrapText="1"/>
    </xf>
    <xf numFmtId="0" fontId="2" fillId="0" borderId="1" xfId="0" applyFont="1" applyBorder="1" applyAlignment="1">
      <alignment horizontal="center" wrapText="1"/>
    </xf>
    <xf numFmtId="9" fontId="2" fillId="0" borderId="1" xfId="3" applyFont="1" applyBorder="1" applyAlignment="1">
      <alignment horizontal="center"/>
    </xf>
    <xf numFmtId="167" fontId="15" fillId="0" borderId="1" xfId="3" applyNumberFormat="1" applyFont="1" applyBorder="1" applyAlignment="1">
      <alignment horizontal="center"/>
    </xf>
    <xf numFmtId="0" fontId="65" fillId="0" borderId="1" xfId="0" applyFont="1" applyBorder="1" applyAlignment="1">
      <alignment horizontal="center" wrapText="1" readingOrder="1"/>
    </xf>
    <xf numFmtId="14" fontId="65" fillId="0" borderId="1" xfId="0" applyNumberFormat="1" applyFont="1" applyBorder="1" applyAlignment="1">
      <alignment horizontal="center" wrapText="1" readingOrder="1"/>
    </xf>
    <xf numFmtId="0" fontId="2" fillId="0" borderId="1" xfId="0" applyFont="1" applyBorder="1" applyAlignment="1">
      <alignment horizontal="center"/>
    </xf>
    <xf numFmtId="167" fontId="2" fillId="24" borderId="1" xfId="3" applyNumberFormat="1" applyFont="1" applyFill="1" applyBorder="1" applyAlignment="1">
      <alignment horizontal="center"/>
    </xf>
    <xf numFmtId="1" fontId="60" fillId="0" borderId="1" xfId="0" applyNumberFormat="1" applyFont="1" applyBorder="1" applyAlignment="1">
      <alignment horizontal="center" wrapText="1"/>
    </xf>
    <xf numFmtId="0" fontId="66" fillId="0" borderId="1" xfId="0" applyFont="1" applyBorder="1" applyAlignment="1">
      <alignment horizontal="center" wrapText="1"/>
    </xf>
    <xf numFmtId="172" fontId="66" fillId="0" borderId="1" xfId="10" applyNumberFormat="1" applyFont="1" applyFill="1" applyBorder="1" applyAlignment="1">
      <alignment horizontal="center" wrapText="1"/>
    </xf>
    <xf numFmtId="10" fontId="66" fillId="0" borderId="1" xfId="3" applyNumberFormat="1" applyFont="1" applyFill="1" applyBorder="1" applyAlignment="1">
      <alignment horizontal="center" wrapText="1"/>
    </xf>
    <xf numFmtId="167" fontId="2" fillId="0" borderId="1" xfId="0" applyNumberFormat="1" applyFont="1" applyBorder="1" applyAlignment="1">
      <alignment horizontal="center" wrapText="1"/>
    </xf>
    <xf numFmtId="0" fontId="2" fillId="24" borderId="1" xfId="0" applyFont="1" applyFill="1" applyBorder="1"/>
    <xf numFmtId="2" fontId="2" fillId="0" borderId="1" xfId="0" applyNumberFormat="1" applyFont="1" applyBorder="1" applyAlignment="1">
      <alignment horizontal="center"/>
    </xf>
    <xf numFmtId="167" fontId="2" fillId="0" borderId="0" xfId="3" applyNumberFormat="1" applyFont="1" applyFill="1" applyBorder="1" applyAlignment="1">
      <alignment horizontal="center" wrapText="1"/>
    </xf>
    <xf numFmtId="0" fontId="62" fillId="0" borderId="0" xfId="0" applyFont="1"/>
    <xf numFmtId="0" fontId="68" fillId="25" borderId="1" xfId="0" applyFont="1" applyFill="1" applyBorder="1"/>
    <xf numFmtId="168" fontId="69" fillId="24" borderId="1" xfId="0" applyNumberFormat="1" applyFont="1" applyFill="1" applyBorder="1" applyAlignment="1">
      <alignment horizontal="center" wrapText="1"/>
    </xf>
    <xf numFmtId="172" fontId="69" fillId="24" borderId="1" xfId="10" applyNumberFormat="1" applyFont="1" applyFill="1" applyBorder="1" applyAlignment="1">
      <alignment horizontal="center" wrapText="1"/>
    </xf>
    <xf numFmtId="10" fontId="69" fillId="0" borderId="1" xfId="0" applyNumberFormat="1" applyFont="1" applyBorder="1" applyAlignment="1">
      <alignment horizontal="center" wrapText="1"/>
    </xf>
    <xf numFmtId="0" fontId="71" fillId="0" borderId="1" xfId="0" applyFont="1" applyBorder="1" applyAlignment="1">
      <alignment horizontal="left" wrapText="1" readingOrder="1"/>
    </xf>
    <xf numFmtId="0" fontId="72" fillId="0" borderId="1" xfId="0" applyFont="1" applyBorder="1" applyAlignment="1">
      <alignment horizontal="center" wrapText="1"/>
    </xf>
    <xf numFmtId="14" fontId="70" fillId="0" borderId="1" xfId="0" applyNumberFormat="1" applyFont="1" applyBorder="1" applyAlignment="1">
      <alignment horizontal="center" wrapText="1" readingOrder="1"/>
    </xf>
    <xf numFmtId="0" fontId="73" fillId="0" borderId="1" xfId="0" applyFont="1" applyBorder="1" applyAlignment="1">
      <alignment horizontal="center" wrapText="1" readingOrder="1"/>
    </xf>
    <xf numFmtId="0" fontId="60" fillId="24" borderId="1" xfId="0" applyFont="1" applyFill="1" applyBorder="1" applyAlignment="1">
      <alignment horizontal="center"/>
    </xf>
    <xf numFmtId="0" fontId="60" fillId="0" borderId="1" xfId="0" applyFont="1" applyBorder="1" applyAlignment="1">
      <alignment horizontal="center" wrapText="1"/>
    </xf>
    <xf numFmtId="0" fontId="72" fillId="0" borderId="1" xfId="0" applyFont="1" applyBorder="1" applyAlignment="1">
      <alignment horizontal="left" wrapText="1"/>
    </xf>
    <xf numFmtId="0" fontId="71" fillId="0" borderId="0" xfId="0" applyFont="1" applyAlignment="1">
      <alignment horizontal="center" wrapText="1" readingOrder="1"/>
    </xf>
    <xf numFmtId="0" fontId="60" fillId="0" borderId="1" xfId="0" applyFont="1" applyBorder="1" applyAlignment="1">
      <alignment horizontal="center"/>
    </xf>
    <xf numFmtId="14" fontId="60" fillId="0" borderId="1" xfId="0" applyNumberFormat="1" applyFont="1" applyBorder="1" applyAlignment="1">
      <alignment horizontal="center" wrapText="1"/>
    </xf>
    <xf numFmtId="10" fontId="72" fillId="0" borderId="1" xfId="3" applyNumberFormat="1" applyFont="1" applyFill="1" applyBorder="1" applyAlignment="1">
      <alignment horizontal="center" wrapText="1"/>
    </xf>
    <xf numFmtId="0" fontId="72" fillId="0" borderId="1" xfId="3" applyNumberFormat="1" applyFont="1" applyFill="1" applyBorder="1" applyAlignment="1">
      <alignment horizontal="center" wrapText="1"/>
    </xf>
    <xf numFmtId="10" fontId="71" fillId="0" borderId="1" xfId="0" applyNumberFormat="1" applyFont="1" applyBorder="1" applyAlignment="1">
      <alignment horizontal="center" wrapText="1" readingOrder="1"/>
    </xf>
    <xf numFmtId="167" fontId="17" fillId="24" borderId="1" xfId="3" applyNumberFormat="1" applyFont="1" applyFill="1" applyBorder="1" applyAlignment="1">
      <alignment horizontal="center"/>
    </xf>
    <xf numFmtId="2" fontId="69" fillId="0" borderId="0" xfId="0" applyNumberFormat="1" applyFont="1" applyAlignment="1">
      <alignment horizontal="center"/>
    </xf>
    <xf numFmtId="172" fontId="69" fillId="0" borderId="1" xfId="10" applyNumberFormat="1" applyFont="1" applyFill="1" applyBorder="1" applyAlignment="1">
      <alignment horizontal="center" wrapText="1"/>
    </xf>
    <xf numFmtId="10" fontId="69" fillId="24" borderId="1" xfId="3" applyNumberFormat="1" applyFont="1" applyFill="1" applyBorder="1" applyAlignment="1">
      <alignment horizontal="center" wrapText="1"/>
    </xf>
    <xf numFmtId="1" fontId="69" fillId="0" borderId="1" xfId="0" applyNumberFormat="1" applyFont="1" applyBorder="1" applyAlignment="1">
      <alignment horizontal="center" wrapText="1"/>
    </xf>
    <xf numFmtId="167" fontId="74" fillId="24" borderId="1" xfId="0" applyNumberFormat="1" applyFont="1" applyFill="1" applyBorder="1" applyAlignment="1">
      <alignment horizontal="center"/>
    </xf>
    <xf numFmtId="10" fontId="69" fillId="0" borderId="1" xfId="3" applyNumberFormat="1" applyFont="1" applyBorder="1" applyAlignment="1">
      <alignment horizontal="center" wrapText="1"/>
    </xf>
    <xf numFmtId="10" fontId="74" fillId="0" borderId="1" xfId="0" applyNumberFormat="1" applyFont="1" applyBorder="1" applyAlignment="1">
      <alignment horizontal="center" wrapText="1"/>
    </xf>
    <xf numFmtId="167" fontId="60" fillId="0" borderId="1" xfId="0" applyNumberFormat="1" applyFont="1" applyBorder="1" applyAlignment="1">
      <alignment horizontal="center"/>
    </xf>
    <xf numFmtId="10" fontId="60" fillId="0" borderId="1" xfId="0" applyNumberFormat="1" applyFont="1" applyBorder="1" applyAlignment="1">
      <alignment horizontal="center"/>
    </xf>
    <xf numFmtId="167" fontId="67" fillId="0" borderId="1" xfId="0" applyNumberFormat="1" applyFont="1" applyBorder="1" applyAlignment="1">
      <alignment horizontal="center"/>
    </xf>
    <xf numFmtId="172" fontId="17" fillId="24" borderId="1" xfId="10" applyNumberFormat="1" applyFont="1" applyFill="1" applyBorder="1" applyAlignment="1">
      <alignment horizontal="center" wrapText="1"/>
    </xf>
    <xf numFmtId="172" fontId="69" fillId="0" borderId="1" xfId="0" applyNumberFormat="1" applyFont="1" applyBorder="1" applyAlignment="1">
      <alignment horizontal="center" wrapText="1"/>
    </xf>
    <xf numFmtId="2" fontId="60" fillId="0" borderId="1" xfId="0" applyNumberFormat="1" applyFont="1" applyBorder="1" applyAlignment="1">
      <alignment horizontal="center" wrapText="1"/>
    </xf>
    <xf numFmtId="14" fontId="69" fillId="0" borderId="1" xfId="0" applyNumberFormat="1" applyFont="1" applyBorder="1" applyAlignment="1">
      <alignment horizontal="center" wrapText="1"/>
    </xf>
    <xf numFmtId="167" fontId="60" fillId="0" borderId="1" xfId="0" applyNumberFormat="1" applyFont="1" applyBorder="1" applyAlignment="1">
      <alignment horizontal="center" wrapText="1"/>
    </xf>
    <xf numFmtId="0" fontId="75" fillId="0" borderId="1" xfId="0" applyFont="1" applyBorder="1"/>
    <xf numFmtId="1" fontId="60" fillId="0" borderId="1" xfId="0" applyNumberFormat="1" applyFont="1" applyBorder="1"/>
    <xf numFmtId="0" fontId="60" fillId="0" borderId="1" xfId="0" applyFont="1" applyBorder="1"/>
    <xf numFmtId="10" fontId="75" fillId="0" borderId="1" xfId="3" applyNumberFormat="1" applyFont="1" applyFill="1" applyBorder="1" applyAlignment="1">
      <alignment horizontal="center" wrapText="1"/>
    </xf>
    <xf numFmtId="0" fontId="67" fillId="0" borderId="1" xfId="0" applyFont="1" applyBorder="1"/>
    <xf numFmtId="0" fontId="76" fillId="0" borderId="1" xfId="9" applyFont="1" applyBorder="1" applyAlignment="1">
      <alignment wrapText="1"/>
    </xf>
    <xf numFmtId="9" fontId="0" fillId="0" borderId="0" xfId="0" applyNumberFormat="1" applyAlignment="1">
      <alignment horizontal="center"/>
    </xf>
    <xf numFmtId="167" fontId="69" fillId="0" borderId="1" xfId="3" applyNumberFormat="1" applyFont="1" applyBorder="1" applyAlignment="1">
      <alignment horizontal="center"/>
    </xf>
    <xf numFmtId="167" fontId="60" fillId="0" borderId="1" xfId="3" applyNumberFormat="1" applyFont="1" applyFill="1" applyBorder="1" applyAlignment="1">
      <alignment horizontal="center" wrapText="1"/>
    </xf>
    <xf numFmtId="0" fontId="2" fillId="3" borderId="16" xfId="0" applyFont="1" applyFill="1" applyBorder="1" applyAlignment="1">
      <alignment horizontal="center"/>
    </xf>
    <xf numFmtId="0" fontId="2" fillId="3" borderId="15" xfId="0" applyFont="1" applyFill="1" applyBorder="1" applyAlignment="1">
      <alignment horizontal="center"/>
    </xf>
    <xf numFmtId="0" fontId="2" fillId="3" borderId="17" xfId="0" applyFont="1" applyFill="1" applyBorder="1" applyAlignment="1">
      <alignment horizontal="center"/>
    </xf>
    <xf numFmtId="0" fontId="2" fillId="3" borderId="15" xfId="0" applyFont="1" applyFill="1" applyBorder="1" applyAlignment="1">
      <alignment horizontal="right"/>
    </xf>
    <xf numFmtId="0" fontId="0" fillId="3" borderId="12" xfId="0" applyFill="1" applyBorder="1"/>
    <xf numFmtId="0" fontId="0" fillId="3" borderId="13" xfId="0" applyFill="1" applyBorder="1" applyAlignment="1">
      <alignment horizontal="center"/>
    </xf>
    <xf numFmtId="0" fontId="0" fillId="3" borderId="13" xfId="0" applyFill="1" applyBorder="1"/>
    <xf numFmtId="0" fontId="3" fillId="3" borderId="12" xfId="0" applyFont="1" applyFill="1" applyBorder="1" applyAlignment="1">
      <alignment horizontal="centerContinuous"/>
    </xf>
    <xf numFmtId="0" fontId="0" fillId="3" borderId="14" xfId="0" applyFill="1" applyBorder="1" applyAlignment="1">
      <alignment horizontal="centerContinuous"/>
    </xf>
    <xf numFmtId="0" fontId="3" fillId="3" borderId="14" xfId="0" applyFont="1" applyFill="1" applyBorder="1" applyAlignment="1">
      <alignment horizontal="center"/>
    </xf>
    <xf numFmtId="0" fontId="3" fillId="3" borderId="10" xfId="0" applyFont="1" applyFill="1" applyBorder="1" applyAlignment="1">
      <alignment horizontal="center"/>
    </xf>
    <xf numFmtId="0" fontId="3" fillId="3" borderId="13" xfId="0" applyFont="1" applyFill="1" applyBorder="1" applyAlignment="1">
      <alignment horizontal="centerContinuous"/>
    </xf>
    <xf numFmtId="0" fontId="0" fillId="3" borderId="10" xfId="0" applyFill="1" applyBorder="1"/>
    <xf numFmtId="0" fontId="2" fillId="3" borderId="13" xfId="0" applyFont="1" applyFill="1" applyBorder="1" applyAlignment="1">
      <alignment horizontal="centerContinuous"/>
    </xf>
    <xf numFmtId="0" fontId="2" fillId="3" borderId="12" xfId="0" applyFont="1" applyFill="1" applyBorder="1" applyAlignment="1">
      <alignment horizontal="centerContinuous"/>
    </xf>
    <xf numFmtId="0" fontId="2" fillId="3" borderId="14" xfId="0" applyFont="1" applyFill="1" applyBorder="1" applyAlignment="1">
      <alignment horizontal="centerContinuous"/>
    </xf>
    <xf numFmtId="0" fontId="0" fillId="3" borderId="14" xfId="0" applyFill="1" applyBorder="1"/>
    <xf numFmtId="0" fontId="2" fillId="3" borderId="15" xfId="0" applyFont="1" applyFill="1" applyBorder="1" applyAlignment="1">
      <alignment horizontal="left"/>
    </xf>
    <xf numFmtId="0" fontId="2" fillId="3" borderId="16" xfId="0" applyFont="1" applyFill="1" applyBorder="1"/>
    <xf numFmtId="0" fontId="2" fillId="3" borderId="17" xfId="0" applyFont="1" applyFill="1" applyBorder="1"/>
    <xf numFmtId="0" fontId="2" fillId="3" borderId="20" xfId="0" applyFont="1" applyFill="1" applyBorder="1"/>
    <xf numFmtId="0" fontId="2" fillId="3" borderId="40" xfId="0" applyFont="1" applyFill="1" applyBorder="1"/>
    <xf numFmtId="0" fontId="2" fillId="3" borderId="21" xfId="0" applyFont="1" applyFill="1" applyBorder="1"/>
    <xf numFmtId="0" fontId="2" fillId="3" borderId="20" xfId="0" applyFont="1" applyFill="1" applyBorder="1" applyAlignment="1">
      <alignment horizontal="left"/>
    </xf>
    <xf numFmtId="0" fontId="2" fillId="3" borderId="40" xfId="0" applyFont="1" applyFill="1" applyBorder="1" applyAlignment="1">
      <alignment horizontal="right"/>
    </xf>
    <xf numFmtId="49" fontId="2" fillId="3" borderId="40" xfId="0" applyNumberFormat="1" applyFont="1" applyFill="1" applyBorder="1" applyAlignment="1">
      <alignment horizontal="right"/>
    </xf>
    <xf numFmtId="3" fontId="2" fillId="3" borderId="40" xfId="1" applyNumberFormat="1" applyFont="1" applyFill="1" applyBorder="1" applyAlignment="1">
      <alignment horizontal="right"/>
    </xf>
    <xf numFmtId="4" fontId="2" fillId="3" borderId="40" xfId="0" applyNumberFormat="1" applyFont="1" applyFill="1" applyBorder="1" applyAlignment="1">
      <alignment horizontal="right"/>
    </xf>
    <xf numFmtId="14" fontId="2" fillId="3" borderId="40" xfId="0" applyNumberFormat="1" applyFont="1" applyFill="1" applyBorder="1" applyAlignment="1">
      <alignment horizontal="right"/>
    </xf>
    <xf numFmtId="164" fontId="2" fillId="3" borderId="40" xfId="0" applyNumberFormat="1" applyFont="1" applyFill="1" applyBorder="1" applyAlignment="1">
      <alignment horizontal="right"/>
    </xf>
    <xf numFmtId="0" fontId="2" fillId="3" borderId="40" xfId="0" applyFont="1" applyFill="1" applyBorder="1" applyAlignment="1">
      <alignment horizontal="center"/>
    </xf>
    <xf numFmtId="4" fontId="2" fillId="3" borderId="40" xfId="0" applyNumberFormat="1" applyFont="1" applyFill="1" applyBorder="1" applyAlignment="1">
      <alignment horizontal="center"/>
    </xf>
    <xf numFmtId="14" fontId="2" fillId="3" borderId="40" xfId="1" applyNumberFormat="1" applyFont="1" applyFill="1" applyBorder="1" applyAlignment="1">
      <alignment horizontal="center"/>
    </xf>
    <xf numFmtId="0" fontId="2" fillId="3" borderId="0" xfId="0" applyFont="1" applyFill="1" applyAlignment="1">
      <alignment horizontal="center"/>
    </xf>
    <xf numFmtId="0" fontId="0" fillId="0" borderId="13" xfId="0" applyBorder="1" applyAlignment="1">
      <alignment horizontal="center"/>
    </xf>
    <xf numFmtId="0" fontId="2" fillId="3" borderId="30" xfId="0" applyFont="1" applyFill="1" applyBorder="1" applyAlignment="1">
      <alignment horizontal="center"/>
    </xf>
    <xf numFmtId="0" fontId="2" fillId="3" borderId="22" xfId="0" applyFont="1" applyFill="1" applyBorder="1" applyAlignment="1">
      <alignment horizontal="center"/>
    </xf>
    <xf numFmtId="0" fontId="2" fillId="3" borderId="23" xfId="0" applyFont="1" applyFill="1" applyBorder="1" applyAlignment="1">
      <alignment horizontal="center"/>
    </xf>
    <xf numFmtId="10" fontId="0" fillId="0" borderId="13" xfId="0" applyNumberFormat="1" applyBorder="1" applyAlignment="1">
      <alignment horizontal="center"/>
    </xf>
    <xf numFmtId="2" fontId="56" fillId="0" borderId="0" xfId="6" applyNumberFormat="1" applyFont="1" applyFill="1" applyAlignment="1">
      <alignment horizontal="right"/>
    </xf>
    <xf numFmtId="3" fontId="12" fillId="0" borderId="0" xfId="0" applyNumberFormat="1" applyFont="1" applyAlignment="1">
      <alignment horizontal="right"/>
    </xf>
    <xf numFmtId="4" fontId="12" fillId="0" borderId="0" xfId="0" applyNumberFormat="1" applyFont="1" applyAlignment="1">
      <alignment horizontal="right"/>
    </xf>
    <xf numFmtId="14" fontId="12" fillId="0" borderId="0" xfId="0" applyNumberFormat="1" applyFont="1" applyAlignment="1">
      <alignment horizontal="right"/>
    </xf>
    <xf numFmtId="1" fontId="12" fillId="0" borderId="0" xfId="0" applyNumberFormat="1" applyFont="1" applyAlignment="1">
      <alignment horizontal="right"/>
    </xf>
    <xf numFmtId="164" fontId="12" fillId="0" borderId="0" xfId="0" applyNumberFormat="1" applyFont="1" applyAlignment="1">
      <alignment horizontal="right"/>
    </xf>
    <xf numFmtId="10" fontId="12" fillId="0" borderId="0" xfId="3" applyNumberFormat="1" applyFont="1" applyAlignment="1">
      <alignment horizontal="right"/>
    </xf>
    <xf numFmtId="9" fontId="0" fillId="0" borderId="0" xfId="0" applyNumberFormat="1" applyAlignment="1">
      <alignment horizontal="right"/>
    </xf>
    <xf numFmtId="49" fontId="12" fillId="0" borderId="0" xfId="0" applyNumberFormat="1" applyFont="1" applyAlignment="1">
      <alignment horizontal="right"/>
    </xf>
    <xf numFmtId="0" fontId="77" fillId="0" borderId="0" xfId="0" applyFont="1"/>
    <xf numFmtId="0" fontId="2" fillId="0" borderId="30" xfId="0" applyFont="1" applyBorder="1" applyAlignment="1" applyProtection="1">
      <alignment horizontal="left"/>
      <protection locked="0"/>
    </xf>
    <xf numFmtId="0" fontId="78" fillId="0" borderId="30" xfId="0" applyFont="1" applyBorder="1" applyAlignment="1" applyProtection="1">
      <alignment horizontal="left" indent="1"/>
      <protection locked="0"/>
    </xf>
    <xf numFmtId="0" fontId="79" fillId="0" borderId="30" xfId="0" applyFont="1" applyBorder="1" applyProtection="1">
      <protection locked="0"/>
    </xf>
    <xf numFmtId="0" fontId="79" fillId="0" borderId="30" xfId="0" applyFont="1" applyBorder="1" applyAlignment="1" applyProtection="1">
      <alignment horizontal="left" indent="1"/>
      <protection locked="0"/>
    </xf>
    <xf numFmtId="0" fontId="2" fillId="0" borderId="30" xfId="0" applyFont="1" applyBorder="1" applyAlignment="1" applyProtection="1">
      <alignment horizontal="left" indent="1"/>
      <protection locked="0"/>
    </xf>
    <xf numFmtId="0" fontId="79" fillId="0" borderId="41" xfId="0" applyFont="1" applyBorder="1" applyProtection="1">
      <protection locked="0"/>
    </xf>
    <xf numFmtId="168" fontId="0" fillId="0" borderId="0" xfId="0" applyNumberFormat="1" applyAlignment="1">
      <alignment horizontal="right"/>
    </xf>
    <xf numFmtId="0" fontId="0" fillId="0" borderId="0" xfId="2" applyFont="1"/>
    <xf numFmtId="1" fontId="0" fillId="0" borderId="0" xfId="1" quotePrefix="1" applyNumberFormat="1" applyFont="1" applyAlignment="1">
      <alignment horizontal="right"/>
    </xf>
    <xf numFmtId="0" fontId="0" fillId="0" borderId="0" xfId="0" quotePrefix="1" applyAlignment="1">
      <alignment horizontal="right"/>
    </xf>
    <xf numFmtId="0" fontId="82" fillId="0" borderId="0" xfId="0" applyFont="1" applyAlignment="1">
      <alignment horizontal="right"/>
    </xf>
    <xf numFmtId="10" fontId="12" fillId="0" borderId="0" xfId="0" applyNumberFormat="1" applyFont="1" applyAlignment="1">
      <alignment horizontal="right"/>
    </xf>
    <xf numFmtId="14" fontId="56" fillId="0" borderId="0" xfId="0" applyNumberFormat="1" applyFont="1" applyAlignment="1">
      <alignment horizontal="right"/>
    </xf>
    <xf numFmtId="1" fontId="56" fillId="0" borderId="0" xfId="0" applyNumberFormat="1" applyFont="1" applyAlignment="1">
      <alignment horizontal="right"/>
    </xf>
    <xf numFmtId="173" fontId="0" fillId="0" borderId="0" xfId="0" applyNumberFormat="1" applyAlignment="1">
      <alignment horizontal="right"/>
    </xf>
    <xf numFmtId="3" fontId="0" fillId="0" borderId="0" xfId="1" applyNumberFormat="1" applyFont="1" applyFill="1"/>
    <xf numFmtId="3" fontId="0" fillId="0" borderId="0" xfId="0" applyNumberFormat="1"/>
    <xf numFmtId="2" fontId="0" fillId="0" borderId="0" xfId="1" applyNumberFormat="1" applyFont="1" applyFill="1"/>
    <xf numFmtId="174" fontId="0" fillId="0" borderId="0" xfId="0" applyNumberFormat="1" applyAlignment="1">
      <alignment horizontal="right"/>
    </xf>
    <xf numFmtId="14" fontId="0" fillId="0" borderId="0" xfId="1" applyNumberFormat="1" applyFont="1" applyAlignment="1">
      <alignment horizontal="left"/>
    </xf>
    <xf numFmtId="14" fontId="0" fillId="0" borderId="0" xfId="1" applyNumberFormat="1" applyFont="1" applyFill="1" applyAlignment="1">
      <alignment horizontal="left"/>
    </xf>
    <xf numFmtId="168" fontId="0" fillId="0" borderId="0" xfId="0" applyNumberFormat="1"/>
    <xf numFmtId="174" fontId="0" fillId="0" borderId="0" xfId="0" applyNumberFormat="1"/>
    <xf numFmtId="0" fontId="2" fillId="2" borderId="40" xfId="0" applyFont="1" applyFill="1" applyBorder="1" applyAlignment="1">
      <alignment horizontal="right"/>
    </xf>
    <xf numFmtId="8" fontId="0" fillId="0" borderId="0" xfId="0" applyNumberFormat="1"/>
    <xf numFmtId="0" fontId="2" fillId="2" borderId="21" xfId="0" applyFont="1" applyFill="1" applyBorder="1" applyAlignment="1">
      <alignment horizontal="center"/>
    </xf>
    <xf numFmtId="0" fontId="2" fillId="2" borderId="21" xfId="0" applyFont="1" applyFill="1" applyBorder="1" applyAlignment="1">
      <alignment horizontal="right"/>
    </xf>
    <xf numFmtId="0" fontId="0" fillId="27" borderId="0" xfId="0" applyFill="1" applyAlignment="1">
      <alignment horizontal="center"/>
    </xf>
    <xf numFmtId="0" fontId="2" fillId="0" borderId="40" xfId="0" applyFont="1" applyBorder="1" applyAlignment="1">
      <alignment horizontal="left" wrapText="1"/>
    </xf>
    <xf numFmtId="0" fontId="2" fillId="27" borderId="40" xfId="0" applyFont="1" applyFill="1" applyBorder="1" applyAlignment="1">
      <alignment horizontal="left" wrapText="1"/>
    </xf>
    <xf numFmtId="0" fontId="0" fillId="27" borderId="0" xfId="0" applyFill="1" applyAlignment="1">
      <alignment horizontal="left"/>
    </xf>
    <xf numFmtId="0" fontId="0" fillId="27" borderId="0" xfId="0" applyFill="1" applyAlignment="1">
      <alignment horizontal="right"/>
    </xf>
    <xf numFmtId="0" fontId="0" fillId="28" borderId="0" xfId="0" applyFill="1" applyAlignment="1">
      <alignment horizontal="right"/>
    </xf>
    <xf numFmtId="0" fontId="0" fillId="28" borderId="0" xfId="0" applyFill="1" applyAlignment="1">
      <alignment horizontal="left"/>
    </xf>
    <xf numFmtId="175" fontId="0" fillId="0" borderId="0" xfId="0" applyNumberFormat="1" applyAlignment="1">
      <alignment horizontal="center"/>
    </xf>
    <xf numFmtId="0" fontId="0" fillId="29" borderId="0" xfId="0" applyFill="1" applyAlignment="1">
      <alignment horizontal="right"/>
    </xf>
    <xf numFmtId="0" fontId="0" fillId="27" borderId="0" xfId="0" applyFill="1"/>
    <xf numFmtId="0" fontId="2" fillId="3" borderId="21" xfId="0" applyFont="1" applyFill="1" applyBorder="1" applyAlignment="1">
      <alignment horizontal="right"/>
    </xf>
    <xf numFmtId="0" fontId="0" fillId="0" borderId="23" xfId="0" applyBorder="1" applyAlignment="1">
      <alignment horizontal="right"/>
    </xf>
    <xf numFmtId="0" fontId="0" fillId="3" borderId="13" xfId="0" applyFill="1" applyBorder="1" applyAlignment="1">
      <alignment horizontal="centerContinuous"/>
    </xf>
    <xf numFmtId="0" fontId="2" fillId="3" borderId="20" xfId="0" applyFont="1" applyFill="1" applyBorder="1" applyAlignment="1">
      <alignment horizontal="right"/>
    </xf>
    <xf numFmtId="0" fontId="0" fillId="0" borderId="22" xfId="0" applyBorder="1" applyAlignment="1">
      <alignment horizontal="right"/>
    </xf>
    <xf numFmtId="0" fontId="0" fillId="28" borderId="0" xfId="0" applyFill="1" applyAlignment="1">
      <alignment horizontal="center"/>
    </xf>
    <xf numFmtId="0" fontId="2" fillId="28" borderId="40" xfId="0" applyFont="1" applyFill="1" applyBorder="1" applyAlignment="1">
      <alignment horizontal="left" wrapText="1"/>
    </xf>
    <xf numFmtId="2" fontId="0" fillId="0" borderId="14" xfId="0" applyNumberFormat="1" applyBorder="1" applyAlignment="1">
      <alignment horizontal="center"/>
    </xf>
    <xf numFmtId="10" fontId="0" fillId="0" borderId="14" xfId="0" applyNumberFormat="1" applyBorder="1" applyAlignment="1">
      <alignment horizontal="center"/>
    </xf>
    <xf numFmtId="9" fontId="0" fillId="0" borderId="14" xfId="0" applyNumberFormat="1" applyBorder="1" applyAlignment="1">
      <alignment horizontal="center"/>
    </xf>
    <xf numFmtId="0" fontId="85" fillId="0" borderId="0" xfId="0" applyFont="1"/>
    <xf numFmtId="42" fontId="86" fillId="6" borderId="0" xfId="0" applyNumberFormat="1" applyFont="1" applyFill="1" applyAlignment="1">
      <alignment horizontal="centerContinuous"/>
    </xf>
    <xf numFmtId="0" fontId="65" fillId="30" borderId="0" xfId="0" applyFont="1" applyFill="1" applyAlignment="1">
      <alignment horizontal="left"/>
    </xf>
    <xf numFmtId="0" fontId="85" fillId="0" borderId="0" xfId="0" applyFont="1" applyAlignment="1">
      <alignment vertical="top"/>
    </xf>
    <xf numFmtId="0" fontId="87" fillId="0" borderId="0" xfId="8" applyFont="1" applyAlignment="1">
      <alignment vertical="top"/>
    </xf>
    <xf numFmtId="0" fontId="85" fillId="0" borderId="0" xfId="0" applyFont="1" applyAlignment="1">
      <alignment vertical="top" wrapText="1"/>
    </xf>
    <xf numFmtId="0" fontId="85" fillId="30" borderId="0" xfId="0" applyFont="1" applyFill="1" applyAlignment="1">
      <alignment vertical="top"/>
    </xf>
    <xf numFmtId="0" fontId="87" fillId="30" borderId="0" xfId="8" applyFont="1" applyFill="1" applyAlignment="1">
      <alignment vertical="top"/>
    </xf>
    <xf numFmtId="0" fontId="85" fillId="30" borderId="0" xfId="0" applyFont="1" applyFill="1" applyAlignment="1">
      <alignment vertical="top" wrapText="1"/>
    </xf>
    <xf numFmtId="0" fontId="85" fillId="30" borderId="42" xfId="0" applyFont="1" applyFill="1" applyBorder="1" applyAlignment="1">
      <alignment vertical="top"/>
    </xf>
    <xf numFmtId="0" fontId="87" fillId="30" borderId="42" xfId="8" applyFont="1" applyFill="1" applyBorder="1" applyAlignment="1">
      <alignment vertical="top"/>
    </xf>
    <xf numFmtId="0" fontId="85" fillId="30" borderId="42" xfId="0" applyFont="1" applyFill="1" applyBorder="1" applyAlignment="1">
      <alignment vertical="top" wrapText="1"/>
    </xf>
    <xf numFmtId="42" fontId="86" fillId="6" borderId="43" xfId="0" applyNumberFormat="1" applyFont="1" applyFill="1" applyBorder="1" applyAlignment="1">
      <alignment horizontal="centerContinuous"/>
    </xf>
    <xf numFmtId="0" fontId="65" fillId="30" borderId="43" xfId="0" applyFont="1" applyFill="1" applyBorder="1" applyAlignment="1">
      <alignment horizontal="center"/>
    </xf>
    <xf numFmtId="176" fontId="85" fillId="0" borderId="43" xfId="0" applyNumberFormat="1" applyFont="1" applyBorder="1" applyAlignment="1">
      <alignment horizontal="center" vertical="top"/>
    </xf>
    <xf numFmtId="42" fontId="86" fillId="6" borderId="44" xfId="0" applyNumberFormat="1" applyFont="1" applyFill="1" applyBorder="1" applyAlignment="1">
      <alignment horizontal="centerContinuous"/>
    </xf>
    <xf numFmtId="0" fontId="65" fillId="30" borderId="44" xfId="0" applyFont="1" applyFill="1" applyBorder="1" applyAlignment="1">
      <alignment horizontal="left"/>
    </xf>
    <xf numFmtId="0" fontId="85" fillId="0" borderId="44" xfId="0" applyFont="1" applyBorder="1" applyAlignment="1">
      <alignment vertical="top" wrapText="1"/>
    </xf>
    <xf numFmtId="0" fontId="85" fillId="30" borderId="44" xfId="0" applyFont="1" applyFill="1" applyBorder="1" applyAlignment="1">
      <alignment vertical="top" wrapText="1"/>
    </xf>
    <xf numFmtId="0" fontId="85" fillId="30" borderId="45" xfId="0" applyFont="1" applyFill="1" applyBorder="1" applyAlignment="1">
      <alignment vertical="top" wrapText="1"/>
    </xf>
    <xf numFmtId="0" fontId="85" fillId="0" borderId="46" xfId="0" applyFont="1" applyBorder="1" applyAlignment="1">
      <alignment vertical="top"/>
    </xf>
    <xf numFmtId="0" fontId="87" fillId="0" borderId="46" xfId="8" applyFont="1" applyBorder="1" applyAlignment="1">
      <alignment vertical="top"/>
    </xf>
    <xf numFmtId="0" fontId="85" fillId="0" borderId="46" xfId="0" applyFont="1" applyBorder="1" applyAlignment="1">
      <alignment vertical="top" wrapText="1"/>
    </xf>
    <xf numFmtId="0" fontId="85" fillId="0" borderId="47" xfId="0" applyFont="1" applyBorder="1" applyAlignment="1">
      <alignment vertical="top" wrapText="1"/>
    </xf>
    <xf numFmtId="0" fontId="88" fillId="0" borderId="0" xfId="0" applyFont="1" applyAlignment="1">
      <alignment horizontal="right"/>
    </xf>
    <xf numFmtId="165" fontId="0" fillId="0" borderId="0" xfId="0" applyNumberFormat="1" applyAlignment="1">
      <alignment horizontal="right"/>
    </xf>
    <xf numFmtId="165" fontId="0" fillId="27" borderId="0" xfId="0" applyNumberFormat="1" applyFill="1" applyAlignment="1">
      <alignment horizontal="right"/>
    </xf>
    <xf numFmtId="165" fontId="2" fillId="3" borderId="40" xfId="0" applyNumberFormat="1" applyFont="1" applyFill="1" applyBorder="1" applyAlignment="1">
      <alignment horizontal="right"/>
    </xf>
    <xf numFmtId="165" fontId="12" fillId="0" borderId="0" xfId="0" applyNumberFormat="1" applyFont="1" applyAlignment="1">
      <alignment horizontal="right"/>
    </xf>
    <xf numFmtId="165" fontId="16" fillId="0" borderId="0" xfId="0" applyNumberFormat="1" applyFont="1" applyAlignment="1">
      <alignment horizontal="right"/>
    </xf>
    <xf numFmtId="165" fontId="56" fillId="0" borderId="0" xfId="0" applyNumberFormat="1" applyFont="1" applyAlignment="1">
      <alignment horizontal="right"/>
    </xf>
    <xf numFmtId="177" fontId="12" fillId="0" borderId="0" xfId="0" applyNumberFormat="1" applyFont="1" applyAlignment="1">
      <alignment horizontal="right"/>
    </xf>
    <xf numFmtId="10" fontId="16" fillId="0" borderId="0" xfId="0" applyNumberFormat="1" applyFont="1" applyAlignment="1">
      <alignment horizontal="right"/>
    </xf>
    <xf numFmtId="165" fontId="12" fillId="0" borderId="23" xfId="0" applyNumberFormat="1" applyFont="1" applyBorder="1" applyAlignment="1">
      <alignment horizontal="right"/>
    </xf>
    <xf numFmtId="3" fontId="56" fillId="0" borderId="0" xfId="0" applyNumberFormat="1" applyFont="1" applyAlignment="1">
      <alignment horizontal="right"/>
    </xf>
    <xf numFmtId="2" fontId="12" fillId="0" borderId="0" xfId="0" applyNumberFormat="1" applyFont="1" applyAlignment="1">
      <alignment horizontal="right"/>
    </xf>
    <xf numFmtId="2" fontId="56" fillId="0" borderId="0" xfId="0" applyNumberFormat="1" applyFont="1" applyAlignment="1">
      <alignment horizontal="right"/>
    </xf>
    <xf numFmtId="165" fontId="89" fillId="0" borderId="0" xfId="0" applyNumberFormat="1" applyFont="1"/>
    <xf numFmtId="179" fontId="89" fillId="0" borderId="0" xfId="0" applyNumberFormat="1" applyFont="1"/>
    <xf numFmtId="0" fontId="12" fillId="27" borderId="0" xfId="0" applyFont="1" applyFill="1" applyAlignment="1">
      <alignment horizontal="right"/>
    </xf>
    <xf numFmtId="0" fontId="15" fillId="3" borderId="40" xfId="0" applyFont="1" applyFill="1" applyBorder="1" applyAlignment="1">
      <alignment horizontal="right"/>
    </xf>
    <xf numFmtId="164" fontId="12" fillId="0" borderId="0" xfId="3" applyNumberFormat="1" applyFont="1" applyAlignment="1">
      <alignment horizontal="right"/>
    </xf>
    <xf numFmtId="178" fontId="12" fillId="0" borderId="0" xfId="0" applyNumberFormat="1" applyFont="1" applyAlignment="1">
      <alignment horizontal="right"/>
    </xf>
    <xf numFmtId="180" fontId="0" fillId="0" borderId="0" xfId="0" applyNumberFormat="1" applyAlignment="1">
      <alignment horizontal="right"/>
    </xf>
    <xf numFmtId="180" fontId="2" fillId="3" borderId="40" xfId="0" applyNumberFormat="1" applyFont="1" applyFill="1" applyBorder="1" applyAlignment="1">
      <alignment horizontal="right"/>
    </xf>
    <xf numFmtId="180" fontId="12" fillId="0" borderId="0" xfId="0" applyNumberFormat="1" applyFont="1" applyAlignment="1">
      <alignment horizontal="right"/>
    </xf>
    <xf numFmtId="0" fontId="77" fillId="0" borderId="0" xfId="0" applyFont="1" applyAlignment="1">
      <alignment horizontal="right"/>
    </xf>
    <xf numFmtId="179" fontId="16" fillId="0" borderId="0" xfId="0" applyNumberFormat="1" applyFont="1" applyAlignment="1">
      <alignment horizontal="right"/>
    </xf>
    <xf numFmtId="180" fontId="16" fillId="0" borderId="0" xfId="0" applyNumberFormat="1" applyFont="1" applyAlignment="1">
      <alignment horizontal="right"/>
    </xf>
    <xf numFmtId="179" fontId="16" fillId="0" borderId="0" xfId="0" applyNumberFormat="1" applyFont="1"/>
    <xf numFmtId="165" fontId="16" fillId="0" borderId="0" xfId="0" applyNumberFormat="1" applyFont="1"/>
    <xf numFmtId="167" fontId="0" fillId="0" borderId="0" xfId="0" applyNumberFormat="1" applyAlignment="1">
      <alignment horizontal="right"/>
    </xf>
    <xf numFmtId="174" fontId="0" fillId="0" borderId="23" xfId="0" applyNumberFormat="1" applyBorder="1" applyAlignment="1">
      <alignment horizontal="right"/>
    </xf>
    <xf numFmtId="168" fontId="56" fillId="0" borderId="23" xfId="0" applyNumberFormat="1" applyFont="1" applyBorder="1" applyAlignment="1">
      <alignment horizontal="right"/>
    </xf>
    <xf numFmtId="168" fontId="56" fillId="0" borderId="23" xfId="3" applyNumberFormat="1" applyFont="1" applyBorder="1" applyAlignment="1">
      <alignment horizontal="right"/>
    </xf>
    <xf numFmtId="168" fontId="56" fillId="0" borderId="0" xfId="0" applyNumberFormat="1" applyFont="1" applyAlignment="1">
      <alignment horizontal="right"/>
    </xf>
    <xf numFmtId="165" fontId="12" fillId="2" borderId="0" xfId="0" applyNumberFormat="1" applyFont="1" applyFill="1" applyAlignment="1">
      <alignment horizontal="right"/>
    </xf>
    <xf numFmtId="165" fontId="12" fillId="2" borderId="23" xfId="0" applyNumberFormat="1" applyFont="1" applyFill="1" applyBorder="1" applyAlignment="1">
      <alignment horizontal="right"/>
    </xf>
    <xf numFmtId="176" fontId="0" fillId="0" borderId="0" xfId="0" applyNumberFormat="1" applyAlignment="1">
      <alignment horizontal="right"/>
    </xf>
    <xf numFmtId="178" fontId="0" fillId="0" borderId="0" xfId="0" applyNumberFormat="1" applyAlignment="1">
      <alignment horizontal="right"/>
    </xf>
    <xf numFmtId="178" fontId="2" fillId="3" borderId="40" xfId="0" applyNumberFormat="1" applyFont="1" applyFill="1" applyBorder="1" applyAlignment="1">
      <alignment horizontal="right"/>
    </xf>
    <xf numFmtId="178" fontId="0" fillId="0" borderId="0" xfId="3" applyNumberFormat="1" applyFont="1" applyAlignment="1">
      <alignment horizontal="right"/>
    </xf>
    <xf numFmtId="178" fontId="12" fillId="0" borderId="0" xfId="3" applyNumberFormat="1" applyFont="1" applyFill="1" applyAlignment="1">
      <alignment horizontal="right"/>
    </xf>
    <xf numFmtId="165" fontId="82" fillId="0" borderId="0" xfId="0" applyNumberFormat="1" applyFont="1" applyAlignment="1">
      <alignment horizontal="right"/>
    </xf>
    <xf numFmtId="179" fontId="82" fillId="0" borderId="0" xfId="0" applyNumberFormat="1" applyFont="1" applyAlignment="1">
      <alignment horizontal="right"/>
    </xf>
    <xf numFmtId="2" fontId="0" fillId="28" borderId="0" xfId="0" applyNumberFormat="1" applyFill="1" applyAlignment="1">
      <alignment horizontal="right"/>
    </xf>
    <xf numFmtId="4" fontId="0" fillId="28" borderId="0" xfId="0" applyNumberFormat="1" applyFill="1" applyAlignment="1">
      <alignment horizontal="right"/>
    </xf>
    <xf numFmtId="4" fontId="5" fillId="28" borderId="0" xfId="0" applyNumberFormat="1" applyFont="1" applyFill="1" applyAlignment="1">
      <alignment horizontal="right"/>
    </xf>
    <xf numFmtId="4" fontId="12" fillId="28" borderId="0" xfId="0" applyNumberFormat="1" applyFont="1" applyFill="1" applyAlignment="1">
      <alignment horizontal="right"/>
    </xf>
    <xf numFmtId="0" fontId="12" fillId="28" borderId="0" xfId="0" applyFont="1" applyFill="1" applyAlignment="1">
      <alignment horizontal="right"/>
    </xf>
    <xf numFmtId="164" fontId="12" fillId="2" borderId="0" xfId="0" applyNumberFormat="1" applyFont="1" applyFill="1" applyAlignment="1">
      <alignment horizontal="right"/>
    </xf>
    <xf numFmtId="3" fontId="12" fillId="2" borderId="0" xfId="0" applyNumberFormat="1" applyFont="1" applyFill="1" applyAlignment="1">
      <alignment horizontal="right"/>
    </xf>
    <xf numFmtId="0" fontId="0" fillId="2" borderId="0" xfId="0" applyFill="1"/>
    <xf numFmtId="182" fontId="0" fillId="0" borderId="0" xfId="0" applyNumberFormat="1" applyAlignment="1">
      <alignment horizontal="right"/>
    </xf>
    <xf numFmtId="0" fontId="90" fillId="0" borderId="0" xfId="0" applyFont="1"/>
    <xf numFmtId="14" fontId="90" fillId="0" borderId="0" xfId="0" applyNumberFormat="1" applyFont="1" applyAlignment="1">
      <alignment horizontal="right"/>
    </xf>
    <xf numFmtId="164" fontId="91" fillId="0" borderId="0" xfId="0" applyNumberFormat="1" applyFont="1" applyAlignment="1">
      <alignment horizontal="right"/>
    </xf>
    <xf numFmtId="0" fontId="91" fillId="0" borderId="0" xfId="0" applyFont="1" applyAlignment="1">
      <alignment horizontal="right"/>
    </xf>
    <xf numFmtId="164" fontId="90" fillId="0" borderId="0" xfId="0" applyNumberFormat="1" applyFont="1" applyAlignment="1">
      <alignment horizontal="right"/>
    </xf>
    <xf numFmtId="179" fontId="90" fillId="0" borderId="0" xfId="0" applyNumberFormat="1" applyFont="1"/>
    <xf numFmtId="165" fontId="90" fillId="0" borderId="0" xfId="0" applyNumberFormat="1" applyFont="1"/>
    <xf numFmtId="165" fontId="90" fillId="28" borderId="0" xfId="0" applyNumberFormat="1" applyFont="1" applyFill="1" applyAlignment="1">
      <alignment horizontal="right"/>
    </xf>
    <xf numFmtId="183" fontId="12" fillId="0" borderId="0" xfId="0" applyNumberFormat="1" applyFont="1" applyAlignment="1">
      <alignment horizontal="right"/>
    </xf>
    <xf numFmtId="0" fontId="12" fillId="0" borderId="0" xfId="0" applyFont="1"/>
    <xf numFmtId="178" fontId="12" fillId="0" borderId="0" xfId="0" applyNumberFormat="1" applyFont="1"/>
    <xf numFmtId="183" fontId="12" fillId="0" borderId="0" xfId="0" applyNumberFormat="1" applyFont="1"/>
    <xf numFmtId="0" fontId="92" fillId="6" borderId="0" xfId="0" applyFont="1" applyFill="1" applyAlignment="1">
      <alignment wrapText="1"/>
    </xf>
    <xf numFmtId="0" fontId="16" fillId="0" borderId="0" xfId="0" applyFont="1"/>
    <xf numFmtId="183" fontId="16" fillId="0" borderId="0" xfId="0" applyNumberFormat="1" applyFont="1"/>
    <xf numFmtId="2" fontId="16" fillId="0" borderId="0" xfId="0" applyNumberFormat="1" applyFont="1"/>
    <xf numFmtId="0" fontId="82" fillId="0" borderId="0" xfId="0" applyFont="1" applyAlignment="1">
      <alignment horizontal="center"/>
    </xf>
    <xf numFmtId="165" fontId="82" fillId="0" borderId="0" xfId="0" applyNumberFormat="1" applyFont="1" applyAlignment="1">
      <alignment horizontal="center"/>
    </xf>
    <xf numFmtId="165" fontId="56" fillId="0" borderId="0" xfId="0" applyNumberFormat="1" applyFont="1" applyAlignment="1">
      <alignment horizontal="center"/>
    </xf>
    <xf numFmtId="184" fontId="82" fillId="0" borderId="0" xfId="0" applyNumberFormat="1" applyFont="1" applyAlignment="1">
      <alignment horizontal="center"/>
    </xf>
    <xf numFmtId="165" fontId="93" fillId="0" borderId="0" xfId="0" applyNumberFormat="1" applyFont="1"/>
    <xf numFmtId="10" fontId="94" fillId="0" borderId="0" xfId="0" applyNumberFormat="1" applyFont="1" applyAlignment="1">
      <alignment horizontal="center"/>
    </xf>
    <xf numFmtId="0" fontId="94" fillId="0" borderId="0" xfId="0" applyFont="1" applyAlignment="1">
      <alignment horizontal="center"/>
    </xf>
    <xf numFmtId="176" fontId="95" fillId="0" borderId="0" xfId="0" applyNumberFormat="1" applyFont="1" applyAlignment="1">
      <alignment horizontal="center"/>
    </xf>
    <xf numFmtId="2" fontId="95" fillId="0" borderId="0" xfId="0" applyNumberFormat="1" applyFont="1" applyAlignment="1">
      <alignment horizontal="center"/>
    </xf>
    <xf numFmtId="176" fontId="96" fillId="0" borderId="0" xfId="0" applyNumberFormat="1" applyFont="1" applyAlignment="1">
      <alignment horizontal="center"/>
    </xf>
    <xf numFmtId="2" fontId="96" fillId="0" borderId="0" xfId="0" applyNumberFormat="1" applyFont="1" applyAlignment="1">
      <alignment horizontal="center"/>
    </xf>
    <xf numFmtId="10" fontId="97" fillId="0" borderId="0" xfId="0" applyNumberFormat="1" applyFont="1" applyAlignment="1">
      <alignment horizontal="center"/>
    </xf>
    <xf numFmtId="0" fontId="97" fillId="0" borderId="0" xfId="0" applyFont="1" applyAlignment="1">
      <alignment horizontal="center"/>
    </xf>
    <xf numFmtId="10" fontId="98" fillId="0" borderId="0" xfId="0" applyNumberFormat="1" applyFont="1" applyAlignment="1">
      <alignment horizontal="center"/>
    </xf>
    <xf numFmtId="0" fontId="98" fillId="0" borderId="0" xfId="0" applyFont="1" applyAlignment="1">
      <alignment horizontal="center"/>
    </xf>
    <xf numFmtId="176" fontId="99" fillId="0" borderId="0" xfId="0" applyNumberFormat="1" applyFont="1" applyAlignment="1">
      <alignment horizontal="center"/>
    </xf>
    <xf numFmtId="2" fontId="99" fillId="0" borderId="0" xfId="0" applyNumberFormat="1" applyFont="1" applyAlignment="1">
      <alignment horizontal="center"/>
    </xf>
    <xf numFmtId="0" fontId="97" fillId="0" borderId="0" xfId="0" applyFont="1"/>
    <xf numFmtId="178" fontId="97" fillId="0" borderId="0" xfId="0" applyNumberFormat="1" applyFont="1" applyAlignment="1">
      <alignment horizontal="center"/>
    </xf>
    <xf numFmtId="0" fontId="94" fillId="0" borderId="0" xfId="0" applyFont="1"/>
    <xf numFmtId="0" fontId="4" fillId="6" borderId="20" xfId="5" applyFont="1" applyFill="1" applyBorder="1" applyAlignment="1">
      <alignment horizontal="center"/>
    </xf>
    <xf numFmtId="0" fontId="4" fillId="6" borderId="21" xfId="5" applyFont="1" applyFill="1" applyBorder="1" applyAlignment="1">
      <alignment horizontal="center"/>
    </xf>
    <xf numFmtId="0" fontId="15" fillId="26" borderId="10" xfId="0" applyFont="1" applyFill="1" applyBorder="1" applyAlignment="1" applyProtection="1">
      <alignment horizontal="center" vertical="center" wrapText="1"/>
      <protection locked="0"/>
    </xf>
    <xf numFmtId="0" fontId="0" fillId="0" borderId="41" xfId="0" applyBorder="1" applyAlignment="1" applyProtection="1">
      <alignment horizontal="center" vertical="center"/>
      <protection locked="0"/>
    </xf>
    <xf numFmtId="10" fontId="16" fillId="0" borderId="0" xfId="0" applyNumberFormat="1" applyFont="1" applyAlignment="1">
      <alignment horizontal="center"/>
    </xf>
    <xf numFmtId="185" fontId="16" fillId="0" borderId="0" xfId="0" applyNumberFormat="1" applyFont="1" applyAlignment="1">
      <alignment horizontal="center"/>
    </xf>
    <xf numFmtId="0" fontId="2" fillId="30" borderId="40" xfId="0" applyFont="1" applyFill="1" applyBorder="1" applyAlignment="1">
      <alignment horizontal="right"/>
    </xf>
    <xf numFmtId="165" fontId="2" fillId="30" borderId="40" xfId="0" applyNumberFormat="1" applyFont="1" applyFill="1" applyBorder="1" applyAlignment="1">
      <alignment horizontal="right"/>
    </xf>
    <xf numFmtId="2" fontId="56" fillId="2" borderId="0" xfId="0" applyNumberFormat="1" applyFont="1" applyFill="1" applyAlignment="1">
      <alignment horizontal="right"/>
    </xf>
    <xf numFmtId="2" fontId="0" fillId="0" borderId="0" xfId="0" applyNumberFormat="1" applyFill="1" applyAlignment="1">
      <alignment horizontal="right"/>
    </xf>
    <xf numFmtId="2" fontId="56" fillId="0" borderId="0" xfId="0" applyNumberFormat="1" applyFont="1" applyFill="1" applyAlignment="1">
      <alignment horizontal="right"/>
    </xf>
    <xf numFmtId="2" fontId="12" fillId="0" borderId="0" xfId="0" applyNumberFormat="1" applyFont="1" applyFill="1" applyAlignment="1">
      <alignment horizontal="right"/>
    </xf>
    <xf numFmtId="165" fontId="12" fillId="0" borderId="0" xfId="0" applyNumberFormat="1" applyFont="1" applyFill="1" applyAlignment="1">
      <alignment horizontal="right"/>
    </xf>
    <xf numFmtId="0" fontId="0" fillId="2" borderId="0" xfId="0" applyFill="1" applyAlignment="1">
      <alignment horizontal="left"/>
    </xf>
    <xf numFmtId="0" fontId="0" fillId="2" borderId="0" xfId="0" applyFill="1" applyAlignment="1">
      <alignment horizontal="right"/>
    </xf>
    <xf numFmtId="165" fontId="0" fillId="2" borderId="0" xfId="0" applyNumberFormat="1" applyFill="1" applyAlignment="1">
      <alignment horizontal="right"/>
    </xf>
    <xf numFmtId="165" fontId="56" fillId="2" borderId="0" xfId="0" applyNumberFormat="1" applyFont="1" applyFill="1" applyAlignment="1">
      <alignment horizontal="right"/>
    </xf>
    <xf numFmtId="4" fontId="0" fillId="2" borderId="0" xfId="0" applyNumberFormat="1" applyFill="1" applyAlignment="1">
      <alignment horizontal="right"/>
    </xf>
    <xf numFmtId="3" fontId="0" fillId="2" borderId="0" xfId="0" applyNumberFormat="1" applyFill="1" applyAlignment="1">
      <alignment horizontal="right"/>
    </xf>
    <xf numFmtId="2" fontId="0" fillId="2" borderId="0" xfId="0" applyNumberFormat="1" applyFill="1" applyAlignment="1">
      <alignment horizontal="right"/>
    </xf>
    <xf numFmtId="168" fontId="56" fillId="2" borderId="0" xfId="0" applyNumberFormat="1" applyFont="1" applyFill="1" applyAlignment="1">
      <alignment horizontal="right"/>
    </xf>
    <xf numFmtId="168" fontId="56" fillId="2" borderId="23" xfId="0" applyNumberFormat="1" applyFont="1" applyFill="1" applyBorder="1" applyAlignment="1">
      <alignment horizontal="right"/>
    </xf>
    <xf numFmtId="168" fontId="0" fillId="2" borderId="0" xfId="0" applyNumberFormat="1" applyFill="1" applyAlignment="1">
      <alignment horizontal="right"/>
    </xf>
    <xf numFmtId="190" fontId="12" fillId="0" borderId="23" xfId="0" applyNumberFormat="1" applyFont="1" applyBorder="1" applyAlignment="1">
      <alignment horizontal="right"/>
    </xf>
    <xf numFmtId="190" fontId="12" fillId="0" borderId="23" xfId="3" applyNumberFormat="1" applyFont="1" applyBorder="1" applyAlignment="1">
      <alignment horizontal="right"/>
    </xf>
    <xf numFmtId="190" fontId="56" fillId="0" borderId="23" xfId="0" applyNumberFormat="1" applyFont="1" applyBorder="1" applyAlignment="1">
      <alignment horizontal="right"/>
    </xf>
    <xf numFmtId="190" fontId="12" fillId="2" borderId="23" xfId="0" applyNumberFormat="1" applyFont="1" applyFill="1" applyBorder="1" applyAlignment="1">
      <alignment horizontal="right"/>
    </xf>
    <xf numFmtId="178" fontId="15" fillId="3" borderId="21" xfId="0" applyNumberFormat="1" applyFont="1" applyFill="1" applyBorder="1" applyAlignment="1">
      <alignment horizontal="right"/>
    </xf>
    <xf numFmtId="178" fontId="12" fillId="0" borderId="23" xfId="0" applyNumberFormat="1" applyFont="1" applyBorder="1" applyAlignment="1">
      <alignment horizontal="right"/>
    </xf>
    <xf numFmtId="178" fontId="12" fillId="0" borderId="23" xfId="3" applyNumberFormat="1" applyFont="1" applyBorder="1" applyAlignment="1">
      <alignment horizontal="right"/>
    </xf>
    <xf numFmtId="178" fontId="56" fillId="0" borderId="23" xfId="0" applyNumberFormat="1" applyFont="1" applyBorder="1" applyAlignment="1">
      <alignment horizontal="right"/>
    </xf>
    <xf numFmtId="178" fontId="12" fillId="2" borderId="23" xfId="0" applyNumberFormat="1" applyFont="1" applyFill="1" applyBorder="1" applyAlignment="1">
      <alignment horizontal="right"/>
    </xf>
    <xf numFmtId="190" fontId="0" fillId="0" borderId="0" xfId="0" applyNumberFormat="1" applyAlignment="1">
      <alignment horizontal="right"/>
    </xf>
    <xf numFmtId="190" fontId="2" fillId="3" borderId="21" xfId="0" applyNumberFormat="1" applyFont="1" applyFill="1" applyBorder="1" applyAlignment="1">
      <alignment horizontal="right"/>
    </xf>
    <xf numFmtId="190" fontId="0" fillId="0" borderId="23" xfId="0" applyNumberFormat="1" applyBorder="1" applyAlignment="1">
      <alignment horizontal="right"/>
    </xf>
    <xf numFmtId="190" fontId="0" fillId="0" borderId="23" xfId="3" applyNumberFormat="1" applyFont="1" applyBorder="1" applyAlignment="1">
      <alignment horizontal="right"/>
    </xf>
    <xf numFmtId="190" fontId="0" fillId="2" borderId="23" xfId="0" applyNumberFormat="1" applyFill="1" applyBorder="1" applyAlignment="1">
      <alignment horizontal="right"/>
    </xf>
    <xf numFmtId="178" fontId="2" fillId="3" borderId="21" xfId="0" applyNumberFormat="1" applyFont="1" applyFill="1" applyBorder="1" applyAlignment="1">
      <alignment horizontal="right"/>
    </xf>
    <xf numFmtId="178" fontId="56" fillId="0" borderId="23" xfId="3" applyNumberFormat="1" applyFont="1" applyBorder="1" applyAlignment="1">
      <alignment horizontal="right"/>
    </xf>
    <xf numFmtId="178" fontId="0" fillId="2" borderId="23" xfId="0" applyNumberFormat="1" applyFill="1" applyBorder="1" applyAlignment="1">
      <alignment horizontal="right"/>
    </xf>
    <xf numFmtId="178" fontId="56" fillId="2" borderId="23" xfId="0" applyNumberFormat="1" applyFont="1" applyFill="1" applyBorder="1" applyAlignment="1">
      <alignment horizontal="right"/>
    </xf>
    <xf numFmtId="178" fontId="100" fillId="0" borderId="23" xfId="0" applyNumberFormat="1" applyFont="1" applyBorder="1" applyAlignment="1">
      <alignment horizontal="right"/>
    </xf>
    <xf numFmtId="3" fontId="101" fillId="0" borderId="0" xfId="0" applyNumberFormat="1" applyAlignment="1" applyFont="1">
      <alignment horizontal="right"/>
    </xf>
    <xf numFmtId="2" fontId="101" fillId="0" borderId="0" xfId="0" applyNumberFormat="1" applyAlignment="1" applyFont="1">
      <alignment horizontal="right"/>
    </xf>
    <xf numFmtId="2" fontId="102" fillId="0" borderId="0" xfId="0" applyNumberFormat="1" applyFont="1" applyAlignment="1">
      <alignment horizontal="right"/>
    </xf>
    <xf numFmtId="3" fontId="103" fillId="0" borderId="0" xfId="0" applyNumberFormat="1" applyFont="1" applyAlignment="1">
      <alignment horizontal="right"/>
    </xf>
    <xf numFmtId="2" fontId="103" fillId="0" borderId="0" xfId="0" applyNumberFormat="1" applyFont="1" applyAlignment="1">
      <alignment horizontal="right"/>
    </xf>
    <xf numFmtId="178" fontId="102" fillId="0" borderId="23" xfId="0" applyNumberFormat="1" applyFont="1" applyBorder="1" applyAlignment="1">
      <alignment horizontal="right"/>
    </xf>
    <xf numFmtId="190" fontId="102" fillId="0" borderId="23" xfId="0" applyNumberFormat="1" applyFont="1" applyBorder="1" applyAlignment="1">
      <alignment horizontal="right"/>
    </xf>
    <xf numFmtId="164" fontId="100" fillId="0" borderId="0" xfId="0" applyNumberFormat="1" applyFont="1" applyAlignment="1">
      <alignment horizontal="right"/>
    </xf>
    <xf numFmtId="190" fontId="101" fillId="0" borderId="23" xfId="0" applyNumberFormat="1" applyBorder="1" applyAlignment="1" applyFont="1">
      <alignment horizontal="right"/>
    </xf>
    <xf numFmtId="165" fontId="100" fillId="0" borderId="0" xfId="0" applyNumberFormat="1" applyFont="1" applyAlignment="1">
      <alignment horizontal="right"/>
    </xf>
    <xf numFmtId="3" fontId="104" fillId="0" borderId="0" xfId="0" applyNumberFormat="1" applyAlignment="1" applyFont="1">
      <alignment horizontal="right"/>
    </xf>
    <xf numFmtId="190" fontId="101" fillId="0" borderId="23" xfId="3" applyNumberFormat="1" applyFont="1" applyBorder="1" applyAlignment="1">
      <alignment horizontal="right"/>
    </xf>
    <xf numFmtId="190" fontId="100" fillId="0" borderId="23" xfId="3" applyNumberFormat="1" applyFont="1" applyBorder="1" applyAlignment="1">
      <alignment horizontal="right"/>
    </xf>
    <xf numFmtId="3" fontId="100" fillId="0" borderId="0" xfId="0" applyNumberFormat="1" applyFont="1" applyAlignment="1">
      <alignment horizontal="right"/>
    </xf>
    <xf numFmtId="3" fontId="102" fillId="0" borderId="0" xfId="0" applyNumberFormat="1" applyFont="1" applyAlignment="1">
      <alignment horizontal="right"/>
    </xf>
    <xf numFmtId="168" fontId="102" fillId="0" borderId="0" xfId="0" applyNumberFormat="1" applyFont="1" applyAlignment="1">
      <alignment horizontal="right"/>
    </xf>
    <xf numFmtId="168" fontId="103" fillId="0" borderId="0" xfId="0" applyNumberFormat="1" applyFont="1" applyAlignment="1">
      <alignment horizontal="right"/>
    </xf>
    <xf numFmtId="168" fontId="102" fillId="0" borderId="23" xfId="0" applyNumberFormat="1" applyFont="1" applyBorder="1" applyAlignment="1">
      <alignment horizontal="right"/>
    </xf>
    <xf numFmtId="3" fontId="100" fillId="2" borderId="0" xfId="0" applyNumberFormat="1" applyFont="1" applyFill="1" applyAlignment="1">
      <alignment horizontal="right"/>
    </xf>
    <xf numFmtId="3" fontId="101" fillId="2" borderId="0" xfId="0" applyNumberFormat="1" applyFill="1" applyAlignment="1" applyFont="1">
      <alignment horizontal="right"/>
    </xf>
    <xf numFmtId="178" fontId="100" fillId="2" borderId="23" xfId="0" applyNumberFormat="1" applyFont="1" applyFill="1" applyBorder="1" applyAlignment="1">
      <alignment horizontal="right"/>
    </xf>
    <xf numFmtId="3" fontId="104" fillId="2" borderId="0" xfId="0" applyNumberFormat="1" applyFill="1" applyAlignment="1" applyFont="1">
      <alignment horizontal="right"/>
    </xf>
    <xf numFmtId="190" fontId="101" fillId="2" borderId="23" xfId="0" applyNumberFormat="1" applyFill="1" applyBorder="1" applyAlignment="1" applyFont="1">
      <alignment horizontal="right"/>
    </xf>
    <xf numFmtId="2" fontId="104" fillId="2" borderId="0" xfId="0" applyNumberFormat="1" applyFill="1" applyAlignment="1" applyFont="1">
      <alignment horizontal="right"/>
    </xf>
    <xf numFmtId="2" fontId="103" fillId="2" borderId="0" xfId="0" applyNumberFormat="1" applyFont="1" applyFill="1" applyAlignment="1">
      <alignment horizontal="right"/>
    </xf>
    <xf numFmtId="178" fontId="101" fillId="2" borderId="23" xfId="0" applyNumberFormat="1" applyFill="1" applyBorder="1" applyAlignment="1" applyFont="1">
      <alignment horizontal="right"/>
    </xf>
    <xf numFmtId="0" fontId="100" fillId="0" borderId="0" xfId="0" applyFont="1" applyAlignment="1">
      <alignment horizontal="right"/>
    </xf>
    <xf numFmtId="0" fontId="101" fillId="0" borderId="0" xfId="0" applyAlignment="1" applyFont="1">
      <alignment horizontal="right"/>
    </xf>
    <xf numFmtId="165" fontId="105" fillId="0" borderId="0" xfId="0" applyNumberFormat="1" applyFont="1" applyAlignment="1">
      <alignment horizontal="right"/>
    </xf>
    <xf numFmtId="0" fontId="0" fillId="27" borderId="0" xfId="0" applyFill="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10" xfId="0" applyFill="1" applyBorder="1" applyAlignment="1">
      <alignment horizontal="center"/>
    </xf>
    <xf numFmtId="0" fontId="0" fillId="3" borderId="14" xfId="0" applyFill="1" applyBorder="1" applyAlignment="1">
      <alignment horizontal="center"/>
    </xf>
    <xf numFmtId="0" fontId="2" fillId="3" borderId="15" xfId="0" applyFont="1" applyFill="1" applyBorder="1" applyAlignment="1">
      <alignment horizontal="center"/>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0" xfId="0" applyAlignment="1">
      <alignment horizontal="center"/>
    </xf>
    <xf numFmtId="0" fontId="0" fillId="0" borderId="0" xfId="0" applyAlignment="1">
      <alignment horizontal="center"/>
    </xf>
    <xf numFmtId="0" fontId="97" fillId="0" borderId="0" xfId="0" applyFont="1" applyAlignment="1">
      <alignment horizontal="center"/>
    </xf>
    <xf numFmtId="0" fontId="94" fillId="0" borderId="0" xfId="0" applyFont="1" applyAlignment="1">
      <alignment horizontal="center"/>
    </xf>
    <xf numFmtId="0" fontId="0" fillId="0" borderId="0" xfId="0" applyAlignment="1">
      <alignment horizontal="center"/>
    </xf>
    <xf numFmtId="0" fontId="12" fillId="0" borderId="0" xfId="0" applyFont="1" applyAlignment="1">
      <alignment horizontal="center"/>
    </xf>
    <xf numFmtId="0" fontId="12" fillId="0" borderId="0" xfId="0" applyFont="1" applyAlignment="1">
      <alignment horizontal="center"/>
    </xf>
    <xf numFmtId="0" fontId="16" fillId="0" borderId="0" xfId="0" applyFont="1" applyAlignment="1">
      <alignment horizontal="center"/>
    </xf>
    <xf numFmtId="165" fontId="106" fillId="0" borderId="0" xfId="0" applyNumberFormat="1" applyAlignment="1" applyFont="1">
      <alignment horizontal="right"/>
    </xf>
    <xf numFmtId="165" fontId="107" fillId="0" borderId="0" xfId="0" applyNumberFormat="1" applyFont="1" applyAlignment="1">
      <alignment horizontal="right"/>
    </xf>
    <xf numFmtId="165" fontId="107" fillId="2" borderId="0" xfId="0" applyNumberFormat="1" applyFont="1" applyFill="1" applyAlignment="1">
      <alignment horizontal="right"/>
    </xf>
    <xf numFmtId="165" fontId="106" fillId="2" borderId="0" xfId="0" applyNumberFormat="1" applyFill="1" applyAlignment="1" applyFont="1">
      <alignment horizontal="right"/>
    </xf>
    <xf numFmtId="4" fontId="108" fillId="0" borderId="0" xfId="0" applyNumberFormat="1" applyFont="1" applyAlignment="1">
      <alignment horizontal="right"/>
    </xf>
    <xf numFmtId="0" fontId="108" fillId="0" borderId="0" xfId="0" applyFont="1" applyAlignment="1">
      <alignment horizontal="right"/>
    </xf>
    <xf numFmtId="0" fontId="109" fillId="0" borderId="0" xfId="0" applyAlignment="1" applyFont="1">
      <alignment horizontal="right"/>
    </xf>
    <xf numFmtId="164" fontId="108" fillId="0" borderId="0" xfId="0" applyNumberFormat="1" applyFont="1" applyAlignment="1">
      <alignment horizontal="right"/>
    </xf>
    <xf numFmtId="0" fontId="110" fillId="0" borderId="0" xfId="0" applyFont="1" applyAlignment="1">
      <alignment horizontal="right"/>
    </xf>
    <xf numFmtId="0" fontId="111" fillId="0" borderId="0" xfId="0" applyAlignment="1" applyFont="1">
      <alignment horizontal="right"/>
    </xf>
    <xf numFmtId="165" fontId="111" fillId="0" borderId="0" xfId="0" applyNumberFormat="1" applyAlignment="1" applyFont="1">
      <alignment horizontal="right"/>
    </xf>
    <xf numFmtId="164" fontId="110" fillId="0" borderId="0" xfId="0" applyNumberFormat="1" applyFont="1" applyAlignment="1">
      <alignment horizontal="right"/>
    </xf>
    <xf numFmtId="165" fontId="112" fillId="0" borderId="0" xfId="0" applyNumberFormat="1" applyAlignment="1" applyFont="1">
      <alignment horizontal="right"/>
    </xf>
    <xf numFmtId="165" fontId="113" fillId="0" borderId="0" xfId="0" applyNumberFormat="1" applyAlignment="1" applyFont="1">
      <alignment horizontal="right"/>
    </xf>
    <xf numFmtId="2" fontId="114" fillId="0" borderId="0" xfId="0" applyNumberFormat="1" applyAlignment="1" applyFont="1">
      <alignment horizontal="right"/>
    </xf>
    <xf numFmtId="3" fontId="114" fillId="0" borderId="0" xfId="0" applyNumberFormat="1" applyAlignment="1" applyFont="1">
      <alignment horizontal="right"/>
    </xf>
    <xf numFmtId="178" fontId="115" fillId="0" borderId="23" xfId="0" applyNumberFormat="1" applyFont="1" applyBorder="1" applyAlignment="1">
      <alignment horizontal="right"/>
    </xf>
    <xf numFmtId="3" fontId="115" fillId="0" borderId="0" xfId="0" applyNumberFormat="1" applyFont="1" applyAlignment="1">
      <alignment horizontal="right"/>
    </xf>
    <xf numFmtId="190" fontId="114" fillId="0" borderId="23" xfId="0" applyNumberFormat="1" applyBorder="1" applyAlignment="1" applyFont="1">
      <alignment horizontal="right"/>
    </xf>
    <xf numFmtId="3" fontId="116" fillId="0" borderId="0" xfId="0" applyNumberFormat="1" applyFont="1" applyAlignment="1">
      <alignment horizontal="right"/>
    </xf>
    <xf numFmtId="178" fontId="117" fillId="0" borderId="23" xfId="0" applyNumberFormat="1" applyFont="1" applyBorder="1" applyAlignment="1">
      <alignment horizontal="right"/>
    </xf>
    <xf numFmtId="165" fontId="118" fillId="0" borderId="0" xfId="0" applyNumberFormat="1" applyAlignment="1" applyFont="1">
      <alignment horizontal="right"/>
    </xf>
    <xf numFmtId="168" fontId="117" fillId="0" borderId="0" xfId="0" applyNumberFormat="1" applyFont="1" applyAlignment="1">
      <alignment horizontal="right"/>
    </xf>
    <xf numFmtId="168" fontId="119" fillId="0" borderId="0" xfId="0" applyNumberFormat="1" applyFont="1" applyAlignment="1">
      <alignment horizontal="right"/>
    </xf>
    <xf numFmtId="2" fontId="119" fillId="0" borderId="0" xfId="0" applyNumberFormat="1" applyFont="1" applyAlignment="1">
      <alignment horizontal="right"/>
    </xf>
    <xf numFmtId="168" fontId="117" fillId="0" borderId="23" xfId="0" applyNumberFormat="1" applyFont="1" applyBorder="1" applyAlignment="1">
      <alignment horizontal="right"/>
    </xf>
    <xf numFmtId="165" fontId="120" fillId="0" borderId="0" xfId="0" applyNumberFormat="1" applyFont="1" applyAlignment="1">
      <alignment horizontal="right"/>
    </xf>
  </cellXfs>
  <cellStyles count="11">
    <cellStyle name="Comma" xfId="1" builtinId="3"/>
    <cellStyle name="Comma 2" xfId="6" xr:uid="{75AB888E-EAF2-4C38-A10A-5E9F88155C36}"/>
    <cellStyle name="Currency" xfId="10" builtinId="4"/>
    <cellStyle name="Hyperlink" xfId="8" builtinId="8"/>
    <cellStyle name="Hyperlink 2" xfId="9" xr:uid="{6395DA7B-8D2B-47BB-BDD9-16E75A95087F}"/>
    <cellStyle name="Normal" xfId="0" builtinId="0"/>
    <cellStyle name="Normal 2" xfId="5" xr:uid="{27AD792B-7328-48A0-A293-B7A6D4165478}"/>
    <cellStyle name="Normal 4" xfId="2" xr:uid="{C72D5C7D-F1F6-4856-A929-4AC3E87A5B44}"/>
    <cellStyle name="Note" xfId="4" builtinId="10"/>
    <cellStyle name="Percent" xfId="3" builtinId="5"/>
    <cellStyle name="Percent 2" xfId="7" xr:uid="{05B1AFB1-F76A-4E1B-9F59-98F8D50B3DA7}"/>
  </cellStyles>
  <dxfs count="34">
    <dxf>
      <font>
        <b/>
        <i val="0"/>
        <strike/>
        <color rgb="FFFF0000"/>
      </font>
      <fill>
        <patternFill patternType="none">
          <bgColor auto="1"/>
        </patternFill>
      </fill>
    </dxf>
    <dxf>
      <fill>
        <patternFill>
          <bgColor theme="2"/>
        </patternFill>
      </fill>
    </dxf>
    <dxf>
      <font>
        <b/>
        <i val="0"/>
        <strike val="0"/>
        <condense val="0"/>
        <extend val="0"/>
        <outline val="0"/>
        <shadow val="0"/>
        <u/>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FF"/>
        <name val="Aptos Narrow"/>
        <family val="2"/>
        <scheme val="minor"/>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rgb="FF0000FF"/>
      </font>
    </dxf>
    <dxf>
      <font>
        <strike val="0"/>
        <outline val="0"/>
        <shadow val="0"/>
        <u val="none"/>
        <vertAlign val="baseline"/>
        <color rgb="FF0000FF"/>
      </font>
    </dxf>
    <dxf>
      <font>
        <b val="0"/>
        <i val="0"/>
        <strike val="0"/>
        <condense val="0"/>
        <extend val="0"/>
        <outline val="0"/>
        <shadow val="0"/>
        <u val="none"/>
        <vertAlign val="baseline"/>
        <sz val="11"/>
        <color rgb="FF0000FF"/>
        <name val="Aptos Narrow"/>
        <family val="2"/>
        <scheme val="minor"/>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vertAlign val="baseline"/>
        <sz val="10"/>
        <color rgb="FFFF0000"/>
        <name val="Arial"/>
        <family val="2"/>
        <scheme val="none"/>
      </font>
      <alignment horizontal="right" vertical="bottom" textRotation="0" wrapText="0" indent="0" justifyLastLine="0" shrinkToFit="0" readingOrder="0"/>
    </dxf>
    <dxf>
      <font>
        <strike val="0"/>
        <outline val="0"/>
        <shadow val="0"/>
        <vertAlign val="baseline"/>
        <sz val="10"/>
        <color rgb="FFFF0000"/>
        <name val="Arial"/>
        <family val="2"/>
        <scheme val="none"/>
      </font>
      <alignment horizontal="right" vertical="bottom" textRotation="0" wrapText="0" indent="0" justifyLastLine="0" shrinkToFit="0" readingOrder="0"/>
    </dxf>
    <dxf>
      <font>
        <strike val="0"/>
        <outline val="0"/>
        <shadow val="0"/>
        <vertAlign val="baseline"/>
        <sz val="10"/>
        <color rgb="FFFF0000"/>
        <name val="Arial"/>
        <family val="2"/>
        <scheme val="none"/>
      </font>
      <alignment horizontal="right" vertical="bottom" textRotation="0" wrapText="0" indent="0" justifyLastLine="0" shrinkToFit="0" readingOrder="0"/>
    </dxf>
    <dxf>
      <font>
        <strike val="0"/>
        <outline val="0"/>
        <shadow val="0"/>
        <vertAlign val="baseline"/>
        <sz val="10"/>
        <color rgb="FFFF0000"/>
        <name val="Arial"/>
        <family val="2"/>
        <scheme val="none"/>
      </font>
      <alignment horizontal="right" vertical="bottom" textRotation="0" wrapText="0" indent="0" justifyLastLine="0" shrinkToFit="0" readingOrder="0"/>
    </dxf>
    <dxf>
      <font>
        <strike val="0"/>
        <outline val="0"/>
        <shadow val="0"/>
        <vertAlign val="baseline"/>
        <sz val="10"/>
        <color rgb="FFFF0000"/>
        <name val="Arial"/>
        <family val="2"/>
        <scheme val="none"/>
      </font>
      <alignment horizontal="right" vertical="bottom" textRotation="0" wrapText="0" indent="0" justifyLastLine="0" shrinkToFit="0" readingOrder="0"/>
    </dxf>
    <dxf>
      <font>
        <strike val="0"/>
        <outline val="0"/>
        <shadow val="0"/>
        <vertAlign val="baseline"/>
        <sz val="10"/>
        <color rgb="FFFF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83" formatCode="mm/dd/yyyy"/>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ill>
        <patternFill patternType="none">
          <fgColor indexed="64"/>
          <bgColor auto="1"/>
        </patternFill>
      </fill>
      <alignment horizontal="right" vertical="bottom" textRotation="0" indent="0" justifyLastLine="0" shrinkToFit="0" readingOrder="0"/>
    </dxf>
    <dxf>
      <fill>
        <patternFill patternType="none">
          <fgColor indexed="64"/>
          <bgColor auto="1"/>
        </patternFill>
      </fill>
    </dxf>
    <dxf>
      <fill>
        <patternFill patternType="none">
          <fgColor indexed="64"/>
          <bgColor auto="1"/>
        </patternFill>
      </fill>
    </dxf>
  </dxfs>
  <tableStyles count="0" defaultTableStyle="TableStyleMedium2" defaultPivotStyle="PivotStyleLight16"/>
  <colors>
    <mruColors>
      <color rgb="FF0000FF"/>
      <color rgb="FF2F8E6D"/>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184150</xdr:colOff>
          <xdr:row>11</xdr:row>
          <xdr:rowOff>88900</xdr:rowOff>
        </xdr:from>
        <xdr:to>
          <xdr:col>2</xdr:col>
          <xdr:colOff>927100</xdr:colOff>
          <xdr:row>11</xdr:row>
          <xdr:rowOff>298450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A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Principal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1085850</xdr:colOff>
          <xdr:row>11</xdr:row>
          <xdr:rowOff>76200</xdr:rowOff>
        </xdr:from>
        <xdr:to>
          <xdr:col>2</xdr:col>
          <xdr:colOff>2438400</xdr:colOff>
          <xdr:row>11</xdr:row>
          <xdr:rowOff>323850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A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Talcott Onshore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2286000</xdr:colOff>
          <xdr:row>11</xdr:row>
          <xdr:rowOff>88900</xdr:rowOff>
        </xdr:from>
        <xdr:to>
          <xdr:col>2</xdr:col>
          <xdr:colOff>3422650</xdr:colOff>
          <xdr:row>11</xdr:row>
          <xdr:rowOff>336550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A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Talcott Offshore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3581400</xdr:colOff>
          <xdr:row>11</xdr:row>
          <xdr:rowOff>88900</xdr:rowOff>
        </xdr:from>
        <xdr:to>
          <xdr:col>2</xdr:col>
          <xdr:colOff>4718050</xdr:colOff>
          <xdr:row>11</xdr:row>
          <xdr:rowOff>336550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A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MetLife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4451350</xdr:colOff>
          <xdr:row>11</xdr:row>
          <xdr:rowOff>95250</xdr:rowOff>
        </xdr:from>
        <xdr:to>
          <xdr:col>3</xdr:col>
          <xdr:colOff>317500</xdr:colOff>
          <xdr:row>11</xdr:row>
          <xdr:rowOff>342900</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A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Allianz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184150</xdr:colOff>
          <xdr:row>12</xdr:row>
          <xdr:rowOff>50800</xdr:rowOff>
        </xdr:from>
        <xdr:to>
          <xdr:col>2</xdr:col>
          <xdr:colOff>971550</xdr:colOff>
          <xdr:row>12</xdr:row>
          <xdr:rowOff>266700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A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P03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184150</xdr:colOff>
          <xdr:row>12</xdr:row>
          <xdr:rowOff>317500</xdr:rowOff>
        </xdr:from>
        <xdr:to>
          <xdr:col>2</xdr:col>
          <xdr:colOff>965200</xdr:colOff>
          <xdr:row>12</xdr:row>
          <xdr:rowOff>533400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A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P04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12</xdr:row>
          <xdr:rowOff>546100</xdr:rowOff>
        </xdr:from>
        <xdr:to>
          <xdr:col>2</xdr:col>
          <xdr:colOff>984250</xdr:colOff>
          <xdr:row>12</xdr:row>
          <xdr:rowOff>755650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A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P17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184150</xdr:colOff>
          <xdr:row>12</xdr:row>
          <xdr:rowOff>781050</xdr:rowOff>
        </xdr:from>
        <xdr:to>
          <xdr:col>2</xdr:col>
          <xdr:colOff>965200</xdr:colOff>
          <xdr:row>12</xdr:row>
          <xdr:rowOff>990600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A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P18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1117600</xdr:colOff>
          <xdr:row>12</xdr:row>
          <xdr:rowOff>336550</xdr:rowOff>
        </xdr:from>
        <xdr:to>
          <xdr:col>2</xdr:col>
          <xdr:colOff>1917700</xdr:colOff>
          <xdr:row>12</xdr:row>
          <xdr:rowOff>546100</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A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DR7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1136650</xdr:colOff>
          <xdr:row>12</xdr:row>
          <xdr:rowOff>57150</xdr:rowOff>
        </xdr:from>
        <xdr:to>
          <xdr:col>2</xdr:col>
          <xdr:colOff>1924050</xdr:colOff>
          <xdr:row>12</xdr:row>
          <xdr:rowOff>279400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A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DR3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1136650</xdr:colOff>
          <xdr:row>12</xdr:row>
          <xdr:rowOff>590550</xdr:rowOff>
        </xdr:from>
        <xdr:to>
          <xdr:col>2</xdr:col>
          <xdr:colOff>1924050</xdr:colOff>
          <xdr:row>12</xdr:row>
          <xdr:rowOff>812800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A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CS2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2298700</xdr:colOff>
          <xdr:row>12</xdr:row>
          <xdr:rowOff>69850</xdr:rowOff>
        </xdr:from>
        <xdr:to>
          <xdr:col>2</xdr:col>
          <xdr:colOff>3098800</xdr:colOff>
          <xdr:row>12</xdr:row>
          <xdr:rowOff>279400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A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CY4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2305050</xdr:colOff>
          <xdr:row>12</xdr:row>
          <xdr:rowOff>361950</xdr:rowOff>
        </xdr:from>
        <xdr:to>
          <xdr:col>2</xdr:col>
          <xdr:colOff>3098800</xdr:colOff>
          <xdr:row>12</xdr:row>
          <xdr:rowOff>584200</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A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SFL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4432300</xdr:colOff>
          <xdr:row>12</xdr:row>
          <xdr:rowOff>31750</xdr:rowOff>
        </xdr:from>
        <xdr:to>
          <xdr:col>2</xdr:col>
          <xdr:colOff>5219700</xdr:colOff>
          <xdr:row>12</xdr:row>
          <xdr:rowOff>241300</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A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SL6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4438650</xdr:colOff>
          <xdr:row>12</xdr:row>
          <xdr:rowOff>298450</xdr:rowOff>
        </xdr:from>
        <xdr:to>
          <xdr:col>2</xdr:col>
          <xdr:colOff>5232400</xdr:colOff>
          <xdr:row>12</xdr:row>
          <xdr:rowOff>514350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A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SL9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4451350</xdr:colOff>
          <xdr:row>11</xdr:row>
          <xdr:rowOff>107950</xdr:rowOff>
        </xdr:from>
        <xdr:to>
          <xdr:col>3</xdr:col>
          <xdr:colOff>317500</xdr:colOff>
          <xdr:row>11</xdr:row>
          <xdr:rowOff>342900</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A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Allianz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4451350</xdr:colOff>
          <xdr:row>11</xdr:row>
          <xdr:rowOff>107950</xdr:rowOff>
        </xdr:from>
        <xdr:to>
          <xdr:col>3</xdr:col>
          <xdr:colOff>317500</xdr:colOff>
          <xdr:row>11</xdr:row>
          <xdr:rowOff>342900</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A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Allianz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4451350</xdr:colOff>
          <xdr:row>12</xdr:row>
          <xdr:rowOff>107950</xdr:rowOff>
        </xdr:from>
        <xdr:to>
          <xdr:col>3</xdr:col>
          <xdr:colOff>317500</xdr:colOff>
          <xdr:row>12</xdr:row>
          <xdr:rowOff>342900</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A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Allianz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4451350</xdr:colOff>
          <xdr:row>12</xdr:row>
          <xdr:rowOff>107950</xdr:rowOff>
        </xdr:from>
        <xdr:to>
          <xdr:col>3</xdr:col>
          <xdr:colOff>317500</xdr:colOff>
          <xdr:row>12</xdr:row>
          <xdr:rowOff>342900</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A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Allianz</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9</xdr:col>
      <xdr:colOff>0</xdr:colOff>
      <xdr:row>13</xdr:row>
      <xdr:rowOff>0</xdr:rowOff>
    </xdr:from>
    <xdr:to>
      <xdr:col>21</xdr:col>
      <xdr:colOff>291143</xdr:colOff>
      <xdr:row>31</xdr:row>
      <xdr:rowOff>141294</xdr:rowOff>
    </xdr:to>
    <xdr:pic>
      <xdr:nvPicPr>
        <xdr:cNvPr id="2" name="Picture 1">
          <a:extLst>
            <a:ext uri="{FF2B5EF4-FFF2-40B4-BE49-F238E27FC236}">
              <a16:creationId xmlns:a16="http://schemas.microsoft.com/office/drawing/2014/main" id="{B3C8886D-69A1-4A66-AEF1-B3C2F3F0C7B9}"/>
            </a:ext>
          </a:extLst>
        </xdr:cNvPr>
        <xdr:cNvPicPr>
          <a:picLocks noChangeAspect="1"/>
        </xdr:cNvPicPr>
      </xdr:nvPicPr>
      <xdr:blipFill>
        <a:blip xmlns:r="http://schemas.openxmlformats.org/officeDocument/2006/relationships" r:embed="rId1"/>
        <a:stretch>
          <a:fillRect/>
        </a:stretch>
      </xdr:blipFill>
      <xdr:spPr>
        <a:xfrm>
          <a:off x="23025100" y="2660650"/>
          <a:ext cx="7987343" cy="34813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171450</xdr:colOff>
      <xdr:row>17</xdr:row>
      <xdr:rowOff>31750</xdr:rowOff>
    </xdr:from>
    <xdr:to>
      <xdr:col>16</xdr:col>
      <xdr:colOff>279768</xdr:colOff>
      <xdr:row>68</xdr:row>
      <xdr:rowOff>19435</xdr:rowOff>
    </xdr:to>
    <xdr:pic>
      <xdr:nvPicPr>
        <xdr:cNvPr id="2" name="Picture 1">
          <a:extLst>
            <a:ext uri="{FF2B5EF4-FFF2-40B4-BE49-F238E27FC236}">
              <a16:creationId xmlns:a16="http://schemas.microsoft.com/office/drawing/2014/main" id="{2A5191D1-9D56-4F4B-BF64-06461A5FA7AF}"/>
            </a:ext>
          </a:extLst>
        </xdr:cNvPr>
        <xdr:cNvPicPr>
          <a:picLocks noChangeAspect="1"/>
        </xdr:cNvPicPr>
      </xdr:nvPicPr>
      <xdr:blipFill>
        <a:blip xmlns:r="http://schemas.openxmlformats.org/officeDocument/2006/relationships" r:embed="rId1"/>
        <a:stretch>
          <a:fillRect/>
        </a:stretch>
      </xdr:blipFill>
      <xdr:spPr>
        <a:xfrm>
          <a:off x="10052050" y="3016250"/>
          <a:ext cx="7163168" cy="74933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d%20Roof%20v16"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ppData/Local/Microsoft/Windows/INetCache/Content.Outlook/MJ4UF1TE/Copy%20of%20CML%20Onboarding%20Data%20Tape_v006.xlsx" TargetMode="External"/><Relationship Id="rId2" Type="http://schemas.openxmlformats.org/officeDocument/2006/relationships/externalLinkPath" Target="file:///C:\Users\crussell\AppData\Local\Microsoft\Windows\INetCache\Content.Outlook\MJ4UF1TE\Copy%20of%20CML%20Onboarding%20Data%20Tape_v006.xlsx" TargetMode="External"/><Relationship Id="rId1" Type="http://schemas.openxmlformats.org/officeDocument/2006/relationships/externalLinkPath" Target="/Users/crussell/AppData/Local/Microsoft/Windows/INetCache/Content.Outlook/MJ4UF1TE/Copy%20of%20CML%20Onboarding%20Data%20Tape_v006.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Library" Target="POWER5.X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MERGER1"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EstimatorPro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wned Hotels"/>
      <sheetName val="Assumptions"/>
      <sheetName val="Returns"/>
      <sheetName val="Franchise"/>
      <sheetName val="Debt"/>
      <sheetName val="LIBOR Curve"/>
      <sheetName val="Age&amp;Renov Analysis"/>
    </sheetNames>
    <sheetDataSet>
      <sheetData sheetId="0" refreshError="1">
        <row r="1">
          <cell r="A1" t="str">
            <v xml:space="preserve">Red Roof </v>
          </cell>
        </row>
        <row r="2">
          <cell r="A2" t="str">
            <v>Owned Hotels</v>
          </cell>
        </row>
        <row r="4">
          <cell r="A4" t="str">
            <v>($ in 000's, except per room figures)</v>
          </cell>
        </row>
        <row r="5">
          <cell r="B5" t="str">
            <v>2000 A</v>
          </cell>
          <cell r="C5" t="str">
            <v>2001 A</v>
          </cell>
          <cell r="D5" t="str">
            <v>2002 A</v>
          </cell>
          <cell r="E5" t="str">
            <v>2003 A</v>
          </cell>
          <cell r="F5" t="str">
            <v>2004 A</v>
          </cell>
          <cell r="G5" t="str">
            <v>2005 A</v>
          </cell>
          <cell r="H5" t="str">
            <v>2006 E</v>
          </cell>
          <cell r="I5" t="str">
            <v>2007 E</v>
          </cell>
          <cell r="J5" t="str">
            <v>2008 E</v>
          </cell>
          <cell r="K5" t="str">
            <v>2009 E</v>
          </cell>
          <cell r="L5" t="str">
            <v>2010 E</v>
          </cell>
          <cell r="M5" t="str">
            <v>2011 E</v>
          </cell>
          <cell r="N5" t="str">
            <v>2012 E</v>
          </cell>
          <cell r="O5" t="str">
            <v>5 Year CAGR</v>
          </cell>
        </row>
        <row r="6">
          <cell r="I6">
            <v>1</v>
          </cell>
          <cell r="J6">
            <v>2</v>
          </cell>
          <cell r="K6">
            <v>3</v>
          </cell>
          <cell r="L6">
            <v>4</v>
          </cell>
          <cell r="M6">
            <v>5</v>
          </cell>
          <cell r="N6">
            <v>6</v>
          </cell>
        </row>
        <row r="8">
          <cell r="A8" t="str">
            <v>Number of Hotels</v>
          </cell>
          <cell r="B8">
            <v>255</v>
          </cell>
          <cell r="C8">
            <v>246</v>
          </cell>
          <cell r="D8">
            <v>244</v>
          </cell>
          <cell r="E8">
            <v>234</v>
          </cell>
          <cell r="F8">
            <v>229</v>
          </cell>
          <cell r="G8">
            <v>226</v>
          </cell>
          <cell r="H8">
            <v>221</v>
          </cell>
          <cell r="I8">
            <v>221</v>
          </cell>
          <cell r="J8">
            <v>221</v>
          </cell>
          <cell r="K8">
            <v>221</v>
          </cell>
          <cell r="L8">
            <v>221</v>
          </cell>
          <cell r="M8">
            <v>221</v>
          </cell>
          <cell r="N8">
            <v>221</v>
          </cell>
        </row>
        <row r="9">
          <cell r="A9" t="str">
            <v>Rooms Rented</v>
          </cell>
          <cell r="B9">
            <v>7336842</v>
          </cell>
          <cell r="C9">
            <v>7083089</v>
          </cell>
          <cell r="D9">
            <v>6772766</v>
          </cell>
          <cell r="E9">
            <v>6452498</v>
          </cell>
          <cell r="F9">
            <v>6206599</v>
          </cell>
          <cell r="G9">
            <v>6042535</v>
          </cell>
          <cell r="H9">
            <v>5617235</v>
          </cell>
          <cell r="I9">
            <v>5749532</v>
          </cell>
          <cell r="J9">
            <v>5902926.9095999999</v>
          </cell>
          <cell r="K9">
            <v>6135082.8629999999</v>
          </cell>
          <cell r="L9">
            <v>6159721.75</v>
          </cell>
          <cell r="M9">
            <v>6159721.75</v>
          </cell>
          <cell r="N9">
            <v>6159721.75</v>
          </cell>
        </row>
        <row r="10">
          <cell r="A10" t="str">
            <v>Rooms Available</v>
          </cell>
          <cell r="B10">
            <v>10761322</v>
          </cell>
          <cell r="C10">
            <v>10566323</v>
          </cell>
          <cell r="D10">
            <v>10287481</v>
          </cell>
          <cell r="E10">
            <v>10157055</v>
          </cell>
          <cell r="F10">
            <v>9844943</v>
          </cell>
          <cell r="G10">
            <v>9707608</v>
          </cell>
          <cell r="H10">
            <v>9427887</v>
          </cell>
          <cell r="I10">
            <v>9476495</v>
          </cell>
          <cell r="J10">
            <v>9502458</v>
          </cell>
          <cell r="K10">
            <v>9476495</v>
          </cell>
          <cell r="L10">
            <v>9476495</v>
          </cell>
          <cell r="M10">
            <v>9476495</v>
          </cell>
          <cell r="N10">
            <v>9476495</v>
          </cell>
        </row>
        <row r="11">
          <cell r="A11" t="str">
            <v>Supply Growth</v>
          </cell>
          <cell r="C11">
            <v>-1.8120357331562031E-2</v>
          </cell>
          <cell r="D11">
            <v>-2.6389691096893375E-2</v>
          </cell>
          <cell r="E11">
            <v>-1.2678127911001758E-2</v>
          </cell>
          <cell r="F11">
            <v>-3.0728592096823326E-2</v>
          </cell>
          <cell r="G11">
            <v>-1.3949801436128118E-2</v>
          </cell>
          <cell r="H11">
            <v>-2.8814616329789988E-2</v>
          </cell>
          <cell r="I11">
            <v>5.1557682012948192E-3</v>
          </cell>
          <cell r="J11">
            <v>2.73972602739736E-3</v>
          </cell>
          <cell r="K11">
            <v>-2.732240437158473E-3</v>
          </cell>
          <cell r="L11">
            <v>0</v>
          </cell>
          <cell r="M11">
            <v>0</v>
          </cell>
          <cell r="N11">
            <v>0</v>
          </cell>
          <cell r="O11">
            <v>1.0290336393670163E-3</v>
          </cell>
        </row>
        <row r="12">
          <cell r="A12" t="str">
            <v>Occupancy</v>
          </cell>
          <cell r="B12">
            <v>0.68177887437993212</v>
          </cell>
          <cell r="C12">
            <v>0.67034568222076873</v>
          </cell>
          <cell r="D12">
            <v>0.6583502803067145</v>
          </cell>
          <cell r="E12">
            <v>0.63527252732214212</v>
          </cell>
          <cell r="F12">
            <v>0.63043523969615667</v>
          </cell>
          <cell r="G12">
            <v>0.62245354365359629</v>
          </cell>
          <cell r="H12">
            <v>0.59581059891786992</v>
          </cell>
          <cell r="I12">
            <v>0.60671503546406136</v>
          </cell>
          <cell r="J12">
            <v>0.62119999999999997</v>
          </cell>
          <cell r="K12">
            <v>0.64739999999999998</v>
          </cell>
          <cell r="L12">
            <v>0.65</v>
          </cell>
          <cell r="M12">
            <v>0.65</v>
          </cell>
          <cell r="N12">
            <v>0.65</v>
          </cell>
        </row>
        <row r="13">
          <cell r="A13" t="str">
            <v>Occupancy Growth</v>
          </cell>
          <cell r="C13">
            <v>-1.6769648618933375E-2</v>
          </cell>
          <cell r="D13">
            <v>-1.7894352469482677E-2</v>
          </cell>
          <cell r="E13">
            <v>-3.5053912293955158E-2</v>
          </cell>
          <cell r="F13">
            <v>-7.6145078182052739E-3</v>
          </cell>
          <cell r="G13">
            <v>-1.2660612129498428E-2</v>
          </cell>
          <cell r="H13">
            <v>-4.2803105560844101E-2</v>
          </cell>
          <cell r="I13">
            <v>1.830185056458622E-2</v>
          </cell>
          <cell r="J13">
            <v>2.3874411691247044E-2</v>
          </cell>
          <cell r="K13">
            <v>4.2176432710882228E-2</v>
          </cell>
          <cell r="L13">
            <v>4.0160642570281624E-3</v>
          </cell>
          <cell r="M13">
            <v>0</v>
          </cell>
          <cell r="N13">
            <v>0</v>
          </cell>
          <cell r="O13">
            <v>1.7562342447128954E-2</v>
          </cell>
        </row>
        <row r="14">
          <cell r="A14" t="str">
            <v>ADR</v>
          </cell>
          <cell r="B14">
            <v>49.932030974634593</v>
          </cell>
          <cell r="C14">
            <v>48.45715238083271</v>
          </cell>
          <cell r="D14">
            <v>47.483996937145029</v>
          </cell>
          <cell r="E14">
            <v>47.555090912077773</v>
          </cell>
          <cell r="F14">
            <v>48.963206097252296</v>
          </cell>
          <cell r="G14">
            <v>51.871420355860579</v>
          </cell>
          <cell r="H14">
            <v>56.54471087643654</v>
          </cell>
          <cell r="I14">
            <v>59.059592850339826</v>
          </cell>
          <cell r="J14">
            <v>61.751448808757239</v>
          </cell>
          <cell r="K14">
            <v>63.765999999999991</v>
          </cell>
          <cell r="L14">
            <v>66.316639999999992</v>
          </cell>
          <cell r="M14">
            <v>68.637722399999987</v>
          </cell>
          <cell r="N14">
            <v>71.040042683999985</v>
          </cell>
        </row>
        <row r="15">
          <cell r="A15" t="str">
            <v>ADR Growth</v>
          </cell>
          <cell r="C15">
            <v>-2.9537724883474503E-2</v>
          </cell>
          <cell r="D15">
            <v>-2.0082802968682367E-2</v>
          </cell>
          <cell r="E15">
            <v>1.4972196849152297E-3</v>
          </cell>
          <cell r="F15">
            <v>2.9610188061209186E-2</v>
          </cell>
          <cell r="G15">
            <v>5.9395911551051173E-2</v>
          </cell>
          <cell r="H15">
            <v>9.0093745043323459E-2</v>
          </cell>
          <cell r="I15">
            <v>4.4475989618178335E-2</v>
          </cell>
          <cell r="J15">
            <v>4.5578640632330858E-2</v>
          </cell>
          <cell r="K15">
            <v>3.2623545359749651E-2</v>
          </cell>
          <cell r="L15">
            <v>0.04</v>
          </cell>
          <cell r="M15">
            <v>3.5000000000000003E-2</v>
          </cell>
          <cell r="N15">
            <v>3.499999999999992E-2</v>
          </cell>
          <cell r="O15">
            <v>3.952317343261047E-2</v>
          </cell>
        </row>
        <row r="16">
          <cell r="A16" t="str">
            <v>RevPAR</v>
          </cell>
          <cell r="B16">
            <v>34.042603873390277</v>
          </cell>
          <cell r="C16">
            <v>32.483042871205051</v>
          </cell>
          <cell r="D16">
            <v>31.261102693652603</v>
          </cell>
          <cell r="E16">
            <v>30.21044279074988</v>
          </cell>
          <cell r="F16">
            <v>30.86813057221357</v>
          </cell>
          <cell r="G16">
            <v>32.287549414850709</v>
          </cell>
          <cell r="H16">
            <v>33.689938052927445</v>
          </cell>
          <cell r="I16">
            <v>35.832342970686952</v>
          </cell>
          <cell r="J16">
            <v>38.359999999999992</v>
          </cell>
          <cell r="K16">
            <v>41.282108399999991</v>
          </cell>
          <cell r="L16">
            <v>43.105815999999997</v>
          </cell>
          <cell r="M16">
            <v>44.614519559999991</v>
          </cell>
          <cell r="N16">
            <v>46.176027744599992</v>
          </cell>
        </row>
        <row r="17">
          <cell r="A17" t="str">
            <v>RevPAR Growth</v>
          </cell>
          <cell r="C17">
            <v>-4.5812036235109321E-2</v>
          </cell>
          <cell r="D17">
            <v>-3.7617786683268206E-2</v>
          </cell>
          <cell r="E17">
            <v>-3.3609176016559772E-2</v>
          </cell>
          <cell r="F17">
            <v>2.1770213234513225E-2</v>
          </cell>
          <cell r="G17">
            <v>4.5983310823326962E-2</v>
          </cell>
          <cell r="H17">
            <v>4.3434347403018103E-2</v>
          </cell>
          <cell r="I17">
            <v>6.3591833098468609E-2</v>
          </cell>
          <cell r="J17">
            <v>7.0541215554361658E-2</v>
          </cell>
          <cell r="K17">
            <v>7.6175922836287713E-2</v>
          </cell>
          <cell r="L17">
            <v>4.4176706827309342E-2</v>
          </cell>
          <cell r="M17">
            <v>3.499999999999992E-2</v>
          </cell>
          <cell r="N17">
            <v>3.499999999999992E-2</v>
          </cell>
          <cell r="O17">
            <v>5.7779635386160155E-2</v>
          </cell>
        </row>
        <row r="19">
          <cell r="A19" t="str">
            <v>Room Revenue</v>
          </cell>
          <cell r="B19">
            <v>366343.42200000002</v>
          </cell>
          <cell r="C19">
            <v>343226.32299999992</v>
          </cell>
          <cell r="D19">
            <v>321598</v>
          </cell>
          <cell r="E19">
            <v>306849.12900000002</v>
          </cell>
          <cell r="F19">
            <v>303894.98599999998</v>
          </cell>
          <cell r="G19">
            <v>313434.87300000008</v>
          </cell>
          <cell r="H19">
            <v>317624.929</v>
          </cell>
          <cell r="I19">
            <v>339565.01900000009</v>
          </cell>
          <cell r="J19">
            <v>364514.28887999995</v>
          </cell>
          <cell r="K19">
            <v>391209.69384205795</v>
          </cell>
          <cell r="L19">
            <v>408492.04979491996</v>
          </cell>
          <cell r="M19">
            <v>422789.27153774211</v>
          </cell>
          <cell r="N19">
            <v>437586.89604156307</v>
          </cell>
        </row>
        <row r="20">
          <cell r="A20" t="str">
            <v>Other Revenue</v>
          </cell>
          <cell r="B20">
            <v>13296.994000000001</v>
          </cell>
          <cell r="C20">
            <v>11989</v>
          </cell>
          <cell r="D20">
            <v>9772.1479999999992</v>
          </cell>
          <cell r="E20">
            <v>8276.103000000001</v>
          </cell>
          <cell r="F20">
            <v>7944.1379999999999</v>
          </cell>
          <cell r="G20">
            <v>6764.19</v>
          </cell>
          <cell r="H20">
            <v>7154.4639999999999</v>
          </cell>
          <cell r="I20">
            <v>7130.8653990000021</v>
          </cell>
          <cell r="J20">
            <v>7654.8000664799993</v>
          </cell>
          <cell r="K20">
            <v>8215.4035706832183</v>
          </cell>
          <cell r="L20">
            <v>8578.3330456933199</v>
          </cell>
          <cell r="M20">
            <v>8878.5747022925843</v>
          </cell>
          <cell r="N20">
            <v>9189.324816872826</v>
          </cell>
        </row>
        <row r="21">
          <cell r="A21" t="str">
            <v>Total Revenue</v>
          </cell>
          <cell r="B21">
            <v>379640.41600000003</v>
          </cell>
          <cell r="C21">
            <v>355215.32299999992</v>
          </cell>
          <cell r="D21">
            <v>331370.14799999999</v>
          </cell>
          <cell r="E21">
            <v>315125.23200000002</v>
          </cell>
          <cell r="F21">
            <v>311839.12399999995</v>
          </cell>
          <cell r="G21">
            <v>320199.06300000008</v>
          </cell>
          <cell r="H21">
            <v>324779.39299999998</v>
          </cell>
          <cell r="I21">
            <v>346695.88439900009</v>
          </cell>
          <cell r="J21">
            <v>372169.08894647995</v>
          </cell>
          <cell r="K21">
            <v>399425.09741274116</v>
          </cell>
          <cell r="L21">
            <v>417070.38284061331</v>
          </cell>
          <cell r="M21">
            <v>431667.84624003468</v>
          </cell>
          <cell r="N21">
            <v>446776.2208584359</v>
          </cell>
          <cell r="O21">
            <v>5.8552121616288311E-2</v>
          </cell>
        </row>
        <row r="23">
          <cell r="A23" t="str">
            <v>Personnel Costs</v>
          </cell>
        </row>
        <row r="24">
          <cell r="A24" t="str">
            <v>Salaries &amp; Wages</v>
          </cell>
          <cell r="B24">
            <v>-76803</v>
          </cell>
          <cell r="C24">
            <v>-72449.55</v>
          </cell>
          <cell r="D24">
            <v>-70540.198000000004</v>
          </cell>
          <cell r="E24">
            <v>-70692.581000000006</v>
          </cell>
          <cell r="F24">
            <v>-66743.914000000004</v>
          </cell>
          <cell r="G24">
            <v>-68771.820000000007</v>
          </cell>
          <cell r="H24">
            <v>-68215.285999999993</v>
          </cell>
          <cell r="I24">
            <v>-70261.744579999999</v>
          </cell>
          <cell r="J24">
            <v>-72369.596917400006</v>
          </cell>
          <cell r="K24">
            <v>-74540.684824922006</v>
          </cell>
          <cell r="L24">
            <v>-76776.905369669665</v>
          </cell>
          <cell r="M24">
            <v>-79080.21253075976</v>
          </cell>
          <cell r="N24">
            <v>-81452.618906682561</v>
          </cell>
        </row>
        <row r="25">
          <cell r="A25" t="str">
            <v>Payroll Taxes &amp; Benefits</v>
          </cell>
          <cell r="B25">
            <v>-17438.028999999999</v>
          </cell>
          <cell r="C25">
            <v>-16238.094000000001</v>
          </cell>
          <cell r="D25">
            <v>-15943.619000000001</v>
          </cell>
          <cell r="E25">
            <v>-15686.601000000002</v>
          </cell>
          <cell r="F25">
            <v>-18210.126</v>
          </cell>
          <cell r="G25">
            <v>-20541.084000000003</v>
          </cell>
          <cell r="H25">
            <v>-17330.589</v>
          </cell>
          <cell r="I25">
            <v>-18370.424340000001</v>
          </cell>
          <cell r="J25">
            <v>-19472.649800400002</v>
          </cell>
          <cell r="K25">
            <v>-20641.008788424002</v>
          </cell>
          <cell r="L25">
            <v>-21879.469315729442</v>
          </cell>
          <cell r="M25">
            <v>-23192.237474673209</v>
          </cell>
          <cell r="N25">
            <v>-24583.771723153604</v>
          </cell>
        </row>
        <row r="26">
          <cell r="A26" t="str">
            <v>Total Personnel Costs</v>
          </cell>
          <cell r="B26">
            <v>-94241.028999999995</v>
          </cell>
          <cell r="C26">
            <v>-88687.644</v>
          </cell>
          <cell r="D26">
            <v>-86483.81700000001</v>
          </cell>
          <cell r="E26">
            <v>-86379.182000000001</v>
          </cell>
          <cell r="F26">
            <v>-84954.040000000008</v>
          </cell>
          <cell r="G26">
            <v>-89312.90400000001</v>
          </cell>
          <cell r="H26">
            <v>-85545.875</v>
          </cell>
          <cell r="I26">
            <v>-88632.168919999996</v>
          </cell>
          <cell r="J26">
            <v>-91842.246717800008</v>
          </cell>
          <cell r="K26">
            <v>-95181.693613346011</v>
          </cell>
          <cell r="L26">
            <v>-98656.374685399103</v>
          </cell>
          <cell r="M26">
            <v>-102272.45000543297</v>
          </cell>
          <cell r="N26">
            <v>-106036.39062983617</v>
          </cell>
          <cell r="O26">
            <v>3.6363042736601736E-2</v>
          </cell>
        </row>
        <row r="27">
          <cell r="B27" t="str">
            <v xml:space="preserve"> </v>
          </cell>
          <cell r="C27" t="str">
            <v xml:space="preserve"> </v>
          </cell>
          <cell r="D27" t="str">
            <v xml:space="preserve"> </v>
          </cell>
          <cell r="E27" t="str">
            <v xml:space="preserve"> </v>
          </cell>
          <cell r="F27" t="str">
            <v xml:space="preserve"> </v>
          </cell>
          <cell r="G27" t="str">
            <v xml:space="preserve"> </v>
          </cell>
          <cell r="H27" t="str">
            <v xml:space="preserve"> </v>
          </cell>
        </row>
        <row r="28">
          <cell r="A28" t="str">
            <v>Controllable Expenses</v>
          </cell>
        </row>
        <row r="29">
          <cell r="A29" t="str">
            <v>Energy &amp; water</v>
          </cell>
          <cell r="B29">
            <v>-17022.929</v>
          </cell>
          <cell r="C29">
            <v>-17419.300999999999</v>
          </cell>
          <cell r="D29">
            <v>-15826.817999999999</v>
          </cell>
          <cell r="E29">
            <v>-17199.698999999997</v>
          </cell>
          <cell r="F29">
            <v>-16637.219000000001</v>
          </cell>
          <cell r="G29">
            <v>-18551.862000000001</v>
          </cell>
          <cell r="H29">
            <v>-18275.59</v>
          </cell>
          <cell r="I29">
            <v>-19189.369500000001</v>
          </cell>
          <cell r="J29">
            <v>-20148.837975000002</v>
          </cell>
          <cell r="K29">
            <v>-21156.279873750002</v>
          </cell>
          <cell r="L29">
            <v>-22214.093867437503</v>
          </cell>
          <cell r="M29">
            <v>-23324.79856080938</v>
          </cell>
          <cell r="N29">
            <v>-24491.038488849852</v>
          </cell>
        </row>
        <row r="30">
          <cell r="A30" t="str">
            <v>Supplies &amp; Cost of goods sold</v>
          </cell>
          <cell r="B30">
            <v>-17212.837</v>
          </cell>
          <cell r="C30">
            <v>-16337.731</v>
          </cell>
          <cell r="D30">
            <v>-15392.417000000001</v>
          </cell>
          <cell r="E30">
            <v>-15198.454</v>
          </cell>
          <cell r="F30">
            <v>-14334.663</v>
          </cell>
          <cell r="G30">
            <v>-14124.115</v>
          </cell>
          <cell r="H30">
            <v>-14617.374</v>
          </cell>
          <cell r="I30">
            <v>-15601.314797955003</v>
          </cell>
          <cell r="J30">
            <v>-16747.609002591598</v>
          </cell>
          <cell r="K30">
            <v>-17974.129383573352</v>
          </cell>
          <cell r="L30">
            <v>-18768.167227827598</v>
          </cell>
          <cell r="M30">
            <v>-19425.053080801561</v>
          </cell>
          <cell r="N30">
            <v>-20104.929938629615</v>
          </cell>
        </row>
        <row r="31">
          <cell r="A31" t="str">
            <v>Repairs &amp; Maintenance</v>
          </cell>
          <cell r="B31">
            <v>-11137.232</v>
          </cell>
          <cell r="C31">
            <v>-10582.694</v>
          </cell>
          <cell r="D31">
            <v>-10761.574000000001</v>
          </cell>
          <cell r="E31">
            <v>-10825.637000000001</v>
          </cell>
          <cell r="F31">
            <v>-10936.673999999999</v>
          </cell>
          <cell r="G31">
            <v>-11877.434999999999</v>
          </cell>
          <cell r="H31">
            <v>-11472.124</v>
          </cell>
          <cell r="I31">
            <v>-12134.355953965005</v>
          </cell>
          <cell r="J31">
            <v>-13025.9181131268</v>
          </cell>
          <cell r="K31">
            <v>-13979.878409445942</v>
          </cell>
          <cell r="L31">
            <v>-14597.463399421467</v>
          </cell>
          <cell r="M31">
            <v>-15108.374618401214</v>
          </cell>
          <cell r="N31">
            <v>-15637.167730045257</v>
          </cell>
        </row>
        <row r="32">
          <cell r="A32" t="str">
            <v>Other Utilities</v>
          </cell>
          <cell r="B32">
            <v>-11499.156999999999</v>
          </cell>
          <cell r="C32">
            <v>-10538.238000000001</v>
          </cell>
          <cell r="D32">
            <v>-10531.880999999999</v>
          </cell>
          <cell r="E32">
            <v>-10179.955</v>
          </cell>
          <cell r="F32">
            <v>-9256.8580000000002</v>
          </cell>
          <cell r="G32">
            <v>-9252.2530000000006</v>
          </cell>
          <cell r="H32">
            <v>-8860.2839999999997</v>
          </cell>
          <cell r="I32">
            <v>-9199.2512000000006</v>
          </cell>
          <cell r="J32">
            <v>-9444.6830553600012</v>
          </cell>
          <cell r="K32">
            <v>-9816.1325808000001</v>
          </cell>
          <cell r="L32">
            <v>-9855.5547999999999</v>
          </cell>
          <cell r="M32">
            <v>-9855.5547999999999</v>
          </cell>
          <cell r="N32">
            <v>-9855.5547999999999</v>
          </cell>
        </row>
        <row r="33">
          <cell r="A33" t="str">
            <v>Billboard &amp; Local Advertising</v>
          </cell>
          <cell r="B33">
            <v>-9425.1239999999998</v>
          </cell>
          <cell r="C33">
            <v>-7352.1390000000001</v>
          </cell>
          <cell r="D33">
            <v>-6831.4619999999995</v>
          </cell>
          <cell r="E33">
            <v>-6641.4380000000001</v>
          </cell>
          <cell r="F33">
            <v>-6004.6970000000001</v>
          </cell>
          <cell r="G33">
            <v>-5991.4229999999998</v>
          </cell>
          <cell r="H33">
            <v>-5755.2970000000005</v>
          </cell>
          <cell r="I33">
            <v>-5899.1794250000003</v>
          </cell>
          <cell r="J33">
            <v>-6046.6589106249994</v>
          </cell>
          <cell r="K33">
            <v>-6197.8253833906238</v>
          </cell>
          <cell r="L33">
            <v>-6352.7710179753885</v>
          </cell>
          <cell r="M33">
            <v>-6511.5902934247724</v>
          </cell>
          <cell r="N33">
            <v>-6674.380050760391</v>
          </cell>
        </row>
        <row r="34">
          <cell r="A34" t="str">
            <v>Guest Finance</v>
          </cell>
          <cell r="B34">
            <v>-7166.366</v>
          </cell>
          <cell r="C34">
            <v>-9422.1880000000001</v>
          </cell>
          <cell r="D34">
            <v>-8066.5919999999996</v>
          </cell>
          <cell r="E34">
            <v>-6666.39</v>
          </cell>
          <cell r="F34">
            <v>-5615.4</v>
          </cell>
          <cell r="G34">
            <v>-6898.3419999999996</v>
          </cell>
          <cell r="H34">
            <v>-6551.8289999999997</v>
          </cell>
          <cell r="I34">
            <v>-6587.221803581002</v>
          </cell>
          <cell r="J34">
            <v>-7071.2126899831192</v>
          </cell>
          <cell r="K34">
            <v>-7589.0768508420815</v>
          </cell>
          <cell r="L34">
            <v>-7924.3372739716524</v>
          </cell>
          <cell r="M34">
            <v>-8201.6890785606593</v>
          </cell>
          <cell r="N34">
            <v>-8488.7481963102819</v>
          </cell>
        </row>
        <row r="35">
          <cell r="A35" t="str">
            <v>Legal</v>
          </cell>
          <cell r="B35">
            <v>-300.2</v>
          </cell>
          <cell r="C35">
            <v>-300.2</v>
          </cell>
          <cell r="D35">
            <v>-300.2</v>
          </cell>
          <cell r="E35">
            <v>-312.28199999999998</v>
          </cell>
          <cell r="F35">
            <v>-3521.011</v>
          </cell>
          <cell r="G35">
            <v>-582.05799999999999</v>
          </cell>
          <cell r="H35">
            <v>-824.2</v>
          </cell>
          <cell r="I35">
            <v>-300</v>
          </cell>
          <cell r="J35">
            <v>-300</v>
          </cell>
          <cell r="K35">
            <v>-300</v>
          </cell>
          <cell r="L35">
            <v>-300</v>
          </cell>
          <cell r="M35">
            <v>-300</v>
          </cell>
          <cell r="N35">
            <v>-300</v>
          </cell>
        </row>
        <row r="36">
          <cell r="A36" t="str">
            <v>Professional Services</v>
          </cell>
          <cell r="B36">
            <v>-5009.5219999999999</v>
          </cell>
          <cell r="C36">
            <v>-2946.52</v>
          </cell>
          <cell r="D36">
            <v>-2933.598</v>
          </cell>
          <cell r="E36">
            <v>-2847.0949999999998</v>
          </cell>
          <cell r="F36">
            <v>-2677.681</v>
          </cell>
          <cell r="G36">
            <v>-2755.8110000000001</v>
          </cell>
          <cell r="H36">
            <v>-2590.9930000000004</v>
          </cell>
          <cell r="I36">
            <v>-2655.7678250000004</v>
          </cell>
          <cell r="J36">
            <v>-2722.162020625</v>
          </cell>
          <cell r="K36">
            <v>-2790.2160711406245</v>
          </cell>
          <cell r="L36">
            <v>-2859.9714729191401</v>
          </cell>
          <cell r="M36">
            <v>-2931.4707597421184</v>
          </cell>
          <cell r="N36">
            <v>-3004.7575287356713</v>
          </cell>
        </row>
        <row r="37">
          <cell r="A37" t="str">
            <v>Loyalty Program</v>
          </cell>
          <cell r="B37">
            <v>0</v>
          </cell>
          <cell r="C37">
            <v>-1256.518</v>
          </cell>
          <cell r="D37">
            <v>-1775.9559999999999</v>
          </cell>
          <cell r="E37">
            <v>-2260.4379999999996</v>
          </cell>
          <cell r="F37">
            <v>-2258.4380000000001</v>
          </cell>
          <cell r="G37">
            <v>-2061.5309999999999</v>
          </cell>
          <cell r="H37">
            <v>-1965.7539999999999</v>
          </cell>
          <cell r="I37">
            <v>-2012.3362</v>
          </cell>
          <cell r="J37">
            <v>-2066.0244183599998</v>
          </cell>
          <cell r="K37">
            <v>-2147.2790020499997</v>
          </cell>
          <cell r="L37">
            <v>-2155.9026125</v>
          </cell>
          <cell r="M37">
            <v>-2155.9026125</v>
          </cell>
          <cell r="N37">
            <v>-2155.9026125</v>
          </cell>
        </row>
        <row r="38">
          <cell r="A38" t="str">
            <v>Travel Agent Commissions</v>
          </cell>
          <cell r="B38">
            <v>-1817.145</v>
          </cell>
          <cell r="C38">
            <v>-2317.2539999999999</v>
          </cell>
          <cell r="D38">
            <v>-1377.6769999999999</v>
          </cell>
          <cell r="E38">
            <v>-1431.664</v>
          </cell>
          <cell r="F38">
            <v>-1584.6869999999999</v>
          </cell>
          <cell r="G38">
            <v>-1439.049</v>
          </cell>
          <cell r="H38">
            <v>-1394.6680000000001</v>
          </cell>
          <cell r="I38">
            <v>-1437.383</v>
          </cell>
          <cell r="J38">
            <v>-1475.7317274</v>
          </cell>
          <cell r="K38">
            <v>-1533.7707157499999</v>
          </cell>
          <cell r="L38">
            <v>-1539.9304374999999</v>
          </cell>
          <cell r="M38">
            <v>-1539.9304374999999</v>
          </cell>
          <cell r="N38">
            <v>-1539.9304374999999</v>
          </cell>
        </row>
        <row r="39">
          <cell r="A39" t="str">
            <v>Travel</v>
          </cell>
          <cell r="B39">
            <v>-929.90099999999995</v>
          </cell>
          <cell r="C39">
            <v>-730.36099999999999</v>
          </cell>
          <cell r="D39">
            <v>-804.77499999999998</v>
          </cell>
          <cell r="E39">
            <v>-1106.5050000000001</v>
          </cell>
          <cell r="F39">
            <v>-905.13599999999985</v>
          </cell>
          <cell r="G39">
            <v>-1364.347</v>
          </cell>
          <cell r="H39">
            <v>-1248.317</v>
          </cell>
          <cell r="I39">
            <v>-1279.5249249999999</v>
          </cell>
          <cell r="J39">
            <v>-1311.5130481249998</v>
          </cell>
          <cell r="K39">
            <v>-1344.3008743281248</v>
          </cell>
          <cell r="L39">
            <v>-1377.9083961863278</v>
          </cell>
          <cell r="M39">
            <v>-1412.3561060909858</v>
          </cell>
          <cell r="N39">
            <v>-1447.6650087432604</v>
          </cell>
        </row>
        <row r="40">
          <cell r="A40" t="str">
            <v>Other Operating Expenses</v>
          </cell>
          <cell r="B40">
            <v>-538</v>
          </cell>
          <cell r="C40">
            <v>-3259.7420000000002</v>
          </cell>
          <cell r="D40">
            <v>-786.93700000000001</v>
          </cell>
          <cell r="E40">
            <v>255.36699999999999</v>
          </cell>
          <cell r="F40">
            <v>1159.0420000000001</v>
          </cell>
          <cell r="G40">
            <v>1019.409</v>
          </cell>
          <cell r="H40">
            <v>1837.1579999999999</v>
          </cell>
          <cell r="I40">
            <v>1892.2727399999999</v>
          </cell>
          <cell r="J40">
            <v>1949.0409221999998</v>
          </cell>
          <cell r="K40">
            <v>2007.5121498659998</v>
          </cell>
          <cell r="L40">
            <v>2067.7375143619797</v>
          </cell>
          <cell r="M40">
            <v>2129.7696397928394</v>
          </cell>
          <cell r="N40">
            <v>2193.6627289866246</v>
          </cell>
        </row>
        <row r="41">
          <cell r="A41" t="str">
            <v>Total Controllable Expenses</v>
          </cell>
          <cell r="B41">
            <v>-82058.413</v>
          </cell>
          <cell r="C41">
            <v>-82462.885999999999</v>
          </cell>
          <cell r="D41">
            <v>-75389.887000000002</v>
          </cell>
          <cell r="E41">
            <v>-74414.190000000017</v>
          </cell>
          <cell r="F41">
            <v>-72573.421999999991</v>
          </cell>
          <cell r="G41">
            <v>-73878.816999999995</v>
          </cell>
          <cell r="H41">
            <v>-71719.272000000012</v>
          </cell>
          <cell r="I41">
            <v>-74403.43189050103</v>
          </cell>
          <cell r="J41">
            <v>-78411.310038996497</v>
          </cell>
          <cell r="K41">
            <v>-82821.37699520473</v>
          </cell>
          <cell r="L41">
            <v>-85878.362991377086</v>
          </cell>
          <cell r="M41">
            <v>-88636.950708037853</v>
          </cell>
          <cell r="N41">
            <v>-91506.412063087701</v>
          </cell>
          <cell r="O41">
            <v>4.3267760648424192E-2</v>
          </cell>
        </row>
        <row r="43">
          <cell r="A43" t="str">
            <v>Total Operating Expenses</v>
          </cell>
          <cell r="B43">
            <v>-176299.44199999998</v>
          </cell>
          <cell r="C43">
            <v>-171150.53</v>
          </cell>
          <cell r="D43">
            <v>-161873.70400000003</v>
          </cell>
          <cell r="E43">
            <v>-160793.37200000003</v>
          </cell>
          <cell r="F43">
            <v>-157527.462</v>
          </cell>
          <cell r="G43">
            <v>-163191.72100000002</v>
          </cell>
          <cell r="H43">
            <v>-157265.147</v>
          </cell>
          <cell r="I43">
            <v>-163035.60081050103</v>
          </cell>
          <cell r="J43">
            <v>-170253.55675679649</v>
          </cell>
          <cell r="K43">
            <v>-178003.07060855074</v>
          </cell>
          <cell r="L43">
            <v>-184534.73767677619</v>
          </cell>
          <cell r="M43">
            <v>-190909.40071347082</v>
          </cell>
          <cell r="N43">
            <v>-197542.80269292387</v>
          </cell>
          <cell r="O43">
            <v>3.9534640220491912E-2</v>
          </cell>
        </row>
        <row r="45">
          <cell r="A45" t="str">
            <v>Land &amp; Building leases</v>
          </cell>
          <cell r="B45">
            <v>-2114.739</v>
          </cell>
          <cell r="C45">
            <v>-2307.1810000000005</v>
          </cell>
          <cell r="D45">
            <v>-2013.57</v>
          </cell>
          <cell r="E45">
            <v>-2268.3079999999995</v>
          </cell>
          <cell r="F45">
            <v>-1676.9789999999985</v>
          </cell>
          <cell r="G45">
            <v>-1937.491</v>
          </cell>
          <cell r="H45">
            <v>-1758</v>
          </cell>
          <cell r="I45">
            <v>-1801.9499999999998</v>
          </cell>
          <cell r="J45">
            <v>-1846.9987499999997</v>
          </cell>
          <cell r="K45">
            <v>-1893.1737187499996</v>
          </cell>
          <cell r="L45">
            <v>-1940.5030617187494</v>
          </cell>
          <cell r="M45">
            <v>-1989.0156382617181</v>
          </cell>
          <cell r="N45">
            <v>-2038.7410292182608</v>
          </cell>
        </row>
        <row r="46">
          <cell r="A46" t="str">
            <v>Lease FF&amp;E</v>
          </cell>
          <cell r="B46">
            <v>-427.55500000000001</v>
          </cell>
          <cell r="C46">
            <v>-341.68099999999998</v>
          </cell>
          <cell r="D46">
            <v>-301.108</v>
          </cell>
          <cell r="E46">
            <v>-219.30799999999999</v>
          </cell>
          <cell r="F46">
            <v>-218.12299999999999</v>
          </cell>
          <cell r="G46">
            <v>-218.01499999999999</v>
          </cell>
          <cell r="H46">
            <v>-216.79400000000001</v>
          </cell>
          <cell r="I46">
            <v>-178</v>
          </cell>
          <cell r="J46">
            <v>-178</v>
          </cell>
          <cell r="K46">
            <v>-178</v>
          </cell>
          <cell r="L46">
            <v>-178</v>
          </cell>
          <cell r="M46">
            <v>-178</v>
          </cell>
          <cell r="N46">
            <v>-178</v>
          </cell>
        </row>
        <row r="47">
          <cell r="A47" t="str">
            <v>Other Leases</v>
          </cell>
          <cell r="B47">
            <v>-8</v>
          </cell>
          <cell r="C47">
            <v>-25</v>
          </cell>
          <cell r="D47">
            <v>-45</v>
          </cell>
          <cell r="E47">
            <v>-52</v>
          </cell>
          <cell r="F47">
            <v>-55.216999999999999</v>
          </cell>
          <cell r="G47">
            <v>-32</v>
          </cell>
          <cell r="H47">
            <v>-19.870999999999999</v>
          </cell>
          <cell r="I47">
            <v>-20</v>
          </cell>
          <cell r="J47">
            <v>-20</v>
          </cell>
          <cell r="K47">
            <v>-20</v>
          </cell>
          <cell r="L47">
            <v>-20</v>
          </cell>
          <cell r="M47">
            <v>-20</v>
          </cell>
          <cell r="N47">
            <v>-20</v>
          </cell>
        </row>
        <row r="48">
          <cell r="A48" t="str">
            <v>Property Tax &amp; Other</v>
          </cell>
          <cell r="B48">
            <v>-18989.050999999999</v>
          </cell>
          <cell r="C48">
            <v>-20046.556</v>
          </cell>
          <cell r="D48">
            <v>-17484.455000000002</v>
          </cell>
          <cell r="E48">
            <v>-16487.075700000001</v>
          </cell>
          <cell r="F48">
            <v>-18139.916000000001</v>
          </cell>
          <cell r="G48">
            <v>-18281.846000000001</v>
          </cell>
          <cell r="H48">
            <v>-18516.043000000001</v>
          </cell>
          <cell r="I48">
            <v>-19071.524290000001</v>
          </cell>
          <cell r="J48">
            <v>-19643.670018700002</v>
          </cell>
          <cell r="K48">
            <v>-20232.980119261003</v>
          </cell>
          <cell r="L48">
            <v>-20839.969522838834</v>
          </cell>
          <cell r="M48">
            <v>-21465.168608524</v>
          </cell>
          <cell r="N48">
            <v>-22109.12366677972</v>
          </cell>
        </row>
        <row r="49">
          <cell r="A49" t="str">
            <v>General Insurance</v>
          </cell>
          <cell r="B49">
            <v>-2164.2779999999998</v>
          </cell>
          <cell r="C49">
            <v>-1847.0540000000001</v>
          </cell>
          <cell r="D49">
            <v>-2116.6320000000001</v>
          </cell>
          <cell r="E49">
            <v>-3759.7339999999999</v>
          </cell>
          <cell r="F49">
            <v>-5234.4780000000001</v>
          </cell>
          <cell r="G49">
            <v>-4176.3819999999996</v>
          </cell>
          <cell r="H49">
            <v>-2837.7829999999999</v>
          </cell>
          <cell r="I49">
            <v>-4469</v>
          </cell>
          <cell r="J49">
            <v>-4580.7249999999995</v>
          </cell>
          <cell r="K49">
            <v>-4695.2431249999991</v>
          </cell>
          <cell r="L49">
            <v>-4812.6242031249985</v>
          </cell>
          <cell r="M49">
            <v>-4932.939808203123</v>
          </cell>
          <cell r="N49">
            <v>-5056.263303408201</v>
          </cell>
        </row>
        <row r="50">
          <cell r="A50" t="str">
            <v>Total Other Expenses</v>
          </cell>
          <cell r="B50">
            <v>-23703.623</v>
          </cell>
          <cell r="C50">
            <v>-24567.472000000002</v>
          </cell>
          <cell r="D50">
            <v>-21960.765000000003</v>
          </cell>
          <cell r="E50">
            <v>-22786.4257</v>
          </cell>
          <cell r="F50">
            <v>-25324.713</v>
          </cell>
          <cell r="G50">
            <v>-24645.734000000004</v>
          </cell>
          <cell r="H50">
            <v>-23348.491000000002</v>
          </cell>
          <cell r="I50">
            <v>-25540.474290000002</v>
          </cell>
          <cell r="J50">
            <v>-26269.3937687</v>
          </cell>
          <cell r="K50">
            <v>-27019.396963011</v>
          </cell>
          <cell r="L50">
            <v>-27791.096787682582</v>
          </cell>
          <cell r="M50">
            <v>-28585.124054988839</v>
          </cell>
          <cell r="N50">
            <v>-29402.127999406184</v>
          </cell>
          <cell r="O50">
            <v>4.1300921559693782E-2</v>
          </cell>
        </row>
        <row r="52">
          <cell r="A52" t="str">
            <v>Operating Profit</v>
          </cell>
          <cell r="B52">
            <v>179637.35100000005</v>
          </cell>
          <cell r="C52">
            <v>159497.32099999991</v>
          </cell>
          <cell r="D52">
            <v>147535.67899999995</v>
          </cell>
          <cell r="E52">
            <v>131545.43429999999</v>
          </cell>
          <cell r="F52">
            <v>128986.94899999995</v>
          </cell>
          <cell r="G52">
            <v>132361.60800000007</v>
          </cell>
          <cell r="H52">
            <v>144165.75499999998</v>
          </cell>
          <cell r="I52">
            <v>158119.80929849905</v>
          </cell>
          <cell r="J52">
            <v>175646.13842098345</v>
          </cell>
          <cell r="K52">
            <v>194402.62984117941</v>
          </cell>
          <cell r="L52">
            <v>204744.54837615453</v>
          </cell>
          <cell r="M52">
            <v>212173.32147157501</v>
          </cell>
          <cell r="N52">
            <v>219831.29016610584</v>
          </cell>
          <cell r="O52">
            <v>8.0353125940155756E-2</v>
          </cell>
        </row>
        <row r="53">
          <cell r="A53" t="str">
            <v>GOP Margin</v>
          </cell>
          <cell r="B53">
            <v>0.47317762658862972</v>
          </cell>
          <cell r="C53">
            <v>0.44901588043261281</v>
          </cell>
          <cell r="D53">
            <v>0.44522923953910282</v>
          </cell>
          <cell r="E53">
            <v>0.41743859565012548</v>
          </cell>
          <cell r="F53">
            <v>0.41363298916912034</v>
          </cell>
          <cell r="G53">
            <v>0.41337287735910716</v>
          </cell>
          <cell r="H53">
            <v>0.44388824570529323</v>
          </cell>
          <cell r="I53">
            <v>0.45607639552053214</v>
          </cell>
          <cell r="J53">
            <v>0.47195251738449018</v>
          </cell>
          <cell r="K53">
            <v>0.4867060960876371</v>
          </cell>
          <cell r="L53">
            <v>0.49091126294239706</v>
          </cell>
          <cell r="M53">
            <v>0.49151986491389771</v>
          </cell>
          <cell r="N53">
            <v>0.49203892217836026</v>
          </cell>
        </row>
        <row r="55">
          <cell r="A55" t="str">
            <v>Franchise Fee (4% GPR)</v>
          </cell>
          <cell r="I55">
            <v>-13867.835375960003</v>
          </cell>
          <cell r="J55">
            <v>-14886.763557859198</v>
          </cell>
          <cell r="K55">
            <v>-15977.003896509646</v>
          </cell>
          <cell r="L55">
            <v>-16682.815313624531</v>
          </cell>
          <cell r="M55">
            <v>-17266.713849601387</v>
          </cell>
          <cell r="N55">
            <v>-17871.048834337438</v>
          </cell>
        </row>
        <row r="56">
          <cell r="A56" t="str">
            <v xml:space="preserve">Marketing fees (2% GPR) </v>
          </cell>
          <cell r="B56">
            <v>-7592.808320000001</v>
          </cell>
          <cell r="C56">
            <v>-7104.3064599999998</v>
          </cell>
          <cell r="D56">
            <v>-6627.4029599999994</v>
          </cell>
          <cell r="E56">
            <v>-6302.5046400000001</v>
          </cell>
          <cell r="F56">
            <v>-6236.7824799999989</v>
          </cell>
          <cell r="G56">
            <v>-6403.9812600000005</v>
          </cell>
          <cell r="H56">
            <v>-6495.5878599999996</v>
          </cell>
          <cell r="I56">
            <v>-6933.9176879800016</v>
          </cell>
          <cell r="J56">
            <v>-7443.381778929599</v>
          </cell>
          <cell r="K56">
            <v>-7988.5019482548232</v>
          </cell>
          <cell r="L56">
            <v>-8341.4076568122655</v>
          </cell>
          <cell r="M56">
            <v>-8633.3569248006934</v>
          </cell>
          <cell r="N56">
            <v>-8935.5244171687191</v>
          </cell>
        </row>
        <row r="57">
          <cell r="A57" t="str">
            <v>Reservation fees (1.5 % RR)</v>
          </cell>
          <cell r="B57">
            <v>-5495.1513299999997</v>
          </cell>
          <cell r="C57">
            <v>-5148.3948449999998</v>
          </cell>
          <cell r="D57">
            <v>-4823.97</v>
          </cell>
          <cell r="E57">
            <v>-4602.7369349999999</v>
          </cell>
          <cell r="F57">
            <v>-4558.4247899999991</v>
          </cell>
          <cell r="G57">
            <v>-4701.5230950000005</v>
          </cell>
          <cell r="H57">
            <v>-4764.3739349999996</v>
          </cell>
          <cell r="I57">
            <v>-5200.4382659850007</v>
          </cell>
          <cell r="J57">
            <v>-5582.5363341971988</v>
          </cell>
          <cell r="K57">
            <v>-5991.3764611911174</v>
          </cell>
          <cell r="L57">
            <v>-6256.0557426091991</v>
          </cell>
          <cell r="M57">
            <v>-6475.01769360052</v>
          </cell>
          <cell r="N57">
            <v>-6701.6433128765384</v>
          </cell>
        </row>
        <row r="59">
          <cell r="A59" t="str">
            <v>Hotel EBITDA</v>
          </cell>
          <cell r="B59">
            <v>166549.39135000005</v>
          </cell>
          <cell r="C59">
            <v>147244.61969499991</v>
          </cell>
          <cell r="D59">
            <v>136084.30603999994</v>
          </cell>
          <cell r="E59">
            <v>120640.192725</v>
          </cell>
          <cell r="F59">
            <v>118191.74172999995</v>
          </cell>
          <cell r="G59">
            <v>121256.10364500007</v>
          </cell>
          <cell r="H59">
            <v>132905.79320499997</v>
          </cell>
          <cell r="I59">
            <v>132117.61796857405</v>
          </cell>
          <cell r="J59">
            <v>147733.45674999745</v>
          </cell>
          <cell r="K59">
            <v>164445.74753522384</v>
          </cell>
          <cell r="L59">
            <v>173464.26966310854</v>
          </cell>
          <cell r="M59">
            <v>179798.23300357242</v>
          </cell>
          <cell r="N59">
            <v>186323.07360172315</v>
          </cell>
          <cell r="O59">
            <v>6.2302739659784168E-2</v>
          </cell>
        </row>
        <row r="61">
          <cell r="A61" t="str">
            <v>Maintenance Capex</v>
          </cell>
          <cell r="B61">
            <v>-31114</v>
          </cell>
          <cell r="C61">
            <v>-27094</v>
          </cell>
          <cell r="D61">
            <v>-26641</v>
          </cell>
          <cell r="E61">
            <v>-9868</v>
          </cell>
          <cell r="F61">
            <v>-9824</v>
          </cell>
          <cell r="G61">
            <v>-12983</v>
          </cell>
          <cell r="H61">
            <v>-14121</v>
          </cell>
          <cell r="I61">
            <v>-17334.794219950007</v>
          </cell>
          <cell r="J61">
            <v>-18608.454447323998</v>
          </cell>
          <cell r="K61">
            <v>-19971.254870637058</v>
          </cell>
          <cell r="L61">
            <v>-20853.519142030666</v>
          </cell>
          <cell r="M61">
            <v>-21583.392312001735</v>
          </cell>
          <cell r="N61">
            <v>-22338.811042921796</v>
          </cell>
        </row>
        <row r="63">
          <cell r="A63" t="str">
            <v>Hotel NOI</v>
          </cell>
          <cell r="B63">
            <v>135435.39135000005</v>
          </cell>
          <cell r="C63">
            <v>120150.61969499991</v>
          </cell>
          <cell r="D63">
            <v>109443.30603999994</v>
          </cell>
          <cell r="E63">
            <v>110772.192725</v>
          </cell>
          <cell r="F63">
            <v>108367.74172999995</v>
          </cell>
          <cell r="G63">
            <v>108273.10364500007</v>
          </cell>
          <cell r="H63">
            <v>118784.79320499997</v>
          </cell>
          <cell r="I63">
            <v>114782.82374862404</v>
          </cell>
          <cell r="J63">
            <v>129125.00230267346</v>
          </cell>
          <cell r="K63">
            <v>144474.49266458678</v>
          </cell>
          <cell r="L63">
            <v>152610.75052107789</v>
          </cell>
          <cell r="M63">
            <v>158214.84069157069</v>
          </cell>
          <cell r="N63">
            <v>163984.26255880136</v>
          </cell>
          <cell r="O63">
            <v>5.9003204985341284E-2</v>
          </cell>
        </row>
        <row r="64">
          <cell r="A64" t="str">
            <v>Margin</v>
          </cell>
          <cell r="B64">
            <v>0.35674650443434358</v>
          </cell>
          <cell r="C64">
            <v>0.33824728809629628</v>
          </cell>
          <cell r="D64">
            <v>0.33027509176837483</v>
          </cell>
          <cell r="E64">
            <v>0.35151800451510651</v>
          </cell>
          <cell r="F64">
            <v>0.34751169237507212</v>
          </cell>
          <cell r="G64">
            <v>0.33814309957865191</v>
          </cell>
          <cell r="H64">
            <v>0.36573993228997742</v>
          </cell>
          <cell r="I64">
            <v>0.33107639552053214</v>
          </cell>
          <cell r="J64">
            <v>0.34695251738449018</v>
          </cell>
          <cell r="K64">
            <v>0.36170609608763715</v>
          </cell>
          <cell r="L64">
            <v>0.36591126294239712</v>
          </cell>
          <cell r="M64">
            <v>0.36651986491389771</v>
          </cell>
          <cell r="N64">
            <v>0.36703892217836026</v>
          </cell>
        </row>
        <row r="66">
          <cell r="A66" t="str">
            <v>Other Capex</v>
          </cell>
        </row>
        <row r="67">
          <cell r="A67" t="str">
            <v xml:space="preserve">Repositioning Capex </v>
          </cell>
          <cell r="B67">
            <v>0</v>
          </cell>
          <cell r="C67">
            <v>0</v>
          </cell>
          <cell r="D67">
            <v>0</v>
          </cell>
          <cell r="E67">
            <v>-11349.107</v>
          </cell>
          <cell r="F67">
            <v>-39951</v>
          </cell>
          <cell r="G67">
            <v>-45046</v>
          </cell>
          <cell r="H67">
            <v>-41508</v>
          </cell>
          <cell r="I67">
            <v>-27707</v>
          </cell>
          <cell r="J67">
            <v>-25395</v>
          </cell>
          <cell r="K67">
            <v>0</v>
          </cell>
          <cell r="L67">
            <v>0</v>
          </cell>
          <cell r="M67">
            <v>0</v>
          </cell>
          <cell r="N67">
            <v>0</v>
          </cell>
        </row>
        <row r="68">
          <cell r="A68" t="str">
            <v>Casualty loss replacement</v>
          </cell>
          <cell r="B68">
            <v>0</v>
          </cell>
          <cell r="C68">
            <v>0</v>
          </cell>
          <cell r="D68">
            <v>0</v>
          </cell>
          <cell r="E68">
            <v>0</v>
          </cell>
          <cell r="F68">
            <v>0</v>
          </cell>
          <cell r="G68">
            <v>-1329</v>
          </cell>
          <cell r="H68">
            <v>-2089</v>
          </cell>
          <cell r="I68">
            <v>0</v>
          </cell>
          <cell r="J68">
            <v>0</v>
          </cell>
          <cell r="K68">
            <v>0</v>
          </cell>
          <cell r="L68">
            <v>0</v>
          </cell>
          <cell r="M68">
            <v>0</v>
          </cell>
          <cell r="N68">
            <v>0</v>
          </cell>
        </row>
        <row r="69">
          <cell r="A69" t="str">
            <v>ADA Compliance</v>
          </cell>
          <cell r="B69">
            <v>0</v>
          </cell>
          <cell r="C69">
            <v>0</v>
          </cell>
          <cell r="D69">
            <v>0</v>
          </cell>
          <cell r="E69">
            <v>0</v>
          </cell>
          <cell r="F69">
            <v>0</v>
          </cell>
          <cell r="G69">
            <v>-1900</v>
          </cell>
          <cell r="H69">
            <v>-3951</v>
          </cell>
          <cell r="I69">
            <v>-1134</v>
          </cell>
          <cell r="J69">
            <v>-1000</v>
          </cell>
          <cell r="K69">
            <v>-1192</v>
          </cell>
          <cell r="L69">
            <v>0</v>
          </cell>
          <cell r="M69">
            <v>0</v>
          </cell>
          <cell r="N69">
            <v>0</v>
          </cell>
        </row>
        <row r="70">
          <cell r="A70" t="str">
            <v>Company cars / office furniture</v>
          </cell>
          <cell r="B70">
            <v>0</v>
          </cell>
          <cell r="C70">
            <v>0</v>
          </cell>
          <cell r="D70">
            <v>0</v>
          </cell>
          <cell r="E70">
            <v>0</v>
          </cell>
          <cell r="F70">
            <v>0</v>
          </cell>
          <cell r="G70">
            <v>0</v>
          </cell>
          <cell r="H70">
            <v>0</v>
          </cell>
          <cell r="I70">
            <v>0</v>
          </cell>
          <cell r="J70">
            <v>0</v>
          </cell>
          <cell r="K70">
            <v>0</v>
          </cell>
          <cell r="L70">
            <v>0</v>
          </cell>
          <cell r="M70">
            <v>0</v>
          </cell>
          <cell r="N70">
            <v>0</v>
          </cell>
        </row>
        <row r="71">
          <cell r="A71" t="str">
            <v>New constructions / conversions</v>
          </cell>
          <cell r="B71">
            <v>-383</v>
          </cell>
          <cell r="C71">
            <v>-35605</v>
          </cell>
          <cell r="D71">
            <v>-13387</v>
          </cell>
          <cell r="E71">
            <v>-4181</v>
          </cell>
          <cell r="F71">
            <v>-3699</v>
          </cell>
          <cell r="G71">
            <v>-1153</v>
          </cell>
          <cell r="H71">
            <v>-75</v>
          </cell>
          <cell r="I71">
            <v>0</v>
          </cell>
          <cell r="J71">
            <v>0</v>
          </cell>
          <cell r="K71">
            <v>0</v>
          </cell>
          <cell r="L71">
            <v>0</v>
          </cell>
          <cell r="M71">
            <v>0</v>
          </cell>
          <cell r="N71">
            <v>0</v>
          </cell>
        </row>
        <row r="73">
          <cell r="A73" t="str">
            <v>Hotel Cash Flow less Renovation Capex</v>
          </cell>
          <cell r="B73">
            <v>135052.39135000005</v>
          </cell>
          <cell r="C73">
            <v>84545.619694999914</v>
          </cell>
          <cell r="D73">
            <v>96056.306039999938</v>
          </cell>
          <cell r="E73">
            <v>95242.085724999997</v>
          </cell>
          <cell r="F73">
            <v>64717.741729999951</v>
          </cell>
          <cell r="G73">
            <v>58845.103645000068</v>
          </cell>
          <cell r="H73">
            <v>71161.793204999965</v>
          </cell>
          <cell r="I73">
            <v>85941.82374862404</v>
          </cell>
          <cell r="J73">
            <v>102730.00230267346</v>
          </cell>
          <cell r="K73">
            <v>143282.49266458678</v>
          </cell>
          <cell r="L73">
            <v>152610.75052107789</v>
          </cell>
          <cell r="M73">
            <v>158214.84069157069</v>
          </cell>
          <cell r="N73">
            <v>163984.26255880136</v>
          </cell>
          <cell r="O73">
            <v>0.17327567569620994</v>
          </cell>
        </row>
        <row r="74">
          <cell r="A74" t="str">
            <v>Margin</v>
          </cell>
          <cell r="B74">
            <v>0.35573765504987764</v>
          </cell>
          <cell r="C74">
            <v>0.2380123103388756</v>
          </cell>
          <cell r="D74">
            <v>0.28987615999736926</v>
          </cell>
          <cell r="E74">
            <v>0.30223567030963738</v>
          </cell>
          <cell r="F74">
            <v>0.20753567063637582</v>
          </cell>
          <cell r="G74">
            <v>0.18377662661992253</v>
          </cell>
          <cell r="H74">
            <v>0.21910809225818084</v>
          </cell>
          <cell r="I74">
            <v>0.24788821447247589</v>
          </cell>
          <cell r="J74">
            <v>0.27603045323693343</v>
          </cell>
          <cell r="K74">
            <v>0.35872180689869754</v>
          </cell>
          <cell r="L74">
            <v>0.36591126294239712</v>
          </cell>
          <cell r="M74">
            <v>0.36651986491389771</v>
          </cell>
          <cell r="N74">
            <v>0.36703892217836026</v>
          </cell>
        </row>
        <row r="76">
          <cell r="A76" t="str">
            <v>Corporate Overhead</v>
          </cell>
        </row>
        <row r="77">
          <cell r="A77" t="str">
            <v>Management fees (3 % GPR)</v>
          </cell>
          <cell r="B77">
            <v>-11389.21248</v>
          </cell>
          <cell r="C77">
            <v>-10656.45969</v>
          </cell>
          <cell r="D77">
            <v>-9941.1044399999992</v>
          </cell>
          <cell r="E77">
            <v>-9453.7569600000006</v>
          </cell>
          <cell r="F77">
            <v>-9355.5737199999985</v>
          </cell>
          <cell r="G77">
            <v>-9605.9718900000007</v>
          </cell>
          <cell r="H77">
            <v>-9743.3817899999995</v>
          </cell>
          <cell r="I77">
            <v>-10400.876531970001</v>
          </cell>
          <cell r="J77">
            <v>-11165.072668394398</v>
          </cell>
          <cell r="K77">
            <v>-11982.752922382235</v>
          </cell>
          <cell r="L77">
            <v>-12512.111485218398</v>
          </cell>
          <cell r="M77">
            <v>-12950.03538720104</v>
          </cell>
          <cell r="N77">
            <v>-13403.286625753077</v>
          </cell>
        </row>
        <row r="78">
          <cell r="A78" t="str">
            <v>Service fees (3.5 % GPR)</v>
          </cell>
          <cell r="B78">
            <v>-13287.414560000003</v>
          </cell>
          <cell r="C78">
            <v>-12432.536305</v>
          </cell>
          <cell r="D78">
            <v>-11597.955180000001</v>
          </cell>
          <cell r="E78">
            <v>-11029.383120000002</v>
          </cell>
          <cell r="F78">
            <v>-10914.369339999999</v>
          </cell>
          <cell r="G78">
            <v>-11206.967205000003</v>
          </cell>
          <cell r="H78">
            <v>-11367.278755000001</v>
          </cell>
          <cell r="I78">
            <v>-12134.355953965005</v>
          </cell>
          <cell r="J78">
            <v>-13025.9181131268</v>
          </cell>
          <cell r="K78">
            <v>-13979.878409445942</v>
          </cell>
          <cell r="L78">
            <v>-14597.463399421467</v>
          </cell>
          <cell r="M78">
            <v>-15108.374618401214</v>
          </cell>
          <cell r="N78">
            <v>-15637.167730045257</v>
          </cell>
        </row>
        <row r="79">
          <cell r="A79" t="str">
            <v>Total Corporate Overhead</v>
          </cell>
          <cell r="B79">
            <v>-24676.627040000003</v>
          </cell>
          <cell r="C79">
            <v>-23088.995994999997</v>
          </cell>
          <cell r="D79">
            <v>-21539.05962</v>
          </cell>
          <cell r="E79">
            <v>-20483.140080000005</v>
          </cell>
          <cell r="F79">
            <v>-20269.943059999998</v>
          </cell>
          <cell r="G79">
            <v>-20812.939095000002</v>
          </cell>
          <cell r="H79">
            <v>-21110.660544999999</v>
          </cell>
          <cell r="I79">
            <v>-22535.232485935005</v>
          </cell>
          <cell r="J79">
            <v>-24190.990781521199</v>
          </cell>
          <cell r="K79">
            <v>-25962.631331828175</v>
          </cell>
          <cell r="L79">
            <v>-27109.574884639864</v>
          </cell>
          <cell r="M79">
            <v>-28058.410005602254</v>
          </cell>
          <cell r="N79">
            <v>-29040.454355798334</v>
          </cell>
          <cell r="O79">
            <v>5.8552121616288311E-2</v>
          </cell>
        </row>
        <row r="81">
          <cell r="A81" t="str">
            <v>Hotel Cash Flow less Capex &amp; Overhead</v>
          </cell>
          <cell r="B81">
            <v>110375.76431000004</v>
          </cell>
          <cell r="C81">
            <v>61456.623699999916</v>
          </cell>
          <cell r="D81">
            <v>74517.246419999938</v>
          </cell>
          <cell r="E81">
            <v>74758.945645</v>
          </cell>
          <cell r="F81">
            <v>44447.798669999953</v>
          </cell>
          <cell r="G81">
            <v>38032.164550000067</v>
          </cell>
          <cell r="H81">
            <v>50051.132659999967</v>
          </cell>
          <cell r="I81">
            <v>63406.591262689035</v>
          </cell>
          <cell r="J81">
            <v>78539.01152115225</v>
          </cell>
          <cell r="K81">
            <v>117319.86133275861</v>
          </cell>
          <cell r="L81">
            <v>125501.17563643803</v>
          </cell>
          <cell r="M81">
            <v>130156.43068596843</v>
          </cell>
          <cell r="N81">
            <v>134943.80820300302</v>
          </cell>
          <cell r="O81">
            <v>0.21062696800657066</v>
          </cell>
        </row>
        <row r="82">
          <cell r="A82" t="str">
            <v>Margin</v>
          </cell>
          <cell r="B82">
            <v>0.29073765504987759</v>
          </cell>
          <cell r="C82">
            <v>0.1730123103388756</v>
          </cell>
          <cell r="D82">
            <v>0.22487615999736929</v>
          </cell>
          <cell r="E82">
            <v>0.23723567030963738</v>
          </cell>
          <cell r="F82">
            <v>0.14253438792369094</v>
          </cell>
          <cell r="G82">
            <v>0.11877662661992255</v>
          </cell>
          <cell r="H82">
            <v>0.15410809225818084</v>
          </cell>
          <cell r="I82">
            <v>0.18288821447247589</v>
          </cell>
          <cell r="J82">
            <v>0.21103045323693342</v>
          </cell>
          <cell r="K82">
            <v>0.29372180689869754</v>
          </cell>
          <cell r="L82">
            <v>0.30091126294239712</v>
          </cell>
          <cell r="M82">
            <v>0.30151986491389771</v>
          </cell>
          <cell r="N82">
            <v>0.30203892217836026</v>
          </cell>
        </row>
        <row r="83">
          <cell r="A83" t="str">
            <v>Growth</v>
          </cell>
          <cell r="C83">
            <v>-0.44320545289821434</v>
          </cell>
          <cell r="D83">
            <v>0.21251773907651295</v>
          </cell>
          <cell r="E83">
            <v>3.2435340355678743E-3</v>
          </cell>
          <cell r="F83">
            <v>-0.40545177187136139</v>
          </cell>
          <cell r="G83">
            <v>-0.14434087428338982</v>
          </cell>
          <cell r="H83">
            <v>0.31602114295122008</v>
          </cell>
          <cell r="I83">
            <v>0.26683629106684581</v>
          </cell>
          <cell r="J83">
            <v>0.23865689602790141</v>
          </cell>
          <cell r="K83">
            <v>0.49377817546330882</v>
          </cell>
          <cell r="L83">
            <v>6.9735117402452973E-2</v>
          </cell>
          <cell r="M83">
            <v>3.7093318257162222E-2</v>
          </cell>
          <cell r="N83">
            <v>3.6781720978391164E-2</v>
          </cell>
        </row>
        <row r="85">
          <cell r="B85" t="str">
            <v xml:space="preserve"> </v>
          </cell>
          <cell r="C85" t="str">
            <v xml:space="preserve"> </v>
          </cell>
          <cell r="D85" t="str">
            <v xml:space="preserve"> </v>
          </cell>
          <cell r="E85" t="str">
            <v xml:space="preserve"> </v>
          </cell>
          <cell r="F85" t="str">
            <v xml:space="preserve"> </v>
          </cell>
          <cell r="G85" t="str">
            <v xml:space="preserve"> </v>
          </cell>
          <cell r="H85" t="str">
            <v xml:space="preserve"> </v>
          </cell>
          <cell r="I85" t="str">
            <v xml:space="preserve"> </v>
          </cell>
          <cell r="J85" t="str">
            <v xml:space="preserve"> </v>
          </cell>
          <cell r="K85" t="str">
            <v xml:space="preserve"> </v>
          </cell>
          <cell r="L85" t="str">
            <v xml:space="preserve"> </v>
          </cell>
          <cell r="M85" t="str">
            <v xml:space="preserve"> </v>
          </cell>
          <cell r="N85" t="str">
            <v xml:space="preserve"> </v>
          </cell>
        </row>
        <row r="86">
          <cell r="A86" t="str">
            <v>Franchise Properties</v>
          </cell>
        </row>
        <row r="87">
          <cell r="A87" t="str">
            <v>Existing Franchise Platform</v>
          </cell>
        </row>
        <row r="88">
          <cell r="A88" t="str">
            <v>Hotels</v>
          </cell>
          <cell r="B88">
            <v>88</v>
          </cell>
          <cell r="C88">
            <v>100</v>
          </cell>
          <cell r="D88">
            <v>95</v>
          </cell>
          <cell r="E88">
            <v>98</v>
          </cell>
          <cell r="F88">
            <v>100</v>
          </cell>
          <cell r="G88">
            <v>95</v>
          </cell>
          <cell r="H88">
            <v>96</v>
          </cell>
          <cell r="I88">
            <v>111</v>
          </cell>
          <cell r="J88">
            <v>123</v>
          </cell>
          <cell r="K88">
            <v>140</v>
          </cell>
          <cell r="L88">
            <v>158</v>
          </cell>
          <cell r="M88">
            <v>178</v>
          </cell>
          <cell r="O88">
            <v>0.1314353769849137</v>
          </cell>
        </row>
        <row r="89">
          <cell r="A89" t="str">
            <v>Revenues</v>
          </cell>
          <cell r="B89">
            <v>6634.8230000000003</v>
          </cell>
          <cell r="C89">
            <v>7686.89</v>
          </cell>
          <cell r="D89">
            <v>8170.0309999999999</v>
          </cell>
          <cell r="E89">
            <v>7637.7379999999994</v>
          </cell>
          <cell r="F89">
            <v>8592</v>
          </cell>
          <cell r="G89">
            <v>8990</v>
          </cell>
          <cell r="H89">
            <v>9518</v>
          </cell>
          <cell r="I89">
            <v>10691.287413631055</v>
          </cell>
          <cell r="J89">
            <v>12717.860231193657</v>
          </cell>
          <cell r="K89">
            <v>15048.498117522115</v>
          </cell>
          <cell r="L89">
            <v>17720.078959852515</v>
          </cell>
          <cell r="M89">
            <v>20758.743691308096</v>
          </cell>
        </row>
        <row r="90">
          <cell r="A90" t="str">
            <v>Expenses</v>
          </cell>
          <cell r="B90">
            <v>-5343.1214365482228</v>
          </cell>
          <cell r="C90">
            <v>-6462.7674891774896</v>
          </cell>
          <cell r="D90">
            <v>-6271.4252127659583</v>
          </cell>
          <cell r="E90">
            <v>-6073.1668740157484</v>
          </cell>
          <cell r="F90">
            <v>-6040.1323529411766</v>
          </cell>
          <cell r="G90">
            <v>-6404.4285714285716</v>
          </cell>
          <cell r="H90">
            <v>-6604.9230769230762</v>
          </cell>
          <cell r="I90">
            <v>-6786.2026141451388</v>
          </cell>
          <cell r="J90">
            <v>-7815.2568627069086</v>
          </cell>
          <cell r="K90">
            <v>-8999.2208322920305</v>
          </cell>
          <cell r="L90">
            <v>-10426.673172928102</v>
          </cell>
          <cell r="M90">
            <v>-12040.582310312697</v>
          </cell>
        </row>
        <row r="91">
          <cell r="A91" t="str">
            <v>Cash Flow</v>
          </cell>
          <cell r="B91">
            <v>1291.7015634517775</v>
          </cell>
          <cell r="C91">
            <v>1224.1225108225108</v>
          </cell>
          <cell r="D91">
            <v>1898.6057872340416</v>
          </cell>
          <cell r="E91">
            <v>1564.571125984251</v>
          </cell>
          <cell r="F91">
            <v>2551.8676470588234</v>
          </cell>
          <cell r="G91">
            <v>2585.5714285714284</v>
          </cell>
          <cell r="H91">
            <v>2913.0769230769238</v>
          </cell>
          <cell r="I91">
            <v>3905.0847994859159</v>
          </cell>
          <cell r="J91">
            <v>4902.6033684867489</v>
          </cell>
          <cell r="K91">
            <v>6049.2772852300841</v>
          </cell>
          <cell r="L91">
            <v>7293.4057869244134</v>
          </cell>
          <cell r="M91">
            <v>8718.1613809953997</v>
          </cell>
          <cell r="O91">
            <v>0.24512969363636028</v>
          </cell>
        </row>
        <row r="93">
          <cell r="A93" t="str">
            <v>Owned Hotel Platform</v>
          </cell>
        </row>
        <row r="94">
          <cell r="A94" t="str">
            <v>Hotels</v>
          </cell>
          <cell r="B94">
            <v>255</v>
          </cell>
          <cell r="C94">
            <v>246</v>
          </cell>
          <cell r="D94">
            <v>244</v>
          </cell>
          <cell r="E94">
            <v>234</v>
          </cell>
          <cell r="F94">
            <v>229</v>
          </cell>
          <cell r="G94">
            <v>226</v>
          </cell>
          <cell r="H94">
            <v>221</v>
          </cell>
          <cell r="I94">
            <v>221</v>
          </cell>
          <cell r="J94">
            <v>221</v>
          </cell>
          <cell r="K94">
            <v>221</v>
          </cell>
          <cell r="L94">
            <v>221</v>
          </cell>
          <cell r="M94">
            <v>221</v>
          </cell>
          <cell r="O94">
            <v>0</v>
          </cell>
        </row>
        <row r="95">
          <cell r="A95" t="str">
            <v>Revenues</v>
          </cell>
          <cell r="B95">
            <v>0</v>
          </cell>
          <cell r="C95">
            <v>0</v>
          </cell>
          <cell r="D95">
            <v>0</v>
          </cell>
          <cell r="E95">
            <v>0</v>
          </cell>
          <cell r="F95">
            <v>0</v>
          </cell>
          <cell r="G95">
            <v>0</v>
          </cell>
          <cell r="H95">
            <v>0</v>
          </cell>
          <cell r="I95">
            <v>26002.191329925008</v>
          </cell>
          <cell r="J95">
            <v>27912.681670985992</v>
          </cell>
          <cell r="K95">
            <v>29956.882305955587</v>
          </cell>
          <cell r="L95">
            <v>31280.278713045995</v>
          </cell>
          <cell r="M95">
            <v>32375.088468002599</v>
          </cell>
        </row>
        <row r="96">
          <cell r="A96" t="str">
            <v>Expenses</v>
          </cell>
          <cell r="B96">
            <v>0</v>
          </cell>
          <cell r="C96">
            <v>0</v>
          </cell>
          <cell r="D96">
            <v>0</v>
          </cell>
          <cell r="E96">
            <v>0</v>
          </cell>
          <cell r="F96">
            <v>0</v>
          </cell>
          <cell r="G96">
            <v>0</v>
          </cell>
          <cell r="H96">
            <v>0</v>
          </cell>
          <cell r="I96">
            <v>-14214.531260359003</v>
          </cell>
          <cell r="J96">
            <v>-15258.932646805677</v>
          </cell>
          <cell r="K96">
            <v>-16376.428993922389</v>
          </cell>
          <cell r="L96">
            <v>-17099.885696465146</v>
          </cell>
          <cell r="M96">
            <v>-17698.381695841421</v>
          </cell>
        </row>
        <row r="97">
          <cell r="A97" t="str">
            <v>Cash Flow</v>
          </cell>
          <cell r="B97">
            <v>0</v>
          </cell>
          <cell r="C97">
            <v>0</v>
          </cell>
          <cell r="D97">
            <v>0</v>
          </cell>
          <cell r="E97">
            <v>0</v>
          </cell>
          <cell r="F97">
            <v>0</v>
          </cell>
          <cell r="G97">
            <v>0</v>
          </cell>
          <cell r="H97">
            <v>0</v>
          </cell>
          <cell r="I97">
            <v>11787.660069566005</v>
          </cell>
          <cell r="J97">
            <v>12653.749024180315</v>
          </cell>
          <cell r="K97">
            <v>13580.453312033198</v>
          </cell>
          <cell r="L97">
            <v>14180.393016580849</v>
          </cell>
          <cell r="M97">
            <v>14676.706772161178</v>
          </cell>
        </row>
        <row r="99">
          <cell r="A99" t="str">
            <v>Total Franchise Cash Flow</v>
          </cell>
          <cell r="B99">
            <v>1291.7015634517775</v>
          </cell>
          <cell r="C99">
            <v>1224.1225108225108</v>
          </cell>
          <cell r="D99">
            <v>1898.6057872340416</v>
          </cell>
          <cell r="E99">
            <v>1564.571125984251</v>
          </cell>
          <cell r="F99">
            <v>2551.8676470588234</v>
          </cell>
          <cell r="G99">
            <v>2585.5714285714284</v>
          </cell>
          <cell r="H99">
            <v>2913.0769230769238</v>
          </cell>
          <cell r="I99">
            <v>15692.744869051921</v>
          </cell>
          <cell r="J99">
            <v>17556.352392667064</v>
          </cell>
          <cell r="K99">
            <v>19629.730597263282</v>
          </cell>
          <cell r="L99">
            <v>21473.798803505262</v>
          </cell>
          <cell r="M99">
            <v>23394.868153156578</v>
          </cell>
        </row>
        <row r="100">
          <cell r="A100" t="str">
            <v>Margin</v>
          </cell>
          <cell r="B100">
            <v>0.19468515790877577</v>
          </cell>
          <cell r="C100">
            <v>0.15924808483307432</v>
          </cell>
          <cell r="D100">
            <v>0.23238660749684323</v>
          </cell>
          <cell r="E100">
            <v>0.2048474464539437</v>
          </cell>
          <cell r="F100">
            <v>0.29700507996494685</v>
          </cell>
          <cell r="G100">
            <v>0.28760527570316224</v>
          </cell>
          <cell r="H100">
            <v>0.30605977338484175</v>
          </cell>
          <cell r="I100">
            <v>0.42767122132860752</v>
          </cell>
          <cell r="J100">
            <v>0.43209742156368441</v>
          </cell>
          <cell r="K100">
            <v>0.43616408555060565</v>
          </cell>
          <cell r="L100">
            <v>0.43823759301622722</v>
          </cell>
          <cell r="M100">
            <v>0.44030078769797654</v>
          </cell>
        </row>
        <row r="103">
          <cell r="A103" t="str">
            <v>Deal Cash Flow</v>
          </cell>
          <cell r="B103">
            <v>111667.46587345182</v>
          </cell>
          <cell r="C103">
            <v>62680.746210822428</v>
          </cell>
          <cell r="D103">
            <v>76415.852207233984</v>
          </cell>
          <cell r="E103">
            <v>76323.51677098425</v>
          </cell>
          <cell r="F103">
            <v>46999.666317058778</v>
          </cell>
          <cell r="G103">
            <v>40617.735978571494</v>
          </cell>
          <cell r="H103">
            <v>52964.209583076889</v>
          </cell>
          <cell r="I103">
            <v>79099.336131740958</v>
          </cell>
          <cell r="J103">
            <v>96095.36391381931</v>
          </cell>
          <cell r="K103">
            <v>136949.59193002188</v>
          </cell>
          <cell r="L103">
            <v>146974.9744399433</v>
          </cell>
          <cell r="M103">
            <v>153551.298839125</v>
          </cell>
          <cell r="O103">
            <v>0.23724070501710504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S Lookup"/>
      <sheetName val="Comment Summary"/>
      <sheetName val="INPUTS -&gt;"/>
      <sheetName val="Property UW"/>
      <sheetName val="Capital Stack"/>
      <sheetName val="Loan Data"/>
      <sheetName val="Collateral Data"/>
      <sheetName val="Entity Data"/>
      <sheetName val="Allocations &amp; Returns"/>
      <sheetName val="TALCOTT -&gt;"/>
      <sheetName val="Checklist"/>
      <sheetName val="PRINCIPAL -&gt;"/>
      <sheetName val="Loan Boarding Data"/>
      <sheetName val="Entity Boarding Data"/>
      <sheetName val="Collateral Boarding Data"/>
      <sheetName val="Escrow Boarding Data"/>
      <sheetName val="Post-Close"/>
      <sheetName val="Position Report"/>
      <sheetName val="WORKING -&gt;"/>
      <sheetName val="Dropdowns"/>
      <sheetName val="Onboarding Data Diction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5"/>
      <sheetName val="Lookup"/>
      <sheetName val="Inputs"/>
      <sheetName val="POWER5.XLA"/>
      <sheetName val="Assum"/>
      <sheetName val="McKinley P&amp;L"/>
      <sheetName val="Pro Forma Income Statement"/>
      <sheetName val="Entrada Dados"/>
      <sheetName val="ENERGIA"/>
      <sheetName val="Pro Forma Credit "/>
      <sheetName val="Cap"/>
      <sheetName val="OPR"/>
      <sheetName val="Capital Expenditure Input Sheet"/>
      <sheetName val="Operating Expense Input Sheet"/>
      <sheetName val="Sheet1"/>
      <sheetName val="CRITERIA1"/>
      <sheetName val="v_headers"/>
      <sheetName val="Macros"/>
      <sheetName val="Sales - Report First"/>
      <sheetName val="Debt"/>
      <sheetName val="Consolidated"/>
      <sheetName val="rank"/>
      <sheetName val="Main Model"/>
      <sheetName val="Newer version"/>
      <sheetName val="AcqIS"/>
      <sheetName val="AcqBSCF"/>
      <sheetName val="ASSUMPT"/>
      <sheetName val="GL Detail"/>
      <sheetName val="\Applications\Microsoft Office "/>
      <sheetName val="INPUT"/>
      <sheetName val="Aggregation"/>
      <sheetName val="General"/>
      <sheetName val="Pro Forma"/>
      <sheetName val="Drivers"/>
      <sheetName val="Control"/>
      <sheetName val="COMBINED"/>
      <sheetName val="SummaryP&amp;L"/>
      <sheetName val="Cover"/>
      <sheetName val="Graph"/>
      <sheetName val="GER IFO vs Const"/>
      <sheetName val="Europe sales Graph"/>
      <sheetName val="EU Ind vs EU Cons"/>
      <sheetName val="Assump"/>
      <sheetName val="CF"/>
      <sheetName val="AssumptionsGroup"/>
      <sheetName val="Scenario Management"/>
      <sheetName val=" Cash Flow"/>
      <sheetName val=" P&amp;L-Projection"/>
      <sheetName val="P&amp;L"/>
      <sheetName val="SHELL"/>
      <sheetName val="LBO"/>
      <sheetName val="Active"/>
      <sheetName val="Currency"/>
      <sheetName val="Cases"/>
      <sheetName val="S&amp;P"/>
      <sheetName val="Dividend Analysis Assumptions"/>
      <sheetName val="FCC0504"/>
      <sheetName val="Multiples.Summary"/>
      <sheetName val="Comps"/>
      <sheetName val="Ass"/>
      <sheetName val=" PT 08"/>
      <sheetName val=" PT 07"/>
      <sheetName val=" PT 11"/>
      <sheetName val=" PT 10"/>
      <sheetName val=" PT 12"/>
      <sheetName val=" PT 13"/>
      <sheetName val=" PT 09"/>
      <sheetName val=" PT 01"/>
      <sheetName val=" PT 04"/>
      <sheetName val=" PT 05"/>
      <sheetName val=" PT 03"/>
      <sheetName val="Assumptions"/>
      <sheetName val="Labor"/>
      <sheetName val="Tecua"/>
      <sheetName val="URI"/>
      <sheetName val="Test"/>
      <sheetName val="Rev Tracker"/>
      <sheetName val="proforma BS"/>
      <sheetName val="Stock Analysis"/>
      <sheetName val="merger"/>
      <sheetName val="Company summary items"/>
      <sheetName val="synthgraph"/>
      <sheetName val="Vergleichswerte"/>
      <sheetName val="pellet"/>
      <sheetName val="S&amp;U"/>
      <sheetName val="Debt &amp; Interest"/>
      <sheetName val="Overheads"/>
      <sheetName val="Données Spéc."/>
      <sheetName val="PV - CTLM"/>
      <sheetName val="PV - MTLK"/>
      <sheetName val="Deal Info &amp; Print Menu"/>
      <sheetName val="Product Trends"/>
      <sheetName val="EBITDA Bridge"/>
      <sheetName val="WC analytics (+data pages)"/>
      <sheetName val="Structures"/>
      <sheetName val="YEAR 1 "/>
      <sheetName val="Sched A9"/>
      <sheetName val="cd_Data"/>
      <sheetName val="yc_Formula"/>
      <sheetName val="Historical Actuals"/>
      <sheetName val="Tables"/>
      <sheetName val="Emory Vols Jan-Dec 2006"/>
      <sheetName val="Comet Reference Tab"/>
      <sheetName val="2000 Activity"/>
      <sheetName val="total Commonwealth"/>
      <sheetName val="INFO"/>
      <sheetName val="WKSHT"/>
      <sheetName val="CHK REQ"/>
      <sheetName val="SW 212218"/>
      <sheetName val="N.TX - 1997"/>
      <sheetName val="Customize Your Invoice"/>
      <sheetName val="Deal Matrix"/>
      <sheetName val="Model Driver"/>
      <sheetName val="Contents"/>
      <sheetName val="Insulin Sales - NA"/>
      <sheetName val="Business_Model"/>
      <sheetName val="Insulin Sales - EU"/>
      <sheetName val="Insulin Sales - Japan"/>
      <sheetName val="GER_IFO_vs_Const"/>
      <sheetName val="Europe_sales_Graph"/>
      <sheetName val="EU_Ind_vs_EU_Cons"/>
      <sheetName val="POWER5_XLA"/>
      <sheetName val="Contract_Details"/>
      <sheetName val="BASE DATA"/>
      <sheetName val="Performance"/>
      <sheetName val="DCF"/>
      <sheetName val="Main"/>
      <sheetName val="CSI"/>
      <sheetName val="IS &amp; CF"/>
      <sheetName val="WACC"/>
      <sheetName val="Mapping"/>
      <sheetName val="AL1"/>
      <sheetName val="General Assump"/>
      <sheetName val="Summary"/>
      <sheetName val="List"/>
      <sheetName val="CloseTable"/>
      <sheetName val="CloseTable Prior"/>
      <sheetName val="Co List"/>
      <sheetName val="P"/>
      <sheetName val="Royal Carib. Model"/>
      <sheetName val="Annual"/>
      <sheetName val="BIS LIST-NTH 18"/>
      <sheetName val="DCF_a"/>
      <sheetName val="CASH FLOW MONTH FC"/>
      <sheetName val="Inc Stmt MONTH FC"/>
      <sheetName val="BS ASSETS FC"/>
      <sheetName val="Drop Down Lists"/>
      <sheetName val="SCIMED Old"/>
      <sheetName val="QuartRev"/>
      <sheetName val="//na1.salesforce.com/Applicatio"/>
      <sheetName val="\\sfdc\DFS\Applications\Microso"/>
      <sheetName val="Calendar"/>
      <sheetName val="Buyers Competitors (2)"/>
      <sheetName val="Trial Balance"/>
      <sheetName val="E&amp;Y Format"/>
      <sheetName val="SegAutos"/>
      <sheetName val="Print Controls"/>
      <sheetName val="Input Page"/>
      <sheetName val="Calcs"/>
      <sheetName val="TargIS"/>
      <sheetName val="CALCULATIONS"/>
      <sheetName val="C_FB"/>
      <sheetName val="PF_IMP2"/>
      <sheetName val="FB"/>
      <sheetName val="MGMT_IS"/>
      <sheetName val="C_TOR"/>
      <sheetName val="STL"/>
      <sheetName val="NYN_91"/>
      <sheetName val="\J\Applications\Microsoft Offic"/>
      <sheetName val="Fees"/>
      <sheetName val="EXTRACT"/>
      <sheetName val="chad10 June02"/>
      <sheetName val="chad12 Dec02"/>
      <sheetName val="chad4"/>
      <sheetName val="DATA"/>
      <sheetName val="INÍCIO_OPER"/>
      <sheetName val="D &amp; A"/>
      <sheetName val="O1"/>
      <sheetName val="#REF"/>
      <sheetName val="GL_Detail"/>
      <sheetName val="\Applications\Microsoft_Office_"/>
      <sheetName val="Pro_Forma"/>
      <sheetName val="IS_&amp;_CF"/>
      <sheetName val="BRSW"/>
      <sheetName val="sal"/>
      <sheetName val="check"/>
      <sheetName val="[POWER5.XLA]__qmaxsolutions__13"/>
      <sheetName val="//aodocs.altirnao.com/webdav/PC"/>
      <sheetName val="//localhost/webdav/PCPK8Cq7c4LY"/>
      <sheetName val="//localhost/webdav/PCPQism4gC0V"/>
      <sheetName val="//localhost/FY%202015%20Close/F"/>
      <sheetName val="//aodocs.altirnao.com/webdav/PD"/>
      <sheetName val="//localhost/webdav/PCPyKv40Lr9R"/>
      <sheetName val="Cap Sheet"/>
      <sheetName val="Share Prices"/>
      <sheetName val="Sales_-_Report_First"/>
      <sheetName val="POWER5_XLA1"/>
      <sheetName val="Rev_Tracker"/>
      <sheetName val="proforma_BS"/>
      <sheetName val="Stock_Analysis"/>
      <sheetName val="Company_summary_items"/>
      <sheetName val="Pro_Forma_Income_Statement"/>
      <sheetName val="Main_Model"/>
      <sheetName val="Newer_version"/>
      <sheetName val="Debt_&amp;_Interest"/>
      <sheetName val="McKinley_P&amp;L"/>
      <sheetName val="_PT_08"/>
      <sheetName val="_PT_07"/>
      <sheetName val="_PT_11"/>
      <sheetName val="_PT_10"/>
      <sheetName val="_PT_12"/>
      <sheetName val="_PT_13"/>
      <sheetName val="_PT_09"/>
      <sheetName val="_PT_01"/>
      <sheetName val="_PT_04"/>
      <sheetName val="_PT_05"/>
      <sheetName val="_PT_03"/>
      <sheetName val="Données_Spéc_"/>
      <sheetName val="PV_-_CTLM"/>
      <sheetName val="PV_-_MTLK"/>
      <sheetName val="Deal_Info_&amp;_Print_Menu"/>
      <sheetName val="Product_Trends"/>
      <sheetName val="EBITDA_Bridge"/>
      <sheetName val="WC_analytics_(+data_pages)"/>
      <sheetName val="YEAR_1_"/>
      <sheetName val="Sched_A9"/>
      <sheetName val="Historical_Actuals"/>
      <sheetName val="Emory_Vols_Jan-Dec_2006"/>
      <sheetName val="Pro_Forma_Credit_"/>
      <sheetName val="Entrada_Dados"/>
      <sheetName val="Capital_Expenditure_Input_Sheet"/>
      <sheetName val="Operating_Expense_Input_Sheet"/>
      <sheetName val="Comet_Reference_Tab"/>
      <sheetName val="GER_IFO_vs_Const1"/>
      <sheetName val="Europe_sales_Graph1"/>
      <sheetName val="EU_Ind_vs_EU_Cons1"/>
      <sheetName val="Scenario_Management"/>
      <sheetName val="_Cash_Flow"/>
      <sheetName val="_P&amp;L-Projection"/>
      <sheetName val="Dividend_Analysis_Assumptions"/>
      <sheetName val="Multiples_Summary"/>
      <sheetName val="BASE_DATA"/>
      <sheetName val="Insulin_Sales_-_NA"/>
      <sheetName val="Insulin_Sales_-_EU"/>
      <sheetName val="Insulin_Sales_-_Japan"/>
      <sheetName val="2000_Activity"/>
      <sheetName val="total_Commonwealth"/>
      <sheetName val="CHK_REQ"/>
      <sheetName val="SW_212218"/>
      <sheetName val="N_TX_-_1997"/>
      <sheetName val="Customize_Your_Invoice"/>
      <sheetName val="Deal_Matrix"/>
      <sheetName val="Model_Driver"/>
      <sheetName val="chad10_June02"/>
      <sheetName val="chad12_Dec02"/>
      <sheetName val="CASH_FLOW_MONTH_FC"/>
      <sheetName val="Inc_Stmt_MONTH_FC"/>
      <sheetName val="BS_ASSETS_FC"/>
      <sheetName val="General_Assump"/>
      <sheetName val="CloseTable_Prior"/>
      <sheetName val="Co_List"/>
      <sheetName val="Royal_Carib__Model"/>
      <sheetName val="BIS_LIST-NTH_18"/>
      <sheetName val="Daily Sales"/>
      <sheetName val="Parameter"/>
      <sheetName val="Equity Index"/>
      <sheetName val="Model"/>
      <sheetName val="Consolidated Financials"/>
      <sheetName val="Drop-DownLists"/>
      <sheetName val="//qmaxsolutions-my_sharepoint_c"/>
      <sheetName val="//qmaxsolutions-my_sharepoint_1"/>
      <sheetName val="Main_Model1"/>
      <sheetName val="Newer_version1"/>
      <sheetName val="GL_Detail1"/>
      <sheetName val="Pro_Forma1"/>
      <sheetName val="McKinley_P&amp;L1"/>
      <sheetName val="Pro_Forma_Income_Statement1"/>
      <sheetName val="Deal_Matrix1"/>
      <sheetName val="Model_Driver1"/>
      <sheetName val="Insulin_Sales_-_NA1"/>
      <sheetName val="Insulin_Sales_-_EU1"/>
      <sheetName val="Insulin_Sales_-_Japan1"/>
      <sheetName val="Inputs &amp; Pro Formas"/>
      <sheetName val="Industry"/>
      <sheetName val="Set-up"/>
      <sheetName val="Model Summary"/>
      <sheetName val="Purchase vs. Rights"/>
      <sheetName val="CIH Sensitivities"/>
      <sheetName val="Tables for Memo Update 2-9-09"/>
      <sheetName val="Timber"/>
      <sheetName val="Cashflow Model"/>
      <sheetName val="[POWER5.XLA]\Applications\Micro"/>
      <sheetName val="[POWER5.XLA]//na1.salesforce.co"/>
      <sheetName val="[POWER5.XLA]\\sfdc\DFS\Applicat"/>
      <sheetName val="[POWER5.XLA]//qmaxsolutions-my."/>
      <sheetName val="[POWER5.XLA][POWER5.XLA][POWER5"/>
      <sheetName val="[POWER5.XLA][POWER5.XLA]\Applic"/>
      <sheetName val="[POWER5.XLA][POWER5.XLA]//na1.s"/>
      <sheetName val="[POWER5.XLA][POWER5.XLA]\\sfdc\"/>
      <sheetName val="[POWER5.XLA][POWER5.XLA]//qmaxs"/>
      <sheetName val="[POWER5.XLA][POWER5.XLA]\J\Appl"/>
      <sheetName val="[POWER5.XLA]\J\Applications\Mic"/>
      <sheetName val="P&amp;L by Month"/>
      <sheetName val="T DCF"/>
      <sheetName val="PMO"/>
      <sheetName val="CG Alloc"/>
      <sheetName val="input for decending analysis"/>
      <sheetName val="BUDGET99"/>
      <sheetName val="ROCE-WACC.EVtoEBITDA"/>
      <sheetName val="NOC"/>
      <sheetName val="D"/>
      <sheetName val="MACRs"/>
      <sheetName val="US Ops Account Detail"/>
      <sheetName val="summ2"/>
      <sheetName val="2005"/>
      <sheetName val="1-StartingPoint"/>
      <sheetName val="3a-SalesForecastYear1"/>
      <sheetName val="7b-IncomeStatementYrs1-3"/>
      <sheetName val="3b-SalesForecastYrs1-3"/>
      <sheetName val="Fin Flows"/>
      <sheetName val="Marketing Stats"/>
      <sheetName val="Footnotes"/>
      <sheetName val="Statement of Cash Flows"/>
      <sheetName val="Comps Table"/>
      <sheetName val="Lookups"/>
      <sheetName val="Drop_Down_Lists"/>
      <sheetName val="SCIMED_Old"/>
      <sheetName val="//na1_salesforce_com/Applicatio"/>
      <sheetName val="D_&amp;_A"/>
      <sheetName val="Share_Prices"/>
      <sheetName val="Buyers_Competitors_(2)"/>
      <sheetName val="Trial_Balance"/>
      <sheetName val="Print_Controls"/>
      <sheetName val="Input_Page"/>
      <sheetName val="E&amp;Y_Format"/>
      <sheetName val="Consolidated_Financials"/>
      <sheetName val="Iss. Vol. (Outp.)"/>
      <sheetName val="Cost Centers and PMTs"/>
      <sheetName val="KlajaMap"/>
      <sheetName val="DAS &amp; Networking Costs"/>
      <sheetName val="Stock Chart"/>
      <sheetName val="BU Logic"/>
      <sheetName val="Trending Inc Stmt"/>
      <sheetName val="Sources &amp; Uses"/>
      <sheetName val="13001"/>
      <sheetName val="Standalone"/>
      <sheetName val="Salaries"/>
      <sheetName val="Analysis"/>
      <sheetName val="Cell Links"/>
      <sheetName val="Control Sheet"/>
      <sheetName val="Data sheet"/>
      <sheetName val="Pricing Graphs"/>
      <sheetName val="CoTrans Input Sheet"/>
      <sheetName val="REPORT"/>
      <sheetName val="Strategic"/>
      <sheetName val="_CIQHiddenCacheSheet"/>
      <sheetName val="Financial"/>
      <sheetName val="Details"/>
      <sheetName val="DSM"/>
      <sheetName val="POWER5_XLA2"/>
      <sheetName val="POWER5_XLA3"/>
      <sheetName val="POWER5_XLA4"/>
      <sheetName val="POWER5_XLA5"/>
      <sheetName val="POWER5_XLA6"/>
      <sheetName val="TU"/>
      <sheetName val="POWER5_XLA7"/>
      <sheetName val="WACC Analysis"/>
      <sheetName val="Rev Build"/>
      <sheetName val="\J\Applications\Microsoft_Offic"/>
      <sheetName val="Equity_Index"/>
      <sheetName val="Combined Divisionals"/>
      <sheetName val="P&amp;L Tables For Report"/>
      <sheetName val="CHARTS for report"/>
      <sheetName val="SOP"/>
      <sheetName val="Challan"/>
      <sheetName val="\Users\Dan\Library\Application "/>
      <sheetName val="Covenant Wksht"/>
      <sheetName val="Defaults_App"/>
      <sheetName val="SQL_Std"/>
      <sheetName val="M"/>
      <sheetName val="G"/>
      <sheetName val="Power &amp; Fuel(SMS)"/>
      <sheetName val="Sales_-_Report_First1"/>
      <sheetName val="\Applications\Microsoft_Office1"/>
      <sheetName val="2000_Activity1"/>
      <sheetName val="total_Commonwealth1"/>
      <sheetName val="CHK_REQ1"/>
      <sheetName val="SW_2122181"/>
      <sheetName val="N_TX_-_19971"/>
      <sheetName val="Customize_Your_Invoice1"/>
      <sheetName val="Daily_Sales"/>
      <sheetName val="Statement_of_Cash_Flows"/>
      <sheetName val="_Entities"/>
      <sheetName val="_References_1"/>
      <sheetName val="Projections"/>
      <sheetName val="Stacked_Column_w_labels"/>
      <sheetName val="P_L_Jan"/>
      <sheetName val="P_L_Feb"/>
      <sheetName val="P_L_Mar"/>
      <sheetName val="P_L_Apr"/>
      <sheetName val="P_L_May"/>
      <sheetName val="P_L_Jun"/>
      <sheetName val="P_L_Jul"/>
      <sheetName val="P_L_Aug"/>
      <sheetName val="P_L_Sep"/>
      <sheetName val="P_L_Oct"/>
      <sheetName val="P_L_Nov"/>
      <sheetName val="P_L_Dec"/>
      <sheetName val="All_Brands"/>
      <sheetName val="Lipoflavonoid"/>
      <sheetName val="Florajen"/>
      <sheetName val="CertainDri"/>
      <sheetName val="Cystex"/>
      <sheetName val="Absorbine"/>
      <sheetName val="Albolene"/>
      <sheetName val="AntiMonkeyButt"/>
      <sheetName val="Non_Branded_000"/>
      <sheetName val="2018 All_Brands"/>
      <sheetName val="2018 Lipoflavonoid"/>
      <sheetName val="2018 Florajen"/>
      <sheetName val="2018 CertainDri"/>
      <sheetName val="2018 Cystex"/>
      <sheetName val="2018 Absorbine"/>
      <sheetName val="2018 Albolene"/>
      <sheetName val="2018 AntiMonkeyButt"/>
      <sheetName val="2018 Non_Branded_000"/>
      <sheetName val="Rexall Sundown"/>
      <sheetName val="SD and NB Magazine"/>
      <sheetName val="Gastos Detallados Opt"/>
      <sheetName val="Warr"/>
      <sheetName val="OP Sum"/>
      <sheetName val="CGSgm2"/>
      <sheetName val="CGSsp"/>
      <sheetName val="Factors"/>
      <sheetName val="Sales"/>
      <sheetName val="Risc Financiero"/>
      <sheetName val="Revenue"/>
      <sheetName val="MPW"/>
      <sheetName val="Comp"/>
      <sheetName val="A CUENTA"/>
      <sheetName val="Config"/>
      <sheetName val="Insulin_Sales_-_NA2"/>
      <sheetName val="Insulin_Sales_-_EU2"/>
      <sheetName val="Insulin_Sales_-_Japan2"/>
      <sheetName val="McKinley_P&amp;L2"/>
      <sheetName val="Pro_Forma_Income_Statement2"/>
      <sheetName val="Capital_Expenditure_Input_Shee1"/>
      <sheetName val="Operating_Expense_Input_Sheet1"/>
      <sheetName val="Pro_Forma_Credit_1"/>
      <sheetName val="Main_Model2"/>
      <sheetName val="Newer_version2"/>
      <sheetName val="Entrada_Dados1"/>
      <sheetName val="General_Assump1"/>
      <sheetName val="GER_IFO_vs_Const2"/>
      <sheetName val="Europe_sales_Graph2"/>
      <sheetName val="EU_Ind_vs_EU_Cons2"/>
      <sheetName val="Scenario_Management1"/>
      <sheetName val="_Cash_Flow1"/>
      <sheetName val="_P&amp;L-Projection1"/>
      <sheetName val="Rev_Tracker1"/>
      <sheetName val="BASE_DATA1"/>
      <sheetName val="proforma_BS1"/>
      <sheetName val="Stock_Analysis1"/>
      <sheetName val="Company_summary_items1"/>
      <sheetName val="GL_Detail2"/>
      <sheetName val="Pro_Forma2"/>
      <sheetName val="Debt_&amp;_Interest1"/>
      <sheetName val="_PT_081"/>
      <sheetName val="_PT_071"/>
      <sheetName val="_PT_111"/>
      <sheetName val="_PT_101"/>
      <sheetName val="_PT_121"/>
      <sheetName val="_PT_131"/>
      <sheetName val="_PT_091"/>
      <sheetName val="_PT_011"/>
      <sheetName val="_PT_041"/>
      <sheetName val="_PT_051"/>
      <sheetName val="_PT_031"/>
      <sheetName val="Données_Spéc_1"/>
      <sheetName val="PV_-_CTLM1"/>
      <sheetName val="PV_-_MTLK1"/>
      <sheetName val="Deal_Info_&amp;_Print_Menu1"/>
      <sheetName val="Product_Trends1"/>
      <sheetName val="EBITDA_Bridge1"/>
      <sheetName val="WC_analytics_(+data_pages)1"/>
      <sheetName val="YEAR_1_1"/>
      <sheetName val="Sched_A91"/>
      <sheetName val="Historical_Actuals1"/>
      <sheetName val="Emory_Vols_Jan-Dec_20061"/>
      <sheetName val="Comet_Reference_Tab1"/>
      <sheetName val="Deal_Matrix2"/>
      <sheetName val="Model_Driver2"/>
      <sheetName val="Dividend_Analysis_Assumptions1"/>
      <sheetName val="Multiples_Summary1"/>
      <sheetName val="IS_&amp;_CF1"/>
      <sheetName val="CASH_FLOW_MONTH_FC1"/>
      <sheetName val="Inc_Stmt_MONTH_FC1"/>
      <sheetName val="BS_ASSETS_FC1"/>
      <sheetName val="CloseTable_Prior1"/>
      <sheetName val="Co_List1"/>
      <sheetName val="Royal_Carib__Model1"/>
      <sheetName val="BIS_LIST-NTH_181"/>
      <sheetName val="chad10_June021"/>
      <sheetName val="chad12_Dec021"/>
      <sheetName val="//qmaxsolutions-my_sharepoint_2"/>
      <sheetName val="//aodocs_altirnao_com/webdav/PC"/>
      <sheetName val="//aodocs_altirnao_com/webdav/PD"/>
      <sheetName val="Cap_Sheet"/>
      <sheetName val="US_Ops_Account_Detail"/>
      <sheetName val="Cashflow_Model"/>
      <sheetName val="[POWER5_XLA][POWER5_XLA][POWER5"/>
      <sheetName val="[POWER5_XLA][POWER5_XLA]\Applic"/>
      <sheetName val="[POWER5_XLA][POWER5_XLA]//na1_s"/>
      <sheetName val="[POWER5_XLA][POWER5_XLA]\\sfdc\"/>
      <sheetName val="[POWER5_XLA]\Applications\Micro"/>
      <sheetName val="[POWER5_XLA]//na1_salesforce_co"/>
      <sheetName val="[POWER5_XLA]\\sfdc\DFS\Applicat"/>
      <sheetName val="Model_Summary"/>
      <sheetName val="Purchase_vs__Rights"/>
      <sheetName val="CIH_Sensitivities"/>
      <sheetName val="Tables_for_Memo_Update_2-9-09"/>
      <sheetName val="Trk_Mfg"/>
      <sheetName val="Top20"/>
      <sheetName val="Cars"/>
      <sheetName val="Brand"/>
      <sheetName val="Segments"/>
      <sheetName val="Car_Seg"/>
      <sheetName val="Trk_Seg"/>
      <sheetName val="Car_Mfg"/>
      <sheetName val="Corp"/>
      <sheetName val="Corp Brd"/>
      <sheetName val="Trucks"/>
      <sheetName val="Master Comps"/>
      <sheetName val="Share Repurchase Benchmarking"/>
      <sheetName val="BETAS"/>
      <sheetName val="CoCos Output Sheet"/>
      <sheetName val="C_B_.4_Installed"/>
      <sheetName val="commercial construction"/>
      <sheetName val="crack spreads"/>
      <sheetName val="new orders"/>
      <sheetName val="IFO Manufacturing Business Clim"/>
      <sheetName val="TSCC"/>
      <sheetName val="Asset (VIN) Data"/>
      <sheetName val="00FCST"/>
      <sheetName val="Item Data"/>
      <sheetName val="Lookup Tables"/>
      <sheetName val="Lease summary"/>
      <sheetName val="Sec"/>
      <sheetName val="BS"/>
      <sheetName val="Portfolio Budget"/>
      <sheetName val="LC PF"/>
      <sheetName val="\Applications\Micro"/>
      <sheetName val="//na1.salesforce.co"/>
      <sheetName val="\\sfdc\DFS\Applicat"/>
      <sheetName val="//qmaxsolutions-my."/>
      <sheetName val="[POWER5.XLA][POWER5"/>
      <sheetName val="[POWER5.XLA]\Applic"/>
      <sheetName val="[POWER5.XLA]//na1.s"/>
      <sheetName val="[POWER5.XLA]\\sfdc\"/>
      <sheetName val="[POWER5.XLA]//qmaxs"/>
      <sheetName val="[POWER5.XLA]\J\Appl"/>
      <sheetName val="\J\Applications\Mic"/>
      <sheetName val="Summary Exhibit II"/>
      <sheetName val="2012"/>
      <sheetName val="Sales Forecast"/>
      <sheetName val="Otherdebt"/>
      <sheetName val="FIRE ALARM"/>
      <sheetName val="FX Rates"/>
      <sheetName val="Issue Log"/>
      <sheetName val="Sheet9"/>
      <sheetName val="Asset Transfer_Screen Shot"/>
      <sheetName val="Asset Proposal List"/>
      <sheetName val="Asset Proposal-Screen Shots"/>
      <sheetName val="Data Import Template"/>
      <sheetName val="New Asset List"/>
      <sheetName val="New Asset_Screen Shots"/>
      <sheetName val="FAMAsset_as of 12.31.18"/>
      <sheetName val="Elements"/>
      <sheetName val="Sheet2"/>
      <sheetName val="Inputs_&amp;_Pro_Formas"/>
      <sheetName val="Tax_Stock deal"/>
      <sheetName val="Tax_Asset deal"/>
      <sheetName val="Tax_S Corp"/>
      <sheetName val="IT"/>
      <sheetName val="CBC"/>
      <sheetName val="GT_Custom"/>
      <sheetName val="Financial Request List"/>
      <sheetName val="Tax Request List"/>
      <sheetName val="Cash proof"/>
      <sheetName val="TB - IS"/>
      <sheetName val="TB BS"/>
      <sheetName val="GT Discussion&gt;"/>
      <sheetName val="AR_Aging"/>
      <sheetName val="COR - SoftwareHardware Maint"/>
      <sheetName val="COR - Consultants"/>
      <sheetName val="COR - Co hosting"/>
      <sheetName val="Opex-Professional services"/>
      <sheetName val="GT Custom"/>
      <sheetName val="[POWER5"/>
      <sheetName val="Soybasis"/>
      <sheetName val="WS_App"/>
      <sheetName val="SummaryTax"/>
      <sheetName val="APR"/>
      <sheetName val="AUG"/>
      <sheetName val="DEC"/>
      <sheetName val="FEB"/>
      <sheetName val="JUL"/>
      <sheetName val="JUN"/>
      <sheetName val="MAR"/>
      <sheetName val="MAY"/>
      <sheetName val="SEP"/>
      <sheetName val="Categories"/>
      <sheetName val="WC2 (2)"/>
      <sheetName val="Debt Amortization"/>
      <sheetName val="Vector Inputs"/>
      <sheetName val="//na1_salesforce_com/Applicati1"/>
      <sheetName val="SCIMED_Old1"/>
      <sheetName val="Buyers_Competitors_(2)1"/>
      <sheetName val="Trial_Balance1"/>
      <sheetName val="Drop_Down_Lists1"/>
      <sheetName val="E&amp;Y_Format1"/>
      <sheetName val="Print_Controls1"/>
      <sheetName val="Input_Page1"/>
      <sheetName val="D_&amp;_A1"/>
      <sheetName val="Share_Prices1"/>
      <sheetName val="input_for_decending_analysis"/>
      <sheetName val="Consolidated_Financials1"/>
      <sheetName val="ROCE-WACC_EVtoEBITDA"/>
      <sheetName val="CG_Alloc"/>
      <sheetName val="[POWER5_XLA]//qmaxsolutions-my_"/>
      <sheetName val="[POWER5_XLA][POWER5_XLA]//qmaxs"/>
      <sheetName val="[POWER5_XLA][POWER5_XLA]\J\Appl"/>
      <sheetName val="[POWER5_XLA]\J\Applications\Mic"/>
      <sheetName val="P&amp;L_by_Month"/>
      <sheetName val="T_DCF"/>
      <sheetName val="Fin_Flows"/>
      <sheetName val="Marketing_Stats"/>
      <sheetName val="Iss__Vol__(Outp_)"/>
      <sheetName val="Cost_Centers_and_PMTs"/>
      <sheetName val="DAS_&amp;_Networking_Costs"/>
      <sheetName val="Balance"/>
      <sheetName val="Employee Data"/>
      <sheetName val="[POWER5.XLA]__qmaxsolutions_m_2"/>
      <sheetName val="Actual"/>
      <sheetName val="AOP Summary-2"/>
      <sheetName val="PLShell"/>
      <sheetName val="Maintenance"/>
      <sheetName val="investment- acounting"/>
      <sheetName val="Backlog"/>
      <sheetName val="Regression"/>
      <sheetName val="ISQ LBO - Full Company"/>
      <sheetName val="BroglDelta"/>
      <sheetName val="BroglDepoFidu"/>
      <sheetName val="BroglSGT"/>
      <sheetName val="football_field"/>
      <sheetName val="Stock_Chart"/>
      <sheetName val="Comps_Table"/>
      <sheetName val="Control_Sheet"/>
      <sheetName val="Data_sheet"/>
      <sheetName val="Covenant_Wksht"/>
      <sheetName val="Sources_&amp;_Uses"/>
      <sheetName val="Trending_Inc_Stmt"/>
      <sheetName val="2018_All_Brands"/>
      <sheetName val="2018_Lipoflavonoid"/>
      <sheetName val="2018_Florajen"/>
      <sheetName val="2018_CertainDri"/>
      <sheetName val="2018_Cystex"/>
      <sheetName val="2018_Absorbine"/>
      <sheetName val="2018_Albolene"/>
      <sheetName val="2018_AntiMonkeyButt"/>
      <sheetName val="2018_Non_Branded_000"/>
      <sheetName val="\Users\Dan\Library\Application_"/>
      <sheetName val="[POWER5.XLA]__qmaxsolutions_m_3"/>
      <sheetName val="[POWER5.XLA]__qmaxsolutions_m_4"/>
      <sheetName val="Dividend IPORecap Analysis"/>
      <sheetName val="[POWER5.XLA]__qmaxsolutions_m_5"/>
      <sheetName val="novmar actuals"/>
      <sheetName val="06-030 Capital Gains and Losses"/>
      <sheetName val="Area by JC"/>
      <sheetName val="Scatter"/>
      <sheetName val="Lists"/>
      <sheetName val="[POWER5.XLA]__qmaxsolutions_m_8"/>
      <sheetName val="[POWER5.XLA]__qmaxsolutions_m_6"/>
      <sheetName val="[POWER5.XLA]__qmaxsolutions_m_7"/>
      <sheetName val="[POWER5.XLA]__qmaxsolutions_m_9"/>
      <sheetName val="[POWER5.XLA]__qmaxsolutions__11"/>
      <sheetName val="[POWER5.XLA]__qmaxsolutions__10"/>
      <sheetName val="[POWER5.XLA]__qmaxsolutions__12"/>
      <sheetName val="[POWER5.XLA]__qmaxsolutions__15"/>
      <sheetName val="[POWER5.XLA]__qmaxsolutions__14"/>
      <sheetName val="[POWER5.XLA]__qmaxsolutions__18"/>
      <sheetName val="[POWER5.XLA]__qmaxsolutions__16"/>
      <sheetName val="[POWER5.XLA]__qmaxsolutions__17"/>
      <sheetName val="[POWER5.XLA]__qmaxsolutions__20"/>
      <sheetName val="[POWER5.XLA]__qmaxsolutions__19"/>
      <sheetName val="[POWER5.XLA]__qmaxsolutions__22"/>
      <sheetName val="[POWER5.XLA]__qmaxsolutions__21"/>
      <sheetName val="[POWER5.XLA]__qmaxsolutions__30"/>
      <sheetName val="[POWER5.XLA]__qmaxsolutions__23"/>
      <sheetName val="[POWER5.XLA]__qmaxsolutions__24"/>
      <sheetName val="[POWER5.XLA]__qmaxsolutions__25"/>
      <sheetName val="[POWER5.XLA]__qmaxsolutions__27"/>
      <sheetName val="[POWER5.XLA]__qmaxsolutions__26"/>
      <sheetName val="[POWER5.XLA]__qmaxsolutions__28"/>
      <sheetName val="[POWER5.XLA]__qmaxsolutions__29"/>
      <sheetName val="[POWER5.XLA]__qmaxsolutions__32"/>
      <sheetName val="[POWER5.XLA]__qmaxsolutions__31"/>
      <sheetName val="[POWER5.XLA]__qmaxsolutions__33"/>
      <sheetName val="[POWER5.XLA]__qmaxsolutions__36"/>
      <sheetName val="[POWER5.XLA]__qmaxsolutions__34"/>
      <sheetName val="TAX_JNLS_2019"/>
      <sheetName val="FalTB"/>
      <sheetName val="MM Mapping"/>
      <sheetName val="Customer split"/>
      <sheetName val="BPC_Upload"/>
      <sheetName val="Depr Amortisation check"/>
      <sheetName val="Working capital"/>
      <sheetName val="Summary Financial Statement"/>
      <sheetName val="Op Balances 2019"/>
      <sheetName val="Look up"/>
      <sheetName val="Data Input"/>
      <sheetName val="Exhibits"/>
      <sheetName val="Menus"/>
      <sheetName val="\Users\SSimakova\Library\Caches"/>
      <sheetName val="Outlook"/>
      <sheetName val="DB"/>
      <sheetName val="Insert"/>
      <sheetName val="Cash flow worksheet"/>
      <sheetName val="Inc Stmt"/>
      <sheetName val="Bal Sht"/>
      <sheetName val="Proforma"/>
      <sheetName val="Cons (2)"/>
      <sheetName val="Consx"/>
      <sheetName val="GHA orig"/>
      <sheetName val="GHA"/>
      <sheetName val="GCS"/>
      <sheetName val="PC"/>
      <sheetName val="01"/>
      <sheetName val="SQL_App"/>
      <sheetName val="Notices"/>
      <sheetName val="EFASB13 (US-12)"/>
      <sheetName val="chart of accounts"/>
      <sheetName val="GRAPHS"/>
      <sheetName val="QE17"/>
      <sheetName val="[POWER5.XLA]_Applications_Mic_2"/>
      <sheetName val="[POWER5.XLA]__na1_salesforce__2"/>
      <sheetName val="[POWER5.XLA]__sfdc_DFS_Applic_2"/>
      <sheetName val="[POWER5.XLA]_J_Applications_M_2"/>
      <sheetName val="Front Sheet"/>
      <sheetName val="Case"/>
      <sheetName val="K1DB"/>
      <sheetName val="Equity Database"/>
      <sheetName val="MARKET PRICES"/>
      <sheetName val="RED Forecast"/>
      <sheetName val="TEN side"/>
      <sheetName val="Balance Sheet Standard -Feb"/>
      <sheetName val="Balance Sheet Standard"/>
      <sheetName val="Balance sheet Actual to Budget"/>
      <sheetName val="Balance sheet Actual to Bud Feb"/>
      <sheetName val="April"/>
      <sheetName val="March"/>
      <sheetName val="June"/>
      <sheetName val="July"/>
      <sheetName val="Sept"/>
      <sheetName val="Oct"/>
      <sheetName val="Nov"/>
      <sheetName val="Jan"/>
      <sheetName val="Feb 19"/>
      <sheetName val="Mar 19"/>
      <sheetName val="April 19"/>
      <sheetName val="May 2019"/>
      <sheetName val="June 19"/>
      <sheetName val="July 2019"/>
      <sheetName val="Aug 2019"/>
      <sheetName val="cash flow- Monthly (2)"/>
      <sheetName val="cash flow monthly"/>
      <sheetName val="cash flow YTD "/>
      <sheetName val="Budgeted BS 2018-19"/>
      <sheetName val="cash flow- 2018-19"/>
      <sheetName val="Budget cash flow 2018"/>
      <sheetName val="Cover Page"/>
      <sheetName val="Environment"/>
      <sheetName val="Index"/>
      <sheetName val="Data Validation"/>
      <sheetName val="2015 Forecast"/>
      <sheetName val="Gross Margin Build"/>
      <sheetName val="Output Model"/>
      <sheetName val="Names"/>
      <sheetName val="[POWER5.XLA]__qmaxsolutions__35"/>
      <sheetName val="Service Offerings to Top-20"/>
      <sheetName val="Logistics Out. by Region"/>
      <sheetName val="Revenue by Segment"/>
      <sheetName val="Facilities Overview"/>
      <sheetName val="[POWER5.XLA]__qmaxsolutions__37"/>
      <sheetName val="[POWER5.XLA]__qmaxsolutions__38"/>
      <sheetName val="[POWER5.XLA]__qmaxsolutions__39"/>
      <sheetName val="[POWER5.XLA]__qmaxsolutions__41"/>
      <sheetName val="[POWER5.XLA]__qmaxsolutions__40"/>
      <sheetName val="[POWER5.XLA]__qmaxsolutions_104"/>
      <sheetName val="Wound Case"/>
      <sheetName val="Buildup"/>
      <sheetName val="Cash+"/>
      <sheetName val="Program Loss Control"/>
      <sheetName val="B-6 investment"/>
      <sheetName val="Date Listing - Sub"/>
      <sheetName val="Transmittal Letter"/>
      <sheetName val="Disclaimer"/>
      <sheetName val="Key Analyses"/>
      <sheetName val="QoE"/>
      <sheetName val="Adjusted Summary P&amp;L"/>
      <sheetName val="NWC"/>
      <sheetName val="NWC Analysis"/>
      <sheetName val="Adjusted NWC Graph"/>
      <sheetName val="DDL"/>
      <sheetName val="GSM Analyses"/>
      <sheetName val="GSM Bridge FY17 - FY18"/>
      <sheetName val="GSM Bridge FY18 - FY19"/>
      <sheetName val="Grace - Alum"/>
      <sheetName val="Grace - LSA"/>
      <sheetName val="Grace - ACH"/>
      <sheetName val="Shell - Alum"/>
      <sheetName val="Shell - LSA"/>
      <sheetName val="Municipal"/>
      <sheetName val="Appendix"/>
      <sheetName val="Detailed IS"/>
      <sheetName val="Balance Sheet Summary"/>
      <sheetName val="Scope Reconciliation"/>
      <sheetName val="Vol Contr 2013-2016"/>
      <sheetName val="[POWER5.XLA]__qmaxsolutions__43"/>
      <sheetName val="[POWER5.XLA]__qmaxsolutions__42"/>
      <sheetName val="[POWER5.XLA]__qmaxsolutions__44"/>
      <sheetName val="[POWER5.XLA]__qmaxsolutions__54"/>
      <sheetName val="[POWER5.XLA]__qmaxsolutions__46"/>
      <sheetName val="[POWER5.XLA]__qmaxsolutions__45"/>
      <sheetName val="[POWER5.XLA]__qmaxsolutions__47"/>
      <sheetName val="[POWER5.XLA]__qmaxsolutions__53"/>
      <sheetName val="[POWER5.XLA]__qmaxsolutions__48"/>
      <sheetName val="[POWER5.XLA]__qmaxsolutions__49"/>
      <sheetName val="[POWER5.XLA]__qmaxsolutions__50"/>
      <sheetName val="[POWER5.XLA]__qmaxsolutions__51"/>
      <sheetName val="[POWER5.XLA]__qmaxsolutions__52"/>
      <sheetName val="[POWER5.XLA]__qmaxsolutions__55"/>
      <sheetName val="[POWER5.XLA]__qmaxsolutions__56"/>
      <sheetName val="[POWER5.XLA]__qmaxsolutions__57"/>
      <sheetName val="[POWER5.XLA]__qmaxsolutions__58"/>
      <sheetName val="\Applic"/>
      <sheetName val="//na1.s"/>
      <sheetName val="\\sfdc\"/>
      <sheetName val="//qmaxs"/>
      <sheetName val="\J\Appl"/>
      <sheetName val="Historical Financials"/>
      <sheetName val="[POWER5.XLA]__qmaxsolutions__59"/>
      <sheetName val="Sales_-_Report_First2"/>
      <sheetName val="2000_Activity2"/>
      <sheetName val="total_Commonwealth2"/>
      <sheetName val="CHK_REQ2"/>
      <sheetName val="SW_2122182"/>
      <sheetName val="N_TX_-_19972"/>
      <sheetName val="Customize_Your_Invoice2"/>
      <sheetName val="\J\Applications\Microsoft_Offi1"/>
      <sheetName val="Daily_Sales1"/>
      <sheetName val="USCV3"/>
      <sheetName val="[POWER5.XLA]__qmaxsolutions__60"/>
      <sheetName val="Int. Rate Data"/>
      <sheetName val="Insulin_Sales_-_NA3"/>
      <sheetName val="Insulin_Sales_-_EU3"/>
      <sheetName val="Insulin_Sales_-_Japan3"/>
      <sheetName val="POWER5_XLA8"/>
      <sheetName val="McKinley_P&amp;L3"/>
      <sheetName val="Pro_Forma_Income_Statement3"/>
      <sheetName val="Capital_Expenditure_Input_Shee2"/>
      <sheetName val="Operating_Expense_Input_Sheet2"/>
      <sheetName val="Pro_Forma_Credit_2"/>
      <sheetName val="Main_Model3"/>
      <sheetName val="Newer_version3"/>
      <sheetName val="Entrada_Dados2"/>
      <sheetName val="General_Assump2"/>
      <sheetName val="GER_IFO_vs_Const3"/>
      <sheetName val="Europe_sales_Graph3"/>
      <sheetName val="EU_Ind_vs_EU_Cons3"/>
      <sheetName val="Scenario_Management2"/>
      <sheetName val="_Cash_Flow2"/>
      <sheetName val="_P&amp;L-Projection2"/>
      <sheetName val="Rev_Tracker2"/>
      <sheetName val="BASE_DATA2"/>
      <sheetName val="proforma_BS2"/>
      <sheetName val="Stock_Analysis2"/>
      <sheetName val="Company_summary_items2"/>
      <sheetName val="GL_Detail3"/>
      <sheetName val="Pro_Forma3"/>
      <sheetName val="Debt_&amp;_Interest2"/>
      <sheetName val="_PT_082"/>
      <sheetName val="_PT_072"/>
      <sheetName val="_PT_112"/>
      <sheetName val="_PT_102"/>
      <sheetName val="_PT_122"/>
      <sheetName val="_PT_132"/>
      <sheetName val="_PT_092"/>
      <sheetName val="_PT_012"/>
      <sheetName val="_PT_042"/>
      <sheetName val="_PT_052"/>
      <sheetName val="_PT_032"/>
      <sheetName val="Données_Spéc_2"/>
      <sheetName val="PV_-_CTLM2"/>
      <sheetName val="PV_-_MTLK2"/>
      <sheetName val="Deal_Info_&amp;_Print_Menu2"/>
      <sheetName val="Product_Trends2"/>
      <sheetName val="EBITDA_Bridge2"/>
      <sheetName val="WC_analytics_(+data_pages)2"/>
      <sheetName val="YEAR_1_2"/>
      <sheetName val="Sched_A92"/>
      <sheetName val="Historical_Actuals2"/>
      <sheetName val="Emory_Vols_Jan-Dec_20062"/>
      <sheetName val="Comet_Reference_Tab2"/>
      <sheetName val="Deal_Matrix3"/>
      <sheetName val="Model_Driver3"/>
      <sheetName val="Dividend_Analysis_Assumptions2"/>
      <sheetName val="Multiples_Summary2"/>
      <sheetName val="IS_&amp;_CF2"/>
      <sheetName val="CASH_FLOW_MONTH_FC2"/>
      <sheetName val="Inc_Stmt_MONTH_FC2"/>
      <sheetName val="BS_ASSETS_FC2"/>
      <sheetName val="\Applications\Microsoft_Office2"/>
      <sheetName val="CloseTable_Prior2"/>
      <sheetName val="Co_List2"/>
      <sheetName val="Royal_Carib__Model2"/>
      <sheetName val="BIS_LIST-NTH_182"/>
      <sheetName val="chad10_June022"/>
      <sheetName val="chad12_Dec022"/>
      <sheetName val="//qmaxsolutions-my_sharepoint_3"/>
      <sheetName val="//aodocs_altirnao_com/webdav/P1"/>
      <sheetName val="//aodocs_altirnao_com/webdav/P2"/>
      <sheetName val="Cap_Sheet1"/>
      <sheetName val="Equity_Index1"/>
      <sheetName val="US_Ops_Account_Detail1"/>
      <sheetName val="Cashflow_Model1"/>
      <sheetName val="[POWER5_XLA][POWER5_XLA][POWER1"/>
      <sheetName val="[POWER5_XLA][POWER5_XLA]\Appli1"/>
      <sheetName val="[POWER5_XLA][POWER5_XLA]//na1_1"/>
      <sheetName val="[POWER5_XLA][POWER5_XLA]\\sfdc1"/>
      <sheetName val="[POWER5_XLA]\Applications\Micr1"/>
      <sheetName val="[POWER5_XLA]//na1_salesforce_c1"/>
      <sheetName val="[POWER5_XLA]\\sfdc\DFS\Applica1"/>
      <sheetName val="Model_Summary1"/>
      <sheetName val="Purchase_vs__Rights1"/>
      <sheetName val="CIH_Sensitivities1"/>
      <sheetName val="Tables_for_Memo_Update_2-9-091"/>
      <sheetName val="Rev_Build"/>
      <sheetName val="WACC_Analysis"/>
      <sheetName val="Combined_Divisionals"/>
      <sheetName val="P&amp;L_Tables_For_Report"/>
      <sheetName val="CHARTS_for_report"/>
      <sheetName val="Cell_Links"/>
      <sheetName val="[POWER5.XLA]__qmaxsolutions__62"/>
      <sheetName val="[POWER5.XLA]__qmaxsolutions__61"/>
      <sheetName val="[POWER5.XLA]_Applications_Mic_3"/>
      <sheetName val="[POWER5.XLA]__aodocs_altirnao_2"/>
      <sheetName val="[POWER5.XLA]__localhost_webda_2"/>
      <sheetName val="[POWER5.XLA]__localhost_webda_3"/>
      <sheetName val="[POWER5.XLA]__localhost_FY_20_2"/>
      <sheetName val="[POWER5.XLA]__aodocs_altirnao_3"/>
      <sheetName val="[POWER5.XLA]__localhost_webda_4"/>
      <sheetName val="[POWER5.XLA][POWER5.XLA]_Appl_2"/>
      <sheetName val="[POWER5.XLA][POWER5.XLA]__na1_2"/>
      <sheetName val="[POWER5.XLA][POWER5.XLA]__sfd_2"/>
      <sheetName val="[POWER5.XLA][POWER5.XLA]_POWE_2"/>
      <sheetName val="[POWER5.XLA][POWER5.XLA]_POWE_3"/>
      <sheetName val="[POWER5.XLA][POWER5.XLA]_POWE_4"/>
      <sheetName val="[POWER5.XLA]__na1_salesforce__3"/>
      <sheetName val="[POWER5.XLA]_J_Applications_M_3"/>
      <sheetName val="[POWER5.XLA][POWER5.XLA]__qma_2"/>
      <sheetName val="[POWER5.XLA][POWER5.XLA]_POWE_5"/>
      <sheetName val="[POWER5.XLA][POWER5.XLA]_POWE_6"/>
      <sheetName val="[POWER5.XLA][POWER5.XLA]_J_Ap_2"/>
      <sheetName val="[POWER5.XLA]_Applications_Mic_4"/>
      <sheetName val="[POWER5.XLA]_Users_Dan_Librar_2"/>
      <sheetName val="[POWER5.XLA]__aodocs_altirnao_4"/>
      <sheetName val="[POWER5.XLA]__aodocs_altirnao_5"/>
      <sheetName val="[POWER5.XLA][POWER5_XLA]_POWE_2"/>
      <sheetName val="[POWER5.XLA][POWER5_XLA]_POWE_3"/>
      <sheetName val="[POWER5.XLA][POWER5_XLA]_POWE_4"/>
      <sheetName val="[POWER5.XLA][POWER5_XLA]_Appl_2"/>
      <sheetName val="[POWER5.XLA][POWER5_XLA]__na1_2"/>
      <sheetName val="[POWER5.XLA][POWER5_XLA]__sfd_2"/>
      <sheetName val="[POWER5.XLA]__qmaxsolutions__85"/>
      <sheetName val="[POWER5.XLA]__qmaxsolutions__74"/>
      <sheetName val="[POWER5.XLA]__qmaxsolutions__73"/>
      <sheetName val="[POWER5.XLA]__qmaxsolutions__72"/>
      <sheetName val="[POWER5.XLA]__qmaxsolutions__66"/>
      <sheetName val="[POWER5.XLA]__qmaxsolutions__63"/>
      <sheetName val="[POWER5.XLA]__qmaxsolutions__64"/>
      <sheetName val="[POWER5.XLA]__qmaxsolutions__65"/>
      <sheetName val="[POWER5.XLA]__qmaxsolutions__67"/>
      <sheetName val="[POWER5.XLA]__qmaxsolutions__68"/>
      <sheetName val="[POWER5.XLA]__qmaxsolutions__69"/>
      <sheetName val="[POWER5.XLA]__qmaxsolutions__71"/>
      <sheetName val="[POWER5.XLA]__qmaxsolutions__70"/>
      <sheetName val="[POWER5.XLA]__qmaxsolutions__76"/>
      <sheetName val="[POWER5.XLA]__qmaxsolutions__75"/>
      <sheetName val="[POWER5.XLA]__qmaxsolutions__79"/>
      <sheetName val="[POWER5.XLA]__qmaxsolutions__77"/>
      <sheetName val="[POWER5.XLA]__qmaxsolutions__78"/>
      <sheetName val="[POWER5.XLA]__qmaxsolutions__80"/>
      <sheetName val="[POWER5.XLA]__qmaxsolutions__81"/>
      <sheetName val="[POWER5.XLA]__qmaxsolutions__82"/>
      <sheetName val="[POWER5.XLA]__qmaxsolutions__83"/>
      <sheetName val="[POWER5.XLA]__qmaxsolutions__84"/>
      <sheetName val="[POWER5.XLA]__qmaxsolutions__99"/>
      <sheetName val="[POWER5.XLA]__qmaxsolutions__92"/>
      <sheetName val="[POWER5.XLA]__qmaxsolutions__87"/>
      <sheetName val="[POWER5.XLA]__qmaxsolutions__86"/>
      <sheetName val="completed"/>
      <sheetName val="[POWER5.XLA]__qmaxsolutions__91"/>
      <sheetName val="[POWER5.XLA]__qmaxsolutions__88"/>
      <sheetName val="[POWER5.XLA]__qmaxsolutions__89"/>
      <sheetName val="[POWER5.XLA]__qmaxsolutions__90"/>
      <sheetName val="[POWER5.XLA]__qmaxsolutions__93"/>
      <sheetName val="[POWER5.XLA]__qmaxsolutions__94"/>
      <sheetName val="[POWER5.XLA]__qmaxsolutions__95"/>
      <sheetName val="[POWER5.XLA]__qmaxsolutions__96"/>
      <sheetName val="Summary of Adjustments"/>
      <sheetName val="[POWER5.XLA]__qmaxsolutions__97"/>
      <sheetName val="[POWER5.XLA]__qmaxsolutions__98"/>
      <sheetName val="[POWER5.XLA]__qmaxsolutions_100"/>
      <sheetName val="[POWER5.XLA]__qmaxsolutions_101"/>
      <sheetName val="[POWER5.XLA]__qmaxsolutions_102"/>
      <sheetName val="[POWER5.XLA]__qmaxsolutions_103"/>
      <sheetName val="[POWER5.XLA]__qmaxsolutions_105"/>
      <sheetName val="[POWER5.XLA]__qmaxsolutions_106"/>
      <sheetName val="[POWER5.XLA]__qmaxsolutions_107"/>
      <sheetName val="[POWER5.XLA]__qmaxsolutions_108"/>
      <sheetName val="[POWER5.XLA]__qmaxsolutions_109"/>
      <sheetName val="[POWER5.XLA]__qmaxsolutions_134"/>
      <sheetName val="[POWER5.XLA]__qmaxsolutions_112"/>
      <sheetName val="[POWER5.XLA]__qmaxsolutions_110"/>
      <sheetName val="[POWER5.XLA]__qmaxsolutions_111"/>
      <sheetName val="[POWER5.XLA]__qmaxsolutions_114"/>
      <sheetName val="[POWER5.XLA]__qmaxsolutions_113"/>
      <sheetName val="[POWER5.XLA]__qmaxsolutions_123"/>
      <sheetName val="[POWER5.XLA]__qmaxsolutions_115"/>
      <sheetName val="[POWER5.XLA]__qmaxsolutions_116"/>
      <sheetName val="[POWER5.XLA]__qmaxsolutions_117"/>
      <sheetName val="[POWER5.XLA]__qmaxsolutions_118"/>
      <sheetName val="[POWER5.XLA]__qmaxsolutions_119"/>
      <sheetName val="[POWER5.XLA]__qmaxsolutions_120"/>
      <sheetName val="[POWER5.XLA]__qmaxsolutions_121"/>
      <sheetName val="[POWER5.XLA]__qmaxsolutions_122"/>
      <sheetName val="[POWER5.XLA]__qmaxsolutions_124"/>
      <sheetName val="[POWER5.XLA]__qmaxsolutions_126"/>
      <sheetName val="[POWER5.XLA]__qmaxsolutions_125"/>
      <sheetName val="[POWER5.XLA]__qmaxsolutions_127"/>
      <sheetName val="[POWER5.XLA]__qmaxsolutions_128"/>
      <sheetName val="[POWER5.XLA]__qmaxsolutions_129"/>
      <sheetName val="[POWER5.XLA]__qmaxsolutions_130"/>
      <sheetName val="[POWER5.XLA]__qmaxsolutions_132"/>
      <sheetName val="[POWER5.XLA]__qmaxsolutions_131"/>
      <sheetName val="[POWER5.XLA]__qmaxsolutions_133"/>
      <sheetName val="[POWER5.XLA]__qmaxsolutions_190"/>
      <sheetName val="CENTRAL REGION - 66"/>
      <sheetName val="REST"/>
      <sheetName val="Depr Table"/>
      <sheetName val="[POWER5.XLA]__qmaxsolutions_189"/>
      <sheetName val="Listing"/>
      <sheetName val="useless"/>
      <sheetName val="[POWER5.XLA]_Applications_Mic_5"/>
      <sheetName val="[POWER5.XLA]__na1_salesforce__4"/>
      <sheetName val="[POWER5.XLA]__sfdc_DFS_Applic_3"/>
      <sheetName val="[POWER5.XLA]_J_Applications_M_4"/>
      <sheetName val="[POWER5.XLA]_Applications_Mic_6"/>
      <sheetName val="[POWER5.XLA]__aodocs_altirnao_6"/>
      <sheetName val="[POWER5.XLA]__localhost_webda_5"/>
      <sheetName val="[POWER5.XLA]__localhost_webda_6"/>
      <sheetName val="[POWER5.XLA]__localhost_FY_20_3"/>
      <sheetName val="[POWER5.XLA]__aodocs_altirnao_7"/>
      <sheetName val="[POWER5.XLA]__localhost_webda_7"/>
      <sheetName val="[POWER5.XLA][POWER5.XLA]_Appl_3"/>
      <sheetName val="[POWER5.XLA][POWER5.XLA]__na1_3"/>
      <sheetName val="[POWER5.XLA][POWER5.XLA]__sfd_3"/>
      <sheetName val="[POWER5.XLA][POWER5.XLA]_POWE_7"/>
      <sheetName val="[POWER5.XLA][POWER5.XLA]_POWE_8"/>
      <sheetName val="[POWER5.XLA][POWER5.XLA]_POWE_9"/>
      <sheetName val="[POWER5.XLA]__na1_salesforce__5"/>
      <sheetName val="[POWER5.XLA]_J_Applications_M_5"/>
      <sheetName val="[POWER5.XLA][POWER5.XLA]__qma_3"/>
      <sheetName val="[POWER5.XLA][POWER5.XLA]_POW_10"/>
      <sheetName val="[POWER5.XLA][POWER5.XLA]_POW_11"/>
      <sheetName val="[POWER5.XLA][POWER5.XLA]_J_Ap_3"/>
      <sheetName val="[POWER5.XLA]_Applications_Mic_7"/>
      <sheetName val="[POWER5.XLA]_Users_Dan_Librar_3"/>
      <sheetName val="[POWER5.XLA]__aodocs_altirnao_8"/>
      <sheetName val="[POWER5.XLA]__aodocs_altirnao_9"/>
      <sheetName val="[POWER5.XLA][POWER5_XLA]_POWE_5"/>
      <sheetName val="[POWER5.XLA][POWER5_XLA]_POWE_6"/>
      <sheetName val="[POWER5.XLA][POWER5_XLA]_POWE_7"/>
      <sheetName val="[POWER5.XLA][POWER5_XLA]_Appl_3"/>
      <sheetName val="[POWER5.XLA][POWER5_XLA]__na1_3"/>
      <sheetName val="[POWER5.XLA][POWER5_XLA]__sfd_3"/>
      <sheetName val="[POWER5.XLA]_Users_SSimakova__2"/>
      <sheetName val="[POWER5.XLA]_Applications_Mic_8"/>
      <sheetName val="[POWER5.XLA]__na1_salesforce__6"/>
      <sheetName val="[POWER5.XLA]__sfdc_DFS_Applic_4"/>
      <sheetName val="[POWER5.XLA]_J_Applications_M_6"/>
      <sheetName val="[POWER5.XLA]_Applications_Mic_9"/>
      <sheetName val="[POWER5.XLA]__aodocs_altirna_10"/>
      <sheetName val="[POWER5.XLA]__localhost_webda_8"/>
      <sheetName val="[POWER5.XLA]__localhost_webda_9"/>
      <sheetName val="[POWER5.XLA]__localhost_FY_20_4"/>
      <sheetName val="[POWER5.XLA]__aodocs_altirna_11"/>
      <sheetName val="[POWER5.XLA]__localhost_webd_10"/>
      <sheetName val="[POWER5.XLA][POWER5.XLA]_Appl_4"/>
      <sheetName val="[POWER5.XLA][POWER5.XLA]__na1_4"/>
      <sheetName val="[POWER5.XLA][POWER5.XLA]__sfd_4"/>
      <sheetName val="[POWER5.XLA][POWER5.XLA]_POW_12"/>
      <sheetName val="[POWER5.XLA][POWER5.XLA]_POW_13"/>
      <sheetName val="[POWER5.XLA][POWER5.XLA]_POW_14"/>
      <sheetName val="[POWER5.XLA]__na1_salesforce__7"/>
      <sheetName val="[POWER5.XLA]_J_Applications_M_7"/>
      <sheetName val="[POWER5.XLA][POWER5.XLA]__qma_4"/>
      <sheetName val="[POWER5.XLA][POWER5.XLA]_POW_15"/>
      <sheetName val="[POWER5.XLA][POWER5.XLA]_POW_16"/>
      <sheetName val="[POWER5.XLA][POWER5.XLA]_J_Ap_4"/>
      <sheetName val="[POWER5.XLA]_Applications_Mi_10"/>
      <sheetName val="[POWER5.XLA]_Users_Dan_Librar_4"/>
      <sheetName val="[POWER5.XLA]__aodocs_altirna_12"/>
      <sheetName val="[POWER5.XLA]__aodocs_altirna_13"/>
      <sheetName val="[POWER5.XLA][POWER5_XLA]_POWE_8"/>
      <sheetName val="[POWER5.XLA][POWER5_XLA]_POWE_9"/>
      <sheetName val="[POWER5.XLA][POWER5_XLA]_POW_10"/>
      <sheetName val="[POWER5.XLA][POWER5_XLA]_Appl_4"/>
      <sheetName val="[POWER5.XLA][POWER5_XLA]__na1_4"/>
      <sheetName val="[POWER5.XLA][POWER5_XLA]__sfd_4"/>
      <sheetName val="[POWER5.XLA]_Users_SSimakova__3"/>
      <sheetName val="Odwalla"/>
      <sheetName val="Admin"/>
      <sheetName val="__qmaxsolutions_m_2"/>
      <sheetName val="__qmaxsolutions_m_4"/>
      <sheetName val="__qmaxsolutions_m_3"/>
      <sheetName val="__qmaxsolutions_m_5"/>
      <sheetName val="__qmaxsolutions_m_6"/>
      <sheetName val="[POWER5.XLA]_Applications_Mi_11"/>
      <sheetName val="[POWER5.XLA]__na1_salesforce__8"/>
      <sheetName val="[POWER5.XLA]__sfdc_DFS_Applic_5"/>
      <sheetName val="[POWER5.XLA]_J_Applications_M_8"/>
      <sheetName val="[POWER5.XLA]_Applications_Mi_12"/>
      <sheetName val="[POWER5.XLA]__aodocs_altirna_14"/>
      <sheetName val="[POWER5.XLA]__localhost_webd_11"/>
      <sheetName val="[POWER5.XLA]__localhost_webd_12"/>
      <sheetName val="[POWER5.XLA]__localhost_FY_20_5"/>
      <sheetName val="[POWER5.XLA]__aodocs_altirna_15"/>
      <sheetName val="[POWER5.XLA]__localhost_webd_13"/>
      <sheetName val="[POWER5.XLA][POWER5.XLA]_Appl_5"/>
      <sheetName val="[POWER5.XLA][POWER5.XLA]__na1_5"/>
      <sheetName val="[POWER5.XLA][POWER5.XLA]__sfd_5"/>
      <sheetName val="[POWER5.XLA][POWER5.XLA]_POW_17"/>
      <sheetName val="[POWER5.XLA][POWER5.XLA]_POW_18"/>
      <sheetName val="[POWER5.XLA][POWER5.XLA]_POW_19"/>
      <sheetName val="[POWER5.XLA]__na1_salesforce__9"/>
      <sheetName val="[POWER5.XLA]_J_Applications_M_9"/>
      <sheetName val="[POWER5.XLA][POWER5.XLA]__qma_5"/>
      <sheetName val="[POWER5.XLA][POWER5.XLA]_POW_20"/>
      <sheetName val="[POWER5.XLA][POWER5.XLA]_POW_21"/>
      <sheetName val="[POWER5.XLA][POWER5.XLA]_J_Ap_5"/>
      <sheetName val="[POWER5.XLA]_Applications_Mi_13"/>
      <sheetName val="[POWER5.XLA]_Users_Dan_Librar_5"/>
      <sheetName val="[POWER5.XLA]__aodocs_altirna_16"/>
      <sheetName val="[POWER5.XLA]__aodocs_altirna_17"/>
      <sheetName val="[POWER5.XLA][POWER5_XLA]_POW_11"/>
      <sheetName val="[POWER5.XLA][POWER5_XLA]_POW_12"/>
      <sheetName val="[POWER5.XLA][POWER5_XLA]_POW_13"/>
      <sheetName val="[POWER5.XLA][POWER5_XLA]_Appl_5"/>
      <sheetName val="[POWER5.XLA][POWER5_XLA]__na1_5"/>
      <sheetName val="[POWER5.XLA][POWER5_XLA]__sfd_5"/>
      <sheetName val="[POWER5.XLA]_Users_SSimakova__4"/>
      <sheetName val="[POWER5.XLA]_Applications_Mi_14"/>
      <sheetName val="[POWER5.XLA]__na1_salesforce_10"/>
      <sheetName val="[POWER5.XLA]__sfdc_DFS_Applic_6"/>
      <sheetName val="[POWER5.XLA]_J_Applications__10"/>
      <sheetName val="[POWER5.XLA]_Applications_Mi_15"/>
      <sheetName val="[POWER5.XLA]__aodocs_altirna_18"/>
      <sheetName val="[POWER5.XLA]__localhost_webd_14"/>
      <sheetName val="[POWER5.XLA]__localhost_webd_15"/>
      <sheetName val="[POWER5.XLA]__localhost_FY_20_6"/>
      <sheetName val="[POWER5.XLA]__aodocs_altirna_19"/>
      <sheetName val="[POWER5.XLA]__localhost_webd_16"/>
      <sheetName val="[POWER5.XLA][POWER5.XLA]_Appl_6"/>
      <sheetName val="[POWER5.XLA][POWER5.XLA]__na1_6"/>
      <sheetName val="[POWER5.XLA][POWER5.XLA]__sfd_6"/>
      <sheetName val="[POWER5.XLA][POWER5.XLA]_POW_22"/>
      <sheetName val="[POWER5.XLA][POWER5.XLA]_POW_23"/>
      <sheetName val="[POWER5.XLA][POWER5.XLA]_POW_24"/>
      <sheetName val="[POWER5.XLA]__na1_salesforce_11"/>
      <sheetName val="[POWER5.XLA]_J_Applications__11"/>
      <sheetName val="[POWER5.XLA][POWER5.XLA]__qma_6"/>
      <sheetName val="[POWER5.XLA][POWER5.XLA]_POW_25"/>
      <sheetName val="[POWER5.XLA][POWER5.XLA]_POW_26"/>
      <sheetName val="[POWER5.XLA][POWER5.XLA]_J_Ap_6"/>
      <sheetName val="[POWER5.XLA]_Applications_Mi_16"/>
      <sheetName val="[POWER5.XLA]_Users_Dan_Librar_6"/>
      <sheetName val="[POWER5.XLA]__aodocs_altirna_20"/>
      <sheetName val="[POWER5.XLA]__aodocs_altirna_21"/>
      <sheetName val="[POWER5.XLA][POWER5_XLA]_POW_14"/>
      <sheetName val="[POWER5.XLA][POWER5_XLA]_POW_15"/>
      <sheetName val="[POWER5.XLA][POWER5_XLA]_POW_16"/>
      <sheetName val="[POWER5.XLA][POWER5_XLA]_Appl_6"/>
      <sheetName val="[POWER5.XLA][POWER5_XLA]__na1_6"/>
      <sheetName val="[POWER5.XLA][POWER5_XLA]__sfd_6"/>
      <sheetName val="[POWER5.XLA]_Users_SSimakova__5"/>
      <sheetName val="[POWER5.XLA]__na1_salesforce_12"/>
      <sheetName val="[POWER5.XLA][POWER5_XLA]__qma_2"/>
      <sheetName val="[POWER5.XLA][POWER5_XLA]_POW_17"/>
      <sheetName val="[POWER5.XLA][POWER5_XLA]_POW_18"/>
      <sheetName val="[POWER5.XLA][POWER5_XLA]_J_Ap_2"/>
      <sheetName val="[POWER5.XLA]_Users_Dan_Librar_7"/>
      <sheetName val="LB_DCF"/>
      <sheetName val="AS"/>
      <sheetName val="ES"/>
      <sheetName val="Beluga CTRL"/>
      <sheetName val="400"/>
      <sheetName val="[POWER5.XLA]__qmaxsolutions_137"/>
      <sheetName val="CF_AGG"/>
      <sheetName val="Drop_Down_Lists2"/>
      <sheetName val="SCIMED_Old2"/>
      <sheetName val="//na1_salesforce_com/Applicati2"/>
      <sheetName val="Buyers_Competitors_(2)2"/>
      <sheetName val="Trial_Balance2"/>
      <sheetName val="E&amp;Y_Format2"/>
      <sheetName val="Print_Controls2"/>
      <sheetName val="Input_Page2"/>
      <sheetName val="D_&amp;_A2"/>
      <sheetName val="Share_Prices2"/>
      <sheetName val="Consolidated_Financials2"/>
      <sheetName val="Inputs_&amp;_Pro_Formas1"/>
      <sheetName val="input_for_decending_analysis1"/>
      <sheetName val="Trending_Inc_Stmt1"/>
      <sheetName val="CG_Alloc1"/>
      <sheetName val="Data_sheet1"/>
      <sheetName val="Pricing_Graphs"/>
      <sheetName val="CoTrans_Input_Sheet"/>
      <sheetName val="ROCE-WACC_EVtoEBITDA1"/>
      <sheetName val="Control_Sheet1"/>
      <sheetName val="[POWER5_XLA]//qmaxsolutions-my1"/>
      <sheetName val="[POWER5_XLA][POWER5_XLA]//qmax1"/>
      <sheetName val="[POWER5_XLA][POWER5_XLA]\J\App1"/>
      <sheetName val="[POWER5_XLA]\J\Applications\Mi1"/>
      <sheetName val="P&amp;L_by_Month1"/>
      <sheetName val="T_DCF1"/>
      <sheetName val="Iss__Vol__(Outp_)1"/>
      <sheetName val="Cost_Centers_and_PMTs1"/>
      <sheetName val="DAS_&amp;_Networking_Costs1"/>
      <sheetName val="Fin_Flows1"/>
      <sheetName val="Marketing_Stats1"/>
      <sheetName val="Stock_Chart1"/>
      <sheetName val="Sources_&amp;_Uses1"/>
      <sheetName val="Covenant_Wksht1"/>
      <sheetName val="Statement_of_Cash_Flows1"/>
      <sheetName val="Comps_Table1"/>
      <sheetName val="Item_Data"/>
      <sheetName val="Asset_(VIN)_Data"/>
      <sheetName val="FX_Rates"/>
      <sheetName val="Portfolio_Budget"/>
      <sheetName val="Cash_flow_worksheet"/>
      <sheetName val="Inc_Stmt"/>
      <sheetName val="Bal_Sht"/>
      <sheetName val="Risc_Financiero"/>
      <sheetName val="Lookup_Tables"/>
      <sheetName val="EFASB13_(US-12)"/>
      <sheetName val="chart_of_accounts"/>
      <sheetName val="Gastos_Detallados_Opt"/>
      <sheetName val="BU_Logic"/>
      <sheetName val="Corp_Brd"/>
      <sheetName val="Master_Comps"/>
      <sheetName val="Share_Repurchase_Benchmarking"/>
      <sheetName val="\Users\Dan\Library\Application1"/>
      <sheetName val="2018_All_Brands1"/>
      <sheetName val="2018_Lipoflavonoid1"/>
      <sheetName val="2018_Florajen1"/>
      <sheetName val="2018_CertainDri1"/>
      <sheetName val="2018_Cystex1"/>
      <sheetName val="2018_Absorbine1"/>
      <sheetName val="2018_Albolene1"/>
      <sheetName val="2018_AntiMonkeyButt1"/>
      <sheetName val="2018_Non_Branded_0001"/>
      <sheetName val="CoCos_Output_Sheet"/>
      <sheetName val="Tax_Stock_deal"/>
      <sheetName val="Tax_Asset_deal"/>
      <sheetName val="Tax_S_Corp"/>
      <sheetName val="Financial_Request_List"/>
      <sheetName val="Tax_Request_List"/>
      <sheetName val="Cash_proof"/>
      <sheetName val="TB_-_IS"/>
      <sheetName val="TB_BS"/>
      <sheetName val="GT_Discussion&gt;"/>
      <sheetName val="COR_-_SoftwareHardware_Maint"/>
      <sheetName val="COR_-_Consultants"/>
      <sheetName val="COR_-_Co_hosting"/>
      <sheetName val="Opex-Professional_services"/>
      <sheetName val="GT_Custom1"/>
      <sheetName val="Rexall_Sundown"/>
      <sheetName val="SD_and_NB_Magazine"/>
      <sheetName val="C_B__4_Installed"/>
      <sheetName val="commercial_construction"/>
      <sheetName val="crack_spreads"/>
      <sheetName val="new_orders"/>
      <sheetName val="IFO_Manufacturing_Business_Clim"/>
      <sheetName val="OP_Sum"/>
      <sheetName val="A_CUENTA"/>
      <sheetName val="Power_&amp;_Fuel(SMS)"/>
      <sheetName val="Lease_summary"/>
      <sheetName val="Summary_Exhibit_II"/>
      <sheetName val="Issue_Log"/>
      <sheetName val="Asset_Transfer_Screen_Shot"/>
      <sheetName val="Asset_Proposal_List"/>
      <sheetName val="Asset_Proposal-Screen_Shots"/>
      <sheetName val="Data_Import_Template"/>
      <sheetName val="New_Asset_List"/>
      <sheetName val="New_Asset_Screen_Shots"/>
      <sheetName val="FAMAsset_as_of_12_31_18"/>
      <sheetName val="LC_PF"/>
      <sheetName val="FIRE_ALARM"/>
      <sheetName val="//na1_salesforce_co"/>
      <sheetName val="//qmaxsolutions-my_"/>
      <sheetName val="[POWER5_XLA][POWER5"/>
      <sheetName val="[POWER5_XLA]\Applic"/>
      <sheetName val="[POWER5_XLA]//na1_s"/>
      <sheetName val="[POWER5_XLA]\\sfdc\"/>
      <sheetName val="[POWER5_XLA]//qmaxs"/>
      <sheetName val="[POWER5_XLA]\J\Appl"/>
      <sheetName val="Sales_Forecast"/>
      <sheetName val="WC2_(2)"/>
      <sheetName val="Debt_Amortization"/>
      <sheetName val="Vector_Inputs"/>
      <sheetName val="[POWER5_XLA]__qmaxsolutions_m_2"/>
      <sheetName val="[POWER5_XLA]__qmaxsolutions_m_3"/>
      <sheetName val="ISQ_LBO_-_Full_Company"/>
      <sheetName val="Employee_Data"/>
      <sheetName val="[POWER5_XLA]__qmaxsolutions_m_4"/>
      <sheetName val="AOP_Summary-2"/>
      <sheetName val="investment-_acounting"/>
      <sheetName val="Data_Input"/>
      <sheetName val="[POWER5_XLA]__qmaxsolutions_m_5"/>
      <sheetName val="[POWER5_XLA]__qmaxsolutions__11"/>
      <sheetName val="[POWER5_XLA]__qmaxsolutions__10"/>
      <sheetName val="Wound_Case"/>
      <sheetName val="Data_Validation"/>
      <sheetName val="2015_Forecast"/>
      <sheetName val="Gross_Margin_Build"/>
      <sheetName val="Output_Model"/>
      <sheetName val="[POWER5_XLA]__qmaxsolutions_m_7"/>
      <sheetName val="[POWER5_XLA]__qmaxsolutions_m_6"/>
      <sheetName val="[POWER5_XLA]__qmaxsolutions_m_8"/>
      <sheetName val="[POWER5_XLA]__qmaxsolutions_m_9"/>
      <sheetName val="[POWER5_XLA]__qmaxsolutions__16"/>
      <sheetName val="[POWER5_XLA]__qmaxsolutions__12"/>
      <sheetName val="[POWER5_XLA]__qmaxsolutions__13"/>
      <sheetName val="[POWER5_XLA]__qmaxsolutions__14"/>
      <sheetName val="[POWER5_XLA]__qmaxsolutions__15"/>
      <sheetName val="novmar_actuals"/>
      <sheetName val="06-030_Capital_Gains_and_Losses"/>
      <sheetName val="Area_by_JC"/>
      <sheetName val="Equity_Database"/>
      <sheetName val="MARKET_PRICES"/>
      <sheetName val="RED_Forecast"/>
      <sheetName val="TEN_side"/>
      <sheetName val="Balance_Sheet_Standard_-Feb"/>
      <sheetName val="Balance_Sheet_Standard"/>
      <sheetName val="Balance_sheet_Actual_to_Budget"/>
      <sheetName val="Balance_sheet_Actual_to_Bud_Feb"/>
      <sheetName val="Feb_19"/>
      <sheetName val="Mar_19"/>
      <sheetName val="April_19"/>
      <sheetName val="May_2019"/>
      <sheetName val="June_19"/>
      <sheetName val="July_2019"/>
      <sheetName val="Aug_2019"/>
      <sheetName val="cash_flow-_Monthly_(2)"/>
      <sheetName val="cash_flow_monthly"/>
      <sheetName val="cash_flow_YTD_"/>
      <sheetName val="Budgeted_BS_2018-19"/>
      <sheetName val="cash_flow-_2018-19"/>
      <sheetName val="Budget_cash_flow_2018"/>
      <sheetName val="Cover_Page"/>
      <sheetName val="MM_Mapping"/>
      <sheetName val="Customer_split"/>
      <sheetName val="Depr_Amortisation_check"/>
      <sheetName val="Working_capital"/>
      <sheetName val="Summary_Financial_Statement"/>
      <sheetName val="Op_Balances_2019"/>
      <sheetName val="Look_up"/>
      <sheetName val="Cons_(2)"/>
      <sheetName val="GHA_orig"/>
      <sheetName val="[POWER5_XLA]__qmaxsolutions__17"/>
      <sheetName val="[POWER5_XLA]__qmaxsolutions__18"/>
      <sheetName val="[POWER5_XLA]__qmaxsolutions__19"/>
      <sheetName val="[POWER5_XLA]__qmaxsolutions__20"/>
      <sheetName val="[POWER5_XLA]__qmaxsolutions__21"/>
      <sheetName val="[POWER5_XLA]__qmaxsolutions__22"/>
      <sheetName val="[POWER5_XLA]__qmaxsolutions__23"/>
      <sheetName val="[POWER5.XLA]__qmaxsolutions_135"/>
      <sheetName val="[POWER5.XLA]__qmaxsolutions_136"/>
      <sheetName val="[POWER5.XLA]__qmaxsolutions_141"/>
      <sheetName val="[POWER5.XLA]__qmaxsolutions_138"/>
      <sheetName val="[POWER5.XLA]__qmaxsolutions_139"/>
      <sheetName val="[POWER5.XLA]__qmaxsolutions_140"/>
      <sheetName val="[POWER5.XLA]__qmaxsolutions_150"/>
      <sheetName val="[POWER5.XLA]__qmaxsolutions_142"/>
      <sheetName val="[POWER5.XLA]__qmaxsolutions_145"/>
      <sheetName val="[POWER5.XLA]__qmaxsolutions_143"/>
      <sheetName val="[POWER5.XLA]__qmaxsolutions_144"/>
      <sheetName val="[POWER5.XLA]__qmaxsolutions_146"/>
      <sheetName val="[POWER5.XLA]__qmaxsolutions_147"/>
      <sheetName val="[POWER5.XLA]__qmaxsolutions_149"/>
      <sheetName val="[POWER5.XLA]__qmaxsolutions_148"/>
      <sheetName val="[POWER5.XLA]__qmaxsolutions_156"/>
      <sheetName val="[POWER5.XLA]__qmaxsolutions_151"/>
      <sheetName val="[POWER5.XLA]__qmaxsolutions_153"/>
      <sheetName val="[POWER5.XLA]__qmaxsolutions_152"/>
      <sheetName val="[POWER5.XLA]__qmaxsolutions_154"/>
      <sheetName val="[POWER5.XLA]__qmaxsolutions_155"/>
      <sheetName val="[POWER5.XLA]__qmaxsolutions_160"/>
      <sheetName val="[POWER5.XLA]__qmaxsolutions_157"/>
      <sheetName val="[POWER5.XLA]__qmaxsolutions_158"/>
      <sheetName val="[POWER5.XLA]__qmaxsolutions_159"/>
      <sheetName val="[POWER5.XLA]__qmaxsolutions_164"/>
      <sheetName val="[POWER5.XLA]__qmaxsolutions_163"/>
      <sheetName val="[POWER5.XLA]__qmaxsolutions_161"/>
      <sheetName val="[POWER5.XLA]__qmaxsolutions_162"/>
      <sheetName val="[POWER5.XLA]__qmaxsolutions_168"/>
      <sheetName val="[POWER5.XLA]__qmaxsolutions_167"/>
      <sheetName val="[POWER5.XLA]__qmaxsolutions_165"/>
      <sheetName val="[POWER5.XLA]__qmaxsolutions_166"/>
      <sheetName val="[POWER5.XLA]__qmaxsolutions_169"/>
      <sheetName val="[POWER5.XLA]__qmaxsolutions_176"/>
      <sheetName val="[POWER5.XLA]__qmaxsolutions_172"/>
      <sheetName val="[POWER5.XLA]__qmaxsolutions_170"/>
      <sheetName val="[POWER5.XLA]__qmaxsolutions_171"/>
      <sheetName val="[POWER5.XLA]__qmaxsolutions_174"/>
      <sheetName val="[POWER5.XLA]__qmaxsolutions_173"/>
      <sheetName val="[POWER5.XLA]__qmaxsolutions_175"/>
      <sheetName val="[POWER5.XLA]__qmaxsolutions_177"/>
      <sheetName val="[POWER5.XLA]__qmaxsolutions_179"/>
      <sheetName val="[POWER5.XLA]__qmaxsolutions_178"/>
      <sheetName val="[POWER5.XLA]__qmaxsolutions_183"/>
      <sheetName val="[POWER5.XLA]__qmaxsolutions_181"/>
      <sheetName val="[POWER5.XLA]__qmaxsolutions_180"/>
      <sheetName val="[POWER5.XLA]__qmaxsolutions_182"/>
      <sheetName val="[POWER5.XLA]__qmaxsolutions_184"/>
      <sheetName val="[POWER5.XLA]__qmaxsolutions_188"/>
      <sheetName val="[POWER5.XLA]__qmaxsolutions_186"/>
      <sheetName val="[POWER5.XLA]__qmaxsolutions_185"/>
      <sheetName val="[POWER5.XLA]__qmaxsolutions_187"/>
      <sheetName val="ACQ_Assump"/>
      <sheetName val="[POWER5.XLA]__qmaxsolutions_249"/>
      <sheetName val="99 Contingency Analysis"/>
      <sheetName val="New C PM"/>
      <sheetName val="Controls"/>
      <sheetName val="Pipeline User Controls"/>
      <sheetName val="DCF Inputs"/>
      <sheetName val="TFTREBRI"/>
      <sheetName val="EV-EBITDA"/>
      <sheetName val="GSChartLabels"/>
      <sheetName val="Disposal_95"/>
      <sheetName val="Customize Your Purchase Order"/>
      <sheetName val="[POWER5.XLA]__qmaxsolutions_193"/>
      <sheetName val="[POWER5.XLA]__qmaxsolutions_191"/>
      <sheetName val="[POWER5.XLA]__qmaxsolutions_192"/>
      <sheetName val="[POWER5.XLA]__qmaxsolutions_194"/>
      <sheetName val="[POWER5.XLA]__qmaxsolutions_195"/>
      <sheetName val="[POWER5.XLA]__qmaxsolutions_198"/>
      <sheetName val="[POWER5.XLA]__qmaxsolutions_196"/>
      <sheetName val="[POWER5.XLA]__qmaxsolutions_197"/>
      <sheetName val="[POWER5.XLA]__qmaxsolutions_199"/>
      <sheetName val="Add Info(AI)"/>
      <sheetName val="P&amp;L - Main"/>
      <sheetName val="GP LP Fund"/>
      <sheetName val="CODING"/>
      <sheetName val="EDEFDEBT"/>
      <sheetName val="Worldwide_Sales"/>
      <sheetName val="[POWER5.XLA]__qmaxsolutions_200"/>
      <sheetName val="[POWER5.XLA]__qmaxsolutions_201"/>
      <sheetName val="[POWER5.XLA]__qmaxsolutions_202"/>
      <sheetName val="[POWER5.XLA]__qmaxsolutions_204"/>
      <sheetName val="2007"/>
      <sheetName val="2020 Capex Budget"/>
      <sheetName val="Capex Forecast"/>
      <sheetName val="Actual_Forecast"/>
      <sheetName val="DB002Exp"/>
      <sheetName val="DB003Exp"/>
      <sheetName val="DB005Exp"/>
      <sheetName val="DB007Exp"/>
      <sheetName val="DB011Exp"/>
      <sheetName val="DB037Exp"/>
      <sheetName val="Open PO @ 11.1.18"/>
      <sheetName val="SA18-072 to 18-083 Flipper Proj"/>
      <sheetName val="CC pmt SA18-075 &amp; 18-076"/>
      <sheetName val="Summary Prophix Vs Macola"/>
      <sheetName val="Summary Small Flipper"/>
      <sheetName val="AP invoices SA18-073-083"/>
      <sheetName val="CC Expense SA18-073- 083"/>
      <sheetName val="Support"/>
      <sheetName val="Note"/>
      <sheetName val="Open PO @11.29.18"/>
      <sheetName val="Open PO @ 12.31.2018"/>
      <sheetName val="[POWER5.XLA]__qmaxsolutions_203"/>
      <sheetName val="[POWER5.XLA]__qmaxsolutions_206"/>
      <sheetName val="[POWER5.XLA]__qmaxsolutions_205"/>
      <sheetName val="ScratchPad_HCB_YTD BS"/>
      <sheetName val="ScratchPad_HPM_YTD BS"/>
      <sheetName val="CCS"/>
      <sheetName val="Financial Data"/>
      <sheetName val="Lookup Table"/>
      <sheetName val="Dashboard - Page 1"/>
      <sheetName val="Dashboard - Page 2"/>
      <sheetName val="Dashboard - Page 3"/>
      <sheetName val="HRs &amp; Fill Rate"/>
      <sheetName val="TX Consolidated"/>
      <sheetName val="Census"/>
      <sheetName val="JE"/>
      <sheetName val="Abilene"/>
      <sheetName val="Arlington"/>
      <sheetName val="Corpus Christi"/>
      <sheetName val="Del Rio(xfers. to SA in Nov.)"/>
      <sheetName val="Edinburg"/>
      <sheetName val="Jasper"/>
      <sheetName val="Laredo(xfers. to Corp. in Nov.)"/>
      <sheetName val="Mt Vernon"/>
      <sheetName val="Pasadena"/>
      <sheetName val="Cooper"/>
      <sheetName val="Bridgeport"/>
      <sheetName val="San Antonio"/>
      <sheetName val="Louisiana"/>
      <sheetName val="Pyramid"/>
      <sheetName val="Consolidated CCS Tracker"/>
      <sheetName val="Abilene CCS Tracker"/>
      <sheetName val="Arlington CCS Tracker"/>
      <sheetName val="Bridgeport CCS Tracker"/>
      <sheetName val="Cooper CCS Tracker"/>
      <sheetName val="Corpus Christi CCS Tracker"/>
      <sheetName val="Del Rio CCS Tracker"/>
      <sheetName val="Edinburg CCS Tracker"/>
      <sheetName val="Jasper CCS Tracker"/>
      <sheetName val="Laredo CCS Tracker"/>
      <sheetName val="Mt Vernon CCS Tracker"/>
      <sheetName val="Pasadena CCS Tracker"/>
      <sheetName val="San Antonio CCS Tracker"/>
      <sheetName val="Pyramid CCS Tracker"/>
      <sheetName val="Dashboard"/>
      <sheetName val="OK Consol"/>
      <sheetName val="Hugo"/>
      <sheetName val="OklahomaCity"/>
      <sheetName val="Pryor"/>
      <sheetName val="Purcell"/>
      <sheetName val="Sallisaw"/>
      <sheetName val="Enid"/>
      <sheetName val="Chickasha"/>
      <sheetName val="Weatherford"/>
      <sheetName val="Avg PCA Hrs"/>
      <sheetName val="PCA Hours"/>
      <sheetName val="Nursing"/>
      <sheetName val="Instructions"/>
      <sheetName val="TransfersOut"/>
      <sheetName val="[POWER5.XLA]__qmaxsolutions_209"/>
      <sheetName val="[POWER5.XLA]__qmaxsolutions_207"/>
      <sheetName val="[POWER5.XLA]__qmaxsolutions_208"/>
      <sheetName val="Portugal Q1RF"/>
      <sheetName val="[POWER5.XLA]__qmaxsolutions_210"/>
      <sheetName val="[POWER5.XLA]__qmaxsolutions_211"/>
      <sheetName val="[POWER5.XLA]__qmaxsolutions_212"/>
      <sheetName val="[POWER5.XLA]__qmaxsolutions_213"/>
      <sheetName val="[POWER5.XLA]__qmaxsolutions_214"/>
      <sheetName val="[POWER5.XLA]__qmaxsolutions_215"/>
      <sheetName val="[POWER5.XLA]__qmaxsolutions_216"/>
      <sheetName val="CA2"/>
      <sheetName val="[POWER5.XLA]__qmaxsolutions_217"/>
      <sheetName val="[POWER5.XLA]__qmaxsolutions_218"/>
      <sheetName val="Category"/>
      <sheetName val="[POWER5.XLA]__qmaxsolutions_219"/>
      <sheetName val="Mini Model"/>
      <sheetName val="Case Driver"/>
      <sheetName val="Case Feed"/>
      <sheetName val="8.23.06"/>
      <sheetName val="[POWER5.XLA]__qmaxsolutions_220"/>
      <sheetName val="EPS Chart_CRNv2"/>
      <sheetName val="[POWER5.XLA]__qmaxsolutions_223"/>
      <sheetName val="[POWER5.XLA]__qmaxsolutions_221"/>
      <sheetName val="[POWER5.XLA]__qmaxsolutions_222"/>
      <sheetName val="[POWER5.XLA]__qmaxsolutions_228"/>
      <sheetName val="[POWER5.XLA]__qmaxsolutions_224"/>
      <sheetName val="[POWER5.XLA]__qmaxsolutions_225"/>
      <sheetName val="[POWER5.XLA]__qmaxsolutions_226"/>
      <sheetName val="[POWER5.XLA]__qmaxsolutions_227"/>
      <sheetName val="[POWER5.XLA]__qmaxsolutions_229"/>
      <sheetName val="CapStructure"/>
      <sheetName val="Returns"/>
      <sheetName val="Convertible Preferred"/>
      <sheetName val="Upside Cases"/>
      <sheetName val="Standalone Costs"/>
      <sheetName val="[POWER5.XLA]__qmaxsolutions_231"/>
      <sheetName val="[POWER5.XLA]__qmaxsolutions_230"/>
      <sheetName val="[POWER5.XLA]__qmaxsolutions_232"/>
      <sheetName val="[POWER5.XLA]__qmaxsolutions_234"/>
      <sheetName val="[POWER5.XLA]__qmaxsolutions_233"/>
      <sheetName val="[POWER5.XLA]__qmaxsolutions_235"/>
      <sheetName val="PRE"/>
      <sheetName val="Mo Cons"/>
      <sheetName val="Fin Ratios"/>
      <sheetName val="Summary Statistics"/>
      <sheetName val="Chart3"/>
      <sheetName val="Income - Year"/>
      <sheetName val="Cash - Year"/>
      <sheetName val="Balance - Year"/>
      <sheetName val="Chart1"/>
      <sheetName val="Chart2"/>
      <sheetName val="QtrDebtRatios"/>
      <sheetName val="FCF Chart"/>
      <sheetName val="Paging Pen Chart"/>
      <sheetName val="Paging"/>
      <sheetName val="Cellular"/>
      <sheetName val="Equipment"/>
      <sheetName val="Depreciation"/>
      <sheetName val="CCA"/>
      <sheetName val="Tax"/>
      <sheetName val="Deferred Charges"/>
      <sheetName val="A Shares"/>
      <sheetName val="B Shares"/>
      <sheetName val="Total Shares"/>
      <sheetName val="Options"/>
      <sheetName val="Valuation - FCF"/>
      <sheetName val="Valuation - FCF + Multiple"/>
      <sheetName val="Valuation - EBITDA Multiple"/>
      <sheetName val="DS_Key_Information"/>
      <sheetName val="DS_Valuation_Measures"/>
      <sheetName val="DS_Quarterly_Estimates_Data"/>
      <sheetName val="DS_Income_Statement"/>
      <sheetName val="DS_Cash_Flow"/>
      <sheetName val="DS_Balance_Sheet"/>
      <sheetName val="DS_Industry_Specif"/>
      <sheetName val="[POWER5.XLA]__qmaxsolutions_238"/>
      <sheetName val="[POWER5.XLA]__qmaxsolutions_236"/>
      <sheetName val="[POWER5.XLA]__qmaxsolutions_237"/>
      <sheetName val="[POWER5.XLA]__qmaxsolutions_239"/>
      <sheetName val="[POWER5.XLA]__qmaxsolutions_241"/>
      <sheetName val="[POWER5.XLA]__qmaxsolutions_240"/>
      <sheetName val="[POWER5.XLA]__qmaxsolutions_242"/>
      <sheetName val="[POWER5.XLA]__qmaxsolutions_243"/>
      <sheetName val="[POWER5.XLA]__qmaxsolutions_244"/>
      <sheetName val="[POWER5.XLA]__qmaxsolutions_245"/>
      <sheetName val="[POWER5.XLA]__qmaxsolutions_246"/>
      <sheetName val="PL - Corintech UK"/>
      <sheetName val="PL4.2 - Corintech HK"/>
      <sheetName val="[POWER5.XLA]__qmaxsolutions_247"/>
      <sheetName val="[POWER5.XLA]__qmaxsolutions_248"/>
      <sheetName val="[POWER5.XLA]__qmaxsolutions_455"/>
      <sheetName val="[POWER5.XLA]__qmaxsolutions_297"/>
      <sheetName val="General_Input"/>
      <sheetName val="Supporting Settings"/>
      <sheetName val="[POWER5.XLA]_Applications_Mi_17"/>
      <sheetName val="[POWER5.XLA]__sfdc_DFS_Applic_7"/>
      <sheetName val="[POWER5.XLA]_J_Applications__12"/>
      <sheetName val="[POWER5.XLA]_Applications_Mi_18"/>
      <sheetName val="[POWER5.XLA]__aodocs_altirna_22"/>
      <sheetName val="[POWER5.XLA]__localhost_webd_17"/>
      <sheetName val="[POWER5.XLA]__localhost_webd_18"/>
      <sheetName val="[POWER5.XLA]__localhost_FY_20_7"/>
      <sheetName val="[POWER5.XLA]__aodocs_altirna_23"/>
      <sheetName val="[POWER5.XLA]__localhost_webd_19"/>
      <sheetName val="[POWER5.XLA][POWER5.XLA]_Appl_7"/>
      <sheetName val="[POWER5.XLA][POWER5.XLA]__na1_7"/>
      <sheetName val="[POWER5.XLA][POWER5.XLA]__sfd_7"/>
      <sheetName val="[POWER5.XLA][POWER5.XLA]_POW_27"/>
      <sheetName val="[POWER5.XLA][POWER5.XLA]_POW_28"/>
      <sheetName val="[POWER5.XLA][POWER5.XLA]_POW_29"/>
      <sheetName val="[POWER5.XLA]__na1_salesforce_13"/>
      <sheetName val="[POWER5.XLA]_J_Applications__13"/>
      <sheetName val="[POWER5.XLA][POWER5.XLA]__qma_7"/>
      <sheetName val="[POWER5.XLA][POWER5.XLA]_POW_30"/>
      <sheetName val="[POWER5.XLA][POWER5.XLA]_POW_31"/>
      <sheetName val="[POWER5.XLA][POWER5.XLA]_J_Ap_7"/>
      <sheetName val="[POWER5.XLA]_Applications_Mi_19"/>
      <sheetName val="[POWER5.XLA]__aodocs_altirna_24"/>
      <sheetName val="[POWER5.XLA]__aodocs_altirna_25"/>
      <sheetName val="[POWER5.XLA][POWER5_XLA]_POW_19"/>
      <sheetName val="[POWER5.XLA][POWER5_XLA]_Appl_7"/>
      <sheetName val="[POWER5.XLA][POWER5_XLA]__na1_7"/>
      <sheetName val="[POWER5.XLA][POWER5_XLA]__sfd_7"/>
      <sheetName val="[POWER5.XLA]_Users_SSimakova__6"/>
      <sheetName val="[POWER5.XLA]__na1_salesforce_14"/>
      <sheetName val="[POWER5.XLA][POWER5_XLA]_POW_20"/>
      <sheetName val="[POWER5.XLA][POWER5_XLA]_POW_21"/>
      <sheetName val="[POWER5.XLA]_Users_Dan_Librar_8"/>
      <sheetName val="[POWER5.XLA]__qmaxsolutions_268"/>
      <sheetName val="[POWER5.XLA]__d_docs_live_net_4"/>
      <sheetName val="[POWER5.XLA]__d_docs_live_net_2"/>
      <sheetName val="[POWER5.XLA]__d_docs_live_net_3"/>
      <sheetName val="[POWER5.XLA]__d_docs_live_net_5"/>
      <sheetName val="[POWER5.XLA]__qmaxsolutions_259"/>
      <sheetName val="[POWER5.XLA]__qmaxsolutions_258"/>
      <sheetName val="[POWER5.XLA]__qmaxsolutions_250"/>
      <sheetName val="[POWER5.XLA]__qmaxsolutions_251"/>
      <sheetName val="[POWER5.XLA]__qmaxsolutions_252"/>
      <sheetName val="[POWER5.XLA]__qmaxsolutions_255"/>
      <sheetName val="[POWER5.XLA]__qmaxsolutions_254"/>
      <sheetName val="[POWER5.XLA]__qmaxsolutions_253"/>
      <sheetName val="[POWER5.XLA]__qmaxsolutions_257"/>
      <sheetName val="[POWER5.XLA]__qmaxsolutions_256"/>
      <sheetName val="[POWER5.XLA]__qmaxsolutions_262"/>
      <sheetName val="[POWER5.XLA]__qmaxsolutions_261"/>
      <sheetName val="[POWER5.XLA]__qmaxsolutions_260"/>
      <sheetName val="[POWER5.XLA]__qmaxsolutions_263"/>
      <sheetName val="[POWER5.XLA]__qmaxsolutions_264"/>
      <sheetName val="[POWER5.XLA]__qmaxsolutions_267"/>
      <sheetName val="[POWER5.XLA]__qmaxsolutions_266"/>
      <sheetName val="[POWER5.XLA]__qmaxsolutions_265"/>
      <sheetName val="[POWER5.XLA]__qmaxsolutions_269"/>
      <sheetName val="__qmaxsolutions_m_7"/>
      <sheetName val="__qmaxsolutions_m_8"/>
      <sheetName val="__qmaxsolutions__14"/>
      <sheetName val="__qmaxsolutions_m_9"/>
      <sheetName val="_Applications_Mic_2"/>
      <sheetName val="__na1_salesforce__2"/>
      <sheetName val="__sfdc_DFS_Applic_2"/>
      <sheetName val="_J_Applications_M_2"/>
      <sheetName val="__qmaxsolutions__10"/>
      <sheetName val="__qmaxsolutions__11"/>
      <sheetName val="__qmaxsolutions__12"/>
      <sheetName val="__qmaxsolutions__13"/>
      <sheetName val="__qmaxsolutions__15"/>
      <sheetName val="__qmaxsolutions__16"/>
      <sheetName val="__qmaxsolutions__19"/>
      <sheetName val="__qmaxsolutions__17"/>
      <sheetName val="__qmaxsolutions__18"/>
      <sheetName val="__qmaxsolutions__20"/>
      <sheetName val="__qmaxsolutions__27"/>
      <sheetName val="__qmaxsolutions__22"/>
      <sheetName val="__qmaxsolutions__21"/>
      <sheetName val="__qmaxsolutions__24"/>
      <sheetName val="__qmaxsolutions__23"/>
      <sheetName val="__qmaxsolutions__25"/>
      <sheetName val="__qmaxsolutions__26"/>
      <sheetName val="__qmaxsolutions__28"/>
      <sheetName val="__qmaxsolutions__30"/>
      <sheetName val="__qmaxsolutions__29"/>
      <sheetName val="__qmaxsolutions__31"/>
      <sheetName val="__qmaxsolutions__54"/>
      <sheetName val="__qmaxsolutions__43"/>
      <sheetName val="__qmaxsolutions__32"/>
      <sheetName val="__qmaxsolutions__38"/>
      <sheetName val="__qmaxsolutions__34"/>
      <sheetName val="__qmaxsolutions__33"/>
      <sheetName val="__qmaxsolutions__36"/>
      <sheetName val="__qmaxsolutions__35"/>
      <sheetName val="__qmaxsolutions__37"/>
      <sheetName val="__qmaxsolutions__39"/>
      <sheetName val="__qmaxsolutions__40"/>
      <sheetName val="__qmaxsolutions__41"/>
      <sheetName val="__qmaxsolutions__42"/>
      <sheetName val="__qmaxsolutions__44"/>
      <sheetName val="__qmaxsolutions__45"/>
      <sheetName val="__qmaxsolutions__46"/>
      <sheetName val="__qmaxsolutions__47"/>
      <sheetName val="__qmaxsolutions__48"/>
      <sheetName val="__qmaxsolutions__49"/>
      <sheetName val="__qmaxsolutions__51"/>
      <sheetName val="__qmaxsolutions__50"/>
      <sheetName val="__qmaxsolutions__52"/>
      <sheetName val="__qmaxsolutions__53"/>
      <sheetName val="__qmaxsolutions__55"/>
      <sheetName val="__qmaxsolutions__56"/>
      <sheetName val="__qmaxsolutions__57"/>
      <sheetName val="__qmaxsolutions__58"/>
      <sheetName val="__qmaxsolutions__59"/>
      <sheetName val="__qmaxsolutions__60"/>
      <sheetName val="_Applications_Mic_3"/>
      <sheetName val="__aodocs_altirnao_2"/>
      <sheetName val="__localhost_webda_2"/>
      <sheetName val="__localhost_webda_3"/>
      <sheetName val="__localhost_FY_20_2"/>
      <sheetName val="__aodocs_altirnao_3"/>
      <sheetName val="__localhost_webda_4"/>
      <sheetName val="[POWER5.XLA]_Appl_2"/>
      <sheetName val="[POWER5.XLA]__na1_2"/>
      <sheetName val="[POWER5.XLA]__sfd_2"/>
      <sheetName val="[POWER5.XLA]_POWE_2"/>
      <sheetName val="[POWER5.XLA]_POWE_3"/>
      <sheetName val="[POWER5.XLA]_POWE_4"/>
      <sheetName val="__na1_salesforce__3"/>
      <sheetName val="_J_Applications_M_3"/>
      <sheetName val="[POWER5.XLA]__qma_2"/>
      <sheetName val="[POWER5.XLA]_POWE_5"/>
      <sheetName val="[POWER5.XLA]_POWE_6"/>
      <sheetName val="[POWER5.XLA]_J_Ap_2"/>
      <sheetName val="_Applications_Mic_4"/>
      <sheetName val="_Users_Dan_Librar_2"/>
      <sheetName val="__aodocs_altirnao_4"/>
      <sheetName val="__aodocs_altirnao_5"/>
      <sheetName val="[POWER5_XLA]_POWE_2"/>
      <sheetName val="[POWER5_XLA]_POWE_3"/>
      <sheetName val="[POWER5_XLA]_POWE_4"/>
      <sheetName val="[POWER5_XLA]_Appl_2"/>
      <sheetName val="[POWER5_XLA]__na1_2"/>
      <sheetName val="[POWER5_XLA]__sfd_2"/>
      <sheetName val="[POWER5_XLA][POWER1"/>
      <sheetName val="[POWER5_XLA]\Appli1"/>
      <sheetName val="[POWER5_XLA]//na1_1"/>
      <sheetName val="[POWER5_XLA]\\sfdc1"/>
      <sheetName val="\Applications\Micr1"/>
      <sheetName val="//na1_salesforce_c1"/>
      <sheetName val="\\sfdc\DFS\Applica1"/>
      <sheetName val="__qmaxsolutions__85"/>
      <sheetName val="__qmaxsolutions__74"/>
      <sheetName val="__qmaxsolutions__73"/>
      <sheetName val="__qmaxsolutions__72"/>
      <sheetName val="__qmaxsolutions__66"/>
      <sheetName val="__qmaxsolutions__61"/>
      <sheetName val="__qmaxsolutions__62"/>
      <sheetName val="__qmaxsolutions__63"/>
      <sheetName val="__qmaxsolutions__64"/>
      <sheetName val="__qmaxsolutions__65"/>
      <sheetName val="__qmaxsolutions__67"/>
      <sheetName val="__qmaxsolutions__68"/>
      <sheetName val="__qmaxsolutions__69"/>
      <sheetName val="__qmaxsolutions__71"/>
      <sheetName val="__qmaxsolutions__70"/>
      <sheetName val="__qmaxsolutions__76"/>
      <sheetName val="__qmaxsolutions__75"/>
      <sheetName val="__qmaxsolutions__79"/>
      <sheetName val="__qmaxsolutions__77"/>
      <sheetName val="__qmaxsolutions__78"/>
      <sheetName val="__qmaxsolutions__80"/>
      <sheetName val="__qmaxsolutions__81"/>
      <sheetName val="__qmaxsolutions__82"/>
      <sheetName val="__qmaxsolutions__83"/>
      <sheetName val="__qmaxsolutions__84"/>
      <sheetName val="__qmaxsolutions__99"/>
      <sheetName val="__qmaxsolutions__92"/>
      <sheetName val="__qmaxsolutions__87"/>
      <sheetName val="__qmaxsolutions__86"/>
      <sheetName val="__qmaxsolutions__91"/>
      <sheetName val="__qmaxsolutions__88"/>
      <sheetName val="__qmaxsolutions__89"/>
      <sheetName val="__qmaxsolutions__90"/>
      <sheetName val="__qmaxsolutions__93"/>
      <sheetName val="__qmaxsolutions__94"/>
      <sheetName val="__qmaxsolutions__95"/>
      <sheetName val="__qmaxsolutions__96"/>
      <sheetName val="__qmaxsolutions__97"/>
      <sheetName val="__qmaxsolutions__98"/>
      <sheetName val="__qmaxsolutions_100"/>
      <sheetName val="__qmaxsolutions_101"/>
      <sheetName val="__qmaxsolutions_102"/>
      <sheetName val="__qmaxsolutions_104"/>
      <sheetName val="__qmaxsolutions_103"/>
      <sheetName val="__qmaxsolutions_105"/>
      <sheetName val="__qmaxsolutions_106"/>
      <sheetName val="__qmaxsolutions_108"/>
      <sheetName val="__qmaxsolutions_107"/>
      <sheetName val="__qmaxsolutions_109"/>
      <sheetName val="__qmaxsolutions_110"/>
      <sheetName val="_Applications_Mic_5"/>
      <sheetName val="__na1_salesforce__4"/>
      <sheetName val="__sfdc_DFS_Applic_3"/>
      <sheetName val="_J_Applications_M_4"/>
      <sheetName val="[POWER5.XLA]_Appl_3"/>
      <sheetName val="[POWER5.XLA]__na1_3"/>
      <sheetName val="[POWER5.XLA]__sfd_3"/>
      <sheetName val="[POWER5.XLA]_POWE_7"/>
      <sheetName val="[POWER5.XLA]_POWE_8"/>
      <sheetName val="[POWER5.XLA]_POWE_9"/>
      <sheetName val="__localhost_webda_5"/>
      <sheetName val="__localhost_webda_6"/>
      <sheetName val="__localhost_FY_20_3"/>
      <sheetName val="__localhost_webda_7"/>
      <sheetName val="[POWER5.XLA]__qma_3"/>
      <sheetName val="[POWER5.XLA]_POW_10"/>
      <sheetName val="[POWER5.XLA]_POW_11"/>
      <sheetName val="[POWER5.XLA]_J_Ap_3"/>
      <sheetName val="__na1_salesforce__5"/>
      <sheetName val="_J_Applications_M_5"/>
      <sheetName val="_Applications_Mic_6"/>
      <sheetName val="__aodocs_altirnao_6"/>
      <sheetName val="__aodocs_altirnao_7"/>
      <sheetName val="_Users_Dan_Librar_3"/>
      <sheetName val="_Applications_Mic_7"/>
      <sheetName val="_Applications_Mic_8"/>
      <sheetName val="__na1_salesforce__6"/>
      <sheetName val="__sfdc_DFS_Applic_4"/>
      <sheetName val="_J_Applications_M_6"/>
      <sheetName val="[POWER5.XLA]_Appl_4"/>
      <sheetName val="[POWER5.XLA]__na1_4"/>
      <sheetName val="[POWER5.XLA]__sfd_4"/>
      <sheetName val="[POWER5.XLA]_POW_12"/>
      <sheetName val="[POWER5.XLA]_POW_13"/>
      <sheetName val="[POWER5.XLA]_POW_14"/>
      <sheetName val="__aodocs_altirnao_8"/>
      <sheetName val="__localhost_webda_8"/>
      <sheetName val="__localhost_webda_9"/>
      <sheetName val="__localhost_FY_20_4"/>
      <sheetName val="__aodocs_altirnao_9"/>
      <sheetName val="__localhost_webd_10"/>
      <sheetName val="[POWER5.XLA]__qma_4"/>
      <sheetName val="[POWER5.XLA]_POW_15"/>
      <sheetName val="[POWER5.XLA]_POW_16"/>
      <sheetName val="[POWER5.XLA]_J_Ap_4"/>
      <sheetName val="__na1_salesforce__7"/>
      <sheetName val="_J_Applications_M_7"/>
      <sheetName val="_Applications_Mic_9"/>
      <sheetName val="__aodocs_altirna_10"/>
      <sheetName val="__aodocs_altirna_11"/>
      <sheetName val="[POWER5_XLA]_POWE_5"/>
      <sheetName val="[POWER5_XLA]_POWE_6"/>
      <sheetName val="[POWER5_XLA]_POWE_7"/>
      <sheetName val="[POWER5_XLA]_Appl_3"/>
      <sheetName val="[POWER5_XLA]__na1_3"/>
      <sheetName val="[POWER5_XLA]__sfd_3"/>
      <sheetName val="_Users_Dan_Librar_4"/>
      <sheetName val="__qmaxsolutions_111"/>
      <sheetName val="[POWER5.XLA]__d_docs_live_net_6"/>
      <sheetName val="Outputs for CIP"/>
      <sheetName val="Recap"/>
      <sheetName val="Monthly_Statements"/>
      <sheetName val="[POWER5.XLA]__qmaxsolutions_272"/>
      <sheetName val="[POWER5.XLA]__qmaxsolutions_270"/>
      <sheetName val="[POWER5.XLA]__qmaxsolutions_271"/>
      <sheetName val="[POWER5.XLA]__qmaxsolutions_273"/>
      <sheetName val="[POWER5.XLA]__qmaxsolutions_274"/>
      <sheetName val="[POWER5.XLA]__qmaxsolutions_275"/>
      <sheetName val="[POWER5.XLA]__qmaxsolutions_276"/>
      <sheetName val="[POWER5.XLA]__qmaxsolutions_277"/>
      <sheetName val="[POWER5.XLA]__qmaxsolutions_278"/>
      <sheetName val="[POWER5.XLA]__qmaxsolutions_279"/>
      <sheetName val="[POWER5.XLA]__qmaxsolutions_280"/>
      <sheetName val="[POWER5.XLA]__qmaxsolutions_282"/>
      <sheetName val="[POWER5.XLA]__qmaxsolutions_281"/>
      <sheetName val="[POWER5.XLA]__qmaxsolutions_283"/>
      <sheetName val="[POWER5.XLA]__qmaxsolutions_284"/>
      <sheetName val="[POWER5.XLA]__qmaxsolutions_285"/>
      <sheetName val="[POWER5.XLA]__qmaxsolutions_286"/>
      <sheetName val="[POWER5.XLA]__qmaxsolutions_287"/>
      <sheetName val="[POWER5.XLA]__qmaxsolutions_288"/>
      <sheetName val="[POWER5.XLA]__qmaxsolutions_289"/>
      <sheetName val="[POWER5.XLA]__qmaxsolutions_290"/>
      <sheetName val="[POWER5.XLA]__qmaxsolutions_291"/>
      <sheetName val="[POWER5.XLA]__qmaxsolutions_292"/>
      <sheetName val="[POWER5.XLA]__qmaxsolutions_293"/>
      <sheetName val="[POWER5.XLA]__qmaxsolutions_294"/>
      <sheetName val="[POWER5.XLA]__qmaxsolutions_295"/>
      <sheetName val="[POWER5.XLA]__qmaxsolutions_296"/>
      <sheetName val="MATURITY1"/>
      <sheetName val="Budget-Dept"/>
      <sheetName val="CF trat  "/>
      <sheetName val="CV3"/>
      <sheetName val="Dist Maq"/>
      <sheetName val="Dados Maq"/>
      <sheetName val="Da agr"/>
      <sheetName val="Trat"/>
      <sheetName val="Evolução do Plantio "/>
      <sheetName val="Gastos_Detallados_Opt1"/>
      <sheetName val="BU_Logic1"/>
      <sheetName val="[POWER5.XLA]__qmaxsolutions_346"/>
      <sheetName val="[POWER5.XLA]__d_docs_live_net_8"/>
      <sheetName val="[POWER5.XLA]__d_docs_live_net_7"/>
      <sheetName val="[POWER5.XLA]__qmaxsolutions_304"/>
      <sheetName val="[POWER5.XLA]__qmaxsolutions_301"/>
      <sheetName val="[POWER5.XLA]__qmaxsolutions_298"/>
      <sheetName val="[POWER5.XLA]__qmaxsolutions_299"/>
      <sheetName val="[POWER5.XLA]__qmaxsolutions_300"/>
      <sheetName val="[POWER5.XLA]__qmaxsolutions_302"/>
      <sheetName val="[POWER5.XLA]__qmaxsolutions_303"/>
      <sheetName val="[POWER5.XLA]__qmaxsolutions_305"/>
      <sheetName val="[POWER5.XLA]__qmaxsolutions_306"/>
      <sheetName val="[POWER5.XLA]__qmaxsolutions_316"/>
      <sheetName val="[POWER5.XLA]__qmaxsolutions_310"/>
      <sheetName val="[POWER5.XLA]__qmaxsolutions_307"/>
      <sheetName val="[POWER5.XLA]__qmaxsolutions_308"/>
      <sheetName val="[POWER5.XLA]__qmaxsolutions_309"/>
      <sheetName val="[POWER5.XLA]__qmaxsolutions_315"/>
      <sheetName val="TBAL9697 -group wise  sdpl"/>
      <sheetName val="//localhost/Applications/Micros"/>
      <sheetName val="[POWER5.XLA]__soferadvisors_m_9"/>
      <sheetName val="[POWER5.XLA]__soferadvisors_m_2"/>
      <sheetName val="[POWER5.XLA]__soferadvisors_m_3"/>
      <sheetName val="[POWER5.XLA]__soferadvisors_m_4"/>
      <sheetName val="[POWER5.XLA]__soferadvisors_m_5"/>
      <sheetName val="[POWER5.XLA]__soferadvisors_m_6"/>
      <sheetName val="[POWER5.XLA]__soferadvisors_m_7"/>
      <sheetName val="[POWER5.XLA]__soferadvisors_m_8"/>
      <sheetName val="Ret.MSC_StaffDemand"/>
      <sheetName val="[POWER5.XLA]__qmaxsolutions_312"/>
      <sheetName val="[POWER5.XLA]__qmaxsolutions_311"/>
      <sheetName val="[POWER5.XLA]__qmaxsolutions_313"/>
      <sheetName val="[POWER5.XLA]__qmaxsolutions_314"/>
      <sheetName val="//na1_s"/>
      <sheetName val="LEGEND"/>
      <sheetName val="[POWER5.XLA]__qmaxsolutions_344"/>
      <sheetName val="[POWER5.XLA]__qmaxsolutions_317"/>
      <sheetName val="[POWER5.XLA]__qmaxsolutions_319"/>
      <sheetName val="[POWER5.XLA]__qmaxsolutions_318"/>
      <sheetName val="[POWER5.XLA]__qmaxsolutions_320"/>
      <sheetName val="[POWER5.XLA]__qmaxsolutions_321"/>
      <sheetName val="[POWER5.XLA]__qmaxsolutions_322"/>
      <sheetName val="[POWER5.XLA]__qmaxsolutions_324"/>
      <sheetName val="[POWER5.XLA]__qmaxsolutions_323"/>
      <sheetName val="[POWER5.XLA]__qmaxsolutions_326"/>
      <sheetName val="[POWER5.XLA]__qmaxsolutions_325"/>
      <sheetName val="[POWER5.XLA]__qmaxsolutions_327"/>
      <sheetName val="[POWER5.XLA]__qmaxsolutions_330"/>
      <sheetName val="[POWER5.XLA]__qmaxsolutions_328"/>
      <sheetName val="[POWER5.XLA]__qmaxsolutions_329"/>
      <sheetName val="[POWER5.XLA]__qmaxsolutions_333"/>
      <sheetName val="[POWER5.XLA]__qmaxsolutions_331"/>
      <sheetName val="[POWER5.XLA]__qmaxsolutions_332"/>
      <sheetName val="[POWER5.XLA]__qmaxsolutions_334"/>
      <sheetName val="Defaults_Std"/>
      <sheetName val="AP_SubLedger"/>
      <sheetName val="AR_SubLedger"/>
      <sheetName val="Beg_Balances"/>
      <sheetName val="Beg_Balances_Journal_Summary"/>
      <sheetName val="Journal_Summary"/>
      <sheetName val="ListsCntl"/>
      <sheetName val="Criteria"/>
      <sheetName val="Table_App"/>
      <sheetName val="GBLS"/>
      <sheetName val="Hierarchy"/>
      <sheetName val="WebADI_Stage"/>
      <sheetName val="ACCOUNTS"/>
      <sheetName val="Control - S&amp;U"/>
      <sheetName val="2000_Activity3"/>
      <sheetName val="total_Commonwealth3"/>
      <sheetName val="CHK_REQ3"/>
      <sheetName val="SW_2122183"/>
      <sheetName val="N_TX_-_19973"/>
      <sheetName val="Customize_Your_Invoice3"/>
      <sheetName val="Sales_-_Report_First3"/>
      <sheetName val="Daily_Sales2"/>
      <sheetName val="Risc_Financiero1"/>
      <sheetName val="Lookup_Tables1"/>
      <sheetName val="EFASB13_(US-12)1"/>
      <sheetName val="chart_of_accounts1"/>
      <sheetName val="[POWER5.XLA]__qmaxsolutions_335"/>
      <sheetName val="[POWER5.XLA]__qmaxsolutions_337"/>
      <sheetName val="[POWER5.XLA]__qmaxsolutions_336"/>
      <sheetName val="[POWER5.XLA]__qmaxsolutions_338"/>
      <sheetName val="[POWER5.XLA]__qmaxsolutions_339"/>
      <sheetName val="[POWER5.XLA]__qmaxsolutions_341"/>
      <sheetName val="[POWER5.XLA]__qmaxsolutions_340"/>
      <sheetName val="[POWER5.XLA]__qmaxsolutions_342"/>
      <sheetName val="[POWER5.XLA]__qmaxsolutions_343"/>
      <sheetName val="[POWER5.XLA]__qmaxsolutions_345"/>
      <sheetName val="[POWER5.XLA]__qmaxsolutions_349"/>
      <sheetName val="[POWER5.XLA]__qmaxsolutions_347"/>
      <sheetName val="[POWER5.XLA]__qmaxsolutions_348"/>
      <sheetName val="[POWER5.XLA]__qmaxsolutions_350"/>
      <sheetName val="[POWER5.XLA]__qmaxsolutions_351"/>
      <sheetName val="[POWER5.XLA]__qmaxsolutions_406"/>
      <sheetName val="Global Footcare price list"/>
      <sheetName val="Foot Balance price list"/>
      <sheetName val="QE adjustment database"/>
      <sheetName val="PL Data"/>
      <sheetName val="BS Data"/>
      <sheetName val="NWC adjustments"/>
      <sheetName val="ePSM BOB Data Page"/>
      <sheetName val="Rx Key Stat by Generic page"/>
      <sheetName val="ePSM Header Data Page"/>
      <sheetName val="Data Availability page"/>
      <sheetName val="HPD page"/>
      <sheetName val="Med Cat - Curr page"/>
      <sheetName val="ePSM Medical Data Page"/>
      <sheetName val="ePSM Fund Code"/>
      <sheetName val="LYO (2)"/>
      <sheetName val="Gerken (2)"/>
      <sheetName val="TMS (2)"/>
      <sheetName val="Fesler (2)"/>
      <sheetName val="Benham (2)"/>
      <sheetName val="LCD (2)"/>
      <sheetName val="Roberts (2)"/>
      <sheetName val="Hoffman (2)"/>
      <sheetName val="Baker (2)"/>
      <sheetName val="Victoria (2)"/>
      <sheetName val="Williams (2)"/>
      <sheetName val="Engel (2)"/>
      <sheetName val="Sonoran (2)"/>
      <sheetName val="MThurman (2)"/>
      <sheetName val="BThurman (2)"/>
      <sheetName val="DSA (2)"/>
      <sheetName val="Coastal (2)"/>
      <sheetName val="[POWER5.XLA]__qmaxsolutions_356"/>
      <sheetName val="[POWER5.XLA]__qmaxsolutions_354"/>
      <sheetName val="[POWER5.XLA]__qmaxsolutions_352"/>
      <sheetName val="[POWER5.XLA]__qmaxsolutions_353"/>
      <sheetName val="[POWER5.XLA]__qmaxsolutions_355"/>
      <sheetName val="[POWER5.XLA]__qmaxsolutions_358"/>
      <sheetName val="[POWER5.XLA]__qmaxsolutions_357"/>
      <sheetName val="[POWER5.XLA]__qmaxsolutions_359"/>
      <sheetName val="[POWER5.XLA]__qmaxsolutions_360"/>
      <sheetName val="Income Statement Summary"/>
      <sheetName val="BS Summary"/>
      <sheetName val="Cash Flow Summary"/>
      <sheetName val="1 - 2018-2019 Rev"/>
      <sheetName val="2 - 2018-2019 Rev Fcst Detail"/>
      <sheetName val="3 - Cash Flow (New Format)"/>
      <sheetName val="4 - 2018-2019 Gen &amp; Admin"/>
      <sheetName val="3 - 2018-2019 Cash Flow"/>
      <sheetName val="5 - 2018-2019 Bal Sheet"/>
      <sheetName val="6 - 2018-2019 Inc Stmt"/>
      <sheetName val="7 - Purchasing"/>
      <sheetName val="[POWER5.XLA]__qmaxsolutions_361"/>
      <sheetName val="[POWER5.XLA]__qmaxsolutions_398"/>
      <sheetName val="[POWER5.XLA]__qmaxsolutions_395"/>
      <sheetName val="[POWER5.XLA]__qmaxsolutions_393"/>
      <sheetName val="[POWER5.XLA]__qmaxsolutions_388"/>
      <sheetName val="[POWER5.XLA]__qmaxsolutions_385"/>
      <sheetName val="[POWER5.XLA]__qmaxsolutions_380"/>
      <sheetName val="[POWER5.XLA]__qmaxsolutions_379"/>
      <sheetName val="SCH"/>
      <sheetName val="FA"/>
      <sheetName val="[POWER5.XLA]__qmaxsolutions_368"/>
      <sheetName val="[POWER5.XLA]__qmaxsolutions_362"/>
      <sheetName val="[POWER5.XLA]__qmaxsolutions_363"/>
      <sheetName val="[POWER5.XLA]__qmaxsolutions_364"/>
      <sheetName val="[POWER5.XLA]__qmaxsolutions_365"/>
      <sheetName val="[POWER5.XLA]__qmaxsolutions_366"/>
      <sheetName val="[POWER5.XLA]__qmaxsolutions_367"/>
      <sheetName val="[POWER5.XLA]__qmaxsolutions_370"/>
      <sheetName val="[POWER5.XLA]__qmaxsolutions_369"/>
      <sheetName val="[POWER5.XLA]__qmaxsolutions_372"/>
      <sheetName val="[POWER5.XLA]__qmaxsolutions_371"/>
      <sheetName val="[POWER5.XLA]__qmaxsolutions_374"/>
      <sheetName val="[POWER5.XLA]__qmaxsolutions_373"/>
      <sheetName val="[POWER5.XLA]__qmaxsolutions_376"/>
      <sheetName val="[POWER5.XLA]__qmaxsolutions_375"/>
      <sheetName val="13-01 BS"/>
      <sheetName val="09-02 - BS"/>
      <sheetName val="Enity &amp; Line Item Map"/>
      <sheetName val="13-01 IS"/>
      <sheetName val="P&amp;L 12months thru 09-02"/>
      <sheetName val="[POWER5.XLA]__qmaxsolutions_377"/>
      <sheetName val="[POWER5.XLA]__qmaxsolutions_378"/>
      <sheetName val="[POWER5.XLA]__qmaxsolutions_384"/>
      <sheetName val="[POWER5.XLA]__qmaxsolutions_381"/>
      <sheetName val="[POWER5.XLA]__qmaxsolutions_382"/>
      <sheetName val="[POWER5.XLA]__qmaxsolutions_383"/>
      <sheetName val="[POWER5.XLA]__qmaxsolutions_386"/>
      <sheetName val="[POWER5.XLA]__qmaxsolutions_387"/>
      <sheetName val="[POWER5.XLA]__qmaxsolutions_390"/>
      <sheetName val="[POWER5.XLA]__qmaxsolutions_389"/>
      <sheetName val="[POWER5.XLA]__qmaxsolutions_391"/>
      <sheetName val="[POWER5.XLA]__qmaxsolutions_392"/>
      <sheetName val="[POWER5.XLA]__qmaxsolutions_394"/>
      <sheetName val="[POWER5.XLA]__qmaxsolutions_396"/>
      <sheetName val="[POWER5.XLA]__qmaxsolutions_397"/>
      <sheetName val="[POWER5.XLA]__qmaxsolutions_399"/>
      <sheetName val="[POWER5.XLA]__qmaxsolutions_400"/>
      <sheetName val="[POWER5.XLA]__qmaxsolutions_401"/>
      <sheetName val="[POWER5.XLA]__qmaxsolutions_402"/>
      <sheetName val="[POWER5.XLA]__qmaxsolutions_403"/>
      <sheetName val="[POWER5.XLA]__qmaxsolutions_404"/>
      <sheetName val="[POWER5.XLA]__qmaxsolutions_405"/>
      <sheetName val="[POWER5.XLA]__qmaxsolutions_408"/>
      <sheetName val="[POWER5.XLA]__qmaxsolutions_407"/>
      <sheetName val="[POWER5.XLA]__qmaxsolutions_414"/>
      <sheetName val="[POWER5.XLA]__qmaxsolutions_409"/>
      <sheetName val="PL35"/>
      <sheetName val="Détail mensuel"/>
      <sheetName val="\J\Applications\Microsoft_Offi2"/>
      <sheetName val="[POWER5_XLA]__qmaxsolutions__40"/>
      <sheetName val="[POWER5_XLA]__qmaxsolutions__28"/>
      <sheetName val="[POWER5_XLA]__qmaxsolutions__24"/>
      <sheetName val="[POWER5_XLA]__qmaxsolutions__25"/>
      <sheetName val="[POWER5_XLA]__qmaxsolutions__26"/>
      <sheetName val="[POWER5_XLA]__qmaxsolutions__27"/>
      <sheetName val="[POWER5_XLA]__qmaxsolutions__29"/>
      <sheetName val="Dividend_IPORecap_Analysis"/>
      <sheetName val="Transmittal_Letter"/>
      <sheetName val="Key_Analyses"/>
      <sheetName val="Adjusted_Summary_P&amp;L"/>
      <sheetName val="NWC_Analysis"/>
      <sheetName val="Adjusted_NWC_Graph"/>
      <sheetName val="GSM_Analyses"/>
      <sheetName val="GSM_Bridge_FY17_-_FY18"/>
      <sheetName val="GSM_Bridge_FY18_-_FY19"/>
      <sheetName val="Grace_-_Alum"/>
      <sheetName val="Grace_-_LSA"/>
      <sheetName val="Grace_-_ACH"/>
      <sheetName val="Shell_-_Alum"/>
      <sheetName val="Shell_-_LSA"/>
      <sheetName val="Detailed_IS"/>
      <sheetName val="Balance_Sheet_Summary"/>
      <sheetName val="Scope_Reconciliation"/>
      <sheetName val="Program_Loss_Control"/>
      <sheetName val="[POWER5_XLA]__qmaxsolutions__30"/>
      <sheetName val="[POWER5_XLA]__qmaxsolutions__31"/>
      <sheetName val="[POWER5_XLA]__qmaxsolutions__32"/>
      <sheetName val="[POWER5_XLA]__qmaxsolutions__33"/>
      <sheetName val="[POWER5_XLA]__qmaxsolutions__34"/>
      <sheetName val="[POWER5_XLA]__qmaxsolutions__38"/>
      <sheetName val="[POWER5_XLA]__qmaxsolutions__35"/>
      <sheetName val="[POWER5_XLA]__qmaxsolutions__36"/>
      <sheetName val="[POWER5_XLA]__qmaxsolutions__37"/>
      <sheetName val="[POWER5_XLA]__qmaxsolutions__39"/>
      <sheetName val="[POWER5_XLA]__qmaxsolutions__42"/>
      <sheetName val="[POWER5_XLA]__qmaxsolutions__41"/>
      <sheetName val="[POWER5_XLA]__qmaxsolutions__44"/>
      <sheetName val="[POWER5_XLA]__qmaxsolutions__43"/>
      <sheetName val="[POWER5_XLA]__qmaxsolutions__45"/>
      <sheetName val="[POWER5_XLA]__qmaxsolutions__47"/>
      <sheetName val="[POWER5_XLA]__qmaxsolutions__46"/>
      <sheetName val="[POWER5_XLA]__qmaxsolutions__48"/>
      <sheetName val="[POWER5_XLA]__qmaxsolutions__49"/>
      <sheetName val="[POWER5_XLA]__qmaxsolutions__51"/>
      <sheetName val="[POWER5_XLA]__qmaxsolutions__50"/>
      <sheetName val="[POWER5_XLA]__qmaxsolutions__95"/>
      <sheetName val="[POWER5_XLA]_Applications_Mic_2"/>
      <sheetName val="[POWER5_XLA]__na1_salesforce__2"/>
      <sheetName val="[POWER5_XLA]__sfdc_DFS_Applic_2"/>
      <sheetName val="[POWER5_XLA]_J_Applications_M_2"/>
      <sheetName val="Service_Offerings_to_Top-20"/>
      <sheetName val="Logistics_Out__by_Region"/>
      <sheetName val="Revenue_by_Segment"/>
      <sheetName val="Facilities_Overview"/>
      <sheetName val="B-6_investment"/>
      <sheetName val="Date_Listing_-_Sub"/>
      <sheetName val="Vol_Contr_2013-2016"/>
      <sheetName val="[POWER5_XLA]__qmaxsolutions__63"/>
      <sheetName val="[POWER5_XLA]__qmaxsolutions__59"/>
      <sheetName val="[POWER5_XLA]__qmaxsolutions__54"/>
      <sheetName val="[POWER5_XLA]__qmaxsolutions__53"/>
      <sheetName val="[POWER5_XLA]__qmaxsolutions__52"/>
      <sheetName val="[POWER5_XLA]__qmaxsolutions__55"/>
      <sheetName val="[POWER5_XLA]__qmaxsolutions__56"/>
      <sheetName val="[POWER5_XLA]__qmaxsolutions__57"/>
      <sheetName val="[POWER5_XLA]__qmaxsolutions__58"/>
      <sheetName val="[POWER5_XLA]__qmaxsolutions__60"/>
      <sheetName val="[POWER5_XLA]__qmaxsolutions__61"/>
      <sheetName val="[POWER5_XLA]_Applications_Mic_4"/>
      <sheetName val="[POWER5_XLA]_Applications_Mic_5"/>
      <sheetName val="[POWER5_XLA]__na1_salesforce__4"/>
      <sheetName val="[POWER5_XLA]__sfdc_DFS_Applic_3"/>
      <sheetName val="[POWER5_XLA]_J_Applications_M_4"/>
      <sheetName val="[POWER5_XLA][POWER5_XLA]_Appl_3"/>
      <sheetName val="[POWER5_XLA][POWER5_XLA]__na1_3"/>
      <sheetName val="[POWER5_XLA][POWER5_XLA]__sfd_3"/>
      <sheetName val="[POWER5_XLA][POWER5_XLA]_POWE_7"/>
      <sheetName val="[POWER5_XLA][POWER5_XLA]_POWE_8"/>
      <sheetName val="[POWER5_XLA][POWER5_XLA]_POWE_9"/>
      <sheetName val="[POWER5_XLA]__aodocs_altirnao_4"/>
      <sheetName val="[POWER5_XLA]__localhost_webda_5"/>
      <sheetName val="[POWER5_XLA]__localhost_webda_6"/>
      <sheetName val="[POWER5_XLA]__localhost_FY_20_3"/>
      <sheetName val="[POWER5_XLA]__aodocs_altirnao_5"/>
      <sheetName val="[POWER5_XLA]__localhost_webda_7"/>
      <sheetName val="[POWER5_XLA][POWER5_XLA]__qma_3"/>
      <sheetName val="[POWER5_XLA][POWER5_XLA]_POW_10"/>
      <sheetName val="[POWER5_XLA][POWER5_XLA]_POW_11"/>
      <sheetName val="[POWER5_XLA][POWER5_XLA]_J_Ap_3"/>
      <sheetName val="[POWER5_XLA]__na1_salesforce__5"/>
      <sheetName val="[POWER5_XLA]_J_Applications_M_5"/>
      <sheetName val="[POWER5_XLA]_Applications_Mic_6"/>
      <sheetName val="[POWER5_XLA]__aodocs_altirnao_6"/>
      <sheetName val="[POWER5_XLA]__aodocs_altirnao_7"/>
      <sheetName val="[POWER5_XLA][POWER5_XLA]_POWE_2"/>
      <sheetName val="[POWER5_XLA][POWER5_XLA]_POWE_3"/>
      <sheetName val="[POWER5_XLA][POWER5_XLA]_POWE_4"/>
      <sheetName val="[POWER5_XLA][POWER5_XLA]_Appl_2"/>
      <sheetName val="[POWER5_XLA][POWER5_XLA]__na1_2"/>
      <sheetName val="[POWER5_XLA][POWER5_XLA]__sfd_2"/>
      <sheetName val="[POWER5_XLA]_Users_Dan_Librar_3"/>
      <sheetName val="[POWER5_XLA]_Applications_Mic_3"/>
      <sheetName val="[POWER5_XLA]__aodocs_altirnao_2"/>
      <sheetName val="[POWER5_XLA]__localhost_webda_2"/>
      <sheetName val="[POWER5_XLA]__localhost_webda_3"/>
      <sheetName val="[POWER5_XLA]__localhost_FY_20_2"/>
      <sheetName val="[POWER5_XLA]__aodocs_altirnao_3"/>
      <sheetName val="[POWER5_XLA]__localhost_webda_4"/>
      <sheetName val="[POWER5_XLA]__na1_salesforce__3"/>
      <sheetName val="[POWER5_XLA][POWER5_XLA]_POWE_1"/>
      <sheetName val="[POWER5_XLA][POWER5_XLA]_POWE_5"/>
      <sheetName val="[POWER5_XLA][POWER5_XLA]_POWE_6"/>
      <sheetName val="[POWER5_XLA][POWER5_XLA]_Appl_1"/>
      <sheetName val="[POWER5_XLA][POWER5_XLA]__na1_1"/>
      <sheetName val="[POWER5_XLA][POWER5_XLA]__sfd_1"/>
      <sheetName val="[POWER5_XLA][POWER5_XLA]__qma_2"/>
      <sheetName val="[POWER5_XLA][POWER5_XLA]_POWE10"/>
      <sheetName val="[POWER5_XLA][POWER5_XLA]_POWE11"/>
      <sheetName val="[POWER5_XLA][POWER5_XLA]_J_Ap_2"/>
      <sheetName val="[POWER5_XLA]_Users_Dan_Librar_2"/>
      <sheetName val="[POWER5_XLA]_J_Applications_M_3"/>
      <sheetName val="[POWER5_XLA]_Applications_Mic_7"/>
      <sheetName val="[POWER5_XLA]_Applications_Mic_8"/>
      <sheetName val="[POWER5_XLA]__na1_salesforce__6"/>
      <sheetName val="[POWER5_XLA]__sfdc_DFS_Applic_4"/>
      <sheetName val="[POWER5_XLA]_J_Applications_M_6"/>
      <sheetName val="[POWER5_XLA][POWER5_XLA]_Appl_4"/>
      <sheetName val="[POWER5_XLA][POWER5_XLA]__na1_4"/>
      <sheetName val="[POWER5_XLA][POWER5_XLA]__sfd_4"/>
      <sheetName val="[POWER5_XLA][POWER5_XLA]_POW_12"/>
      <sheetName val="[POWER5_XLA][POWER5_XLA]_POW_13"/>
      <sheetName val="[POWER5_XLA][POWER5_XLA]_POW_14"/>
      <sheetName val="[POWER5_XLA]__aodocs_altirnao_8"/>
      <sheetName val="[POWER5_XLA]__localhost_webda_8"/>
      <sheetName val="[POWER5_XLA]__localhost_webda_9"/>
      <sheetName val="[POWER5_XLA]__localhost_FY_20_4"/>
      <sheetName val="[POWER5_XLA]__aodocs_altirnao_9"/>
      <sheetName val="[POWER5_XLA]__localhost_webd_10"/>
      <sheetName val="[POWER5_XLA][POWER5_XLA]__qma_4"/>
      <sheetName val="[POWER5_XLA][POWER5_XLA]_POW_15"/>
      <sheetName val="[POWER5_XLA][POWER5_XLA]_POW_16"/>
      <sheetName val="[POWER5_XLA][POWER5_XLA]_J_Ap_4"/>
      <sheetName val="[POWER5_XLA]__na1_salesforce__7"/>
      <sheetName val="[POWER5_XLA]_J_Applications_M_7"/>
      <sheetName val="[POWER5_XLA]_Applications_Mic_9"/>
      <sheetName val="[POWER5_XLA]__aodocs_altirna_10"/>
      <sheetName val="[POWER5_XLA]__aodocs_altirna_11"/>
      <sheetName val="[POWER5_XLA][POWER5_XLA]_POWE12"/>
      <sheetName val="[POWER5_XLA][POWER5_XLA]_POWE13"/>
      <sheetName val="[POWER5_XLA][POWER5_XLA]_POWE14"/>
      <sheetName val="[POWER5_XLA][POWER5_XLA]_Appl_5"/>
      <sheetName val="[POWER5_XLA][POWER5_XLA]__na1_5"/>
      <sheetName val="[POWER5_XLA][POWER5_XLA]__sfd_5"/>
      <sheetName val="[POWER5_XLA]_Users_Dan_Librar_4"/>
      <sheetName val="[POWER5_XLA]__qmaxsolutions__62"/>
      <sheetName val="Historical_Financials"/>
      <sheetName val="Front_Sheet"/>
      <sheetName val="[POWER5_XLA]__qmaxsolutions__64"/>
      <sheetName val="[POWER5_XLA]__qmaxsolutions__65"/>
      <sheetName val="[POWER5_XLA]__qmaxsolutions__70"/>
      <sheetName val="[POWER5_XLA]__qmaxsolutions__69"/>
      <sheetName val="[POWER5_XLA]__qmaxsolutions__66"/>
      <sheetName val="[POWER5_XLA]__qmaxsolutions__67"/>
      <sheetName val="[POWER5_XLA]__qmaxsolutions__68"/>
      <sheetName val="[POWER5_XLA]__qmaxsolutions__71"/>
      <sheetName val="[POWER5_XLA]__qmaxsolutions__72"/>
      <sheetName val="[POWER5_XLA]__qmaxsolutions__73"/>
      <sheetName val="[POWER5_XLA]__qmaxsolutions__75"/>
      <sheetName val="[POWER5_XLA]__qmaxsolutions__74"/>
      <sheetName val="[POWER5_XLA]__qmaxsolutions__76"/>
      <sheetName val="[POWER5_XLA]__qmaxsolutions__77"/>
      <sheetName val="[POWER5_XLA]__qmaxsolutions__78"/>
      <sheetName val="[POWER5_XLA]__qmaxsolutions__79"/>
      <sheetName val="[POWER5_XLA]__qmaxsolutions__80"/>
      <sheetName val="[POWER5_XLA]__qmaxsolutions__81"/>
      <sheetName val="[POWER5_XLA]__qmaxsolutions__82"/>
      <sheetName val="[POWER5_XLA]__qmaxsolutions__83"/>
      <sheetName val="[POWER5_XLA]__qmaxsolutions__85"/>
      <sheetName val="[POWER5_XLA]__qmaxsolutions__84"/>
      <sheetName val="[POWER5_XLA]__qmaxsolutions__86"/>
      <sheetName val="[POWER5_XLA]__qmaxsolutions__93"/>
      <sheetName val="[POWER5_XLA]__qmaxsolutions__88"/>
      <sheetName val="[POWER5_XLA]__qmaxsolutions__87"/>
      <sheetName val="[POWER5_XLA]__qmaxsolutions__89"/>
      <sheetName val="[POWER5_XLA]__qmaxsolutions__90"/>
      <sheetName val="[POWER5_XLA]__qmaxsolutions__91"/>
      <sheetName val="[POWER5_XLA]__qmaxsolutions__92"/>
      <sheetName val="[POWER5_XLA]__qmaxsolutions__94"/>
      <sheetName val="Group_NWC monthly"/>
      <sheetName val="Lead CF"/>
      <sheetName val="[POWER5.XLA]__qmaxsolutions_410"/>
      <sheetName val="[POWER5.XLA]__qmaxsolutions_412"/>
      <sheetName val="[POWER5.XLA]__qmaxsolutions_411"/>
      <sheetName val="[POWER5.XLA]__qmaxsolutions_413"/>
      <sheetName val="[POWER5.XLA]__qmaxsolutions_417"/>
      <sheetName val="[POWER5.XLA]__qmaxsolutions_415"/>
      <sheetName val="[POWER5.XLA]__qmaxsolutions_416"/>
      <sheetName val="[POWER5.XLA]__qmaxsolutions_418"/>
      <sheetName val="[POWER5.XLA]__soferadvisors__10"/>
      <sheetName val="[POWER5.XLA]__qmaxsolutions_419"/>
      <sheetName val="[POWER5.XLA]__qmaxsolutions_421"/>
      <sheetName val="[POWER5.XLA]__qmaxsolutions_420"/>
      <sheetName val="Functional Currency Code"/>
      <sheetName val="Preferences"/>
      <sheetName val="IS_norm"/>
      <sheetName val="WEST REGION - 65"/>
      <sheetName val="PL4"/>
      <sheetName val="Global Controls"/>
      <sheetName val="[POWER5.XLA]__soferadvisors__11"/>
      <sheetName val="[POWER5.XLA]__qmaxsolutions_423"/>
      <sheetName val="[POWER5.XLA]__soferadvisors__12"/>
      <sheetName val="[POWER5.XLA]__qmaxsolutions_422"/>
      <sheetName val="[POWER5.XLA]__qmaxsolutions_424"/>
      <sheetName val="[POWER5.XLA]__soferadvisors__13"/>
      <sheetName val="[POWER5.XLA]__qmaxsolutions_432"/>
      <sheetName val="[POWER5.XLA]__soferadvisors__23"/>
      <sheetName val="LBO Analysis"/>
      <sheetName val="WORK"/>
      <sheetName val="[POWER5.XLA]__qmaxsolutions_428"/>
      <sheetName val="[POWER5.XLA]__soferadvisors__19"/>
      <sheetName val="[POWER5.XLA]__soferadvisors__16"/>
      <sheetName val="[POWER5.XLA]__soferadvisors__15"/>
      <sheetName val="[POWER5.XLA]__soferadvisors__14"/>
      <sheetName val="[POWER5.XLA]__qmaxsolutions_426"/>
      <sheetName val="[POWER5.XLA]__soferadvisors__17"/>
      <sheetName val="[POWER5.XLA]__qmaxsolutions_425"/>
      <sheetName val="[POWER5.XLA]__qmaxsolutions_427"/>
      <sheetName val="[POWER5.XLA]__soferadvisors__18"/>
      <sheetName val="[POWER5.XLA]__qmaxsolutions_429"/>
      <sheetName val="[POWER5.XLA]__soferadvisors__20"/>
      <sheetName val="[POWER5.XLA]__qmaxsolutions_430"/>
      <sheetName val="[POWER5.XLA]__qmaxsolutions_431"/>
      <sheetName val="[POWER5.XLA]__soferadvisors__22"/>
      <sheetName val="[POWER5.XLA]__soferadvisors__21"/>
      <sheetName val="[POWER5.XLA]__qmaxsolutions_435"/>
      <sheetName val="[POWER5.XLA]__soferadvisors__26"/>
      <sheetName val="[POWER5.XLA]__qmaxsolutions_434"/>
      <sheetName val="[POWER5.XLA]__soferadvisors__25"/>
      <sheetName val="[POWER5.XLA]__qmaxsolutions_433"/>
      <sheetName val="[POWER5.XLA]__soferadvisors__24"/>
      <sheetName val="[POWER5.XLA]__qmaxsolutions_436"/>
      <sheetName val="[POWER5.XLA]__soferadvisors__27"/>
      <sheetName val="[POWER5.XLA]__qmaxsolutions_437"/>
      <sheetName val="[POWER5.XLA]__soferadvisors__28"/>
      <sheetName val="[POWER5.XLA]__qmaxsolutions_438"/>
      <sheetName val="[POWER5.XLA]__soferadvisors__29"/>
      <sheetName val="[POWER5.XLA]__qmaxsolutions_440"/>
      <sheetName val="[POWER5.XLA]__soferadvisors__31"/>
      <sheetName val="[POWER5.XLA]__qmaxsolutions_439"/>
      <sheetName val="[POWER5.XLA]__soferadvisors__30"/>
      <sheetName val="[POWER5.XLA]__qmaxsolutions_445"/>
      <sheetName val="[POWER5.XLA]__soferadvisors__36"/>
      <sheetName val="[POWER5.XLA]__qmaxsolutions_441"/>
      <sheetName val="[POWER5.XLA]__soferadvisors__32"/>
      <sheetName val="[POWER5.XLA]__qmaxsolutions_443"/>
      <sheetName val="[POWER5.XLA]__soferadvisors__34"/>
      <sheetName val="[POWER5.XLA]__qmaxsolutions_442"/>
      <sheetName val="[POWER5.XLA]__soferadvisors__33"/>
      <sheetName val="[POWER5.XLA]__qmaxsolutions_444"/>
      <sheetName val="[POWER5.XLA]__soferadvisors__35"/>
      <sheetName val="[POWER5.XLA]__qmaxsolutions_446"/>
      <sheetName val="[POWER5.XLA]__soferadvisors__37"/>
      <sheetName val="[POWER5.XLA]__qmaxsolutions_449"/>
      <sheetName val="[POWER5.XLA]__soferadvisors__40"/>
      <sheetName val="[POWER5.XLA]__qmaxsolutions_447"/>
      <sheetName val="[POWER5.XLA]__soferadvisors__38"/>
      <sheetName val="[POWER5.XLA]__qmaxsolutions_448"/>
      <sheetName val="[POWER5.XLA]__soferadvisors__39"/>
      <sheetName val="[POWER5.XLA]__qmaxsolutions_450"/>
      <sheetName val="[POWER5.XLA]__soferadvisors__41"/>
      <sheetName val="[POWER5.XLA]__qmaxsolutions_451"/>
      <sheetName val="[POWER5.XLA]__soferadvisors__42"/>
      <sheetName val="[POWER5.XLA]__qmaxsolutions_452"/>
      <sheetName val="[POWER5.XLA]__soferadvisors__43"/>
      <sheetName val="[POWER5.XLA]__qmaxsolutions_453"/>
      <sheetName val="[POWER5.XLA]__soferadvisors__44"/>
      <sheetName val="[POWER5.XLA]__qmaxsolutions_454"/>
      <sheetName val="[POWER5.XLA]__qmaxsolutions_456"/>
      <sheetName val="[POWER5.XLA]__qmaxsolutions_457"/>
      <sheetName val="[POWER5.XLA]__soferadvisors__45"/>
      <sheetName val="[POWER5.XLA]__qmaxsolutions_477"/>
      <sheetName val="[POWER5.XLA]__qmaxsolutions_471"/>
      <sheetName val="[POWER5.XLA]__qmaxsolutions_468"/>
      <sheetName val="[POWER5.XLA]__qmaxsolutions_458"/>
      <sheetName val="[POWER5.XLA]__qmaxsolutions_459"/>
      <sheetName val="[POWER5.XLA]__qmaxsolutions_460"/>
      <sheetName val="[POWER5.XLA]__qmaxsolutions_462"/>
      <sheetName val="[POWER5.XLA]__qmaxsolutions_461"/>
      <sheetName val="[POWER5.XLA]__qmaxsolutions_463"/>
      <sheetName val="[POWER5.XLA]__qmaxsolutions_464"/>
      <sheetName val="[POWER5.XLA]__qmaxsolutions_465"/>
      <sheetName val="[POWER5.XLA]__qmaxsolutions_466"/>
      <sheetName val="[POWER5.XLA]__qmaxsolutions_467"/>
      <sheetName val="[POWER5.XLA]__qmaxsolutions_469"/>
      <sheetName val="[POWER5.XLA]__qmaxsolutions_470"/>
      <sheetName val="[POWER5.XLA]__qmaxsolutions_475"/>
      <sheetName val="[POWER5.XLA]__qmaxsolutions_472"/>
      <sheetName val="[POWER5.XLA]__qmaxsolutions_473"/>
      <sheetName val="[POWER5.XLA]__qmaxsolutions_474"/>
      <sheetName val="[POWER5.XLA]__qmaxsolutions_476"/>
      <sheetName val="[POWER5.XLA]__qmaxsolutions_478"/>
      <sheetName val="[POWER5.XLA]__soferadvisors__46"/>
      <sheetName val="[POWER5.XLA]__qmaxsolutions_480"/>
      <sheetName val="[POWER5.XLA]__qmaxsolutions_479"/>
      <sheetName val="[POWER5.XLA]__qmaxsolutions_481"/>
      <sheetName val="[POWER5.XLA]__qmaxsolutions_482"/>
      <sheetName val="[POWER5.XLA]__qmaxsolutions_483"/>
      <sheetName val="[POWER5.XLA]__qmaxsolutions_484"/>
      <sheetName val="[POWER5.XLA]__qmaxsolutions_485"/>
      <sheetName val="[POWER5.XLA]__qmaxsolutions_495"/>
      <sheetName val="[POWER5.XLA]__qmaxsolutions_487"/>
      <sheetName val="8.125% Fixed"/>
      <sheetName val="Time Deposits"/>
      <sheetName val="First Chester Loans"/>
      <sheetName val="RANKING.XLS"/>
      <sheetName val="[POWER5.XLA]__qmaxsolutions_486"/>
      <sheetName val="[POWER5.XLA]__qmaxsolutions_490"/>
      <sheetName val="Cash Flow"/>
      <sheetName val="[POWER5.XLA]__d_docs_live_ne_10"/>
      <sheetName val="[POWER5.XLA]__d_docs_live_net_9"/>
      <sheetName val="[POWER5.XLA]__d_docs_live_ne_12"/>
      <sheetName val="[POWER5.XLA]__d_docs_live_ne_11"/>
      <sheetName val="[POWER5.XLA]__d_docs_live_ne_15"/>
      <sheetName val="[POWER5.XLA]__d_docs_live_ne_13"/>
      <sheetName val="[POWER5.XLA]__d_docs_live_ne_14"/>
      <sheetName val="Settings"/>
      <sheetName val="Variables"/>
      <sheetName val="Exch rates"/>
      <sheetName val="Active EE's (KS 27-02-22)"/>
      <sheetName val="Cap Table"/>
      <sheetName val="[POWER5.XLA]__qmaxsolutions_489"/>
      <sheetName val="[POWER5.XLA]__qmaxsolutions_488"/>
      <sheetName val="consolidator"/>
      <sheetName val="deal summary"/>
      <sheetName val="[POWER5.XLA]__qmaxsolutions_494"/>
      <sheetName val="[POWER5.XLA]__qmaxsolutions_491"/>
      <sheetName val="[POWER5.XLA]__qmaxsolutions_492"/>
      <sheetName val="[POWER5.XLA]__qmaxsolutions_493"/>
      <sheetName val="[POWER5.XLA]__qmaxsolutions_496"/>
      <sheetName val="[POWER5.XLA]__soferadvisors__47"/>
      <sheetName val="[POWER5.XLA]__qmaxsolutions_497"/>
      <sheetName val="[POWER5.XLA]__qmaxsolutions_502"/>
      <sheetName val="[POWER5.XLA]__qmaxsolutions_498"/>
      <sheetName val="[POWER5.XLA]__qmaxsolutions_499"/>
      <sheetName val="[POWER5.XLA]__qmaxsolutions_500"/>
      <sheetName val="[POWER5.XLA]__qmaxsolutions_501"/>
      <sheetName val="[POWER5.XLA]__soferadvisors__51"/>
      <sheetName val="[POWER5.XLA]__soferadvisors__48"/>
      <sheetName val="[POWER5.XLA]__soferadvisors__49"/>
      <sheetName val="[POWER5.XLA]__soferadvisors__50"/>
      <sheetName val="[POWER5.XLA]__qmaxsolutions_510"/>
      <sheetName val="[POWER5.XLA]__qmaxsolutions_507"/>
      <sheetName val="[POWER5.XLA]__qmaxsolutions_503"/>
      <sheetName val="[POWER5.XLA]__qmaxsolutions_504"/>
      <sheetName val="[POWER5.XLA]__qmaxsolutions_505"/>
      <sheetName val="[POWER5.XLA]__qmaxsolutions_506"/>
      <sheetName val="[POWER5.XLA]__qmaxsolutions_509"/>
      <sheetName val="[POWER5.XLA]__soferadvisors__53"/>
      <sheetName val="[POWER5.XLA]__soferadvisors__52"/>
      <sheetName val="[POWER5.XLA]__soferadvisors__55"/>
      <sheetName val="[POWER5.XLA]__soferadvisors__54"/>
      <sheetName val="[POWER5.XLA]__soferadvisors__57"/>
      <sheetName val="[POWER5.XLA]__soferadvisors__56"/>
      <sheetName val="[POWER5.XLA]__soferadvisors__60"/>
      <sheetName val="[POWER5.XLA]__soferadvisors__58"/>
      <sheetName val="[POWER5.XLA]__soferadvisors__59"/>
      <sheetName val="[POWER5.XLA]__soferadvisors__61"/>
      <sheetName val="[POWER5.XLA]__soferadvisors__62"/>
      <sheetName val="[POWER5.XLA]__soferadvisors__65"/>
      <sheetName val="[POWER5.XLA]__soferadvisors__63"/>
      <sheetName val="[POWER5.XLA]__soferadvisors__64"/>
      <sheetName val="[POWER5.XLA]__soferadvisors__66"/>
      <sheetName val="Performance_Assumptions"/>
      <sheetName val="[POWER5.XLA]__qmaxsolutions_508"/>
      <sheetName val="[POWER5.XLA]__qmaxsolutions_512"/>
      <sheetName val="[POWER5.XLA]__qmaxsolutions_511"/>
      <sheetName val="[POWER5.XLA]__qmaxsolutions_513"/>
      <sheetName val="[POWER5.XLA]__qmaxsolutions_517"/>
      <sheetName val="[POWER5.XLA]__qmaxsolutions_514"/>
      <sheetName val="[POWER5.XLA]__qmaxsolutions_515"/>
      <sheetName val="[POWER5.XLA]__qmaxsolutions_516"/>
      <sheetName val="[POWER5.XLA]__qmaxsolutions_518"/>
      <sheetName val="30%下落銘柄"/>
      <sheetName val="30%減損該当検索"/>
      <sheetName val="部門"/>
      <sheetName val="FY97 CAPITAL BUDGET"/>
      <sheetName val="ICC FY97"/>
      <sheetName val="현대(국내)"/>
      <sheetName val="5.WIRE적용LIST"/>
      <sheetName val="(JJ-2.2) Deferred taxes"/>
      <sheetName val="[POWER5.XLA]__soferadvisors__67"/>
      <sheetName val="[POWER5.XLA]__soferadvisors__68"/>
      <sheetName val="[POWER5.XLA]__soferadvisors__69"/>
      <sheetName val="[POWER5.XLA]__na1_salesforce_15"/>
      <sheetName val="[POWER5.XLA][POWER5_XLA]__qma_3"/>
      <sheetName val="[POWER5.XLA][POWER5_XLA]_POW_22"/>
      <sheetName val="[POWER5.XLA][POWER5_XLA]_POW_23"/>
      <sheetName val="[POWER5.XLA][POWER5_XLA]_J_Ap_3"/>
      <sheetName val="[POWER5.XLA]_Users_Dan_Librar_9"/>
      <sheetName val="[POWER5.XLA]_Applications_Mi_20"/>
      <sheetName val="[POWER5.XLA]__sfdc_DFS_Applic_8"/>
      <sheetName val="[POWER5.XLA]_J_Applications__14"/>
      <sheetName val="[POWER5.XLA]_Applications_Mi_21"/>
      <sheetName val="[POWER5.XLA]__aodocs_altirna_26"/>
      <sheetName val="[POWER5.XLA]__localhost_webd_20"/>
      <sheetName val="[POWER5.XLA]__localhost_webd_21"/>
      <sheetName val="[POWER5.XLA]__localhost_FY_20_8"/>
      <sheetName val="[POWER5.XLA]__aodocs_altirna_27"/>
      <sheetName val="[POWER5.XLA]__localhost_webd_22"/>
      <sheetName val="[POWER5.XLA][POWER5.XLA]_Appl_8"/>
      <sheetName val="[POWER5.XLA][POWER5.XLA]__na1_8"/>
      <sheetName val="[POWER5.XLA][POWER5.XLA]__sfd_8"/>
      <sheetName val="[POWER5.XLA][POWER5.XLA]_POW_32"/>
      <sheetName val="[POWER5.XLA][POWER5.XLA]_POW_33"/>
      <sheetName val="[POWER5.XLA][POWER5.XLA]_POW_34"/>
      <sheetName val="[POWER5.XLA]__na1_salesforce_16"/>
      <sheetName val="[POWER5.XLA]_J_Applications__15"/>
      <sheetName val="[POWER5.XLA][POWER5.XLA]__qma_8"/>
      <sheetName val="[POWER5.XLA][POWER5.XLA]_POW_35"/>
      <sheetName val="[POWER5.XLA][POWER5.XLA]_POW_36"/>
      <sheetName val="[POWER5.XLA][POWER5.XLA]_J_Ap_8"/>
      <sheetName val="[POWER5.XLA]_Applications_Mi_22"/>
      <sheetName val="[POWER5.XLA]__aodocs_altirna_28"/>
      <sheetName val="[POWER5.XLA]__aodocs_altirna_29"/>
      <sheetName val="[POWER5.XLA][POWER5_XLA]_POW_24"/>
      <sheetName val="[POWER5.XLA][POWER5_XLA]_Appl_8"/>
      <sheetName val="[POWER5.XLA][POWER5_XLA]__na1_8"/>
      <sheetName val="[POWER5.XLA][POWER5_XLA]__sfd_8"/>
      <sheetName val="[POWER5.XLA]_Users_SSimakova__7"/>
      <sheetName val="[POWER5.XLA]__na1_salesforce_17"/>
      <sheetName val="[POWER5.XLA][POWER5_XLA]_POW_25"/>
      <sheetName val="[POWER5.XLA][POWER5_XLA]_POW_26"/>
      <sheetName val="[POWER5.XLA]_Users_Dan_Libra_10"/>
      <sheetName val="[POWER5.XLA]__na1_salesforce_18"/>
      <sheetName val="[POWER5.XLA][POWER5_XLA]__qma_4"/>
      <sheetName val="[POWER5.XLA][POWER5_XLA]_POW_27"/>
      <sheetName val="[POWER5.XLA][POWER5_XLA]_POW_28"/>
      <sheetName val="[POWER5.XLA][POWER5_XLA]_J_Ap_4"/>
      <sheetName val="[POWER5.XLA]_Users_Dan_Libra_11"/>
      <sheetName val="[POWER5.XLA]_J_Applications__16"/>
      <sheetName val="[POWER5.XLA]__d_docs_live_ne_52"/>
      <sheetName val="[POWER5.XLA]__d_docs_live_ne_26"/>
      <sheetName val="[POWER5.XLA]__d_docs_live_ne_16"/>
      <sheetName val="[POWER5.XLA]__d_docs_live_ne_17"/>
      <sheetName val="[POWER5.XLA]__d_docs_live_ne_18"/>
      <sheetName val="[POWER5.XLA]__d_docs_live_ne_19"/>
      <sheetName val="[POWER5.XLA]__d_docs_live_ne_20"/>
      <sheetName val="[POWER5.XLA]__d_docs_live_ne_21"/>
      <sheetName val="[POWER5.XLA]__d_docs_live_ne_22"/>
      <sheetName val="[POWER5.XLA]__d_docs_live_ne_23"/>
      <sheetName val="[POWER5.XLA]__d_docs_live_ne_24"/>
      <sheetName val="[POWER5.XLA]__d_docs_live_ne_25"/>
      <sheetName val="[POWER5.XLA]__d_docs_live_ne_27"/>
      <sheetName val="[POWER5.XLA]__d_docs_live_ne_28"/>
      <sheetName val="[POWER5.XLA]__d_docs_live_ne_29"/>
      <sheetName val="[POWER5.XLA]__d_docs_live_ne_30"/>
      <sheetName val="[POWER5.XLA]__d_docs_live_ne_32"/>
      <sheetName val="[POWER5.XLA]__d_docs_live_ne_31"/>
      <sheetName val="[POWER5.XLA]__d_docs_live_ne_34"/>
      <sheetName val="[POWER5.XLA]__d_docs_live_ne_33"/>
      <sheetName val="[POWER5.XLA]__d_docs_live_ne_35"/>
      <sheetName val="[POWER5.XLA]__d_docs_live_ne_37"/>
      <sheetName val="[POWER5.XLA]__d_docs_live_ne_36"/>
      <sheetName val="[POWER5.XLA]__d_docs_live_ne_38"/>
      <sheetName val="[POWER5.XLA]__d_docs_live_ne_39"/>
      <sheetName val="[POWER5.XLA]__d_docs_live_ne_42"/>
      <sheetName val="[POWER5.XLA]__d_docs_live_ne_40"/>
      <sheetName val="[POWER5.XLA]__d_docs_live_ne_41"/>
      <sheetName val="[POWER5.XLA]__d_docs_live_ne_46"/>
      <sheetName val="[POWER5.XLA]__d_docs_live_ne_45"/>
      <sheetName val="[POWER5.XLA]__d_docs_live_ne_43"/>
      <sheetName val="[POWER5.XLA]__d_docs_live_ne_44"/>
      <sheetName val="[POWER5.XLA]__d_docs_live_ne_47"/>
      <sheetName val="[POWER5.XLA]__d_docs_live_ne_48"/>
      <sheetName val="[POWER5.XLA]__d_docs_live_ne_49"/>
      <sheetName val="[POWER5.XLA]__d_docs_live_ne_51"/>
      <sheetName val="[POWER5.XLA]__d_docs_live_ne_50"/>
      <sheetName val="[POWER5.XLA]__soferadvisors__70"/>
      <sheetName val="[POWER5.XLA]__soferadvisors__71"/>
      <sheetName val="[POWER5_XLA]__qmaxsolutions_m_1"/>
      <sheetName val="proforma_BS3"/>
      <sheetName val="Stock_Analysis3"/>
      <sheetName val="Company_summary_items3"/>
      <sheetName val="Deal_Info_&amp;_Print_Menu3"/>
      <sheetName val="Product_Trends3"/>
      <sheetName val="EBITDA_Bridge3"/>
      <sheetName val="WC_analytics_(+data_pages)3"/>
      <sheetName val="YEAR_1_3"/>
      <sheetName val="Sched_A93"/>
      <sheetName val="Historical_Actuals3"/>
      <sheetName val="Emory_Vols_Jan-Dec_20063"/>
      <sheetName val="PV_-_CTLM3"/>
      <sheetName val="PV_-_MTLK3"/>
      <sheetName val="Capital_Expenditure_Input_Shee3"/>
      <sheetName val="Operating_Expense_Input_Sheet3"/>
      <sheetName val="GER_IFO_vs_Const4"/>
      <sheetName val="Europe_sales_Graph4"/>
      <sheetName val="EU_Ind_vs_EU_Cons4"/>
      <sheetName val="Scenario_Management3"/>
      <sheetName val="Entrada_Dados3"/>
      <sheetName val="Pro_Forma_Credit_3"/>
      <sheetName val="_Cash_Flow3"/>
      <sheetName val="_P&amp;L-Projection3"/>
      <sheetName val="Dividend_Analysis_Assumptions3"/>
      <sheetName val="General_Assump3"/>
      <sheetName val="Debt_&amp;_Interest3"/>
      <sheetName val="_PT_083"/>
      <sheetName val="_PT_073"/>
      <sheetName val="_PT_113"/>
      <sheetName val="_PT_103"/>
      <sheetName val="_PT_123"/>
      <sheetName val="_PT_133"/>
      <sheetName val="_PT_093"/>
      <sheetName val="_PT_013"/>
      <sheetName val="_PT_043"/>
      <sheetName val="_PT_053"/>
      <sheetName val="_PT_033"/>
      <sheetName val="Données_Spéc_3"/>
      <sheetName val="Comet_Reference_Tab3"/>
      <sheetName val="Rev_Tracker3"/>
      <sheetName val="IS_&amp;_CF3"/>
      <sheetName val="\Applications\Microsoft_Office3"/>
      <sheetName val="CloseTable_Prior3"/>
      <sheetName val="Co_List3"/>
      <sheetName val="Multiples_Summary3"/>
      <sheetName val="Royal_Carib__Model3"/>
      <sheetName val="BIS_LIST-NTH_183"/>
      <sheetName val="BASE_DATA3"/>
      <sheetName val="CASH_FLOW_MONTH_FC3"/>
      <sheetName val="Inc_Stmt_MONTH_FC3"/>
      <sheetName val="BS_ASSETS_FC3"/>
      <sheetName val="chad10_June023"/>
      <sheetName val="chad12_Dec023"/>
      <sheetName val="//aodocs_altirnao_com/webdav/P3"/>
      <sheetName val="//aodocs_altirnao_com/webdav/P4"/>
      <sheetName val="Cap_Sheet2"/>
      <sheetName val="Cashflow_Model2"/>
      <sheetName val="Model_Summary2"/>
      <sheetName val="Purchase_vs__Rights2"/>
      <sheetName val="CIH_Sensitivities2"/>
      <sheetName val="Tables_for_Memo_Update_2-9-092"/>
      <sheetName val="input_for_decending_analysis2"/>
      <sheetName val="P&amp;L_by_Month2"/>
      <sheetName val="OUTPUT"/>
      <sheetName val="[POWER5.XLA]__qmaxsolutions_523"/>
      <sheetName val="Index Chart"/>
      <sheetName val="[POWER5.XLA]__qmaxsolutions_521"/>
      <sheetName val="Bloomberg Market Data"/>
      <sheetName val="[POWER5_XLA]__qmaxsolutions_100"/>
      <sheetName val="[POWER5_XLA]__qmaxsolutions__99"/>
      <sheetName val="[POWER5_XLA]__qmaxsolutions__96"/>
      <sheetName val="[POWER5_XLA]__qmaxsolutions__98"/>
      <sheetName val="[POWER5_XLA]__qmaxsolutions__97"/>
      <sheetName val="[POWER5_XLA]__qmaxsolutions_101"/>
      <sheetName val="[POWER5_XLA]__qmaxsolutions_102"/>
      <sheetName val="[POWER5_XLA]__qmaxsolutions_112"/>
      <sheetName val="[POWER5_XLA]__qmaxsolutions_109"/>
      <sheetName val="[POWER5_XLA]__qmaxsolutions_104"/>
      <sheetName val="[POWER5_XLA]__qmaxsolutions_103"/>
      <sheetName val="[POWER5_XLA]__qmaxsolutions_107"/>
      <sheetName val="[POWER5_XLA]__qmaxsolutions_105"/>
      <sheetName val="[POWER5_XLA]__qmaxsolutions_106"/>
      <sheetName val="[POWER5_XLA]__qmaxsolutions_108"/>
      <sheetName val="[POWER5_XLA]__qmaxsolutions_110"/>
      <sheetName val="[POWER5_XLA]__qmaxsolutions_111"/>
      <sheetName val="[POWER5_XLA]__qmaxsolutions_113"/>
      <sheetName val="[POWER5_XLA]__qmaxsolutions_115"/>
      <sheetName val="[POWER5_XLA]__qmaxsolutions_114"/>
      <sheetName val="[POWER5_XLA]__qmaxsolutions_121"/>
      <sheetName val="[POWER5_XLA]__qmaxsolutions_116"/>
      <sheetName val="[POWER5_XLA]__qmaxsolutions_117"/>
      <sheetName val="[POWER5_XLA]__qmaxsolutions_118"/>
      <sheetName val="[POWER5_XLA]__qmaxsolutions_119"/>
      <sheetName val="[POWER5_XLA]__qmaxsolutions_120"/>
      <sheetName val="[POWER5_XLA]__qmaxsolutions_131"/>
      <sheetName val="[POWER5_XLA]__qmaxsolutions_122"/>
      <sheetName val="[POWER5_XLA]__qmaxsolutions_123"/>
      <sheetName val="[POWER5_XLA]__qmaxsolutions_126"/>
      <sheetName val="[POWER5_XLA]__qmaxsolutions_124"/>
      <sheetName val="[POWER5_XLA]__qmaxsolutions_125"/>
      <sheetName val="[POWER5_XLA]__qmaxsolutions_127"/>
      <sheetName val="[POWER5_XLA]__qmaxsolutions_129"/>
      <sheetName val="[POWER5_XLA]__qmaxsolutions_128"/>
      <sheetName val="[POWER5_XLA]__qmaxsolutions_130"/>
      <sheetName val="[POWER5_XLA]__qmaxsolutions_134"/>
      <sheetName val="[POWER5_XLA]__qmaxsolutions_132"/>
      <sheetName val="[POWER5_XLA]__qmaxsolutions_133"/>
      <sheetName val="POWER5_XLA9"/>
      <sheetName val="[POWER5_XLA]__qmaxsolutions_135"/>
      <sheetName val="[POWER5_XLA]__qmaxsolutions_m10"/>
      <sheetName val="[POWER5_XLA]__qmaxsolutions_m11"/>
      <sheetName val="[POWER5_XLA]__qmaxsolutions_m12"/>
      <sheetName val="[POWER5_XLA]__qmaxsolutions_m13"/>
      <sheetName val="[POWER5_XLA]__qmaxsolutions_m14"/>
      <sheetName val="[POWER5_XLA]__qmaxsolutions_m15"/>
      <sheetName val="[POWER5_XLA]__qmaxsolutions_m16"/>
      <sheetName val="[POWER5_XLA]__qmaxsolutions_136"/>
      <sheetName val="[POWER5_XLA]__qmaxsolutions_137"/>
      <sheetName val="[POWER5_XLA]__qmaxsolutions_138"/>
      <sheetName val="[POWER5_XLA]__qmaxsolutions_139"/>
      <sheetName val="[POWER5_XLA]__qmaxsolutions_140"/>
      <sheetName val="[POWER5_XLA]__qmaxsolutions_141"/>
      <sheetName val="[POWER5_XLA]__qmaxsolutions_142"/>
      <sheetName val="[POWER5_XLA]__qmaxsolutions_143"/>
      <sheetName val="[POWER5_XLA]__qmaxsolutions_144"/>
      <sheetName val="[POWER5_XLA]__qmaxsolutions_145"/>
      <sheetName val="[POWER5_XLA]__qmaxsolutions_146"/>
      <sheetName val="[POWER5_XLA]__qmaxsolutions_147"/>
      <sheetName val="[POWER5_XLA]__qmaxsolutions_148"/>
      <sheetName val="[POWER5_XLA]__qmaxsolutions_149"/>
      <sheetName val="[POWER5_XLA]__qmaxsolutions_150"/>
      <sheetName val="[POWER5_XLA]__qmaxsolutions_151"/>
      <sheetName val="[POWER5_XLA]__qmaxsolutions_152"/>
      <sheetName val="[POWER5_XLA]__qmaxsolutions_153"/>
      <sheetName val="[POWER5_XLA]__qmaxsolutions_154"/>
      <sheetName val="[POWER5_XLA]__qmaxsolutions_155"/>
      <sheetName val="[POWER5_XLA]__qmaxsolutions_156"/>
      <sheetName val="[POWER5_XLA]__qmaxsolutions_157"/>
      <sheetName val="[POWER5_XLA]__qmaxsolutions_158"/>
      <sheetName val="[POWER5_XLA]__qmaxsolutions_159"/>
      <sheetName val="[POWER5_XLA]__qmaxsolutions_160"/>
      <sheetName val="[POWER5_XLA]__qmaxsolutions_161"/>
      <sheetName val="[POWER5_XLA]__qmaxsolutions_162"/>
      <sheetName val="[POWER5_XLA]__qmaxsolutions_163"/>
      <sheetName val="[POWER5_XLA]__qmaxsolutions_164"/>
      <sheetName val="[POWER5_XLA]__qmaxsolutions_165"/>
      <sheetName val="[POWER5_XLA]__qmaxsolutions_166"/>
      <sheetName val="[POWER5_XLA]__qmaxsolutions_167"/>
      <sheetName val="[POWER5_XLA]__qmaxsolutions_168"/>
      <sheetName val="[POWER5_XLA]__qmaxsolutions_169"/>
      <sheetName val="[POWER5_XLA]__qmaxsolutions_170"/>
      <sheetName val="[POWER5_XLA]__qmaxsolutions_171"/>
      <sheetName val="[POWER5_XLA]__qmaxsolutions_172"/>
      <sheetName val="[POWER5_XLA]__qmaxsolutions_173"/>
      <sheetName val="[POWER5_XLA]__qmaxsolutions_174"/>
      <sheetName val="[POWER5_XLA]__qmaxsolutions_175"/>
      <sheetName val="[POWER5_XLA]__qmaxsolutions_176"/>
      <sheetName val="[POWER5_XLA]__qmaxsolutions_177"/>
      <sheetName val="[POWER5_XLA]__qmaxsolutions_178"/>
      <sheetName val="[POWER5_XLA]__qmaxsolutions_179"/>
      <sheetName val="[POWER5_XLA]__qmaxsolutions_180"/>
      <sheetName val="[POWER5_XLA]__qmaxsolutions_181"/>
      <sheetName val="[POWER5_XLA]__qmaxsolutions_182"/>
      <sheetName val="[POWER5_XLA]__qmaxsolutions_183"/>
      <sheetName val="[POWER5_XLA]__qmaxsolutions_184"/>
      <sheetName val="[POWER5_XLA]__qmaxsolutions_185"/>
      <sheetName val="[POWER5_XLA]__qmaxsolutions_186"/>
      <sheetName val="[POWER5_XLA]__qmaxsolutions_187"/>
      <sheetName val="[POWER5_XLA]__qmaxsolutions_188"/>
      <sheetName val="[POWER5_XLA]__qmaxsolutions_189"/>
      <sheetName val="[POWER5_XLA]__qmaxsolutions_190"/>
      <sheetName val="[POWER5_XLA]__qmaxsolutions_191"/>
      <sheetName val="[POWER5_XLA]__qmaxsolutions_192"/>
      <sheetName val="[POWER5_XLA]__qmaxsolutions_193"/>
      <sheetName val="[POWER5_XLA]__qmaxsolutions_194"/>
      <sheetName val="[POWER5_XLA]__qmaxsolutions_195"/>
      <sheetName val="[POWER5_XLA]__qmaxsolutions_196"/>
      <sheetName val="[POWER5_XLA]__qmaxsolutions_197"/>
      <sheetName val="[POWER5_XLA]__qmaxsolutions_198"/>
      <sheetName val="[POWER5_XLA]__qmaxsolutions_199"/>
      <sheetName val="[POWER5_XLA]__qmaxsolutions_200"/>
      <sheetName val="[POWER5_XLA]__qmaxsolutions_201"/>
      <sheetName val="[POWER5_XLA]__qmaxsolutions_202"/>
      <sheetName val="[POWER5_XLA]__qmaxsolutions_203"/>
      <sheetName val="[POWER5_XLA]__qmaxsolutions_204"/>
      <sheetName val="[POWER5_XLA]__qmaxsolutions_205"/>
      <sheetName val="[POWER5_XLA]__qmaxsolutions_206"/>
      <sheetName val="[POWER5_XLA]__qmaxsolutions_207"/>
      <sheetName val="[POWER5_XLA]__qmaxsolutions_208"/>
      <sheetName val="[POWER5_XLA]__qmaxsolutions_209"/>
      <sheetName val="[POWER5_XLA]__qmaxsolutions_210"/>
      <sheetName val="[POWER5_XLA]__qmaxsolutions_211"/>
      <sheetName val="Equity_Index2"/>
      <sheetName val="Cell_Links1"/>
      <sheetName val="Pricing_Graphs1"/>
      <sheetName val="CoTrans_Input_Sheet1"/>
      <sheetName val="Rev_Build1"/>
      <sheetName val="WACC_Analysis1"/>
      <sheetName val="Combined_Divisionals1"/>
      <sheetName val="P&amp;L_Tables_For_Report1"/>
      <sheetName val="CHARTS_for_report1"/>
      <sheetName val="Corp_Brd1"/>
      <sheetName val="Master_Comps1"/>
      <sheetName val="Share_Repurchase_Benchmarking1"/>
      <sheetName val="Rexall_Sundown1"/>
      <sheetName val="SD_and_NB_Magazine1"/>
      <sheetName val="CoCos_Output_Sheet1"/>
      <sheetName val="C_B__4_Installed1"/>
      <sheetName val="commercial_construction1"/>
      <sheetName val="crack_spreads1"/>
      <sheetName val="new_orders1"/>
      <sheetName val="IFO_Manufacturing_Business_Cli1"/>
      <sheetName val="A_CUENTA1"/>
      <sheetName val="OP_Sum1"/>
      <sheetName val="[POWER5_XLA]__qmaxsolutions_212"/>
      <sheetName val="[POWER5_XLA]__qmaxsolutions_213"/>
      <sheetName val="[POWER5_XLA]__qmaxsolutions_214"/>
      <sheetName val="[POWER5_XLA]__qmaxsolutions_215"/>
      <sheetName val="[POWER5_XLA]__qmaxsolutions_216"/>
      <sheetName val="[POWER5_XLA]__qmaxsolutions_217"/>
      <sheetName val="[POWER5_XLA]__qmaxsolutions_218"/>
      <sheetName val="[POWER5_XLA]__qmaxsolutions_219"/>
      <sheetName val="[POWER5_XLA]__qmaxsolutions_220"/>
      <sheetName val="[POWER5_XLA]__qmaxsolutions_221"/>
      <sheetName val="[POWER5_XLA]__qmaxsolutions_222"/>
      <sheetName val="[POWER5_XLA]__qmaxsolutions_223"/>
      <sheetName val="[POWER5_XLA]__qmaxsolutions_224"/>
      <sheetName val="[POWER5_XLA]__qmaxsolutions_225"/>
      <sheetName val="[POWER5_XLA]__qmaxsolutions_226"/>
      <sheetName val="[POWER5_XLA]__qmaxsolutions_227"/>
      <sheetName val="[POWER5_XLA]__qmaxsolutions_228"/>
      <sheetName val="[POWER5_XLA]__qmaxsolutions_229"/>
      <sheetName val="[POWER5_XLA]__qmaxsolutions_230"/>
      <sheetName val="[POWER5_XLA]__qmaxsolutions_231"/>
      <sheetName val="[POWER5_XLA]__qmaxsolutions_232"/>
      <sheetName val="[POWER5_XLA]__qmaxsolutions_233"/>
      <sheetName val="[POWER5_XLA]__qmaxsolutions_234"/>
      <sheetName val="[POWER5_XLA]__qmaxsolutions_235"/>
      <sheetName val="[POWER5_XLA]__qmaxsolutions_236"/>
      <sheetName val="[POWER5_XLA]__qmaxsolutions_237"/>
      <sheetName val="[POWER5_XLA]__qmaxsolutions_238"/>
      <sheetName val="[POWER5_XLA]__qmaxsolutions_239"/>
      <sheetName val="[POWER5_XLA]__qmaxsolutions_240"/>
      <sheetName val="[POWER5_XLA]__qmaxsolutions_241"/>
      <sheetName val="[POWER5_XLA]__qmaxsolutions_242"/>
      <sheetName val="[POWER5_XLA]__qmaxsolutions_243"/>
      <sheetName val="[POWER5_XLA]__qmaxsolutions_244"/>
      <sheetName val="[POWER5_XLA]__qmaxsolutions_245"/>
      <sheetName val="[POWER5_XLA]__qmaxsolutions_246"/>
      <sheetName val="[POWER5_XLA]__qmaxsolutions_247"/>
      <sheetName val="[POWER5_XLA]__qmaxsolutions_248"/>
      <sheetName val="[POWER5_XLA]__qmaxsolutions_249"/>
      <sheetName val="[POWER5_XLA]__qmaxsolutions_250"/>
      <sheetName val="[POWER5_XLA]__qmaxsolutions_251"/>
      <sheetName val="[POWER5_XLA]__qmaxsolutions_252"/>
      <sheetName val="[POWER5_XLA]__qmaxsolutions_253"/>
      <sheetName val="[POWER5_XLA]__qmaxsolutions_254"/>
      <sheetName val="[POWER5_XLA]__qmaxsolutions_255"/>
      <sheetName val="[POWER5_XLA]__qmaxsolutions_256"/>
      <sheetName val="[POWER5_XLA]__qmaxsolutions_257"/>
      <sheetName val="[POWER5_XLA]__qmaxsolutions_258"/>
      <sheetName val="[POWER5_XLA]__qmaxsolutions_259"/>
      <sheetName val="[POWER5_XLA]__qmaxsolutions_260"/>
      <sheetName val="[POWER5_XLA]__qmaxsolutions_261"/>
      <sheetName val="[POWER5_XLA]__qmaxsolutions_262"/>
      <sheetName val="[POWER5_XLA]__qmaxsolutions_263"/>
      <sheetName val="[POWER5_XLA]__qmaxsolutions_264"/>
      <sheetName val="[POWER5_XLA]__qmaxsolutions_265"/>
      <sheetName val="[POWER5_XLA]__qmaxsolutions_266"/>
      <sheetName val="[POWER5_XLA]__qmaxsolutions_267"/>
      <sheetName val="[POWER5_XLA]__qmaxsolutions_268"/>
      <sheetName val="[POWER5_XLA]__qmaxsolutions_269"/>
      <sheetName val="[POWER5_XLA]__qmaxsolutions_270"/>
      <sheetName val="[POWER5_XLA]__qmaxsolutions_271"/>
      <sheetName val="[POWER5_XLA]__qmaxsolutions_272"/>
      <sheetName val="[POWER5_XLA]__qmaxsolutions_273"/>
      <sheetName val="[POWER5_XLA]__qmaxsolutions_274"/>
      <sheetName val="[POWER5_XLA]__qmaxsolutions_275"/>
      <sheetName val="[POWER5_XLA]__qmaxsolutions_276"/>
      <sheetName val="[POWER5_XLA]__qmaxsolutions_277"/>
      <sheetName val="[POWER5_XLA]__qmaxsolutions_278"/>
      <sheetName val="[POWER5_XLA]__qmaxsolutions_279"/>
      <sheetName val="[POWER5_XLA]__qmaxsolutions_280"/>
      <sheetName val="[POWER5_XLA]__qmaxsolutions_281"/>
      <sheetName val="[POWER5_XLA]__qmaxsolutions_282"/>
      <sheetName val="[POWER5_XLA]__qmaxsolutions_283"/>
      <sheetName val="[POWER5_XLA]__qmaxsolutions_284"/>
      <sheetName val="[POWER5_XLA]__qmaxsolutions_285"/>
      <sheetName val="[POWER5_XLA]__qmaxsolutions_286"/>
      <sheetName val="[POWER5_XLA]__qmaxsolutions_287"/>
      <sheetName val="[POWER5_XLA]__qmaxsolutions_288"/>
      <sheetName val="[POWER5_XLA]__qmaxsolutions_289"/>
      <sheetName val="[POWER5_XLA]__qmaxsolutions_290"/>
      <sheetName val="[POWER5_XLA]__qmaxsolutions_291"/>
      <sheetName val="[POWER5_XLA]__qmaxsolutions_292"/>
      <sheetName val="[POWER5_XLA]__qmaxsolutions_293"/>
      <sheetName val="[POWER5_XLA]__qmaxsolutions_294"/>
      <sheetName val="[POWER5_XLA]__qmaxsolutions_295"/>
      <sheetName val="[POWER5_XLA]__qmaxsolutions_296"/>
      <sheetName val="[POWER5_XLA]__qmaxsolutions_297"/>
      <sheetName val="[POWER5_XLA]__qmaxsolutions_298"/>
      <sheetName val="[POWER5_XLA]__qmaxsolutions_299"/>
      <sheetName val="[POWER5_XLA]__qmaxsolutions_300"/>
      <sheetName val="[POWER5_XLA]__qmaxsolutions_301"/>
      <sheetName val="[POWER5_XLA]__qmaxsolutions_302"/>
      <sheetName val="[POWER5_XLA]__qmaxsolutions_303"/>
      <sheetName val="[POWER5_XLA]__qmaxsolutions_304"/>
      <sheetName val="노무비"/>
      <sheetName val="[POWER5.XLA]__qmaxsolutions_520"/>
      <sheetName val="[POWER5.XLA]__qmaxsolutions_519"/>
      <sheetName val="[POWER5.XLA]__qmaxsolutions_522"/>
      <sheetName val="[POWER5.XLA]__qmaxsolutions_525"/>
      <sheetName val="Rev. by Product"/>
      <sheetName val="[POWER5.XLA]__qmaxsolutions_524"/>
      <sheetName val="[POWER5.XLA]__qmaxsolutions_530"/>
      <sheetName val="[POWER5.XLA]__qmaxsolutions_527"/>
      <sheetName val="[POWER5.XLA]__qmaxsolutions_526"/>
      <sheetName val="[POWER5.XLA]__qmaxsolutions_528"/>
      <sheetName val="[POWER5.XLA]__qmaxsolutions_529"/>
      <sheetName val="[POWER5.XLA]__qmaxsolutions_532"/>
      <sheetName val="[POWER5.XLA]__qmaxsolutions_531"/>
      <sheetName val="[POWER5.XLA]__qmaxsolutions_533"/>
      <sheetName val="__qmaxsolutions_212"/>
      <sheetName val="__qmaxsolutions_112"/>
      <sheetName val="__qmaxsolutions_114"/>
      <sheetName val="__qmaxsolutions_113"/>
      <sheetName val="__qmaxsolutions_115"/>
      <sheetName val="__qmaxsolutions_119"/>
      <sheetName val="__qmaxsolutions_116"/>
      <sheetName val="__qmaxsolutions_117"/>
      <sheetName val="__qmaxsolutions_118"/>
      <sheetName val="__qmaxsolutions_121"/>
      <sheetName val="__qmaxsolutions_120"/>
      <sheetName val="__qmaxsolutions_132"/>
      <sheetName val="__qmaxsolutions_122"/>
      <sheetName val="__qmaxsolutions_123"/>
      <sheetName val="__qmaxsolutions_124"/>
      <sheetName val="__qmaxsolutions_125"/>
      <sheetName val="__qmaxsolutions_126"/>
      <sheetName val="__qmaxsolutions_127"/>
      <sheetName val="__qmaxsolutions_128"/>
      <sheetName val="__qmaxsolutions_129"/>
      <sheetName val="__qmaxsolutions_130"/>
      <sheetName val="__qmaxsolutions_131"/>
      <sheetName val="__qmaxsolutions_136"/>
      <sheetName val="__qmaxsolutions_133"/>
      <sheetName val="__qmaxsolutions_134"/>
      <sheetName val="__qmaxsolutions_135"/>
      <sheetName val="__qmaxsolutions_137"/>
      <sheetName val="__qmaxsolutions_139"/>
      <sheetName val="__qmaxsolutions_138"/>
      <sheetName val="__qmaxsolutions_206"/>
      <sheetName val="_Appl_2"/>
      <sheetName val="__na1_2"/>
      <sheetName val="__sfd_2"/>
      <sheetName val="_POWE_2"/>
      <sheetName val="_POWE_3"/>
      <sheetName val="_POWE_4"/>
      <sheetName val="__qma_2"/>
      <sheetName val="_POWE_5"/>
      <sheetName val="_POWE_6"/>
      <sheetName val="_J_Ap_2"/>
      <sheetName val="_Appl_3"/>
      <sheetName val="__na1_3"/>
      <sheetName val="__sfd_3"/>
      <sheetName val="_POWE_7"/>
      <sheetName val="_POWE_8"/>
      <sheetName val="_POWE_9"/>
      <sheetName val="__qma_3"/>
      <sheetName val="_POW_10"/>
      <sheetName val="_POW_11"/>
      <sheetName val="_J_Ap_3"/>
      <sheetName val="_Appl_4"/>
      <sheetName val="__na1_4"/>
      <sheetName val="__sfd_4"/>
      <sheetName val="_POW_12"/>
      <sheetName val="_POW_13"/>
      <sheetName val="_POW_14"/>
      <sheetName val="__qma_4"/>
      <sheetName val="_POW_15"/>
      <sheetName val="_POW_16"/>
      <sheetName val="_J_Ap_4"/>
      <sheetName val="__qmaxsolutions_145"/>
      <sheetName val="__qmaxsolutions_140"/>
      <sheetName val="__qmaxsolutions_141"/>
      <sheetName val="__qmaxsolutions_142"/>
      <sheetName val="__qmaxsolutions_143"/>
      <sheetName val="__qmaxsolutions_144"/>
      <sheetName val="__qmaxsolutions_146"/>
      <sheetName val="__qmaxsolutions_150"/>
      <sheetName val="__qmaxsolutions_147"/>
      <sheetName val="__qmaxsolutions_148"/>
      <sheetName val="__qmaxsolutions_149"/>
      <sheetName val="__qmaxsolutions_151"/>
      <sheetName val="__qmaxsolutions_154"/>
      <sheetName val="__qmaxsolutions_152"/>
      <sheetName val="__qmaxsolutions_153"/>
      <sheetName val="__qmaxsolutions_156"/>
      <sheetName val="__qmaxsolutions_155"/>
      <sheetName val="__qmaxsolutions_166"/>
      <sheetName val="__qmaxsolutions_157"/>
      <sheetName val="__qmaxsolutions_158"/>
      <sheetName val="__qmaxsolutions_159"/>
      <sheetName val="__qmaxsolutions_160"/>
      <sheetName val="__qmaxsolutions_161"/>
      <sheetName val="__qmaxsolutions_162"/>
      <sheetName val="__qmaxsolutions_163"/>
      <sheetName val="__qmaxsolutions_164"/>
      <sheetName val="__qmaxsolutions_165"/>
      <sheetName val="__qmaxsolutions_167"/>
      <sheetName val="__qmaxsolutions_169"/>
      <sheetName val="__qmaxsolutions_168"/>
      <sheetName val="__qmaxsolutions_170"/>
      <sheetName val="__qmaxsolutions_171"/>
      <sheetName val="__qmaxsolutions_172"/>
      <sheetName val="__qmaxsolutions_175"/>
      <sheetName val="__qmaxsolutions_174"/>
      <sheetName val="__qmaxsolutions_173"/>
      <sheetName val="__qmaxsolutions_178"/>
      <sheetName val="__qmaxsolutions_176"/>
      <sheetName val="__qmaxsolutions_177"/>
      <sheetName val="__qmaxsolutions_180"/>
      <sheetName val="__qmaxsolutions_179"/>
      <sheetName val="__qmaxsolutions_181"/>
      <sheetName val="__qmaxsolutions_182"/>
      <sheetName val="__qmaxsolutions_183"/>
      <sheetName val="__qmaxsolutions_185"/>
      <sheetName val="__qmaxsolutions_184"/>
      <sheetName val="__qmaxsolutions_189"/>
      <sheetName val="__qmaxsolutions_186"/>
      <sheetName val="__qmaxsolutions_187"/>
      <sheetName val="__qmaxsolutions_188"/>
      <sheetName val="__qmaxsolutions_191"/>
      <sheetName val="__qmaxsolutions_190"/>
      <sheetName val="__qmaxsolutions_195"/>
      <sheetName val="__qmaxsolutions_192"/>
      <sheetName val="__qmaxsolutions_193"/>
      <sheetName val="__qmaxsolutions_194"/>
      <sheetName val="__qmaxsolutions_197"/>
      <sheetName val="__qmaxsolutions_196"/>
      <sheetName val="__qmaxsolutions_198"/>
      <sheetName val="__qmaxsolutions_199"/>
      <sheetName val="__qmaxsolutions_200"/>
      <sheetName val="__qmaxsolutions_201"/>
      <sheetName val="__qmaxsolutions_202"/>
      <sheetName val="__qmaxsolutions_204"/>
      <sheetName val="__qmaxsolutions_203"/>
      <sheetName val="__qmaxsolutions_205"/>
      <sheetName val="__qmaxsolutions_208"/>
      <sheetName val="__qmaxsolutions_207"/>
      <sheetName val="__qmaxsolutions_209"/>
      <sheetName val="__qmaxsolutions_211"/>
      <sheetName val="__qmaxsolutions_210"/>
      <sheetName val="__qmaxsolutions_213"/>
      <sheetName val="__qmaxsolutions_215"/>
      <sheetName val="__qmaxsolutions_214"/>
      <sheetName val="__qmaxsolutions_216"/>
      <sheetName val="__qmaxsolutions_217"/>
      <sheetName val="[POWER5.XLA]__qmaxsolutions_534"/>
      <sheetName val="[POWER5.XLA]__qmaxsolutions_537"/>
      <sheetName val="[POWER5.XLA]__qmaxsolutions_535"/>
      <sheetName val="[POWER5.XLA]__qmaxsolutions_536"/>
      <sheetName val="[POWER5.XLA]__qmaxsolutions_538"/>
      <sheetName val="[POWER5.XLA]__qmaxsolutions_539"/>
      <sheetName val="Deferred taxes"/>
      <sheetName val="Projects &amp; Initiatives"/>
      <sheetName val="[POWER5.XLA]__qmaxsolutions_540"/>
      <sheetName val="[POWER5.XLA]__qmaxsolutions_541"/>
      <sheetName val="RevBridge"/>
      <sheetName val="[POWER5.XLA]__qmaxsolutions_542"/>
      <sheetName val="[POWER5.XLA]__qmaxsolutions_543"/>
      <sheetName val="[POWER5.XLA]__qmaxsolutions_548"/>
      <sheetName val="[POWER5.XLA]__qmaxsolutions_544"/>
      <sheetName val="[POWER5.XLA]__qmaxsolutions_546"/>
      <sheetName val="[POWER5.XLA]__qmaxsolutions_545"/>
      <sheetName val="[POWER5.XLA]__qmaxsolutions_547"/>
      <sheetName val="[POWER5.XLA]__qmaxsolutions_549"/>
      <sheetName val="[POWER5.XLA]__qmaxsolutions_551"/>
      <sheetName val="[POWER5.XLA]__qmaxsolutions_550"/>
      <sheetName val="[POWER5.XLA]__qmaxsolutions_581"/>
      <sheetName val="[POWER5.XLA]__qmaxsolutions_558"/>
      <sheetName val="[POWER5.XLA]__qmaxsolutions_552"/>
      <sheetName val="[POWER5.XLA]__qmaxsolutions_553"/>
      <sheetName val="[POWER5.XLA]__qmaxsolutions_554"/>
      <sheetName val="[POWER5.XLA]__qmaxsolutions_555"/>
      <sheetName val="[POWER5.XLA]__qmaxsolutions_556"/>
      <sheetName val="[POWER5.XLA]__qmaxsolutions_557"/>
      <sheetName val="[POWER5.XLA]__qmaxsolutions_560"/>
      <sheetName val="[POWER5.XLA]__qmaxsolutions_559"/>
      <sheetName val="[POWER5.XLA]__qmaxsolutions_562"/>
      <sheetName val="[POWER5.XLA]__qmaxsolutions_561"/>
      <sheetName val="[POWER5.XLA]__qmaxsolutions_563"/>
      <sheetName val="mappings"/>
      <sheetName val="[POWER5.XLA]__qmaxsolutions_573"/>
      <sheetName val="[POWER5.XLA]__qmaxsolutions_564"/>
      <sheetName val="[POWER5.XLA]__qmaxsolutions_565"/>
      <sheetName val="[POWER5.XLA]__qmaxsolutions_567"/>
      <sheetName val="[POWER5.XLA]__qmaxsolutions_566"/>
      <sheetName val="[POWER5.XLA]__qmaxsolutions_568"/>
      <sheetName val="[POWER5.XLA]__qmaxsolutions_569"/>
      <sheetName val="[POWER5.XLA]__qmaxsolutions_572"/>
      <sheetName val="[POWER5.XLA]__qmaxsolutions_570"/>
      <sheetName val="[POWER5.XLA]__qmaxsolutions_571"/>
      <sheetName val="[POWER5.XLA]__qmaxsolutions_574"/>
      <sheetName val="[POWER5.XLA]__qmaxsolutions_575"/>
      <sheetName val="[POWER5.XLA]__qmaxsolutions_577"/>
      <sheetName val="[POWER5.XLA]__qmaxsolutions_576"/>
      <sheetName val="[POWER5.XLA]__qmaxsolutions_578"/>
      <sheetName val="[POWER5.XLA]__qmaxsolutions_580"/>
      <sheetName val="[POWER5.XLA]__qmaxsolutions_579"/>
      <sheetName val="[POWER5.XLA]__qmaxsolutions_588"/>
      <sheetName val="[POWER5.XLA]__qmaxsolutions_584"/>
      <sheetName val="[POWER5.XLA]__qmaxsolutions_582"/>
      <sheetName val="[POWER5.XLA]__qmaxsolutions_583"/>
      <sheetName val="[POWER5.XLA]__qmaxsolutions_585"/>
      <sheetName val="[POWER5.XLA]__qmaxsolutions_586"/>
      <sheetName val="[POWER5.XLA]__qmaxsolutions_587"/>
      <sheetName val="[POWER5.XLA]__soferadvisors__72"/>
      <sheetName val="[POWER5.XLA]__qmaxsolutions_589"/>
      <sheetName val="UBA Table"/>
      <sheetName val="[POWER5.XLA]__soferadvisors__73"/>
      <sheetName val="[POWER5.XLA]__qmaxsolutions_591"/>
      <sheetName val="[POWER5.XLA]__qmaxsolutions_590"/>
      <sheetName val="[POWER5.XLA]__qmaxsolutions_681"/>
      <sheetName val="#Partner Level Footnotes#"/>
      <sheetName val="[POWER5.XLA]__d_docs_live_ne_96"/>
      <sheetName val="[POWER5.XLA]__d_docs_live_ne_57"/>
      <sheetName val="[POWER5.XLA]__d_docs_live_ne_54"/>
      <sheetName val="[POWER5.XLA]__d_docs_live_ne_53"/>
      <sheetName val="[POWER5.XLA]__d_docs_live_ne_56"/>
      <sheetName val="[POWER5.XLA]__d_docs_live_ne_55"/>
      <sheetName val="[POWER5.XLA]__d_docs_live_ne_58"/>
      <sheetName val="[POWER5.XLA]__d_docs_live_ne_62"/>
      <sheetName val="[POWER5.XLA]__d_docs_live_ne_59"/>
      <sheetName val="[POWER5.XLA]__d_docs_live_ne_60"/>
      <sheetName val="[POWER5.XLA]__d_docs_live_ne_61"/>
      <sheetName val="[POWER5.XLA]__d_docs_live_ne_63"/>
      <sheetName val="[POWER5.XLA]__d_docs_live_ne_66"/>
      <sheetName val="[POWER5.XLA]__d_docs_live_ne_64"/>
      <sheetName val="[POWER5.XLA]__d_docs_live_ne_65"/>
      <sheetName val="[POWER5.XLA]__d_docs_live_ne_68"/>
      <sheetName val="[POWER5.XLA]__d_docs_live_ne_67"/>
      <sheetName val="[POWER5.XLA]__d_docs_live_ne_69"/>
      <sheetName val="[POWER5.XLA]__d_docs_live_ne_72"/>
      <sheetName val="[POWER5.XLA]__d_docs_live_ne_71"/>
      <sheetName val="[POWER5.XLA]__d_docs_live_ne_70"/>
      <sheetName val="[POWER5.XLA]__d_docs_live_ne_74"/>
      <sheetName val="[POWER5.XLA]__d_docs_live_ne_73"/>
      <sheetName val="[POWER5.XLA]__d_docs_live_ne_75"/>
      <sheetName val="[POWER5.XLA]__d_docs_live_ne_76"/>
      <sheetName val="[POWER5.XLA]__d_docs_live_ne_79"/>
      <sheetName val="[POWER5.XLA]__d_docs_live_ne_78"/>
      <sheetName val="[POWER5.XLA]__d_docs_live_ne_77"/>
      <sheetName val="[POWER5.XLA]__d_docs_live_ne_80"/>
      <sheetName val="[POWER5.XLA]__d_docs_live_ne_81"/>
      <sheetName val="[POWER5.XLA]__d_docs_live_ne_82"/>
      <sheetName val="[POWER5.XLA]__d_docs_live_ne_84"/>
      <sheetName val="[POWER5.XLA]__d_docs_live_ne_83"/>
      <sheetName val="[POWER5.XLA]__d_docs_live_ne_87"/>
      <sheetName val="[POWER5.XLA]__d_docs_live_ne_85"/>
      <sheetName val="[POWER5.XLA]__d_docs_live_ne_86"/>
      <sheetName val="[POWER5.XLA]__d_docs_live_ne_88"/>
      <sheetName val="[POWER5.XLA]__d_docs_live_ne_95"/>
      <sheetName val="[POWER5.XLA]__d_docs_live_ne_89"/>
      <sheetName val="[POWER5.XLA]__d_docs_live_ne_90"/>
      <sheetName val="[POWER5.XLA]__d_docs_live_ne_91"/>
      <sheetName val="[POWER5.XLA]__d_docs_live_ne_92"/>
      <sheetName val="[POWER5.XLA]__d_docs_live_ne_93"/>
      <sheetName val="[POWER5.XLA]__d_docs_live_ne_94"/>
      <sheetName val="Insulin_Sales_-_NA4"/>
      <sheetName val="Insulin_Sales_-_EU4"/>
      <sheetName val="Insulin_Sales_-_Japan4"/>
      <sheetName val="Pro_Forma_Income_Statement4"/>
      <sheetName val="Main_Model4"/>
      <sheetName val="Newer_version4"/>
      <sheetName val="GL_Detail4"/>
      <sheetName val="Pro_Forma4"/>
      <sheetName val="McKinley_P&amp;L4"/>
      <sheetName val="Deal_Matrix4"/>
      <sheetName val="Model_Driver4"/>
      <sheetName val="US_Ops_Account_Detail2"/>
      <sheetName val="[POWER5_XLA][POWER5_XLA][POWER2"/>
      <sheetName val="[POWER5_XLA][POWER5_XLA]\Appli2"/>
      <sheetName val="[POWER5_XLA][POWER5_XLA]//na1_2"/>
      <sheetName val="[POWER5_XLA][POWER5_XLA]\\sfdc2"/>
      <sheetName val="[POWER5_XLA]\Applications\Micr2"/>
      <sheetName val="[POWER5_XLA]//na1_salesforce_c2"/>
      <sheetName val="[POWER5_XLA]\\sfdc\DFS\Applica2"/>
      <sheetName val="Int__Rate_Data"/>
      <sheetName val="Summary_of_Adjustments"/>
      <sheetName val="CENTRAL_REGION_-_66"/>
      <sheetName val="99_Contingency_Analysis"/>
      <sheetName val="New_C_PM"/>
      <sheetName val="Pipeline_User_Controls"/>
      <sheetName val="GP_LP_Fund"/>
      <sheetName val="Augusta"/>
      <sheetName val="Dalton"/>
      <sheetName val="[POWER5.XLA]__qmaxsolutions_595"/>
      <sheetName val="[POWER5.XLA]__qmaxsolutions_593"/>
      <sheetName val="[POWER5.XLA]__qmaxsolutions_592"/>
      <sheetName val="[POWER5.XLA]__qmaxsolutions_594"/>
      <sheetName val="[POWER5.XLA]__qmaxsolutions_625"/>
      <sheetName val="[POWER5.XLA]__qmaxsolutions_596"/>
      <sheetName val="[POWER5.XLA]__qmaxsolutions_597"/>
      <sheetName val="[POWER5.XLA]__qmaxsolutions_615"/>
      <sheetName val="[POWER5.XLA]__qmaxsolutions_613"/>
      <sheetName val="[POWER5.XLA]__qmaxsolutions_598"/>
      <sheetName val="[POWER5.XLA]__qmaxsolutions_599"/>
      <sheetName val="[POWER5.XLA]__qmaxsolutions_600"/>
      <sheetName val="[POWER5.XLA]__qmaxsolutions_601"/>
      <sheetName val="[POWER5.XLA]__qmaxsolutions_602"/>
      <sheetName val="[POWER5.XLA]__qmaxsolutions_606"/>
      <sheetName val="[POWER5.XLA]__qmaxsolutions_603"/>
      <sheetName val="[POWER5.XLA]__qmaxsolutions_604"/>
      <sheetName val="[POWER5.XLA]__qmaxsolutions_605"/>
      <sheetName val="[POWER5.XLA]__qmaxsolutions_610"/>
      <sheetName val="[POWER5.XLA]__qmaxsolutions_607"/>
      <sheetName val="[POWER5.XLA]__qmaxsolutions_608"/>
      <sheetName val="[POWER5.XLA]__qmaxsolutions_609"/>
      <sheetName val="[POWER5.XLA]__qmaxsolutions_612"/>
      <sheetName val="[POWER5.XLA]__qmaxsolutions_611"/>
      <sheetName val="[POWER5.XLA]__qmaxsolutions_614"/>
      <sheetName val="[POWER5.XLA]__qmaxsolutions_618"/>
      <sheetName val="[POWER5.XLA]__qmaxsolutions_616"/>
      <sheetName val="[POWER5.XLA]__qmaxsolutions_617"/>
      <sheetName val="[POWER5.XLA]__qmaxsolutions_619"/>
      <sheetName val="[POWER5.XLA]__qmaxsolutions_620"/>
      <sheetName val="[POWER5.XLA]__qmaxsolutions_621"/>
      <sheetName val="[POWER5.XLA]__qmaxsolutions_622"/>
      <sheetName val="[POWER5.XLA]__qmaxsolutions_623"/>
      <sheetName val="[POWER5.XLA]__qmaxsolutions_624"/>
      <sheetName val="[POWER5.XLA]__qmaxsolutions_628"/>
      <sheetName val="[POWER5.XLA]__qmaxsolutions_626"/>
      <sheetName val="[POWER5.XLA]__qmaxsolutions_627"/>
      <sheetName val="Sales_-_Report_First4"/>
      <sheetName val="2000_Activity4"/>
      <sheetName val="total_Commonwealth4"/>
      <sheetName val="CHK_REQ4"/>
      <sheetName val="SW_2122184"/>
      <sheetName val="N_TX_-_19974"/>
      <sheetName val="Customize_Your_Invoice4"/>
      <sheetName val="Drop_Down_Lists3"/>
      <sheetName val="SCIMED_Old3"/>
      <sheetName val="//na1_salesforce_com/Applicati3"/>
      <sheetName val="Buyers_Competitors_(2)3"/>
      <sheetName val="Trial_Balance3"/>
      <sheetName val="E&amp;Y_Format3"/>
      <sheetName val="\J\Applications\Microsoft_Offi3"/>
      <sheetName val="Print_Controls3"/>
      <sheetName val="Input_Page3"/>
      <sheetName val="D_&amp;_A3"/>
      <sheetName val="Daily_Sales3"/>
      <sheetName val="Share_Prices3"/>
      <sheetName val="Consolidated_Financials3"/>
      <sheetName val="CG_Alloc2"/>
      <sheetName val="Inputs_&amp;_Pro_Formas2"/>
      <sheetName val="[POWER5_XLA]//qmaxsolutions-my2"/>
      <sheetName val="[POWER5_XLA][POWER5_XLA]//qmax2"/>
      <sheetName val="[POWER5_XLA][POWER5_XLA]\J\App2"/>
      <sheetName val="[POWER5_XLA]\J\Applications\Mi2"/>
      <sheetName val="T_DCF2"/>
      <sheetName val="ROCE-WACC_EVtoEBITDA2"/>
      <sheetName val="Fin_Flows2"/>
      <sheetName val="Marketing_Stats2"/>
      <sheetName val="Statement_of_Cash_Flows2"/>
      <sheetName val="Comps_Table2"/>
      <sheetName val="Iss__Vol__(Outp_)2"/>
      <sheetName val="Cost_Centers_and_PMTs2"/>
      <sheetName val="DAS_&amp;_Networking_Costs2"/>
      <sheetName val="Stock_Chart2"/>
      <sheetName val="Trending_Inc_Stmt2"/>
      <sheetName val="Sources_&amp;_Uses2"/>
      <sheetName val="Control_Sheet2"/>
      <sheetName val="Data_sheet2"/>
      <sheetName val="\Users\Dan\Library\Application2"/>
      <sheetName val="Covenant_Wksht2"/>
      <sheetName val="2018_All_Brands2"/>
      <sheetName val="2018_Lipoflavonoid2"/>
      <sheetName val="2018_Florajen2"/>
      <sheetName val="2018_CertainDri2"/>
      <sheetName val="2018_Cystex2"/>
      <sheetName val="2018_Absorbine2"/>
      <sheetName val="2018_Albolene2"/>
      <sheetName val="2018_AntiMonkeyButt2"/>
      <sheetName val="2018_Non_Branded_0002"/>
      <sheetName val="Asset_(VIN)_Data1"/>
      <sheetName val="Item_Data1"/>
      <sheetName val="Power_&amp;_Fuel(SMS)1"/>
      <sheetName val="LC_PF1"/>
      <sheetName val="Portfolio_Budget1"/>
      <sheetName val="Issue_Log1"/>
      <sheetName val="Asset_Transfer_Screen_Shot1"/>
      <sheetName val="Asset_Proposal_List1"/>
      <sheetName val="Asset_Proposal-Screen_Shots1"/>
      <sheetName val="Data_Import_Template1"/>
      <sheetName val="New_Asset_List1"/>
      <sheetName val="New_Asset_Screen_Shots1"/>
      <sheetName val="FAMAsset_as_of_12_31_181"/>
      <sheetName val="Summary_Exhibit_II1"/>
      <sheetName val="Wound_Case1"/>
      <sheetName val="//na1_salesforce_co1"/>
      <sheetName val="//qmaxsolutions-my_1"/>
      <sheetName val="[POWER5_XLA][POWER51"/>
      <sheetName val="[POWER5_XLA]\Applic1"/>
      <sheetName val="[POWER5_XLA]//na1_s1"/>
      <sheetName val="[POWER5_XLA]\\sfdc\1"/>
      <sheetName val="[POWER5_XLA]//qmaxs1"/>
      <sheetName val="[POWER5_XLA]\J\Appl1"/>
      <sheetName val="ISQ_LBO_-_Full_Company1"/>
      <sheetName val="Sales_Forecast1"/>
      <sheetName val="Data_Validation1"/>
      <sheetName val="2015_Forecast1"/>
      <sheetName val="Gross_Margin_Build1"/>
      <sheetName val="Output_Model1"/>
      <sheetName val="Lease_summary1"/>
      <sheetName val="FIRE_ALARM1"/>
      <sheetName val="FX_Rates1"/>
      <sheetName val="Tax_Stock_deal1"/>
      <sheetName val="Tax_Asset_deal1"/>
      <sheetName val="Tax_S_Corp1"/>
      <sheetName val="Financial_Request_List1"/>
      <sheetName val="Tax_Request_List1"/>
      <sheetName val="Cash_proof1"/>
      <sheetName val="TB_-_IS1"/>
      <sheetName val="TB_BS1"/>
      <sheetName val="GT_Discussion&gt;1"/>
      <sheetName val="COR_-_SoftwareHardware_Maint1"/>
      <sheetName val="COR_-_Consultants1"/>
      <sheetName val="COR_-_Co_hosting1"/>
      <sheetName val="Opex-Professional_services1"/>
      <sheetName val="GT_Custom2"/>
      <sheetName val="WC2_(2)1"/>
      <sheetName val="Debt_Amortization1"/>
      <sheetName val="Vector_Inputs1"/>
      <sheetName val="Data_Input1"/>
      <sheetName val="MM_Mapping1"/>
      <sheetName val="Customer_split1"/>
      <sheetName val="Depr_Amortisation_check1"/>
      <sheetName val="Working_capital1"/>
      <sheetName val="Summary_Financial_Statement1"/>
      <sheetName val="Op_Balances_20191"/>
      <sheetName val="Look_up1"/>
      <sheetName val="AOP_Summary-21"/>
      <sheetName val="Employee_Data1"/>
      <sheetName val="Cover_Page1"/>
      <sheetName val="Transmittal_Letter1"/>
      <sheetName val="Key_Analyses1"/>
      <sheetName val="Adjusted_Summary_P&amp;L1"/>
      <sheetName val="NWC_Analysis1"/>
      <sheetName val="Adjusted_NWC_Graph1"/>
      <sheetName val="GSM_Analyses1"/>
      <sheetName val="GSM_Bridge_FY17_-_FY181"/>
      <sheetName val="GSM_Bridge_FY18_-_FY191"/>
      <sheetName val="Grace_-_Alum1"/>
      <sheetName val="Grace_-_LSA1"/>
      <sheetName val="Grace_-_ACH1"/>
      <sheetName val="Shell_-_Alum1"/>
      <sheetName val="Shell_-_LSA1"/>
      <sheetName val="Detailed_IS1"/>
      <sheetName val="Balance_Sheet_Summary1"/>
      <sheetName val="Scope_Reconciliation1"/>
      <sheetName val="Cash_flow_worksheet1"/>
      <sheetName val="Inc_Stmt1"/>
      <sheetName val="Bal_Sht1"/>
      <sheetName val="investment-_acounting1"/>
      <sheetName val="Dividend_IPORecap_Analysis1"/>
      <sheetName val="[POWER5_XLA]_Applications_Mic_1"/>
      <sheetName val="[POWER5_XLA]__na1_salesforce__1"/>
      <sheetName val="[POWER5_XLA]__sfdc_DFS_Applic_1"/>
      <sheetName val="[POWER5_XLA]_J_Applications_M_1"/>
      <sheetName val="novmar_actuals1"/>
      <sheetName val="06-030_Capital_Gains_and_Losse1"/>
      <sheetName val="Area_by_JC1"/>
      <sheetName val="Equity_Database1"/>
      <sheetName val="MARKET_PRICES1"/>
      <sheetName val="RED_Forecast1"/>
      <sheetName val="TEN_side1"/>
      <sheetName val="Balance_Sheet_Standard_-Feb1"/>
      <sheetName val="Balance_Sheet_Standard1"/>
      <sheetName val="Balance_sheet_Actual_to_Budget1"/>
      <sheetName val="Balance_sheet_Actual_to_Bud_Fe1"/>
      <sheetName val="Feb_191"/>
      <sheetName val="Mar_191"/>
      <sheetName val="April_191"/>
      <sheetName val="May_20191"/>
      <sheetName val="June_191"/>
      <sheetName val="July_20191"/>
      <sheetName val="Aug_20191"/>
      <sheetName val="cash_flow-_Monthly_(2)1"/>
      <sheetName val="cash_flow_monthly1"/>
      <sheetName val="cash_flow_YTD_1"/>
      <sheetName val="Budgeted_BS_2018-191"/>
      <sheetName val="cash_flow-_2018-191"/>
      <sheetName val="Budget_cash_flow_20181"/>
      <sheetName val="Cons_(2)1"/>
      <sheetName val="GHA_orig1"/>
      <sheetName val="proforma_BS4"/>
      <sheetName val="Stock_Analysis4"/>
      <sheetName val="Company_summary_items4"/>
      <sheetName val="Sales_-_Report_First5"/>
      <sheetName val="POWER5_XLA10"/>
      <sheetName val="Deal_Info_&amp;_Print_Menu4"/>
      <sheetName val="Product_Trends4"/>
      <sheetName val="EBITDA_Bridge4"/>
      <sheetName val="WC_analytics_(+data_pages)4"/>
      <sheetName val="YEAR_1_4"/>
      <sheetName val="Sched_A94"/>
      <sheetName val="Historical_Actuals4"/>
      <sheetName val="Emory_Vols_Jan-Dec_20064"/>
      <sheetName val="PV_-_CTLM4"/>
      <sheetName val="PV_-_MTLK4"/>
      <sheetName val="McKinley_P&amp;L5"/>
      <sheetName val="Main_Model5"/>
      <sheetName val="Newer_version5"/>
      <sheetName val="Pro_Forma_Income_Statement5"/>
      <sheetName val="Entrada_Dados4"/>
      <sheetName val="Pro_Forma_Credit_4"/>
      <sheetName val="Capital_Expenditure_Input_Shee4"/>
      <sheetName val="Operating_Expense_Input_Sheet4"/>
      <sheetName val="GL_Detail5"/>
      <sheetName val="Pro_Forma5"/>
      <sheetName val="GER_IFO_vs_Const5"/>
      <sheetName val="Europe_sales_Graph5"/>
      <sheetName val="EU_Ind_vs_EU_Cons5"/>
      <sheetName val="Scenario_Management4"/>
      <sheetName val="_Cash_Flow4"/>
      <sheetName val="_P&amp;L-Projection4"/>
      <sheetName val="Dividend_Analysis_Assumptions4"/>
      <sheetName val="Multiples_Summary4"/>
      <sheetName val="IS_&amp;_CF4"/>
      <sheetName val="General_Assump4"/>
      <sheetName val="_PT_084"/>
      <sheetName val="_PT_074"/>
      <sheetName val="_PT_114"/>
      <sheetName val="_PT_104"/>
      <sheetName val="_PT_124"/>
      <sheetName val="_PT_134"/>
      <sheetName val="_PT_094"/>
      <sheetName val="_PT_014"/>
      <sheetName val="_PT_044"/>
      <sheetName val="_PT_054"/>
      <sheetName val="_PT_034"/>
      <sheetName val="Rev_Tracker4"/>
      <sheetName val="Debt_&amp;_Interest4"/>
      <sheetName val="Données_Spéc_4"/>
      <sheetName val="Comet_Reference_Tab4"/>
      <sheetName val="2000_Activity5"/>
      <sheetName val="total_Commonwealth5"/>
      <sheetName val="CHK_REQ5"/>
      <sheetName val="SW_2122185"/>
      <sheetName val="N_TX_-_19975"/>
      <sheetName val="Customize_Your_Invoice5"/>
      <sheetName val="BASE_DATA4"/>
      <sheetName val="Insulin_Sales_-_NA5"/>
      <sheetName val="Insulin_Sales_-_EU5"/>
      <sheetName val="Insulin_Sales_-_Japan5"/>
      <sheetName val="Deal_Matrix5"/>
      <sheetName val="Model_Driver5"/>
      <sheetName val="\Applications\Microsoft_Office4"/>
      <sheetName val="CloseTable_Prior4"/>
      <sheetName val="Co_List4"/>
      <sheetName val="Royal_Carib__Model4"/>
      <sheetName val="BIS_LIST-NTH_184"/>
      <sheetName val="CASH_FLOW_MONTH_FC4"/>
      <sheetName val="Inc_Stmt_MONTH_FC4"/>
      <sheetName val="BS_ASSETS_FC4"/>
      <sheetName val="Drop_Down_Lists4"/>
      <sheetName val="SCIMED_Old4"/>
      <sheetName val="//na1_salesforce_com/Applicati4"/>
      <sheetName val="chad10_June024"/>
      <sheetName val="chad12_Dec024"/>
      <sheetName val="Buyers_Competitors_(2)4"/>
      <sheetName val="Trial_Balance4"/>
      <sheetName val="Print_Controls4"/>
      <sheetName val="Input_Page4"/>
      <sheetName val="E&amp;Y_Format4"/>
      <sheetName val="\J\Applications\Microsoft_Offi4"/>
      <sheetName val="D_&amp;_A4"/>
      <sheetName val="Cap_Sheet3"/>
      <sheetName val="[POWER5_XLA]__qmaxsolutions_m17"/>
      <sheetName val="Share_Prices4"/>
      <sheetName val="//aodocs_altirnao_com/webdav/P5"/>
      <sheetName val="//aodocs_altirnao_com/webdav/P6"/>
      <sheetName val="Daily_Sales4"/>
      <sheetName val="Cashflow_Model3"/>
      <sheetName val="Model_Summary3"/>
      <sheetName val="Purchase_vs__Rights3"/>
      <sheetName val="CIH_Sensitivities3"/>
      <sheetName val="Tables_for_Memo_Update_2-9-093"/>
      <sheetName val="Inputs_&amp;_Pro_Formas3"/>
      <sheetName val="Equity_Index3"/>
      <sheetName val="US_Ops_Account_Detail3"/>
      <sheetName val="CG_Alloc3"/>
      <sheetName val="Consolidated_Financials4"/>
      <sheetName val="input_for_decending_analysis3"/>
      <sheetName val="P&amp;L_by_Month3"/>
      <sheetName val="Fin_Flows3"/>
      <sheetName val="Marketing_Stats3"/>
      <sheetName val="Statement_of_Cash_Flows3"/>
      <sheetName val="Trending_Inc_Stmt3"/>
      <sheetName val="Cost_Centers_and_PMTs3"/>
      <sheetName val="DAS_&amp;_Networking_Costs3"/>
      <sheetName val="Stock_Chart3"/>
      <sheetName val="ROCE-WACC_EVtoEBITDA3"/>
      <sheetName val="[POWER5_XLA][POWER5_XLA][POWER3"/>
      <sheetName val="[POWER5_XLA][POWER5_XLA]\Appli3"/>
      <sheetName val="[POWER5_XLA][POWER5_XLA]//na1_3"/>
      <sheetName val="[POWER5_XLA][POWER5_XLA]\\sfdc3"/>
      <sheetName val="[POWER5_XLA]\Applications\Micr3"/>
      <sheetName val="[POWER5_XLA]//na1_salesforce_c3"/>
      <sheetName val="[POWER5_XLA]\\sfdc\DFS\Applica3"/>
      <sheetName val="[POWER5_XLA]//qmaxsolutions-my3"/>
      <sheetName val="[POWER5_XLA][POWER5_XLA]//qmax3"/>
      <sheetName val="[POWER5_XLA][POWER5_XLA]\J\App3"/>
      <sheetName val="[POWER5_XLA]\J\Applications\Mi3"/>
      <sheetName val="T_DCF3"/>
      <sheetName val="Iss__Vol__(Outp_)3"/>
      <sheetName val="Sources_&amp;_Uses3"/>
      <sheetName val="Data_sheet3"/>
      <sheetName val="Pricing_Graphs2"/>
      <sheetName val="CoTrans_Input_Sheet2"/>
      <sheetName val="Control_Sheet3"/>
      <sheetName val="Cell_Links2"/>
      <sheetName val="BU_Logic2"/>
      <sheetName val="Comps_Table3"/>
      <sheetName val="Rev_Build2"/>
      <sheetName val="WACC_Analysis2"/>
      <sheetName val="Gastos_Detallados_Opt2"/>
      <sheetName val="Combined_Divisionals2"/>
      <sheetName val="P&amp;L_Tables_For_Report2"/>
      <sheetName val="CHARTS_for_report2"/>
      <sheetName val="\Users\Dan\Library\Application3"/>
      <sheetName val="Corp_Brd2"/>
      <sheetName val="Master_Comps2"/>
      <sheetName val="Share_Repurchase_Benchmarking2"/>
      <sheetName val="Risc_Financiero2"/>
      <sheetName val="Lookup_Tables2"/>
      <sheetName val="Covenant_Wksht3"/>
      <sheetName val="2018_All_Brands3"/>
      <sheetName val="2018_Lipoflavonoid3"/>
      <sheetName val="2018_Florajen3"/>
      <sheetName val="2018_CertainDri3"/>
      <sheetName val="2018_Cystex3"/>
      <sheetName val="2018_Absorbine3"/>
      <sheetName val="2018_Albolene3"/>
      <sheetName val="2018_AntiMonkeyButt3"/>
      <sheetName val="2018_Non_Branded_0003"/>
      <sheetName val="CoCos_Output_Sheet2"/>
      <sheetName val="C_B__4_Installed2"/>
      <sheetName val="A_CUENTA2"/>
      <sheetName val="Rexall_Sundown2"/>
      <sheetName val="SD_and_NB_Magazine2"/>
      <sheetName val="OP_Sum2"/>
      <sheetName val="Asset_(VIN)_Data2"/>
      <sheetName val="Item_Data2"/>
      <sheetName val="commercial_construction2"/>
      <sheetName val="crack_spreads2"/>
      <sheetName val="new_orders2"/>
      <sheetName val="IFO_Manufacturing_Business_Cli2"/>
      <sheetName val="Power_&amp;_Fuel(SMS)2"/>
      <sheetName val="LC_PF2"/>
      <sheetName val="Portfolio_Budget2"/>
      <sheetName val="Issue_Log2"/>
      <sheetName val="Asset_Transfer_Screen_Shot2"/>
      <sheetName val="Asset_Proposal_List2"/>
      <sheetName val="Asset_Proposal-Screen_Shots2"/>
      <sheetName val="Data_Import_Template2"/>
      <sheetName val="New_Asset_List2"/>
      <sheetName val="New_Asset_Screen_Shots2"/>
      <sheetName val="FAMAsset_as_of_12_31_182"/>
      <sheetName val="Summary_Exhibit_II2"/>
      <sheetName val="Wound_Case2"/>
      <sheetName val="//na1_salesforce_co2"/>
      <sheetName val="//qmaxsolutions-my_2"/>
      <sheetName val="[POWER5_XLA][POWER52"/>
      <sheetName val="[POWER5_XLA]\Applic2"/>
      <sheetName val="[POWER5_XLA]//na1_s2"/>
      <sheetName val="[POWER5_XLA]\\sfdc\2"/>
      <sheetName val="[POWER5_XLA]//qmaxs2"/>
      <sheetName val="[POWER5_XLA]\J\Appl2"/>
      <sheetName val="ISQ_LBO_-_Full_Company2"/>
      <sheetName val="[POWER5_XLA]__qmaxsolutions_m18"/>
      <sheetName val="[POWER5_XLA]__qmaxsolutions_m19"/>
      <sheetName val="[POWER5_XLA]__qmaxsolutions_m20"/>
      <sheetName val="[POWER5_XLA]__qmaxsolutions_m21"/>
      <sheetName val="Sales_Forecast2"/>
      <sheetName val="[POWER5_XLA]__qmaxsolutions_m22"/>
      <sheetName val="Data_Validation2"/>
      <sheetName val="2015_Forecast2"/>
      <sheetName val="Gross_Margin_Build2"/>
      <sheetName val="Output_Model2"/>
      <sheetName val="Lease_summary2"/>
      <sheetName val="[POWER5_XLA]__qmaxsolutions_m23"/>
      <sheetName val="[POWER5_XLA]__qmaxsolutions_m24"/>
      <sheetName val="FIRE_ALARM2"/>
      <sheetName val="FX_Rates2"/>
      <sheetName val="Tax_Stock_deal2"/>
      <sheetName val="Tax_Asset_deal2"/>
      <sheetName val="Tax_S_Corp2"/>
      <sheetName val="Financial_Request_List2"/>
      <sheetName val="Tax_Request_List2"/>
      <sheetName val="Cash_proof2"/>
      <sheetName val="TB_-_IS2"/>
      <sheetName val="TB_BS2"/>
      <sheetName val="GT_Discussion&gt;2"/>
      <sheetName val="COR_-_SoftwareHardware_Maint2"/>
      <sheetName val="COR_-_Consultants2"/>
      <sheetName val="COR_-_Co_hosting2"/>
      <sheetName val="Opex-Professional_services2"/>
      <sheetName val="GT_Custom3"/>
      <sheetName val="WC2_(2)2"/>
      <sheetName val="Debt_Amortization2"/>
      <sheetName val="Vector_Inputs2"/>
      <sheetName val="Data_Input2"/>
      <sheetName val="MM_Mapping2"/>
      <sheetName val="Customer_split2"/>
      <sheetName val="Depr_Amortisation_check2"/>
      <sheetName val="Working_capital2"/>
      <sheetName val="Summary_Financial_Statement2"/>
      <sheetName val="Op_Balances_20192"/>
      <sheetName val="Look_up2"/>
      <sheetName val="AOP_Summary-22"/>
      <sheetName val="Employee_Data2"/>
      <sheetName val="Cover_Page2"/>
      <sheetName val="Transmittal_Letter2"/>
      <sheetName val="Key_Analyses2"/>
      <sheetName val="Adjusted_Summary_P&amp;L2"/>
      <sheetName val="NWC_Analysis2"/>
      <sheetName val="Adjusted_NWC_Graph2"/>
      <sheetName val="GSM_Analyses2"/>
      <sheetName val="GSM_Bridge_FY17_-_FY182"/>
      <sheetName val="GSM_Bridge_FY18_-_FY192"/>
      <sheetName val="Grace_-_Alum2"/>
      <sheetName val="Grace_-_LSA2"/>
      <sheetName val="Grace_-_ACH2"/>
      <sheetName val="Shell_-_Alum2"/>
      <sheetName val="Shell_-_LSA2"/>
      <sheetName val="Detailed_IS2"/>
      <sheetName val="Balance_Sheet_Summary2"/>
      <sheetName val="Scope_Reconciliation2"/>
      <sheetName val="Cash_flow_worksheet2"/>
      <sheetName val="Inc_Stmt2"/>
      <sheetName val="Bal_Sht2"/>
      <sheetName val="investment-_acounting2"/>
      <sheetName val="Dividend_IPORecap_Analysis2"/>
      <sheetName val="novmar_actuals2"/>
      <sheetName val="06-030_Capital_Gains_and_Losse2"/>
      <sheetName val="Area_by_JC2"/>
      <sheetName val="Equity_Database2"/>
      <sheetName val="MARKET_PRICES2"/>
      <sheetName val="RED_Forecast2"/>
      <sheetName val="TEN_side2"/>
      <sheetName val="Balance_Sheet_Standard_-Feb2"/>
      <sheetName val="Balance_Sheet_Standard2"/>
      <sheetName val="Balance_sheet_Actual_to_Budget2"/>
      <sheetName val="Balance_sheet_Actual_to_Bud_Fe2"/>
      <sheetName val="Feb_192"/>
      <sheetName val="Mar_192"/>
      <sheetName val="April_192"/>
      <sheetName val="May_20192"/>
      <sheetName val="June_192"/>
      <sheetName val="July_20192"/>
      <sheetName val="Aug_20192"/>
      <sheetName val="cash_flow-_Monthly_(2)2"/>
      <sheetName val="cash_flow_monthly2"/>
      <sheetName val="cash_flow_YTD_2"/>
      <sheetName val="Budgeted_BS_2018-192"/>
      <sheetName val="cash_flow-_2018-192"/>
      <sheetName val="Budget_cash_flow_20182"/>
      <sheetName val="Cons_(2)2"/>
      <sheetName val="GHA_orig2"/>
      <sheetName val="EFASB13_(US-12)2"/>
      <sheetName val="chart_of_accounts2"/>
      <sheetName val="Program_Loss_Control1"/>
      <sheetName val="Sales_-_Report_First6"/>
      <sheetName val="POWER5_XLA11"/>
      <sheetName val="proforma_BS5"/>
      <sheetName val="Stock_Analysis5"/>
      <sheetName val="Company_summary_items5"/>
      <sheetName val="Pro_Forma_Income_Statement6"/>
      <sheetName val="Main_Model6"/>
      <sheetName val="Newer_version6"/>
      <sheetName val="GL_Detail6"/>
      <sheetName val="Pro_Forma6"/>
      <sheetName val="Debt_&amp;_Interest5"/>
      <sheetName val="McKinley_P&amp;L6"/>
      <sheetName val="_PT_085"/>
      <sheetName val="_PT_075"/>
      <sheetName val="_PT_115"/>
      <sheetName val="_PT_105"/>
      <sheetName val="_PT_125"/>
      <sheetName val="_PT_135"/>
      <sheetName val="_PT_095"/>
      <sheetName val="_PT_015"/>
      <sheetName val="_PT_045"/>
      <sheetName val="_PT_055"/>
      <sheetName val="_PT_035"/>
      <sheetName val="Données_Spéc_5"/>
      <sheetName val="PV_-_CTLM5"/>
      <sheetName val="PV_-_MTLK5"/>
      <sheetName val="Deal_Info_&amp;_Print_Menu5"/>
      <sheetName val="Product_Trends5"/>
      <sheetName val="EBITDA_Bridge5"/>
      <sheetName val="WC_analytics_(+data_pages)5"/>
      <sheetName val="YEAR_1_5"/>
      <sheetName val="Sched_A95"/>
      <sheetName val="Historical_Actuals5"/>
      <sheetName val="Emory_Vols_Jan-Dec_20065"/>
      <sheetName val="Pro_Forma_Credit_5"/>
      <sheetName val="Entrada_Dados5"/>
      <sheetName val="Capital_Expenditure_Input_Shee5"/>
      <sheetName val="Operating_Expense_Input_Sheet5"/>
      <sheetName val="Comet_Reference_Tab5"/>
      <sheetName val="2000_Activity6"/>
      <sheetName val="total_Commonwealth6"/>
      <sheetName val="CHK_REQ6"/>
      <sheetName val="SW_2122186"/>
      <sheetName val="N_TX_-_19976"/>
      <sheetName val="Customize_Your_Invoice6"/>
      <sheetName val="Rev_Tracker5"/>
      <sheetName val="GER_IFO_vs_Const6"/>
      <sheetName val="Europe_sales_Graph6"/>
      <sheetName val="EU_Ind_vs_EU_Cons6"/>
      <sheetName val="BASE_DATA5"/>
      <sheetName val="Insulin_Sales_-_NA6"/>
      <sheetName val="Insulin_Sales_-_EU6"/>
      <sheetName val="Insulin_Sales_-_Japan6"/>
      <sheetName val="Deal_Matrix6"/>
      <sheetName val="Model_Driver6"/>
      <sheetName val="Scenario_Management5"/>
      <sheetName val="_Cash_Flow5"/>
      <sheetName val="_P&amp;L-Projection5"/>
      <sheetName val="Dividend_Analysis_Assumptions5"/>
      <sheetName val="Multiples_Summary5"/>
      <sheetName val="IS_&amp;_CF5"/>
      <sheetName val="CASH_FLOW_MONTH_FC5"/>
      <sheetName val="Inc_Stmt_MONTH_FC5"/>
      <sheetName val="BS_ASSETS_FC5"/>
      <sheetName val="General_Assump5"/>
      <sheetName val="\Applications\Microsoft_Office5"/>
      <sheetName val="CloseTable_Prior5"/>
      <sheetName val="Co_List5"/>
      <sheetName val="Royal_Carib__Model5"/>
      <sheetName val="BIS_LIST-NTH_185"/>
      <sheetName val="Drop_Down_Lists5"/>
      <sheetName val="SCIMED_Old5"/>
      <sheetName val="//na1_salesforce_com/Applicati5"/>
      <sheetName val="Buyers_Competitors_(2)5"/>
      <sheetName val="Trial_Balance5"/>
      <sheetName val="E&amp;Y_Format5"/>
      <sheetName val="\J\Applications\Microsoft_Offi5"/>
      <sheetName val="Print_Controls5"/>
      <sheetName val="Input_Page5"/>
      <sheetName val="D_&amp;_A5"/>
      <sheetName val="chad10_June025"/>
      <sheetName val="chad12_Dec025"/>
      <sheetName val="Daily_Sales5"/>
      <sheetName val="[POWER5_XLA]__qmaxsolutions_m25"/>
      <sheetName val="Share_Prices5"/>
      <sheetName val="Consolidated_Financials5"/>
      <sheetName val="Equity_Index4"/>
      <sheetName val="Model_Summary4"/>
      <sheetName val="Purchase_vs__Rights4"/>
      <sheetName val="CIH_Sensitivities4"/>
      <sheetName val="Tables_for_Memo_Update_2-9-094"/>
      <sheetName val="Cashflow_Model4"/>
      <sheetName val="Cap_Sheet4"/>
      <sheetName val="//aodocs_altirnao_com/webdav/P7"/>
      <sheetName val="//aodocs_altirnao_com/webdav/P8"/>
      <sheetName val="CG_Alloc4"/>
      <sheetName val="Inputs_&amp;_Pro_Formas4"/>
      <sheetName val="[POWER5_XLA]\Applications\Micr4"/>
      <sheetName val="[POWER5_XLA]//na1_salesforce_c4"/>
      <sheetName val="[POWER5_XLA]\\sfdc\DFS\Applica4"/>
      <sheetName val="[POWER5_XLA]//qmaxsolutions-my4"/>
      <sheetName val="[POWER5_XLA][POWER5_XLA][POWER4"/>
      <sheetName val="[POWER5_XLA][POWER5_XLA]\Appli4"/>
      <sheetName val="[POWER5_XLA][POWER5_XLA]//na1_4"/>
      <sheetName val="[POWER5_XLA][POWER5_XLA]\\sfdc4"/>
      <sheetName val="[POWER5_XLA][POWER5_XLA]//qmax4"/>
      <sheetName val="[POWER5_XLA][POWER5_XLA]\J\App4"/>
      <sheetName val="[POWER5_XLA]\J\Applications\Mi4"/>
      <sheetName val="P&amp;L_by_Month4"/>
      <sheetName val="T_DCF4"/>
      <sheetName val="input_for_decending_analysis4"/>
      <sheetName val="ROCE-WACC_EVtoEBITDA4"/>
      <sheetName val="US_Ops_Account_Detail4"/>
      <sheetName val="Fin_Flows4"/>
      <sheetName val="Marketing_Stats4"/>
      <sheetName val="Statement_of_Cash_Flows4"/>
      <sheetName val="Comps_Table4"/>
      <sheetName val="Iss__Vol__(Outp_)4"/>
      <sheetName val="Cost_Centers_and_PMTs4"/>
      <sheetName val="DAS_&amp;_Networking_Costs4"/>
      <sheetName val="Stock_Chart4"/>
      <sheetName val="BU_Logic3"/>
      <sheetName val="Trending_Inc_Stmt4"/>
      <sheetName val="Sources_&amp;_Uses4"/>
      <sheetName val="Cell_Links3"/>
      <sheetName val="Control_Sheet4"/>
      <sheetName val="Data_sheet4"/>
      <sheetName val="Pricing_Graphs3"/>
      <sheetName val="CoTrans_Input_Sheet3"/>
      <sheetName val="WACC_Analysis3"/>
      <sheetName val="Rev_Build3"/>
      <sheetName val="\Users\Dan\Library\Application4"/>
      <sheetName val="Covenant_Wksht4"/>
      <sheetName val="Combined_Divisionals3"/>
      <sheetName val="P&amp;L_Tables_For_Report3"/>
      <sheetName val="CHARTS_for_report3"/>
      <sheetName val="Gastos_Detallados_Opt3"/>
      <sheetName val="Corp_Brd3"/>
      <sheetName val="Master_Comps3"/>
      <sheetName val="Share_Repurchase_Benchmarking3"/>
      <sheetName val="Risc_Financiero3"/>
      <sheetName val="Lookup_Tables3"/>
      <sheetName val="2018_All_Brands4"/>
      <sheetName val="2018_Lipoflavonoid4"/>
      <sheetName val="2018_Florajen4"/>
      <sheetName val="2018_CertainDri4"/>
      <sheetName val="2018_Cystex4"/>
      <sheetName val="2018_Absorbine4"/>
      <sheetName val="2018_Albolene4"/>
      <sheetName val="2018_AntiMonkeyButt4"/>
      <sheetName val="2018_Non_Branded_0004"/>
      <sheetName val="CoCos_Output_Sheet3"/>
      <sheetName val="C_B__4_Installed3"/>
      <sheetName val="A_CUENTA3"/>
      <sheetName val="Rexall_Sundown3"/>
      <sheetName val="SD_and_NB_Magazine3"/>
      <sheetName val="OP_Sum3"/>
      <sheetName val="Asset_(VIN)_Data3"/>
      <sheetName val="Item_Data3"/>
      <sheetName val="commercial_construction3"/>
      <sheetName val="crack_spreads3"/>
      <sheetName val="new_orders3"/>
      <sheetName val="IFO_Manufacturing_Business_Cli3"/>
      <sheetName val="Power_&amp;_Fuel(SMS)3"/>
      <sheetName val="LC_PF3"/>
      <sheetName val="Portfolio_Budget3"/>
      <sheetName val="Issue_Log3"/>
      <sheetName val="Asset_Transfer_Screen_Shot3"/>
      <sheetName val="Asset_Proposal_List3"/>
      <sheetName val="Asset_Proposal-Screen_Shots3"/>
      <sheetName val="Data_Import_Template3"/>
      <sheetName val="New_Asset_List3"/>
      <sheetName val="New_Asset_Screen_Shots3"/>
      <sheetName val="FAMAsset_as_of_12_31_183"/>
      <sheetName val="Summary_Exhibit_II3"/>
      <sheetName val="Wound_Case3"/>
      <sheetName val="//na1_salesforce_co3"/>
      <sheetName val="//qmaxsolutions-my_3"/>
      <sheetName val="[POWER5_XLA][POWER53"/>
      <sheetName val="[POWER5_XLA]\Applic3"/>
      <sheetName val="[POWER5_XLA]//na1_s3"/>
      <sheetName val="[POWER5_XLA]\\sfdc\3"/>
      <sheetName val="[POWER5_XLA]//qmaxs3"/>
      <sheetName val="[POWER5_XLA]\J\Appl3"/>
      <sheetName val="ISQ_LBO_-_Full_Company3"/>
      <sheetName val="[POWER5_XLA]__qmaxsolutions_m26"/>
      <sheetName val="[POWER5_XLA]__qmaxsolutions_m27"/>
      <sheetName val="[POWER5_XLA]__qmaxsolutions_m28"/>
      <sheetName val="[POWER5_XLA]__qmaxsolutions_m29"/>
      <sheetName val="Sales_Forecast3"/>
      <sheetName val="[POWER5_XLA]__qmaxsolutions_m30"/>
      <sheetName val="Data_Validation3"/>
      <sheetName val="2015_Forecast3"/>
      <sheetName val="Gross_Margin_Build3"/>
      <sheetName val="Output_Model3"/>
      <sheetName val="Lease_summary3"/>
      <sheetName val="[POWER5_XLA]__qmaxsolutions_m31"/>
      <sheetName val="[POWER5_XLA]__qmaxsolutions_m32"/>
      <sheetName val="FIRE_ALARM3"/>
      <sheetName val="FX_Rates3"/>
      <sheetName val="Tax_Stock_deal3"/>
      <sheetName val="Tax_Asset_deal3"/>
      <sheetName val="Tax_S_Corp3"/>
      <sheetName val="Financial_Request_List3"/>
      <sheetName val="Tax_Request_List3"/>
      <sheetName val="Cash_proof3"/>
      <sheetName val="TB_-_IS3"/>
      <sheetName val="TB_BS3"/>
      <sheetName val="GT_Discussion&gt;3"/>
      <sheetName val="COR_-_SoftwareHardware_Maint3"/>
      <sheetName val="COR_-_Consultants3"/>
      <sheetName val="COR_-_Co_hosting3"/>
      <sheetName val="Opex-Professional_services3"/>
      <sheetName val="GT_Custom4"/>
      <sheetName val="WC2_(2)3"/>
      <sheetName val="Debt_Amortization3"/>
      <sheetName val="Vector_Inputs3"/>
      <sheetName val="Data_Input3"/>
      <sheetName val="MM_Mapping3"/>
      <sheetName val="Customer_split3"/>
      <sheetName val="Depr_Amortisation_check3"/>
      <sheetName val="Working_capital3"/>
      <sheetName val="Summary_Financial_Statement3"/>
      <sheetName val="Op_Balances_20193"/>
      <sheetName val="Look_up3"/>
      <sheetName val="AOP_Summary-23"/>
      <sheetName val="Employee_Data3"/>
      <sheetName val="Cover_Page3"/>
      <sheetName val="Transmittal_Letter3"/>
      <sheetName val="Key_Analyses3"/>
      <sheetName val="Adjusted_Summary_P&amp;L3"/>
      <sheetName val="NWC_Analysis3"/>
      <sheetName val="Adjusted_NWC_Graph3"/>
      <sheetName val="GSM_Analyses3"/>
      <sheetName val="GSM_Bridge_FY17_-_FY183"/>
      <sheetName val="GSM_Bridge_FY18_-_FY193"/>
      <sheetName val="Grace_-_Alum3"/>
      <sheetName val="Grace_-_LSA3"/>
      <sheetName val="Grace_-_ACH3"/>
      <sheetName val="Shell_-_Alum3"/>
      <sheetName val="Shell_-_LSA3"/>
      <sheetName val="Detailed_IS3"/>
      <sheetName val="Balance_Sheet_Summary3"/>
      <sheetName val="Scope_Reconciliation3"/>
      <sheetName val="Cash_flow_worksheet3"/>
      <sheetName val="Inc_Stmt3"/>
      <sheetName val="Bal_Sht3"/>
      <sheetName val="investment-_acounting3"/>
      <sheetName val="Dividend_IPORecap_Analysis3"/>
      <sheetName val="novmar_actuals3"/>
      <sheetName val="06-030_Capital_Gains_and_Losse3"/>
      <sheetName val="Area_by_JC3"/>
      <sheetName val="Equity_Database3"/>
      <sheetName val="MARKET_PRICES3"/>
      <sheetName val="RED_Forecast3"/>
      <sheetName val="TEN_side3"/>
      <sheetName val="Balance_Sheet_Standard_-Feb3"/>
      <sheetName val="Balance_Sheet_Standard3"/>
      <sheetName val="Balance_sheet_Actual_to_Budget3"/>
      <sheetName val="Balance_sheet_Actual_to_Bud_Fe3"/>
      <sheetName val="Feb_193"/>
      <sheetName val="Mar_193"/>
      <sheetName val="April_193"/>
      <sheetName val="May_20193"/>
      <sheetName val="June_193"/>
      <sheetName val="July_20193"/>
      <sheetName val="Aug_20193"/>
      <sheetName val="cash_flow-_Monthly_(2)3"/>
      <sheetName val="cash_flow_monthly3"/>
      <sheetName val="cash_flow_YTD_3"/>
      <sheetName val="Budgeted_BS_2018-193"/>
      <sheetName val="cash_flow-_2018-193"/>
      <sheetName val="Budget_cash_flow_20183"/>
      <sheetName val="Cons_(2)3"/>
      <sheetName val="GHA_orig3"/>
      <sheetName val="EFASB13_(US-12)3"/>
      <sheetName val="chart_of_accounts3"/>
      <sheetName val="[POWER5_XLA]__qmaxsolutions_305"/>
      <sheetName val="[POWER5_XLA]__qmaxsolutions_306"/>
      <sheetName val="[POWER5_XLA]__qmaxsolutions_307"/>
      <sheetName val="[POWER5_XLA]__qmaxsolutions_308"/>
      <sheetName val="[POWER5_XLA]__qmaxsolutions_309"/>
      <sheetName val="[POWER5_XLA]__qmaxsolutions_310"/>
      <sheetName val="[POWER5_XLA]__qmaxsolutions_311"/>
      <sheetName val="[POWER5_XLA]__qmaxsolutions_312"/>
      <sheetName val="[POWER5_XLA]__qmaxsolutions_313"/>
      <sheetName val="Program_Loss_Control2"/>
      <sheetName val="[POWER5_XLA]__qmaxsolutions_314"/>
      <sheetName val="[POWER5_XLA]__qmaxsolutions_315"/>
      <sheetName val="[POWER5_XLA]__qmaxsolutions_316"/>
      <sheetName val="[POWER5_XLA]__qmaxsolutions_317"/>
      <sheetName val="[POWER5_XLA]__qmaxsolutions_318"/>
      <sheetName val="[POWER5_XLA]__qmaxsolutions_319"/>
      <sheetName val="[POWER5_XLA]__qmaxsolutions_320"/>
      <sheetName val="[POWER5_XLA]__qmaxsolutions_321"/>
      <sheetName val="[POWER5_XLA]__qmaxsolutions_322"/>
      <sheetName val="[POWER5_XLA]__qmaxsolutions_323"/>
      <sheetName val="[POWER5_XLA]__qmaxsolutions_324"/>
      <sheetName val="[POWER5_XLA]__qmaxsolutions_325"/>
      <sheetName val="[POWER5_XLA]__qmaxsolutions_326"/>
      <sheetName val="[POWER5_XLA]__qmaxsolutions_327"/>
      <sheetName val="[POWER5_XLA]__qmaxsolutions_328"/>
      <sheetName val="[POWER5_XLA]__qmaxsolutions_329"/>
      <sheetName val="[POWER5_XLA]__qmaxsolutions_330"/>
      <sheetName val="[POWER5_XLA]__qmaxsolutions_331"/>
      <sheetName val="[POWER5_XLA]__qmaxsolutions_332"/>
      <sheetName val="[POWER5_XLA]__qmaxsolutions_333"/>
      <sheetName val="[POWER5_XLA]__qmaxsolutions_334"/>
      <sheetName val="[POWER5_XLA]__qmaxsolutions_335"/>
      <sheetName val="[POWER5_XLA]__qmaxsolutions_336"/>
      <sheetName val="[POWER5_XLA]__qmaxsolutions_337"/>
      <sheetName val="[POWER5_XLA]__qmaxsolutions_338"/>
      <sheetName val="[POWER5_XLA]__qmaxsolutions_339"/>
      <sheetName val="[POWER5_XLA]__qmaxsolutions_340"/>
      <sheetName val="[POWER5_XLA]__qmaxsolutions_341"/>
      <sheetName val="[POWER5_XLA]__qmaxsolutions_342"/>
      <sheetName val="[POWER5_XLA]__qmaxsolutions_343"/>
      <sheetName val="[POWER5_XLA]__qmaxsolutions_344"/>
      <sheetName val="[POWER5_XLA]__qmaxsolutions_345"/>
      <sheetName val="[POWER5_XLA]__qmaxsolutions_346"/>
      <sheetName val="[POWER5_XLA]__qmaxsolutions_347"/>
      <sheetName val="[POWER5_XLA]__qmaxsolutions_348"/>
      <sheetName val="[POWER5_XLA]__qmaxsolutions_349"/>
      <sheetName val="[POWER5_XLA]__qmaxsolutions_350"/>
      <sheetName val="[POWER5_XLA]__qmaxsolutions_351"/>
      <sheetName val="[POWER5_XLA]__qmaxsolutions_352"/>
      <sheetName val="[POWER5_XLA]__qmaxsolutions_353"/>
      <sheetName val="[POWER5_XLA]__qmaxsolutions_354"/>
      <sheetName val="[POWER5_XLA]__qmaxsolutions_355"/>
      <sheetName val="[POWER5_XLA]__qmaxsolutions_356"/>
      <sheetName val="[POWER5_XLA]__qmaxsolutions_357"/>
      <sheetName val="[POWER5_XLA]__qmaxsolutions_358"/>
      <sheetName val="[POWER5_XLA]__qmaxsolutions_359"/>
      <sheetName val="[POWER5_XLA]__qmaxsolutions_360"/>
      <sheetName val="[POWER5_XLA]__qmaxsolutions_361"/>
      <sheetName val="[POWER5_XLA]__qmaxsolutions_362"/>
      <sheetName val="[POWER5_XLA]__qmaxsolutions_363"/>
      <sheetName val="[POWER5_XLA]__qmaxsolutions_364"/>
      <sheetName val="[POWER5_XLA]__qmaxsolutions_365"/>
      <sheetName val="[POWER5_XLA]__qmaxsolutions_366"/>
      <sheetName val="[POWER5_XLA]__qmaxsolutions_367"/>
      <sheetName val="[POWER5_XLA]__qmaxsolutions_368"/>
      <sheetName val="[POWER5_XLA]__qmaxsolutions_369"/>
      <sheetName val="[POWER5_XLA]__qmaxsolutions_370"/>
      <sheetName val="[POWER5_XLA]__qmaxsolutions_371"/>
      <sheetName val="[POWER5_XLA]__qmaxsolutions_372"/>
      <sheetName val="[POWER5_XLA]__qmaxsolutions_373"/>
      <sheetName val="[POWER5_XLA]__qmaxsolutions_374"/>
      <sheetName val="[POWER5_XLA]__qmaxsolutions_375"/>
      <sheetName val="[POWER5_XLA]__qmaxsolutions_376"/>
      <sheetName val="[POWER5_XLA]__qmaxsolutions_377"/>
      <sheetName val="[POWER5_XLA]__qmaxsolutions_378"/>
      <sheetName val="[POWER5_XLA]__qmaxsolutions_379"/>
      <sheetName val="[POWER5_XLA]__qmaxsolutions_380"/>
      <sheetName val="Sales_-_Report_First7"/>
      <sheetName val="POWER5_XLA12"/>
      <sheetName val="proforma_BS6"/>
      <sheetName val="Stock_Analysis6"/>
      <sheetName val="Company_summary_items6"/>
      <sheetName val="Pro_Forma_Income_Statement7"/>
      <sheetName val="Main_Model7"/>
      <sheetName val="Newer_version7"/>
      <sheetName val="GL_Detail7"/>
      <sheetName val="Pro_Forma7"/>
      <sheetName val="Debt_&amp;_Interest6"/>
      <sheetName val="McKinley_P&amp;L7"/>
      <sheetName val="_PT_086"/>
      <sheetName val="_PT_076"/>
      <sheetName val="_PT_116"/>
      <sheetName val="_PT_106"/>
      <sheetName val="_PT_126"/>
      <sheetName val="_PT_136"/>
      <sheetName val="_PT_096"/>
      <sheetName val="_PT_016"/>
      <sheetName val="_PT_046"/>
      <sheetName val="_PT_056"/>
      <sheetName val="_PT_036"/>
      <sheetName val="Données_Spéc_6"/>
      <sheetName val="PV_-_CTLM6"/>
      <sheetName val="PV_-_MTLK6"/>
      <sheetName val="Deal_Info_&amp;_Print_Menu6"/>
      <sheetName val="Product_Trends6"/>
      <sheetName val="EBITDA_Bridge6"/>
      <sheetName val="WC_analytics_(+data_pages)6"/>
      <sheetName val="YEAR_1_6"/>
      <sheetName val="Sched_A96"/>
      <sheetName val="Historical_Actuals6"/>
      <sheetName val="Emory_Vols_Jan-Dec_20066"/>
      <sheetName val="Pro_Forma_Credit_6"/>
      <sheetName val="Entrada_Dados6"/>
      <sheetName val="Capital_Expenditure_Input_Shee6"/>
      <sheetName val="Operating_Expense_Input_Sheet6"/>
      <sheetName val="Comet_Reference_Tab6"/>
      <sheetName val="2000_Activity7"/>
      <sheetName val="total_Commonwealth7"/>
      <sheetName val="CHK_REQ7"/>
      <sheetName val="SW_2122187"/>
      <sheetName val="N_TX_-_19977"/>
      <sheetName val="Customize_Your_Invoice7"/>
      <sheetName val="Rev_Tracker6"/>
      <sheetName val="GER_IFO_vs_Const7"/>
      <sheetName val="Europe_sales_Graph7"/>
      <sheetName val="EU_Ind_vs_EU_Cons7"/>
      <sheetName val="BASE_DATA6"/>
      <sheetName val="Insulin_Sales_-_NA7"/>
      <sheetName val="Insulin_Sales_-_EU7"/>
      <sheetName val="Insulin_Sales_-_Japan7"/>
      <sheetName val="Deal_Matrix7"/>
      <sheetName val="Model_Driver7"/>
      <sheetName val="Scenario_Management6"/>
      <sheetName val="_Cash_Flow6"/>
      <sheetName val="_P&amp;L-Projection6"/>
      <sheetName val="Dividend_Analysis_Assumptions6"/>
      <sheetName val="Multiples_Summary6"/>
      <sheetName val="IS_&amp;_CF6"/>
      <sheetName val="CASH_FLOW_MONTH_FC6"/>
      <sheetName val="Inc_Stmt_MONTH_FC6"/>
      <sheetName val="BS_ASSETS_FC6"/>
      <sheetName val="General_Assump6"/>
      <sheetName val="\Applications\Microsoft_Office6"/>
      <sheetName val="CloseTable_Prior6"/>
      <sheetName val="Co_List6"/>
      <sheetName val="Royal_Carib__Model6"/>
      <sheetName val="BIS_LIST-NTH_186"/>
      <sheetName val="Drop_Down_Lists6"/>
      <sheetName val="SCIMED_Old6"/>
      <sheetName val="//na1_salesforce_com/Applicati6"/>
      <sheetName val="Buyers_Competitors_(2)6"/>
      <sheetName val="Trial_Balance6"/>
      <sheetName val="E&amp;Y_Format6"/>
      <sheetName val="\J\Applications\Microsoft_Offi6"/>
      <sheetName val="Print_Controls6"/>
      <sheetName val="Input_Page6"/>
      <sheetName val="D_&amp;_A6"/>
      <sheetName val="chad10_June026"/>
      <sheetName val="chad12_Dec026"/>
      <sheetName val="Daily_Sales6"/>
      <sheetName val="[POWER5_XLA]__qmaxsolutions_381"/>
      <sheetName val="Share_Prices6"/>
      <sheetName val="Consolidated_Financials6"/>
      <sheetName val="Equity_Index5"/>
      <sheetName val="Model_Summary5"/>
      <sheetName val="Purchase_vs__Rights5"/>
      <sheetName val="CIH_Sensitivities5"/>
      <sheetName val="Tables_for_Memo_Update_2-9-095"/>
      <sheetName val="Cashflow_Model5"/>
      <sheetName val="Cap_Sheet5"/>
      <sheetName val="//aodocs_altirnao_com/webdav/P9"/>
      <sheetName val="//aodocs_altirnao_com/webdav/10"/>
      <sheetName val="CG_Alloc5"/>
      <sheetName val="Inputs_&amp;_Pro_Formas5"/>
      <sheetName val="[POWER5_XLA]\Applications\Micr5"/>
      <sheetName val="[POWER5_XLA]//na1_salesforce_c5"/>
      <sheetName val="[POWER5_XLA]\\sfdc\DFS\Applica5"/>
      <sheetName val="[POWER5_XLA]//qmaxsolutions-my5"/>
      <sheetName val="[POWER5_XLA][POWER5_XLA][POWER6"/>
      <sheetName val="[POWER5_XLA][POWER5_XLA]\Appli5"/>
      <sheetName val="[POWER5_XLA][POWER5_XLA]//na1_5"/>
      <sheetName val="[POWER5_XLA][POWER5_XLA]\\sfdc5"/>
      <sheetName val="[POWER5_XLA][POWER5_XLA]//qmax5"/>
      <sheetName val="[POWER5_XLA][POWER5_XLA]\J\App5"/>
      <sheetName val="[POWER5_XLA]\J\Applications\Mi5"/>
      <sheetName val="P&amp;L_by_Month5"/>
      <sheetName val="T_DCF5"/>
      <sheetName val="input_for_decending_analysis5"/>
      <sheetName val="ROCE-WACC_EVtoEBITDA5"/>
      <sheetName val="US_Ops_Account_Detail5"/>
      <sheetName val="Fin_Flows5"/>
      <sheetName val="Marketing_Stats5"/>
      <sheetName val="Statement_of_Cash_Flows5"/>
      <sheetName val="Comps_Table5"/>
      <sheetName val="Iss__Vol__(Outp_)5"/>
      <sheetName val="Cost_Centers_and_PMTs5"/>
      <sheetName val="DAS_&amp;_Networking_Costs5"/>
      <sheetName val="Stock_Chart5"/>
      <sheetName val="BU_Logic4"/>
      <sheetName val="Trending_Inc_Stmt5"/>
      <sheetName val="Sources_&amp;_Uses5"/>
      <sheetName val="Cell_Links4"/>
      <sheetName val="Control_Sheet5"/>
      <sheetName val="Data_sheet5"/>
      <sheetName val="Pricing_Graphs4"/>
      <sheetName val="CoTrans_Input_Sheet4"/>
      <sheetName val="WACC_Analysis4"/>
      <sheetName val="Rev_Build4"/>
      <sheetName val="\Users\Dan\Library\Application5"/>
      <sheetName val="Covenant_Wksht5"/>
      <sheetName val="Combined_Divisionals4"/>
      <sheetName val="P&amp;L_Tables_For_Report4"/>
      <sheetName val="CHARTS_for_report4"/>
      <sheetName val="Gastos_Detallados_Opt4"/>
      <sheetName val="Corp_Brd4"/>
      <sheetName val="Master_Comps4"/>
      <sheetName val="Share_Repurchase_Benchmarking4"/>
      <sheetName val="Risc_Financiero4"/>
      <sheetName val="Lookup_Tables4"/>
      <sheetName val="2018_All_Brands5"/>
      <sheetName val="2018_Lipoflavonoid5"/>
      <sheetName val="2018_Florajen5"/>
      <sheetName val="2018_CertainDri5"/>
      <sheetName val="2018_Cystex5"/>
      <sheetName val="2018_Absorbine5"/>
      <sheetName val="2018_Albolene5"/>
      <sheetName val="2018_AntiMonkeyButt5"/>
      <sheetName val="2018_Non_Branded_0005"/>
      <sheetName val="CoCos_Output_Sheet4"/>
      <sheetName val="C_B__4_Installed4"/>
      <sheetName val="A_CUENTA4"/>
      <sheetName val="Rexall_Sundown4"/>
      <sheetName val="SD_and_NB_Magazine4"/>
      <sheetName val="OP_Sum4"/>
      <sheetName val="Asset_(VIN)_Data4"/>
      <sheetName val="Item_Data4"/>
      <sheetName val="commercial_construction4"/>
      <sheetName val="crack_spreads4"/>
      <sheetName val="new_orders4"/>
      <sheetName val="IFO_Manufacturing_Business_Cli4"/>
      <sheetName val="Power_&amp;_Fuel(SMS)4"/>
      <sheetName val="LC_PF4"/>
      <sheetName val="Portfolio_Budget4"/>
      <sheetName val="Issue_Log4"/>
      <sheetName val="Asset_Transfer_Screen_Shot4"/>
      <sheetName val="Asset_Proposal_List4"/>
      <sheetName val="Asset_Proposal-Screen_Shots4"/>
      <sheetName val="Data_Import_Template4"/>
      <sheetName val="New_Asset_List4"/>
      <sheetName val="New_Asset_Screen_Shots4"/>
      <sheetName val="FAMAsset_as_of_12_31_184"/>
      <sheetName val="Summary_Exhibit_II4"/>
      <sheetName val="Wound_Case4"/>
      <sheetName val="//na1_salesforce_co4"/>
      <sheetName val="//qmaxsolutions-my_4"/>
      <sheetName val="[POWER5_XLA][POWER54"/>
      <sheetName val="[POWER5_XLA]\Applic4"/>
      <sheetName val="[POWER5_XLA]//na1_s4"/>
      <sheetName val="[POWER5_XLA]\\sfdc\4"/>
      <sheetName val="[POWER5_XLA]//qmaxs4"/>
      <sheetName val="[POWER5_XLA]\J\Appl4"/>
      <sheetName val="ISQ_LBO_-_Full_Company4"/>
      <sheetName val="[POWER5_XLA]__qmaxsolutions_m33"/>
      <sheetName val="[POWER5_XLA]__qmaxsolutions_m34"/>
      <sheetName val="[POWER5_XLA]__qmaxsolutions_m35"/>
      <sheetName val="[POWER5_XLA]__qmaxsolutions_m36"/>
      <sheetName val="[POWER5_XLA]__qmaxsolutions_m37"/>
      <sheetName val="Sales_Forecast4"/>
      <sheetName val="[POWER5_XLA]__qmaxsolutions_m38"/>
      <sheetName val="Data_Validation4"/>
      <sheetName val="2015_Forecast4"/>
      <sheetName val="Gross_Margin_Build4"/>
      <sheetName val="Output_Model4"/>
      <sheetName val="Lease_summary4"/>
      <sheetName val="[POWER5_XLA]__qmaxsolutions_m39"/>
      <sheetName val="[POWER5_XLA]__qmaxsolutions_m40"/>
      <sheetName val="[POWER5_XLA]__qmaxsolutions_382"/>
      <sheetName val="[POWER5_XLA]__qmaxsolutions_383"/>
      <sheetName val="[POWER5_XLA]__qmaxsolutions_384"/>
      <sheetName val="[POWER5_XLA]__qmaxsolutions_385"/>
      <sheetName val="[POWER5_XLA]__qmaxsolutions_386"/>
      <sheetName val="[POWER5_XLA]__qmaxsolutions_387"/>
      <sheetName val="[POWER5_XLA]__qmaxsolutions_388"/>
      <sheetName val="[POWER5_XLA]__qmaxsolutions_389"/>
      <sheetName val="[POWER5_XLA]__qmaxsolutions_390"/>
      <sheetName val="[POWER5_XLA]__qmaxsolutions_391"/>
      <sheetName val="[POWER5_XLA]__qmaxsolutions_392"/>
      <sheetName val="[POWER5_XLA]__qmaxsolutions_393"/>
      <sheetName val="[POWER5_XLA]__qmaxsolutions_394"/>
      <sheetName val="[POWER5_XLA]__qmaxsolutions_395"/>
      <sheetName val="[POWER5_XLA]__qmaxsolutions_396"/>
      <sheetName val="[POWER5_XLA]__qmaxsolutions_397"/>
      <sheetName val="[POWER5_XLA]__qmaxsolutions_398"/>
      <sheetName val="[POWER5_XLA]__qmaxsolutions_399"/>
      <sheetName val="[POWER5_XLA]__qmaxsolutions_400"/>
      <sheetName val="[POWER5_XLA]__qmaxsolutions_401"/>
      <sheetName val="FIRE_ALARM4"/>
      <sheetName val="FX_Rates4"/>
      <sheetName val="Tax_Stock_deal4"/>
      <sheetName val="Tax_Asset_deal4"/>
      <sheetName val="Tax_S_Corp4"/>
      <sheetName val="Financial_Request_List4"/>
      <sheetName val="Tax_Request_List4"/>
      <sheetName val="Cash_proof4"/>
      <sheetName val="TB_-_IS4"/>
      <sheetName val="TB_BS4"/>
      <sheetName val="GT_Discussion&gt;4"/>
      <sheetName val="COR_-_SoftwareHardware_Maint4"/>
      <sheetName val="COR_-_Consultants4"/>
      <sheetName val="COR_-_Co_hosting4"/>
      <sheetName val="Opex-Professional_services4"/>
      <sheetName val="GT_Custom5"/>
      <sheetName val="WC2_(2)4"/>
      <sheetName val="Debt_Amortization4"/>
      <sheetName val="Vector_Inputs4"/>
      <sheetName val="Data_Input4"/>
      <sheetName val="MM_Mapping4"/>
      <sheetName val="Customer_split4"/>
      <sheetName val="Depr_Amortisation_check4"/>
      <sheetName val="Working_capital4"/>
      <sheetName val="Summary_Financial_Statement4"/>
      <sheetName val="Op_Balances_20194"/>
      <sheetName val="Look_up4"/>
      <sheetName val="AOP_Summary-24"/>
      <sheetName val="Employee_Data4"/>
      <sheetName val="Cover_Page4"/>
      <sheetName val="Transmittal_Letter4"/>
      <sheetName val="Key_Analyses4"/>
      <sheetName val="Adjusted_Summary_P&amp;L4"/>
      <sheetName val="NWC_Analysis4"/>
      <sheetName val="Adjusted_NWC_Graph4"/>
      <sheetName val="GSM_Analyses4"/>
      <sheetName val="GSM_Bridge_FY17_-_FY184"/>
      <sheetName val="GSM_Bridge_FY18_-_FY194"/>
      <sheetName val="Grace_-_Alum4"/>
      <sheetName val="Grace_-_LSA4"/>
      <sheetName val="Grace_-_ACH4"/>
      <sheetName val="Shell_-_Alum4"/>
      <sheetName val="Shell_-_LSA4"/>
      <sheetName val="Detailed_IS4"/>
      <sheetName val="Balance_Sheet_Summary4"/>
      <sheetName val="Scope_Reconciliation4"/>
      <sheetName val="[POWER5_XLA]__qmaxsolutions_402"/>
      <sheetName val="[POWER5_XLA]__qmaxsolutions_403"/>
      <sheetName val="[POWER5_XLA]__qmaxsolutions_404"/>
      <sheetName val="Cash_flow_worksheet4"/>
      <sheetName val="Inc_Stmt4"/>
      <sheetName val="Bal_Sht4"/>
      <sheetName val="[POWER5_XLA]__qmaxsolutions_405"/>
      <sheetName val="[POWER5_XLA]__qmaxsolutions_406"/>
      <sheetName val="[POWER5_XLA]__qmaxsolutions_407"/>
      <sheetName val="[POWER5_XLA]__qmaxsolutions_408"/>
      <sheetName val="[POWER5_XLA]__qmaxsolutions_409"/>
      <sheetName val="[POWER5_XLA]__qmaxsolutions_410"/>
      <sheetName val="[POWER5_XLA]__qmaxsolutions_411"/>
      <sheetName val="[POWER5_XLA]__qmaxsolutions_412"/>
      <sheetName val="investment-_acounting4"/>
      <sheetName val="Dividend_IPORecap_Analysis4"/>
      <sheetName val="[POWER5_XLA]__sfdc_DFS_Applic_5"/>
      <sheetName val="novmar_actuals4"/>
      <sheetName val="06-030_Capital_Gains_and_Losse4"/>
      <sheetName val="Area_by_JC4"/>
      <sheetName val="Equity_Database4"/>
      <sheetName val="MARKET_PRICES4"/>
      <sheetName val="RED_Forecast4"/>
      <sheetName val="TEN_side4"/>
      <sheetName val="Balance_Sheet_Standard_-Feb4"/>
      <sheetName val="Balance_Sheet_Standard4"/>
      <sheetName val="Balance_sheet_Actual_to_Budget4"/>
      <sheetName val="Balance_sheet_Actual_to_Bud_Fe4"/>
      <sheetName val="Feb_194"/>
      <sheetName val="Mar_194"/>
      <sheetName val="April_194"/>
      <sheetName val="May_20194"/>
      <sheetName val="June_194"/>
      <sheetName val="July_20194"/>
      <sheetName val="Aug_20194"/>
      <sheetName val="cash_flow-_Monthly_(2)4"/>
      <sheetName val="cash_flow_monthly4"/>
      <sheetName val="cash_flow_YTD_4"/>
      <sheetName val="Budgeted_BS_2018-194"/>
      <sheetName val="cash_flow-_2018-194"/>
      <sheetName val="Budget_cash_flow_20184"/>
      <sheetName val="[POWER5_XLA]__qmaxsolutions_413"/>
      <sheetName val="[POWER5_XLA]__qmaxsolutions_414"/>
      <sheetName val="Cons_(2)4"/>
      <sheetName val="GHA_orig4"/>
      <sheetName val="EFASB13_(US-12)4"/>
      <sheetName val="chart_of_accounts4"/>
      <sheetName val="[POWER5_XLA]__qmaxsolutions_415"/>
      <sheetName val="[POWER5_XLA]__qmaxsolutions_416"/>
      <sheetName val="[POWER5_XLA]__qmaxsolutions_417"/>
      <sheetName val="[POWER5_XLA]__qmaxsolutions_418"/>
      <sheetName val="[POWER5_XLA]__qmaxsolutions_419"/>
      <sheetName val="[POWER5_XLA]__qmaxsolutions_420"/>
      <sheetName val="[POWER5_XLA]__qmaxsolutions_421"/>
      <sheetName val="[POWER5_XLA]__qmaxsolutions_422"/>
      <sheetName val="[POWER5_XLA]__qmaxsolutions_423"/>
      <sheetName val="[POWER5_XLA]__qmaxsolutions_424"/>
      <sheetName val="[POWER5_XLA]__qmaxsolutions_425"/>
      <sheetName val="[POWER5_XLA]__qmaxsolutions_426"/>
      <sheetName val="[POWER5_XLA]__qmaxsolutions_427"/>
      <sheetName val="[POWER5_XLA]__qmaxsolutions_428"/>
      <sheetName val="[POWER5_XLA]__qmaxsolutions_429"/>
      <sheetName val="[POWER5_XLA]__qmaxsolutions_430"/>
      <sheetName val="[POWER5_XLA]__qmaxsolutions_431"/>
      <sheetName val="[POWER5_XLA]__qmaxsolutions_432"/>
      <sheetName val="[POWER5_XLA]__qmaxsolutions_433"/>
      <sheetName val="[POWER5_XLA]__qmaxsolutions_434"/>
      <sheetName val="[POWER5_XLA]__qmaxsolutions_435"/>
      <sheetName val="[POWER5_XLA]__qmaxsolutions_436"/>
      <sheetName val="Program_Loss_Control3"/>
      <sheetName val="[POWER5_XLA]__qmaxsolutions_437"/>
      <sheetName val="[POWER5_XLA]__qmaxsolutions_438"/>
      <sheetName val="[POWER5_XLA]__qmaxsolutions_439"/>
      <sheetName val="[POWER5_XLA]__qmaxsolutions_440"/>
      <sheetName val="[POWER5_XLA]__qmaxsolutions_441"/>
      <sheetName val="[POWER5_XLA]__qmaxsolutions_442"/>
      <sheetName val="[POWER5_XLA]__qmaxsolutions_443"/>
      <sheetName val="[POWER5_XLA]__qmaxsolutions_444"/>
      <sheetName val="[POWER5_XLA]__qmaxsolutions_445"/>
      <sheetName val="[POWER5_XLA]__qmaxsolutions_446"/>
      <sheetName val="[POWER5_XLA]__qmaxsolutions_447"/>
      <sheetName val="[POWER5_XLA]__qmaxsolutions_448"/>
      <sheetName val="[POWER5_XLA]__qmaxsolutions_449"/>
      <sheetName val="[POWER5_XLA]__qmaxsolutions_450"/>
      <sheetName val="[POWER5_XLA]__qmaxsolutions_451"/>
      <sheetName val="[POWER5_XLA]__qmaxsolutions_452"/>
      <sheetName val="[POWER5_XLA]__qmaxsolutions_453"/>
      <sheetName val="[POWER5_XLA]__qmaxsolutions_454"/>
      <sheetName val="[POWER5_XLA]__qmaxsolutions_455"/>
      <sheetName val="[POWER5_XLA]__qmaxsolutions_456"/>
      <sheetName val="[POWER5_XLA]__qmaxsolutions_457"/>
      <sheetName val="[POWER5_XLA]__qmaxsolutions_458"/>
      <sheetName val="[POWER5_XLA]__qmaxsolutions_459"/>
      <sheetName val="[POWER5_XLA]__qmaxsolutions_460"/>
      <sheetName val="[POWER5_XLA]__qmaxsolutions_461"/>
      <sheetName val="[POWER5_XLA]__qmaxsolutions_462"/>
      <sheetName val="[POWER5_XLA]__qmaxsolutions_463"/>
      <sheetName val="[POWER5_XLA]__qmaxsolutions_464"/>
      <sheetName val="[POWER5_XLA]__qmaxsolutions_465"/>
      <sheetName val="[POWER5_XLA]__qmaxsolutions_466"/>
      <sheetName val="[POWER5_XLA]__qmaxsolutions_467"/>
      <sheetName val="[POWER5_XLA]__qmaxsolutions_468"/>
      <sheetName val="[POWER5_XLA]__qmaxsolutions_469"/>
      <sheetName val="[POWER5_XLA]__qmaxsolutions_470"/>
      <sheetName val="[POWER5_XLA]__qmaxsolutions_471"/>
      <sheetName val="[POWER5_XLA]__qmaxsolutions_472"/>
      <sheetName val="[POWER5_XLA]__qmaxsolutions_473"/>
      <sheetName val="[POWER5_XLA]__qmaxsolutions_474"/>
      <sheetName val="[POWER5_XLA]__qmaxsolutions_475"/>
      <sheetName val="[POWER5_XLA]__qmaxsolutions_476"/>
      <sheetName val="[POWER5_XLA]__qmaxsolutions_477"/>
      <sheetName val="[POWER5_XLA]__qmaxsolutions_478"/>
      <sheetName val="[POWER5_XLA]__qmaxsolutions_479"/>
      <sheetName val="[POWER5_XLA]__qmaxsolutions_480"/>
      <sheetName val="[POWER5_XLA]__qmaxsolutions_481"/>
      <sheetName val="[POWER5_XLA]__qmaxsolutions_482"/>
      <sheetName val="[POWER5_XLA]__qmaxsolutions_483"/>
      <sheetName val="[POWER5_XLA]__qmaxsolutions_484"/>
      <sheetName val="[POWER5_XLA]__qmaxsolutions_485"/>
      <sheetName val="[POWER5_XLA]__qmaxsolutions_486"/>
      <sheetName val="[POWER5_XLA]__qmaxsolutions_487"/>
      <sheetName val="[POWER5_XLA]__qmaxsolutions_488"/>
      <sheetName val="[POWER5_XLA]__qmaxsolutions_489"/>
      <sheetName val="[POWER5_XLA]__qmaxsolutions_490"/>
      <sheetName val="[POWER5_XLA]__qmaxsolutions_491"/>
      <sheetName val="[POWER5_XLA]__qmaxsolutions_492"/>
      <sheetName val="[POWER5_XLA]__qmaxsolutions_493"/>
      <sheetName val="[POWER5_XLA]__qmaxsolutions_494"/>
      <sheetName val="[POWER5_XLA]__qmaxsolutions_495"/>
      <sheetName val="[POWER5_XLA]__qmaxsolutions_496"/>
      <sheetName val="[POWER5_XLA]__qmaxsolutions_497"/>
      <sheetName val="[POWER5_XLA]__qmaxsolutions_498"/>
      <sheetName val="[POWER5_XLA]__qmaxsolutions_499"/>
      <sheetName val="[POWER5_XLA]__qmaxsolutions_500"/>
      <sheetName val="[POWER5_XLA]__qmaxsolutions_501"/>
      <sheetName val="[POWER5_XLA]__qmaxsolutions_502"/>
      <sheetName val="[POWER5_XLA]__qmaxsolutions_503"/>
      <sheetName val="[POWER5_XLA]__qmaxsolutions_504"/>
      <sheetName val="[POWER5_XLA]__qmaxsolutions_505"/>
      <sheetName val="[POWER5_XLA]__qmaxsolutions_506"/>
      <sheetName val="[POWER5_XLA]__qmaxsolutions_507"/>
      <sheetName val="[POWER5_XLA]__qmaxsolutions_508"/>
      <sheetName val="[POWER5_XLA]__qmaxsolutions_509"/>
      <sheetName val="[POWER5_XLA]__qmaxsolutions_510"/>
      <sheetName val="[POWER5_XLA]__qmaxsolutions_511"/>
      <sheetName val="Cost Centre Completeness"/>
      <sheetName val="Country 15 Check"/>
      <sheetName val="BU112 Check"/>
      <sheetName val="BU113 Check"/>
      <sheetName val="BU100 Check "/>
      <sheetName val="BU153 Check"/>
      <sheetName val="GFS BU 105-111"/>
      <sheetName val="EITS Check"/>
      <sheetName val="Customer Complaints"/>
      <sheetName val="[POWER5.XLA]__qmaxsolutions_629"/>
      <sheetName val="[POWER5.XLA]__qmaxsolutions_631"/>
      <sheetName val="[POWER5.XLA]__qmaxsolutions_630"/>
      <sheetName val="[POWER5.XLA]__qmaxsolutions_634"/>
      <sheetName val="[POWER5.XLA]__soferadvisors__74"/>
      <sheetName val="[POWER5.XLA]__soferadvisors__75"/>
      <sheetName val="[POWER5.XLA]__qmaxsolutions_633"/>
      <sheetName val="[POWER5.XLA]__qmaxsolutions_632"/>
      <sheetName val="[POWER5.XLA]__qmaxsolutions_635"/>
      <sheetName val="[POWER5.XLA]__qmaxsolutions_636"/>
      <sheetName val="[POWER5.XLA]__qmaxsolutions_637"/>
      <sheetName val="[POWER5.XLA]__d_docs_live_ne_97"/>
      <sheetName val="[POWER5.XLA]__d_docs_live_n_102"/>
      <sheetName val="[POWER5.XLA]__d_docs_live_ne_98"/>
      <sheetName val="[POWER5.XLA]__d_docs_live_ne_99"/>
      <sheetName val="[POWER5.XLA]__d_docs_live_n_100"/>
      <sheetName val="[POWER5.XLA]__d_docs_live_n_101"/>
      <sheetName val="[POWER5.XLA]__d_docs_live_n_104"/>
      <sheetName val="[POWER5.XLA]__d_docs_live_n_103"/>
      <sheetName val="[POWER5.XLA]__d_docs_live_n_105"/>
      <sheetName val="[POWER5.XLA]__d_docs_live_n_106"/>
      <sheetName val="[POWER5.XLA]__d_docs_live_n_107"/>
      <sheetName val="[POWER5.XLA]__d_docs_live_n_108"/>
      <sheetName val="[POWER5.XLA]__d_docs_live_n_110"/>
      <sheetName val="[POWER5.XLA]__d_docs_live_n_109"/>
      <sheetName val="[POWER5.XLA]__soferadvisors__76"/>
      <sheetName val="461.01"/>
      <sheetName val="PG一覧"/>
      <sheetName val="[POWER5.XLA]__soferadvisors__93"/>
      <sheetName val="[POWER5.XLA]__soferadvisors__77"/>
      <sheetName val="[POWER5.XLA]__soferadvisors__84"/>
      <sheetName val="[POWER5.XLA]__soferadvisors__78"/>
      <sheetName val="[POWER5.XLA]__soferadvisors__83"/>
      <sheetName val="[POWER5.XLA]__soferadvisors__80"/>
      <sheetName val="[POWER5.XLA]__soferadvisors__79"/>
      <sheetName val="[POWER5.XLA]__soferadvisors__81"/>
      <sheetName val="[POWER5.XLA]__soferadvisors__82"/>
      <sheetName val="[POWER5.XLA]__soferadvisors__90"/>
      <sheetName val="[POWER5.XLA]__soferadvisors__86"/>
      <sheetName val="[POWER5.XLA]__soferadvisors__85"/>
      <sheetName val="[POWER5.XLA]__soferadvisors__87"/>
      <sheetName val="[POWER5.XLA]__soferadvisors__88"/>
      <sheetName val="[POWER5.XLA]__soferadvisors__89"/>
      <sheetName val="[POWER5.XLA]__soferadvisors__92"/>
      <sheetName val="[POWER5.XLA]__soferadvisors__91"/>
      <sheetName val="[POWER5.XLA]__soferadvisors__94"/>
      <sheetName val="[POWER5.XLA]__qmaxsolutions_638"/>
      <sheetName val="[POWER5.XLA]__qmaxsolutions_639"/>
      <sheetName val="[POWER5.XLA]__qmaxsolutions_642"/>
      <sheetName val="[POWER5.XLA]__qmaxsolutions_640"/>
      <sheetName val="[POWER5.XLA]__qmaxsolutions_641"/>
      <sheetName val="[POWER5.XLA]__qmaxsolutions_664"/>
      <sheetName val="[POWER5.XLA]__qmaxsolutions_663"/>
      <sheetName val="[POWER5.XLA]__qmaxsolutions_643"/>
      <sheetName val="[POWER5.XLA]__qmaxsolutions_646"/>
      <sheetName val="[POWER5.XLA]__qmaxsolutions_644"/>
      <sheetName val="[POWER5.XLA]__qmaxsolutions_645"/>
      <sheetName val="[POWER5.XLA]__qmaxsolutions_647"/>
      <sheetName val="[POWER5.XLA]__qmaxsolutions_652"/>
      <sheetName val="[POWER5.XLA]__qmaxsolutions_651"/>
      <sheetName val="[POWER5.XLA]__qmaxsolutions_649"/>
      <sheetName val="[POWER5.XLA]__qmaxsolutions_648"/>
      <sheetName val="[POWER5.XLA]__qmaxsolutions_650"/>
      <sheetName val="[POWER5.XLA]__qmaxsolutions_659"/>
      <sheetName val="[POWER5.XLA]__qmaxsolutions_653"/>
      <sheetName val="[POWER5.XLA]__qmaxsolutions_654"/>
      <sheetName val="[POWER5.XLA]__qmaxsolutions_655"/>
      <sheetName val="[POWER5.XLA]__qmaxsolutions_656"/>
      <sheetName val="[POWER5.XLA]__qmaxsolutions_657"/>
      <sheetName val="[POWER5.XLA]__qmaxsolutions_658"/>
      <sheetName val="[POWER5.XLA]__qmaxsolutions_660"/>
      <sheetName val="[POWER5.XLA]__qmaxsolutions_661"/>
      <sheetName val="[POWER5.XLA]__qmaxsolutions_662"/>
      <sheetName val="[POWER5.XLA]__qmaxsolutions_665"/>
      <sheetName val="[POWER5.XLA]__qmaxsolutions_670"/>
      <sheetName val="[POWER5.XLA]__qmaxsolutions_669"/>
      <sheetName val="[POWER5.XLA]__qmaxsolutions_667"/>
      <sheetName val="[POWER5.XLA]__qmaxsolutions_666"/>
      <sheetName val="[POWER5.XLA]__qmaxsolutions_668"/>
      <sheetName val="[POWER5.XLA]__qmaxsolutions_671"/>
      <sheetName val="[POWER5.XLA]__qmaxsolutions_673"/>
      <sheetName val="[POWER5.XLA]__qmaxsolutions_672"/>
      <sheetName val="[POWER5.XLA]__qmaxsolutions_674"/>
      <sheetName val="[POWER5.XLA]__qmaxsolutions_675"/>
      <sheetName val="[POWER5.XLA]__qmaxsolutions_677"/>
      <sheetName val="[POWER5.XLA]__qmaxsolutions_676"/>
      <sheetName val="[POWER5.XLA]__qmaxsolutions_679"/>
      <sheetName val="[POWER5.XLA]__qmaxsolutions_678"/>
      <sheetName val="[POWER5.XLA]__qmaxsolutions_680"/>
      <sheetName val="Customize_Your_Purchase_Order"/>
      <sheetName val="Depr_Table"/>
      <sheetName val="[POWER5_XLA]_Users_SSimakova__2"/>
      <sheetName val="Add_Info(AI)"/>
      <sheetName val="P&amp;L_-_Main"/>
      <sheetName val="Convertible_Preferred"/>
      <sheetName val="Upside_Cases"/>
      <sheetName val="Standalone_Costs"/>
      <sheetName val="[POWER5_XLA]_Applications_Mi_10"/>
      <sheetName val="[POWER5_XLA]__aodocs_altirna_12"/>
      <sheetName val="[POWER5_XLA]__aodocs_altirna_13"/>
      <sheetName val="[POWER5_XLA][POWER5_XLA]_POWE15"/>
      <sheetName val="[POWER5_XLA][POWER5_XLA]_POWE16"/>
      <sheetName val="[POWER5_XLA][POWER5_XLA]_POW_17"/>
      <sheetName val="[POWER5_XLA][POWER5_XLA]_Appl_6"/>
      <sheetName val="[POWER5_XLA][POWER5_XLA]__na1_6"/>
      <sheetName val="[POWER5_XLA][POWER5_XLA]__sfd_6"/>
      <sheetName val="[POWER5_XLA]_Users_SSimakova__3"/>
      <sheetName val="[POWER5_XLA]_Applications_Mi_11"/>
      <sheetName val="[POWER5_XLA]__na1_salesforce__8"/>
      <sheetName val="[POWER5_XLA]_J_Applications_M_8"/>
      <sheetName val="[POWER5_XLA]_Applications_Mi_12"/>
      <sheetName val="[POWER5_XLA]__aodocs_altirna_14"/>
      <sheetName val="[POWER5_XLA]__localhost_webd_11"/>
      <sheetName val="[POWER5_XLA]__localhost_webd_12"/>
      <sheetName val="[POWER5_XLA]__localhost_FY_20_5"/>
      <sheetName val="[POWER5_XLA]__aodocs_altirna_15"/>
      <sheetName val="[POWER5_XLA]__localhost_webd_13"/>
      <sheetName val="[POWER5_XLA][POWER5_XLA]_Appl_7"/>
      <sheetName val="[POWER5_XLA][POWER5_XLA]__na1_7"/>
      <sheetName val="[POWER5_XLA][POWER5_XLA]__sfd_7"/>
      <sheetName val="[POWER5_XLA][POWER5_XLA]_POW_18"/>
      <sheetName val="[POWER5_XLA][POWER5_XLA]_POW_19"/>
      <sheetName val="[POWER5_XLA][POWER5_XLA]_POW_20"/>
      <sheetName val="[POWER5_XLA]__na1_salesforce__9"/>
      <sheetName val="[POWER5_XLA]_J_Applications_M_9"/>
      <sheetName val="[POWER5_XLA][POWER5_XLA]__qma_5"/>
      <sheetName val="[POWER5_XLA][POWER5_XLA]_POW_21"/>
      <sheetName val="[POWER5_XLA][POWER5_XLA]_POW_22"/>
      <sheetName val="[POWER5_XLA][POWER5_XLA]_J_Ap_5"/>
      <sheetName val="[POWER5_XLA]_Applications_Mi_13"/>
      <sheetName val="[POWER5_XLA]_Users_Dan_Librar_5"/>
      <sheetName val="[POWER5_XLA]__aodocs_altirna_16"/>
      <sheetName val="[POWER5_XLA]__aodocs_altirna_17"/>
      <sheetName val="[POWER5_XLA][POWER5_XLA]_POW_23"/>
      <sheetName val="[POWER5_XLA][POWER5_XLA]_POW_24"/>
      <sheetName val="[POWER5_XLA][POWER5_XLA]_POW_25"/>
      <sheetName val="[POWER5_XLA][POWER5_XLA]_Appl_8"/>
      <sheetName val="[POWER5_XLA][POWER5_XLA]__na1_8"/>
      <sheetName val="[POWER5_XLA][POWER5_XLA]__sfd_8"/>
      <sheetName val="[POWER5_XLA]_Users_SSimakova__4"/>
      <sheetName val="Financial_Data"/>
      <sheetName val="Lookup_Table"/>
      <sheetName val="Dashboard_-_Page_1"/>
      <sheetName val="Dashboard_-_Page_2"/>
      <sheetName val="Dashboard_-_Page_3"/>
      <sheetName val="HRs_&amp;_Fill_Rate"/>
      <sheetName val="TX_Consolidated"/>
      <sheetName val="Corpus_Christi"/>
      <sheetName val="Del_Rio(xfers__to_SA_in_Nov_)"/>
      <sheetName val="Laredo(xfers__to_Corp__in_Nov_)"/>
      <sheetName val="Mt_Vernon"/>
      <sheetName val="San_Antonio"/>
      <sheetName val="Consolidated_CCS_Tracker"/>
      <sheetName val="Abilene_CCS_Tracker"/>
      <sheetName val="Arlington_CCS_Tracker"/>
      <sheetName val="Bridgeport_CCS_Tracker"/>
      <sheetName val="Cooper_CCS_Tracker"/>
      <sheetName val="Corpus_Christi_CCS_Tracker"/>
      <sheetName val="Del_Rio_CCS_Tracker"/>
      <sheetName val="Edinburg_CCS_Tracker"/>
      <sheetName val="Jasper_CCS_Tracker"/>
      <sheetName val="Laredo_CCS_Tracker"/>
      <sheetName val="Mt_Vernon_CCS_Tracker"/>
      <sheetName val="Pasadena_CCS_Tracker"/>
      <sheetName val="San_Antonio_CCS_Tracker"/>
      <sheetName val="Pyramid_CCS_Tracker"/>
      <sheetName val="OK_Consol"/>
      <sheetName val="Avg_PCA_Hrs"/>
      <sheetName val="PCA_Hours"/>
      <sheetName val="__qmaxsolutions_233"/>
      <sheetName val="//qmaxsolutions-my1"/>
      <sheetName val="[POWER5_XLA]//qmax1"/>
      <sheetName val="[POWER5_XLA]\J\App1"/>
      <sheetName val="\J\Applications\Mi1"/>
      <sheetName val="__qmaxsolutions_223"/>
      <sheetName val="__qmaxsolutions_218"/>
      <sheetName val="__qmaxsolutions_219"/>
      <sheetName val="__qmaxsolutions_221"/>
      <sheetName val="__qmaxsolutions_220"/>
      <sheetName val="__qmaxsolutions_222"/>
      <sheetName val="__qmaxsolutions_224"/>
      <sheetName val="__qmaxsolutions_225"/>
      <sheetName val="__qmaxsolutions_226"/>
      <sheetName val="__qmaxsolutions_227"/>
      <sheetName val="[POWER1"/>
      <sheetName val="\Appli1"/>
      <sheetName val="//na1_1"/>
      <sheetName val="\\sfdc1"/>
      <sheetName val="__qmaxsolutions_228"/>
      <sheetName val="__qmaxsolutions_229"/>
      <sheetName val="__qmaxsolutions_232"/>
      <sheetName val="__qmaxsolutions_230"/>
      <sheetName val="__qmaxsolutions_231"/>
      <sheetName val="__qmaxsolutions_234"/>
      <sheetName val="cost centers"/>
      <sheetName val="[POWER5.XLA]__soferadvisors__95"/>
      <sheetName val="[POWER5.XLA]__soferadvisors__99"/>
      <sheetName val="[POWER5.XLA]__soferadvisors__98"/>
      <sheetName val="[POWER5.XLA]__soferadvisors__96"/>
      <sheetName val="[POWER5.XLA]__soferadvisors__97"/>
      <sheetName val="[POWER5.XLA]__soferadvisors_100"/>
      <sheetName val="[POWER5.XLA]__soferadvisors_101"/>
      <sheetName val="Backlog LOI"/>
      <sheetName val="PL3"/>
      <sheetName val="PL5"/>
      <sheetName val="PL39"/>
      <sheetName val="[POWER5.XLA]__qmaxsolutions_704"/>
      <sheetName val="[POWER5.XLA]__qmaxsolutions_682"/>
      <sheetName val="[POWER5.XLA]__qmaxsolutions_683"/>
      <sheetName val="[POWER5.XLA]__qmaxsolutions_684"/>
      <sheetName val="[POWER5.XLA]__qmaxsolutions_685"/>
      <sheetName val="[POWER5.XLA]__qmaxsolutions_687"/>
      <sheetName val="[POWER5.XLA]__qmaxsolutions_686"/>
      <sheetName val="[POWER5.XLA]__qmaxsolutions_693"/>
      <sheetName val="[POWER5.XLA]__qmaxsolutions_688"/>
      <sheetName val="[POWER5.XLA]__qmaxsolutions_689"/>
      <sheetName val="[POWER5.XLA]__qmaxsolutions_690"/>
      <sheetName val="[POWER5.XLA]__qmaxsolutions_691"/>
      <sheetName val="[POWER5.XLA]__qmaxsolutions_692"/>
      <sheetName val="[POWER5.XLA]__qmaxsolutions_699"/>
      <sheetName val="[POWER5.XLA]__qmaxsolutions_694"/>
      <sheetName val="[POWER5.XLA]__qmaxsolutions_695"/>
      <sheetName val="[POWER5.XLA]__qmaxsolutions_696"/>
      <sheetName val="[POWER5.XLA]__qmaxsolutions_697"/>
      <sheetName val="[POWER5.XLA]__qmaxsolutions_698"/>
      <sheetName val="[POWER5.XLA]__qmaxsolutions_700"/>
      <sheetName val="[POWER5.XLA]__qmaxsolutions_703"/>
      <sheetName val="[POWER5.XLA]__qmaxsolutions_702"/>
      <sheetName val="[POWER5.XLA]__qmaxsolutions_701"/>
      <sheetName val="Chain Info"/>
      <sheetName val="IS"/>
      <sheetName val="Hist"/>
      <sheetName val="F"/>
      <sheetName val="Fed Curr Prov"/>
      <sheetName val="Equity set 04"/>
      <sheetName val="Lead"/>
      <sheetName val="XREF"/>
      <sheetName val="Roll Up Fee Class"/>
      <sheetName val="Downside Financial Model"/>
      <sheetName val="Assistance"/>
      <sheetName val="Projected 2009 PPC TI"/>
      <sheetName val="980"/>
      <sheetName val="[POWER5.XLA]__qmaxsolutions_705"/>
      <sheetName val="Sheet3"/>
      <sheetName val="[POWER5.XLA]__qmaxsolutions_706"/>
      <sheetName val="[POWER5.XLA]__qmaxsolutions_715"/>
      <sheetName val="[POWER5.XLA]__qmaxsolutions_707"/>
      <sheetName val="[POWER5.XLA]__qmaxsolutions_708"/>
      <sheetName val="[POWER5.XLA]__qmaxsolutions_711"/>
      <sheetName val="[POWER5.XLA]__qmaxsolutions_709"/>
      <sheetName val="[POWER5.XLA]__qmaxsolutions_710"/>
      <sheetName val="[POWER5.XLA]__qmaxsolutions_712"/>
      <sheetName val="[POWER5.XLA]__qmaxsolutions_713"/>
      <sheetName val="[POWER5.XLA]__qmaxsolutions_714"/>
      <sheetName val="[POWER5.XLA]__qmaxsolutions_717"/>
      <sheetName val="[POWER5.XLA]__qmaxsolutions_716"/>
      <sheetName val="[POWER5.XLA]__qmaxsolutions_718"/>
      <sheetName val="[POWER5.XLA]__qmaxsolutions_720"/>
      <sheetName val="[POWER5.XLA]__qmaxsolutions_719"/>
      <sheetName val="[POWER5.XLA]__soferadvisors_128"/>
      <sheetName val="[POWER5.XLA]__soferadvisors_102"/>
      <sheetName val="[POWER5.XLA]__soferadvisors_107"/>
      <sheetName val="[POWER5.XLA]__soferadvisors_103"/>
      <sheetName val="[POWER5.XLA]__soferadvisors_104"/>
      <sheetName val="[POWER5.XLA]__soferadvisors_105"/>
      <sheetName val="[POWER5.XLA]__soferadvisors_106"/>
      <sheetName val="[POWER5.XLA]__soferadvisors_126"/>
      <sheetName val="[POWER5.XLA]__soferadvisors_108"/>
      <sheetName val="[POWER5.XLA]__soferadvisors_109"/>
      <sheetName val="[POWER5.XLA]__soferadvisors_111"/>
      <sheetName val="[POWER5.XLA]__soferadvisors_110"/>
      <sheetName val="[POWER5.XLA]__soferadvisors_112"/>
      <sheetName val="[POWER5.XLA]__soferadvisors_113"/>
      <sheetName val="[POWER5.XLA]__soferadvisors_118"/>
      <sheetName val="[POWER5.XLA]__soferadvisors_115"/>
      <sheetName val="[POWER5.XLA]__soferadvisors_114"/>
      <sheetName val="[POWER5.XLA]__soferadvisors_117"/>
      <sheetName val="[POWER5.XLA]__soferadvisors_116"/>
      <sheetName val="[POWER5.XLA]__soferadvisors_119"/>
      <sheetName val="[POWER5.XLA]__soferadvisors_120"/>
      <sheetName val="[POWER5.XLA]__soferadvisors_122"/>
      <sheetName val="[POWER5.XLA]__soferadvisors_121"/>
      <sheetName val="[POWER5.XLA]__soferadvisors_123"/>
      <sheetName val="[POWER5.XLA]__soferadvisors_125"/>
      <sheetName val="[POWER5.XLA]__soferadvisors_124"/>
      <sheetName val="[POWER5.XLA]__soferadvisors_127"/>
      <sheetName val="[POWER5.XLA]__soferadvisors_130"/>
      <sheetName val="[POWER5.XLA]__soferadvisors_129"/>
      <sheetName val="[POWER5.XLA]__soferadvisors_131"/>
      <sheetName val="//qmax1"/>
      <sheetName val="\J\App1"/>
      <sheetName val="_Users_SSimakova__2"/>
      <sheetName val="_Applications_Mi_10"/>
      <sheetName val="__aodocs_altirna_12"/>
      <sheetName val="__aodocs_altirna_13"/>
      <sheetName val="_Users_SSimakova__3"/>
      <sheetName val="_Applications_Mi_11"/>
      <sheetName val="__na1_salesforce__8"/>
      <sheetName val="__sfdc_DFS_Applic_5"/>
      <sheetName val="_J_Applications_M_8"/>
      <sheetName val="_Applications_Mi_12"/>
      <sheetName val="__aodocs_altirna_14"/>
      <sheetName val="__localhost_webd_11"/>
      <sheetName val="__localhost_webd_12"/>
      <sheetName val="__localhost_FY_20_5"/>
      <sheetName val="__aodocs_altirna_15"/>
      <sheetName val="__localhost_webd_13"/>
      <sheetName val="_Appl_5"/>
      <sheetName val="__na1_5"/>
      <sheetName val="__sfd_5"/>
      <sheetName val="_POW_17"/>
      <sheetName val="_POW_18"/>
      <sheetName val="_POW_19"/>
      <sheetName val="__na1_salesforce__9"/>
      <sheetName val="_J_Applications_M_9"/>
      <sheetName val="__qma_5"/>
      <sheetName val="_POW_20"/>
      <sheetName val="_POW_21"/>
      <sheetName val="_J_Ap_5"/>
      <sheetName val="_Applications_Mi_13"/>
      <sheetName val="_Users_Dan_Librar_5"/>
      <sheetName val="__aodocs_altirna_16"/>
      <sheetName val="__aodocs_altirna_17"/>
      <sheetName val="_Users_SSimakova__4"/>
      <sheetName val="AR2"/>
      <sheetName val="[POWER5.XLA]__d_docs_live_n_111"/>
      <sheetName val="[POWER5.XLA]__d_docs_live_n_113"/>
      <sheetName val="[POWER5.XLA]__d_docs_live_n_112"/>
      <sheetName val="[POWER5.XLA]__d_docs_live_n_115"/>
      <sheetName val="[POWER5.XLA]__d_docs_live_n_114"/>
      <sheetName val="Column titles"/>
      <sheetName val="Asumsi"/>
      <sheetName val="Income Statement"/>
      <sheetName val="Operating Cycle"/>
      <sheetName val="Elektrikal"/>
      <sheetName val="Rekap Direct Cost"/>
      <sheetName val="[POWER5.XLA]__qmaxsolutions_721"/>
      <sheetName val="[POWER5.XLA]__qmaxsolutions_730"/>
      <sheetName val="[POWER5.XLA]__qmaxsolutions_723"/>
      <sheetName val="[POWER5.XLA]__qmaxsolutions_722"/>
      <sheetName val="[POWER5.XLA]__qmaxsolutions_724"/>
      <sheetName val="[POWER5.XLA]__qmaxsolutions_725"/>
      <sheetName val="[POWER5.XLA]__qmaxsolutions_726"/>
      <sheetName val="[POWER5.XLA]__qmaxsolutions_727"/>
      <sheetName val="[POWER5.XLA]__qmaxsolutions_728"/>
      <sheetName val="[POWER5.XLA]__qmaxsolutions_729"/>
      <sheetName val="Cover Sheet"/>
      <sheetName val="Panel Data"/>
      <sheetName val="Summary Mapping"/>
      <sheetName val="[POWER5.XLA]__soferadvisors_132"/>
      <sheetName val="[POWER5.XLA]__soferadvisors_133"/>
      <sheetName val="[POWER5.XLA]__qmaxsolutions_732"/>
      <sheetName val="[POWER5.XLA]__qmaxsolutions_731"/>
      <sheetName val="[POWER5.XLA]__qmaxsolutions_735"/>
      <sheetName val="[POWER5.XLA]__qmaxsolutions_734"/>
      <sheetName val="[POWER5.XLA]__qmaxsolutions_733"/>
      <sheetName val="[POWER5.XLA]__qmaxsolutions_737"/>
      <sheetName val="[POWER5.XLA]__qmaxsolutions_736"/>
      <sheetName val="[POWER5.XLA]__qmaxsolutions_741"/>
      <sheetName val="[POWER5.XLA]__qmaxsolutions_740"/>
      <sheetName val="[POWER5.XLA]__qmaxsolutions_739"/>
      <sheetName val="[POWER5.XLA]__qmaxsolutions_738"/>
      <sheetName val="[POWER5.XLA]__qmaxsolutions_742"/>
      <sheetName val="Sales_-_Report_First8"/>
      <sheetName val="POWER5_XLA13"/>
      <sheetName val="proforma_BS7"/>
      <sheetName val="Stock_Analysis7"/>
      <sheetName val="Company_summary_items7"/>
      <sheetName val="Pro_Forma_Income_Statement8"/>
      <sheetName val="Main_Model8"/>
      <sheetName val="Newer_version8"/>
      <sheetName val="GL_Detail8"/>
      <sheetName val="Pro_Forma8"/>
      <sheetName val="Debt_&amp;_Interest7"/>
      <sheetName val="McKinley_P&amp;L8"/>
      <sheetName val="_PT_087"/>
      <sheetName val="_PT_077"/>
      <sheetName val="_PT_117"/>
      <sheetName val="_PT_107"/>
      <sheetName val="_PT_127"/>
      <sheetName val="_PT_137"/>
      <sheetName val="_PT_097"/>
      <sheetName val="_PT_017"/>
      <sheetName val="_PT_047"/>
      <sheetName val="_PT_057"/>
      <sheetName val="_PT_037"/>
      <sheetName val="Données_Spéc_7"/>
      <sheetName val="PV_-_CTLM7"/>
      <sheetName val="PV_-_MTLK7"/>
      <sheetName val="Deal_Info_&amp;_Print_Menu7"/>
      <sheetName val="Product_Trends7"/>
      <sheetName val="EBITDA_Bridge7"/>
      <sheetName val="WC_analytics_(+data_pages)7"/>
      <sheetName val="YEAR_1_7"/>
      <sheetName val="Sched_A97"/>
      <sheetName val="Historical_Actuals7"/>
      <sheetName val="Emory_Vols_Jan-Dec_20067"/>
      <sheetName val="Pro_Forma_Credit_7"/>
      <sheetName val="Entrada_Dados7"/>
      <sheetName val="Capital_Expenditure_Input_Shee7"/>
      <sheetName val="Operating_Expense_Input_Sheet7"/>
      <sheetName val="Comet_Reference_Tab7"/>
      <sheetName val="2000_Activity8"/>
      <sheetName val="total_Commonwealth8"/>
      <sheetName val="CHK_REQ8"/>
      <sheetName val="SW_2122188"/>
      <sheetName val="N_TX_-_19978"/>
      <sheetName val="Customize_Your_Invoice8"/>
      <sheetName val="Rev_Tracker7"/>
      <sheetName val="GER_IFO_vs_Const8"/>
      <sheetName val="Europe_sales_Graph8"/>
      <sheetName val="EU_Ind_vs_EU_Cons8"/>
      <sheetName val="BASE_DATA7"/>
      <sheetName val="Insulin_Sales_-_NA8"/>
      <sheetName val="Insulin_Sales_-_EU8"/>
      <sheetName val="Insulin_Sales_-_Japan8"/>
      <sheetName val="Deal_Matrix8"/>
      <sheetName val="Model_Driver8"/>
      <sheetName val="Scenario_Management7"/>
      <sheetName val="_Cash_Flow7"/>
      <sheetName val="_P&amp;L-Projection7"/>
      <sheetName val="Dividend_Analysis_Assumptions7"/>
      <sheetName val="Multiples_Summary7"/>
      <sheetName val="IS_&amp;_CF7"/>
      <sheetName val="CASH_FLOW_MONTH_FC7"/>
      <sheetName val="Inc_Stmt_MONTH_FC7"/>
      <sheetName val="BS_ASSETS_FC7"/>
      <sheetName val="General_Assump7"/>
      <sheetName val="\Applications\Microsoft_Office7"/>
      <sheetName val="CloseTable_Prior7"/>
      <sheetName val="Co_List7"/>
      <sheetName val="Royal_Carib__Model7"/>
      <sheetName val="BIS_LIST-NTH_187"/>
      <sheetName val="Drop_Down_Lists7"/>
      <sheetName val="SCIMED_Old7"/>
      <sheetName val="//na1_salesforce_com/Applicati7"/>
      <sheetName val="Buyers_Competitors_(2)7"/>
      <sheetName val="Trial_Balance7"/>
      <sheetName val="E&amp;Y_Format7"/>
      <sheetName val="\J\Applications\Microsoft_Offi7"/>
      <sheetName val="Print_Controls7"/>
      <sheetName val="Input_Page7"/>
      <sheetName val="D_&amp;_A7"/>
      <sheetName val="chad10_June027"/>
      <sheetName val="chad12_Dec027"/>
      <sheetName val="Daily_Sales7"/>
      <sheetName val="[POWER5_XLA]__qmaxsolutions_m41"/>
      <sheetName val="Share_Prices7"/>
      <sheetName val="Consolidated_Financials7"/>
      <sheetName val="Equity_Index6"/>
      <sheetName val="Model_Summary6"/>
      <sheetName val="Purchase_vs__Rights6"/>
      <sheetName val="CIH_Sensitivities6"/>
      <sheetName val="Tables_for_Memo_Update_2-9-096"/>
      <sheetName val="Cashflow_Model6"/>
      <sheetName val="Cap_Sheet6"/>
      <sheetName val="//aodocs_altirnao_com/webdav/11"/>
      <sheetName val="//aodocs_altirnao_com/webdav/12"/>
      <sheetName val="CG_Alloc6"/>
      <sheetName val="Inputs_&amp;_Pro_Formas6"/>
      <sheetName val="[POWER5_XLA]\Applications\Micr6"/>
      <sheetName val="[POWER5_XLA]//na1_salesforce_c6"/>
      <sheetName val="[POWER5_XLA]\\sfdc\DFS\Applica6"/>
      <sheetName val="[POWER5_XLA]//qmaxsolutions-my6"/>
      <sheetName val="[POWER5_XLA][POWER5_XLA][POWER7"/>
      <sheetName val="[POWER5_XLA][POWER5_XLA]\Appli6"/>
      <sheetName val="[POWER5_XLA][POWER5_XLA]//na1_6"/>
      <sheetName val="[POWER5_XLA][POWER5_XLA]\\sfdc6"/>
      <sheetName val="[POWER5_XLA][POWER5_XLA]//qmax6"/>
      <sheetName val="[POWER5_XLA][POWER5_XLA]\J\App6"/>
      <sheetName val="[POWER5_XLA]\J\Applications\Mi6"/>
      <sheetName val="P&amp;L_by_Month6"/>
      <sheetName val="T_DCF6"/>
      <sheetName val="input_for_decending_analysis6"/>
      <sheetName val="ROCE-WACC_EVtoEBITDA6"/>
      <sheetName val="US_Ops_Account_Detail6"/>
      <sheetName val="Fin_Flows6"/>
      <sheetName val="Marketing_Stats6"/>
      <sheetName val="Statement_of_Cash_Flows6"/>
      <sheetName val="Comps_Table6"/>
      <sheetName val="Iss__Vol__(Outp_)6"/>
      <sheetName val="Cost_Centers_and_PMTs6"/>
      <sheetName val="DAS_&amp;_Networking_Costs6"/>
      <sheetName val="Stock_Chart6"/>
      <sheetName val="BU_Logic5"/>
      <sheetName val="Trending_Inc_Stmt6"/>
      <sheetName val="Sources_&amp;_Uses6"/>
      <sheetName val="Cell_Links5"/>
      <sheetName val="Control_Sheet6"/>
      <sheetName val="Data_sheet6"/>
      <sheetName val="Pricing_Graphs5"/>
      <sheetName val="CoTrans_Input_Sheet5"/>
      <sheetName val="WACC_Analysis5"/>
      <sheetName val="Rev_Build5"/>
      <sheetName val="\Users\Dan\Library\Application6"/>
      <sheetName val="Covenant_Wksht6"/>
      <sheetName val="Combined_Divisionals5"/>
      <sheetName val="P&amp;L_Tables_For_Report5"/>
      <sheetName val="CHARTS_for_report5"/>
      <sheetName val="Gastos_Detallados_Opt5"/>
      <sheetName val="Corp_Brd5"/>
      <sheetName val="Master_Comps5"/>
      <sheetName val="Share_Repurchase_Benchmarking5"/>
      <sheetName val="Risc_Financiero5"/>
      <sheetName val="Lookup_Tables5"/>
      <sheetName val="2018_All_Brands6"/>
      <sheetName val="2018_Lipoflavonoid6"/>
      <sheetName val="2018_Florajen6"/>
      <sheetName val="2018_CertainDri6"/>
      <sheetName val="2018_Cystex6"/>
      <sheetName val="2018_Absorbine6"/>
      <sheetName val="2018_Albolene6"/>
      <sheetName val="2018_AntiMonkeyButt6"/>
      <sheetName val="2018_Non_Branded_0006"/>
      <sheetName val="CoCos_Output_Sheet5"/>
      <sheetName val="C_B__4_Installed5"/>
      <sheetName val="A_CUENTA5"/>
      <sheetName val="Rexall_Sundown5"/>
      <sheetName val="SD_and_NB_Magazine5"/>
      <sheetName val="OP_Sum5"/>
      <sheetName val="Asset_(VIN)_Data5"/>
      <sheetName val="Item_Data5"/>
      <sheetName val="commercial_construction5"/>
      <sheetName val="crack_spreads5"/>
      <sheetName val="new_orders5"/>
      <sheetName val="IFO_Manufacturing_Business_Cli5"/>
      <sheetName val="Power_&amp;_Fuel(SMS)5"/>
      <sheetName val="LC_PF5"/>
      <sheetName val="Portfolio_Budget5"/>
      <sheetName val="Issue_Log5"/>
      <sheetName val="Asset_Transfer_Screen_Shot5"/>
      <sheetName val="Asset_Proposal_List5"/>
      <sheetName val="Asset_Proposal-Screen_Shots5"/>
      <sheetName val="Data_Import_Template5"/>
      <sheetName val="New_Asset_List5"/>
      <sheetName val="New_Asset_Screen_Shots5"/>
      <sheetName val="FAMAsset_as_of_12_31_185"/>
      <sheetName val="Summary_Exhibit_II5"/>
      <sheetName val="[POWER5_XLA]__qmaxsolutions_512"/>
      <sheetName val="Wound_Case5"/>
      <sheetName val="//na1_salesforce_co5"/>
      <sheetName val="//qmaxsolutions-my_5"/>
      <sheetName val="[POWER5_XLA][POWER55"/>
      <sheetName val="[POWER5_XLA]\Applic5"/>
      <sheetName val="[POWER5_XLA]//na1_s5"/>
      <sheetName val="[POWER5_XLA]\\sfdc\5"/>
      <sheetName val="[POWER5_XLA]//qmaxs5"/>
      <sheetName val="[POWER5_XLA]\J\Appl5"/>
      <sheetName val="ISQ_LBO_-_Full_Company5"/>
      <sheetName val="[POWER5_XLA]__qmaxsolutions_m42"/>
      <sheetName val="[POWER5_XLA]__qmaxsolutions_m43"/>
      <sheetName val="[POWER5_XLA]__qmaxsolutions_m44"/>
      <sheetName val="[POWER5_XLA]__qmaxsolutions_m45"/>
      <sheetName val="Sales_Forecast5"/>
      <sheetName val="[POWER5_XLA]__qmaxsolutions_m46"/>
      <sheetName val="Data_Validation5"/>
      <sheetName val="2015_Forecast5"/>
      <sheetName val="Gross_Margin_Build5"/>
      <sheetName val="Output_Model5"/>
      <sheetName val="Lease_summary5"/>
      <sheetName val="[POWER5_XLA]__qmaxsolutions_m47"/>
      <sheetName val="[POWER5_XLA]__qmaxsolutions_m48"/>
      <sheetName val="[POWER5_XLA]__qmaxsolutions_513"/>
      <sheetName val="[POWER5_XLA]__qmaxsolutions_514"/>
      <sheetName val="[POWER5_XLA]__qmaxsolutions_515"/>
      <sheetName val="[POWER5_XLA]__qmaxsolutions_516"/>
      <sheetName val="[POWER5_XLA]__qmaxsolutions_517"/>
      <sheetName val="[POWER5_XLA]__qmaxsolutions_518"/>
      <sheetName val="[POWER5_XLA]__qmaxsolutions_519"/>
      <sheetName val="[POWER5_XLA]__qmaxsolutions_520"/>
      <sheetName val="[POWER5_XLA]__qmaxsolutions_521"/>
      <sheetName val="[POWER5_XLA]__qmaxsolutions_522"/>
      <sheetName val="[POWER5_XLA]__qmaxsolutions_523"/>
      <sheetName val="[POWER5_XLA]__qmaxsolutions_524"/>
      <sheetName val="[POWER5_XLA]__qmaxsolutions_525"/>
      <sheetName val="[POWER5_XLA]__qmaxsolutions_526"/>
      <sheetName val="[POWER5_XLA]__qmaxsolutions_527"/>
      <sheetName val="[POWER5_XLA]__qmaxsolutions_528"/>
      <sheetName val="[POWER5_XLA]__qmaxsolutions_529"/>
      <sheetName val="[POWER5_XLA]__qmaxsolutions_530"/>
      <sheetName val="[POWER5_XLA]__qmaxsolutions_531"/>
      <sheetName val="[POWER5_XLA]__qmaxsolutions_532"/>
      <sheetName val="FIRE_ALARM5"/>
      <sheetName val="FX_Rates5"/>
      <sheetName val="Tax_Stock_deal5"/>
      <sheetName val="Tax_Asset_deal5"/>
      <sheetName val="Tax_S_Corp5"/>
      <sheetName val="Financial_Request_List5"/>
      <sheetName val="Tax_Request_List5"/>
      <sheetName val="Cash_proof5"/>
      <sheetName val="TB_-_IS5"/>
      <sheetName val="TB_BS5"/>
      <sheetName val="GT_Discussion&gt;5"/>
      <sheetName val="COR_-_SoftwareHardware_Maint5"/>
      <sheetName val="COR_-_Consultants5"/>
      <sheetName val="COR_-_Co_hosting5"/>
      <sheetName val="Opex-Professional_services5"/>
      <sheetName val="GT_Custom6"/>
      <sheetName val="WC2_(2)5"/>
      <sheetName val="Debt_Amortization5"/>
      <sheetName val="Vector_Inputs5"/>
      <sheetName val="Data_Input5"/>
      <sheetName val="MM_Mapping5"/>
      <sheetName val="Customer_split5"/>
      <sheetName val="Depr_Amortisation_check5"/>
      <sheetName val="Working_capital5"/>
      <sheetName val="Summary_Financial_Statement5"/>
      <sheetName val="Op_Balances_20195"/>
      <sheetName val="Look_up5"/>
      <sheetName val="AOP_Summary-25"/>
      <sheetName val="Employee_Data5"/>
      <sheetName val="Cover_Page5"/>
      <sheetName val="Transmittal_Letter5"/>
      <sheetName val="Key_Analyses5"/>
      <sheetName val="Adjusted_Summary_P&amp;L5"/>
      <sheetName val="NWC_Analysis5"/>
      <sheetName val="Adjusted_NWC_Graph5"/>
      <sheetName val="GSM_Analyses5"/>
      <sheetName val="GSM_Bridge_FY17_-_FY185"/>
      <sheetName val="GSM_Bridge_FY18_-_FY195"/>
      <sheetName val="Grace_-_Alum5"/>
      <sheetName val="Grace_-_LSA5"/>
      <sheetName val="Grace_-_ACH5"/>
      <sheetName val="Shell_-_Alum5"/>
      <sheetName val="Shell_-_LSA5"/>
      <sheetName val="Detailed_IS5"/>
      <sheetName val="Balance_Sheet_Summary5"/>
      <sheetName val="Scope_Reconciliation5"/>
      <sheetName val="[POWER5_XLA]__qmaxsolutions_533"/>
      <sheetName val="[POWER5_XLA]__qmaxsolutions_534"/>
      <sheetName val="[POWER5_XLA]__qmaxsolutions_535"/>
      <sheetName val="Cash_flow_worksheet5"/>
      <sheetName val="Inc_Stmt5"/>
      <sheetName val="Bal_Sht5"/>
      <sheetName val="[POWER5_XLA]__qmaxsolutions_536"/>
      <sheetName val="[POWER5_XLA]__qmaxsolutions_537"/>
      <sheetName val="[POWER5_XLA]__qmaxsolutions_538"/>
      <sheetName val="[POWER5_XLA]__qmaxsolutions_539"/>
      <sheetName val="[POWER5_XLA]__qmaxsolutions_540"/>
      <sheetName val="[POWER5_XLA]__qmaxsolutions_541"/>
      <sheetName val="[POWER5_XLA]__qmaxsolutions_542"/>
      <sheetName val="[POWER5_XLA]__qmaxsolutions_543"/>
      <sheetName val="investment-_acounting5"/>
      <sheetName val="Dividend_IPORecap_Analysis5"/>
      <sheetName val="[POWER5_XLA]__sfdc_DFS_Applic_6"/>
      <sheetName val="novmar_actuals5"/>
      <sheetName val="06-030_Capital_Gains_and_Losse5"/>
      <sheetName val="Area_by_JC5"/>
      <sheetName val="Equity_Database5"/>
      <sheetName val="MARKET_PRICES5"/>
      <sheetName val="RED_Forecast5"/>
      <sheetName val="TEN_side5"/>
      <sheetName val="Balance_Sheet_Standard_-Feb5"/>
      <sheetName val="Balance_Sheet_Standard5"/>
      <sheetName val="Balance_sheet_Actual_to_Budget5"/>
      <sheetName val="Balance_sheet_Actual_to_Bud_Fe5"/>
      <sheetName val="Feb_195"/>
      <sheetName val="Mar_195"/>
      <sheetName val="April_195"/>
      <sheetName val="May_20195"/>
      <sheetName val="June_195"/>
      <sheetName val="July_20195"/>
      <sheetName val="Aug_20195"/>
      <sheetName val="cash_flow-_Monthly_(2)5"/>
      <sheetName val="cash_flow_monthly5"/>
      <sheetName val="cash_flow_YTD_5"/>
      <sheetName val="Budgeted_BS_2018-195"/>
      <sheetName val="cash_flow-_2018-195"/>
      <sheetName val="Budget_cash_flow_20185"/>
      <sheetName val="[POWER5_XLA]__qmaxsolutions_544"/>
      <sheetName val="[POWER5_XLA]__qmaxsolutions_545"/>
      <sheetName val="Cons_(2)5"/>
      <sheetName val="GHA_orig5"/>
      <sheetName val="EFASB13_(US-12)5"/>
      <sheetName val="chart_of_accounts5"/>
      <sheetName val="[POWER5_XLA]__qmaxsolutions_546"/>
      <sheetName val="[POWER5_XLA]__qmaxsolutions_547"/>
      <sheetName val="[POWER5_XLA]__qmaxsolutions_548"/>
      <sheetName val="[POWER5_XLA]__qmaxsolutions_549"/>
      <sheetName val="[POWER5_XLA]__qmaxsolutions_550"/>
      <sheetName val="[POWER5_XLA]__qmaxsolutions_551"/>
      <sheetName val="[POWER5_XLA]__qmaxsolutions_552"/>
      <sheetName val="[POWER5_XLA]__qmaxsolutions_553"/>
      <sheetName val="[POWER5_XLA]__qmaxsolutions_554"/>
      <sheetName val="[POWER5_XLA]__qmaxsolutions_555"/>
      <sheetName val="[POWER5_XLA]__qmaxsolutions_556"/>
      <sheetName val="[POWER5_XLA]__qmaxsolutions_557"/>
      <sheetName val="[POWER5_XLA]__qmaxsolutions_558"/>
      <sheetName val="[POWER5_XLA]__qmaxsolutions_559"/>
      <sheetName val="[POWER5_XLA]__qmaxsolutions_560"/>
      <sheetName val="[POWER5_XLA]__qmaxsolutions_561"/>
      <sheetName val="[POWER5_XLA]__qmaxsolutions_562"/>
      <sheetName val="[POWER5_XLA]__qmaxsolutions_563"/>
      <sheetName val="[POWER5_XLA]__qmaxsolutions_564"/>
      <sheetName val="[POWER5_XLA]__qmaxsolutions_565"/>
      <sheetName val="[POWER5_XLA]__qmaxsolutions_566"/>
      <sheetName val="[POWER5_XLA]__qmaxsolutions_567"/>
      <sheetName val="Program_Loss_Control4"/>
      <sheetName val="[POWER5_XLA]__qmaxsolutions_568"/>
      <sheetName val="[POWER5_XLA]__qmaxsolutions_569"/>
      <sheetName val="[POWER5_XLA]__qmaxsolutions_570"/>
      <sheetName val="[POWER5_XLA]__qmaxsolutions_571"/>
      <sheetName val="[POWER5_XLA]__qmaxsolutions_572"/>
      <sheetName val="[POWER5_XLA]__qmaxsolutions_573"/>
      <sheetName val="[POWER5_XLA]__qmaxsolutions_574"/>
      <sheetName val="[POWER5_XLA]__qmaxsolutions_575"/>
      <sheetName val="[POWER5_XLA]__qmaxsolutions_576"/>
      <sheetName val="[POWER5_XLA]__qmaxsolutions_577"/>
      <sheetName val="[POWER5_XLA]__qmaxsolutions_578"/>
      <sheetName val="[POWER5_XLA]__qmaxsolutions_579"/>
      <sheetName val="[POWER5_XLA]__qmaxsolutions_580"/>
      <sheetName val="[POWER5_XLA]__qmaxsolutions_581"/>
      <sheetName val="[POWER5_XLA]__qmaxsolutions_582"/>
      <sheetName val="[POWER5_XLA]__qmaxsolutions_583"/>
      <sheetName val="[POWER5_XLA]__qmaxsolutions_584"/>
      <sheetName val="[POWER5_XLA]__qmaxsolutions_585"/>
      <sheetName val="[POWER5_XLA]__qmaxsolutions_586"/>
      <sheetName val="[POWER5_XLA]__qmaxsolutions_587"/>
      <sheetName val="[POWER5_XLA]__qmaxsolutions_588"/>
      <sheetName val="[POWER5_XLA]__qmaxsolutions_589"/>
      <sheetName val="[POWER5_XLA]__qmaxsolutions_590"/>
      <sheetName val="[POWER5_XLA]__qmaxsolutions_591"/>
      <sheetName val="[POWER5_XLA]__qmaxsolutions_592"/>
      <sheetName val="[POWER5_XLA]__qmaxsolutions_593"/>
      <sheetName val="[POWER5_XLA]__qmaxsolutions_594"/>
      <sheetName val="[POWER5_XLA]__qmaxsolutions_595"/>
      <sheetName val="[POWER5_XLA]__qmaxsolutions_596"/>
      <sheetName val="[POWER5_XLA]__qmaxsolutions_597"/>
      <sheetName val="[POWER5_XLA]__qmaxsolutions_598"/>
      <sheetName val="[POWER5_XLA]__qmaxsolutions_599"/>
      <sheetName val="[POWER5_XLA]__qmaxsolutions_600"/>
      <sheetName val="[POWER5_XLA]__qmaxsolutions_601"/>
      <sheetName val="[POWER5_XLA]__qmaxsolutions_602"/>
      <sheetName val="[POWER5_XLA]__qmaxsolutions_603"/>
      <sheetName val="[POWER5_XLA]__qmaxsolutions_604"/>
      <sheetName val="[POWER5_XLA]__qmaxsolutions_605"/>
      <sheetName val="[POWER5_XLA]__qmaxsolutions_606"/>
      <sheetName val="[POWER5_XLA]__qmaxsolutions_607"/>
      <sheetName val="[POWER5_XLA]__qmaxsolutions_608"/>
      <sheetName val="[POWER5_XLA]__qmaxsolutions_609"/>
      <sheetName val="[POWER5_XLA]__qmaxsolutions_610"/>
      <sheetName val="[POWER5_XLA]__qmaxsolutions_611"/>
      <sheetName val="[POWER5_XLA]__qmaxsolutions_612"/>
      <sheetName val="[POWER5_XLA]__qmaxsolutions_613"/>
      <sheetName val="[POWER5_XLA]__qmaxsolutions_614"/>
      <sheetName val="[POWER5_XLA]__qmaxsolutions_615"/>
      <sheetName val="[POWER5_XLA]__qmaxsolutions_616"/>
      <sheetName val="[POWER5_XLA]__qmaxsolutions_617"/>
      <sheetName val="[POWER5_XLA]__qmaxsolutions_618"/>
      <sheetName val="[POWER5_XLA]__qmaxsolutions_619"/>
      <sheetName val="[POWER5_XLA]__qmaxsolutions_620"/>
      <sheetName val="[POWER5_XLA]__qmaxsolutions_621"/>
      <sheetName val="[POWER5_XLA]__qmaxsolutions_622"/>
      <sheetName val="[POWER5_XLA]__qmaxsolutions_623"/>
      <sheetName val="[POWER5_XLA]__qmaxsolutions_624"/>
      <sheetName val="[POWER5_XLA]__qmaxsolutions_625"/>
      <sheetName val="[POWER5_XLA]__qmaxsolutions_626"/>
      <sheetName val="[POWER5_XLA]__qmaxsolutions_627"/>
      <sheetName val="[POWER5_XLA]__qmaxsolutions_628"/>
      <sheetName val="[POWER5_XLA]__qmaxsolutions_629"/>
      <sheetName val="[POWER5_XLA]__qmaxsolutions_630"/>
      <sheetName val="[POWER5_XLA]__qmaxsolutions_631"/>
      <sheetName val="[POWER5_XLA]__qmaxsolutions_632"/>
      <sheetName val="[POWER5_XLA]__qmaxsolutions_633"/>
      <sheetName val="[POWER5_XLA]__qmaxsolutions_634"/>
      <sheetName val="[POWER5_XLA]__qmaxsolutions_635"/>
      <sheetName val="[POWER5_XLA]__qmaxsolutions_636"/>
      <sheetName val="[POWER5_XLA]__qmaxsolutions_637"/>
      <sheetName val="[POWER5_XLA]__qmaxsolutions_638"/>
      <sheetName val="[POWER5_XLA]__qmaxsolutions_639"/>
      <sheetName val="[POWER5_XLA]__qmaxsolutions_640"/>
      <sheetName val="[POWER5_XLA]__qmaxsolutions_641"/>
      <sheetName val="[POWER5_XLA]__qmaxsolutions_642"/>
      <sheetName val="[POWER5_XLA]__qmaxsolutions_643"/>
      <sheetName val="[POWER5_XLA]__qmaxsolutions_644"/>
      <sheetName val="[POWER5_XLA]__qmaxsolutions_645"/>
      <sheetName val="[POWER5_XLA]__qmaxsolutions_646"/>
      <sheetName val="[POWER5_XLA]__qmaxsolutions_647"/>
      <sheetName val="[POWER5_XLA]__qmaxsolutions_648"/>
      <sheetName val="[POWER5_XLA]__qmaxsolutions_649"/>
      <sheetName val="[POWER5_XLA]__qmaxsolutions_650"/>
      <sheetName val="[POWER5_XLA]__qmaxsolutions_651"/>
      <sheetName val="[POWER5_XLA]__qmaxsolutions_652"/>
      <sheetName val="[POWER5_XLA]__qmaxsolutions_653"/>
      <sheetName val="[POWER5_XLA]__qmaxsolutions_654"/>
      <sheetName val="Sales_-_Report_First9"/>
      <sheetName val="POWER5_XLA14"/>
      <sheetName val="proforma_BS8"/>
      <sheetName val="Stock_Analysis8"/>
      <sheetName val="Company_summary_items8"/>
      <sheetName val="Pro_Forma_Income_Statement9"/>
      <sheetName val="Main_Model9"/>
      <sheetName val="Newer_version9"/>
      <sheetName val="GL_Detail9"/>
      <sheetName val="Pro_Forma9"/>
      <sheetName val="Debt_&amp;_Interest8"/>
      <sheetName val="McKinley_P&amp;L9"/>
      <sheetName val="_PT_088"/>
      <sheetName val="_PT_078"/>
      <sheetName val="_PT_118"/>
      <sheetName val="_PT_108"/>
      <sheetName val="_PT_128"/>
      <sheetName val="_PT_138"/>
      <sheetName val="_PT_098"/>
      <sheetName val="_PT_018"/>
      <sheetName val="_PT_048"/>
      <sheetName val="_PT_058"/>
      <sheetName val="_PT_038"/>
      <sheetName val="Données_Spéc_8"/>
      <sheetName val="PV_-_CTLM8"/>
      <sheetName val="PV_-_MTLK8"/>
      <sheetName val="Deal_Info_&amp;_Print_Menu8"/>
      <sheetName val="Product_Trends8"/>
      <sheetName val="EBITDA_Bridge8"/>
      <sheetName val="WC_analytics_(+data_pages)8"/>
      <sheetName val="YEAR_1_8"/>
      <sheetName val="Sched_A98"/>
      <sheetName val="Historical_Actuals8"/>
      <sheetName val="Emory_Vols_Jan-Dec_20068"/>
      <sheetName val="Pro_Forma_Credit_8"/>
      <sheetName val="Entrada_Dados8"/>
      <sheetName val="Capital_Expenditure_Input_Shee8"/>
      <sheetName val="Operating_Expense_Input_Sheet8"/>
      <sheetName val="Comet_Reference_Tab8"/>
      <sheetName val="2000_Activity9"/>
      <sheetName val="total_Commonwealth9"/>
      <sheetName val="CHK_REQ9"/>
      <sheetName val="SW_2122189"/>
      <sheetName val="N_TX_-_19979"/>
      <sheetName val="Customize_Your_Invoice9"/>
      <sheetName val="Rev_Tracker8"/>
      <sheetName val="GER_IFO_vs_Const9"/>
      <sheetName val="Europe_sales_Graph9"/>
      <sheetName val="EU_Ind_vs_EU_Cons9"/>
      <sheetName val="BASE_DATA8"/>
      <sheetName val="Insulin_Sales_-_NA9"/>
      <sheetName val="Insulin_Sales_-_EU9"/>
      <sheetName val="Insulin_Sales_-_Japan9"/>
      <sheetName val="Deal_Matrix9"/>
      <sheetName val="Model_Driver9"/>
      <sheetName val="Scenario_Management8"/>
      <sheetName val="_Cash_Flow8"/>
      <sheetName val="_P&amp;L-Projection8"/>
      <sheetName val="Dividend_Analysis_Assumptions8"/>
      <sheetName val="Multiples_Summary8"/>
      <sheetName val="IS_&amp;_CF8"/>
      <sheetName val="CASH_FLOW_MONTH_FC8"/>
      <sheetName val="Inc_Stmt_MONTH_FC8"/>
      <sheetName val="BS_ASSETS_FC8"/>
      <sheetName val="General_Assump8"/>
      <sheetName val="\Applications\Microsoft_Office8"/>
      <sheetName val="CloseTable_Prior8"/>
      <sheetName val="Co_List8"/>
      <sheetName val="Royal_Carib__Model8"/>
      <sheetName val="BIS_LIST-NTH_188"/>
      <sheetName val="Drop_Down_Lists8"/>
      <sheetName val="SCIMED_Old8"/>
      <sheetName val="//na1_salesforce_com/Applicati8"/>
      <sheetName val="Buyers_Competitors_(2)8"/>
      <sheetName val="Trial_Balance8"/>
      <sheetName val="E&amp;Y_Format8"/>
      <sheetName val="\J\Applications\Microsoft_Offi8"/>
      <sheetName val="Print_Controls8"/>
      <sheetName val="Input_Page8"/>
      <sheetName val="D_&amp;_A8"/>
      <sheetName val="chad10_June028"/>
      <sheetName val="chad12_Dec028"/>
      <sheetName val="Daily_Sales8"/>
      <sheetName val="[POWER5_XLA]__qmaxsolutions_m49"/>
      <sheetName val="Share_Prices8"/>
      <sheetName val="Consolidated_Financials8"/>
      <sheetName val="Equity_Index7"/>
      <sheetName val="Model_Summary7"/>
      <sheetName val="Purchase_vs__Rights7"/>
      <sheetName val="CIH_Sensitivities7"/>
      <sheetName val="Tables_for_Memo_Update_2-9-097"/>
      <sheetName val="Cashflow_Model7"/>
      <sheetName val="Cap_Sheet7"/>
      <sheetName val="//aodocs_altirnao_com/webdav/13"/>
      <sheetName val="//aodocs_altirnao_com/webdav/14"/>
      <sheetName val="CG_Alloc7"/>
      <sheetName val="Inputs_&amp;_Pro_Formas7"/>
      <sheetName val="[POWER5_XLA]\Applications\Micr7"/>
      <sheetName val="[POWER5_XLA]//na1_salesforce_c7"/>
      <sheetName val="[POWER5_XLA]\\sfdc\DFS\Applica7"/>
      <sheetName val="[POWER5_XLA]//qmaxsolutions-my7"/>
      <sheetName val="[POWER5_XLA][POWER5_XLA][POWER8"/>
      <sheetName val="[POWER5_XLA][POWER5_XLA]\Appli7"/>
      <sheetName val="[POWER5_XLA][POWER5_XLA]//na1_7"/>
      <sheetName val="[POWER5_XLA][POWER5_XLA]\\sfdc7"/>
      <sheetName val="[POWER5_XLA][POWER5_XLA]//qmax7"/>
      <sheetName val="[POWER5_XLA][POWER5_XLA]\J\App7"/>
      <sheetName val="[POWER5_XLA]\J\Applications\Mi7"/>
      <sheetName val="P&amp;L_by_Month7"/>
      <sheetName val="T_DCF7"/>
      <sheetName val="input_for_decending_analysis7"/>
      <sheetName val="ROCE-WACC_EVtoEBITDA7"/>
      <sheetName val="US_Ops_Account_Detail7"/>
      <sheetName val="Fin_Flows7"/>
      <sheetName val="Marketing_Stats7"/>
      <sheetName val="Statement_of_Cash_Flows7"/>
      <sheetName val="Comps_Table7"/>
      <sheetName val="Iss__Vol__(Outp_)7"/>
      <sheetName val="Cost_Centers_and_PMTs7"/>
      <sheetName val="DAS_&amp;_Networking_Costs7"/>
      <sheetName val="Stock_Chart7"/>
      <sheetName val="BU_Logic6"/>
      <sheetName val="Trending_Inc_Stmt7"/>
      <sheetName val="Sources_&amp;_Uses7"/>
      <sheetName val="Cell_Links6"/>
      <sheetName val="Control_Sheet7"/>
      <sheetName val="Data_sheet7"/>
      <sheetName val="Pricing_Graphs6"/>
      <sheetName val="CoTrans_Input_Sheet6"/>
      <sheetName val="WACC_Analysis6"/>
      <sheetName val="Rev_Build6"/>
      <sheetName val="\Users\Dan\Library\Application7"/>
      <sheetName val="Covenant_Wksht7"/>
      <sheetName val="Combined_Divisionals6"/>
      <sheetName val="P&amp;L_Tables_For_Report6"/>
      <sheetName val="CHARTS_for_report6"/>
      <sheetName val="Gastos_Detallados_Opt6"/>
      <sheetName val="Corp_Brd6"/>
      <sheetName val="Master_Comps6"/>
      <sheetName val="Share_Repurchase_Benchmarking6"/>
      <sheetName val="Risc_Financiero6"/>
      <sheetName val="Lookup_Tables6"/>
      <sheetName val="2018_All_Brands7"/>
      <sheetName val="2018_Lipoflavonoid7"/>
      <sheetName val="2018_Florajen7"/>
      <sheetName val="2018_CertainDri7"/>
      <sheetName val="2018_Cystex7"/>
      <sheetName val="2018_Absorbine7"/>
      <sheetName val="2018_Albolene7"/>
      <sheetName val="2018_AntiMonkeyButt7"/>
      <sheetName val="2018_Non_Branded_0007"/>
      <sheetName val="CoCos_Output_Sheet6"/>
      <sheetName val="C_B__4_Installed6"/>
      <sheetName val="A_CUENTA6"/>
      <sheetName val="Rexall_Sundown6"/>
      <sheetName val="SD_and_NB_Magazine6"/>
      <sheetName val="OP_Sum6"/>
      <sheetName val="Asset_(VIN)_Data6"/>
      <sheetName val="Item_Data6"/>
      <sheetName val="commercial_construction6"/>
      <sheetName val="crack_spreads6"/>
      <sheetName val="new_orders6"/>
      <sheetName val="IFO_Manufacturing_Business_Cli6"/>
      <sheetName val="Power_&amp;_Fuel(SMS)6"/>
      <sheetName val="LC_PF6"/>
      <sheetName val="Portfolio_Budget6"/>
      <sheetName val="Issue_Log6"/>
      <sheetName val="Asset_Transfer_Screen_Shot6"/>
      <sheetName val="Asset_Proposal_List6"/>
      <sheetName val="Asset_Proposal-Screen_Shots6"/>
      <sheetName val="Data_Import_Template6"/>
      <sheetName val="New_Asset_List6"/>
      <sheetName val="New_Asset_Screen_Shots6"/>
      <sheetName val="FAMAsset_as_of_12_31_186"/>
      <sheetName val="Summary_Exhibit_II6"/>
      <sheetName val="[POWER5_XLA]__qmaxsolutions_655"/>
      <sheetName val="Wound_Case6"/>
      <sheetName val="//na1_salesforce_co6"/>
      <sheetName val="//qmaxsolutions-my_6"/>
      <sheetName val="[POWER5_XLA][POWER56"/>
      <sheetName val="[POWER5_XLA]\Applic6"/>
      <sheetName val="[POWER5_XLA]//na1_s6"/>
      <sheetName val="[POWER5_XLA]\\sfdc\6"/>
      <sheetName val="[POWER5_XLA]//qmaxs6"/>
      <sheetName val="[POWER5_XLA]\J\Appl6"/>
      <sheetName val="ISQ_LBO_-_Full_Company6"/>
      <sheetName val="[POWER5_XLA]__qmaxsolutions_m50"/>
      <sheetName val="[POWER5_XLA]__qmaxsolutions_m51"/>
      <sheetName val="[POWER5_XLA]__qmaxsolutions_m52"/>
      <sheetName val="[POWER5_XLA]__qmaxsolutions_m53"/>
      <sheetName val="Sales_Forecast6"/>
      <sheetName val="[POWER5_XLA]__qmaxsolutions_m54"/>
      <sheetName val="Data_Validation6"/>
      <sheetName val="2015_Forecast6"/>
      <sheetName val="Gross_Margin_Build6"/>
      <sheetName val="Output_Model6"/>
      <sheetName val="Lease_summary6"/>
      <sheetName val="[POWER5_XLA]__qmaxsolutions_m55"/>
      <sheetName val="[POWER5_XLA]__qmaxsolutions_m56"/>
      <sheetName val="[POWER5_XLA]__qmaxsolutions_656"/>
      <sheetName val="[POWER5_XLA]__qmaxsolutions_657"/>
      <sheetName val="[POWER5_XLA]__qmaxsolutions_658"/>
      <sheetName val="[POWER5_XLA]__qmaxsolutions_659"/>
      <sheetName val="[POWER5_XLA]__qmaxsolutions_660"/>
      <sheetName val="[POWER5_XLA]__qmaxsolutions_661"/>
      <sheetName val="[POWER5_XLA]__qmaxsolutions_662"/>
      <sheetName val="[POWER5_XLA]__qmaxsolutions_663"/>
      <sheetName val="[POWER5_XLA]__qmaxsolutions_664"/>
      <sheetName val="[POWER5_XLA]__qmaxsolutions_665"/>
      <sheetName val="[POWER5_XLA]__qmaxsolutions_666"/>
      <sheetName val="[POWER5_XLA]__qmaxsolutions_667"/>
      <sheetName val="[POWER5_XLA]__qmaxsolutions_668"/>
      <sheetName val="[POWER5_XLA]__qmaxsolutions_669"/>
      <sheetName val="[POWER5_XLA]__qmaxsolutions_670"/>
      <sheetName val="[POWER5_XLA]__qmaxsolutions_671"/>
      <sheetName val="[POWER5_XLA]__qmaxsolutions_672"/>
      <sheetName val="[POWER5_XLA]__qmaxsolutions_673"/>
      <sheetName val="[POWER5_XLA]__qmaxsolutions_674"/>
      <sheetName val="[POWER5_XLA]__qmaxsolutions_675"/>
      <sheetName val="FIRE_ALARM6"/>
      <sheetName val="FX_Rates6"/>
      <sheetName val="Tax_Stock_deal6"/>
      <sheetName val="Tax_Asset_deal6"/>
      <sheetName val="Tax_S_Corp6"/>
      <sheetName val="Financial_Request_List6"/>
      <sheetName val="Tax_Request_List6"/>
      <sheetName val="Cash_proof6"/>
      <sheetName val="TB_-_IS6"/>
      <sheetName val="TB_BS6"/>
      <sheetName val="GT_Discussion&gt;6"/>
      <sheetName val="COR_-_SoftwareHardware_Maint6"/>
      <sheetName val="COR_-_Consultants6"/>
      <sheetName val="COR_-_Co_hosting6"/>
      <sheetName val="Opex-Professional_services6"/>
      <sheetName val="GT_Custom7"/>
      <sheetName val="WC2_(2)6"/>
      <sheetName val="Debt_Amortization6"/>
      <sheetName val="Vector_Inputs6"/>
      <sheetName val="Data_Input6"/>
      <sheetName val="MM_Mapping6"/>
      <sheetName val="Customer_split6"/>
      <sheetName val="Depr_Amortisation_check6"/>
      <sheetName val="Working_capital6"/>
      <sheetName val="Summary_Financial_Statement6"/>
      <sheetName val="Op_Balances_20196"/>
      <sheetName val="Look_up6"/>
      <sheetName val="AOP_Summary-26"/>
      <sheetName val="Employee_Data6"/>
      <sheetName val="Cover_Page6"/>
      <sheetName val="Transmittal_Letter6"/>
      <sheetName val="Key_Analyses6"/>
      <sheetName val="Adjusted_Summary_P&amp;L6"/>
      <sheetName val="NWC_Analysis6"/>
      <sheetName val="Adjusted_NWC_Graph6"/>
      <sheetName val="GSM_Analyses6"/>
      <sheetName val="GSM_Bridge_FY17_-_FY186"/>
      <sheetName val="GSM_Bridge_FY18_-_FY196"/>
      <sheetName val="Grace_-_Alum6"/>
      <sheetName val="Grace_-_LSA6"/>
      <sheetName val="Grace_-_ACH6"/>
      <sheetName val="Shell_-_Alum6"/>
      <sheetName val="Shell_-_LSA6"/>
      <sheetName val="Detailed_IS6"/>
      <sheetName val="Balance_Sheet_Summary6"/>
      <sheetName val="Scope_Reconciliation6"/>
      <sheetName val="[POWER5_XLA]__qmaxsolutions_676"/>
      <sheetName val="[POWER5_XLA]__qmaxsolutions_677"/>
      <sheetName val="[POWER5_XLA]__qmaxsolutions_678"/>
      <sheetName val="Cash_flow_worksheet6"/>
      <sheetName val="Inc_Stmt6"/>
      <sheetName val="Bal_Sht6"/>
      <sheetName val="[POWER5_XLA]__qmaxsolutions_679"/>
      <sheetName val="[POWER5_XLA]__qmaxsolutions_680"/>
      <sheetName val="[POWER5_XLA]__qmaxsolutions_681"/>
      <sheetName val="[POWER5_XLA]__qmaxsolutions_682"/>
      <sheetName val="[POWER5_XLA]__qmaxsolutions_683"/>
      <sheetName val="[POWER5_XLA]__qmaxsolutions_684"/>
      <sheetName val="[POWER5_XLA]__qmaxsolutions_685"/>
      <sheetName val="[POWER5_XLA]__qmaxsolutions_686"/>
      <sheetName val="investment-_acounting6"/>
      <sheetName val="Dividend_IPORecap_Analysis6"/>
      <sheetName val="[POWER5_XLA]__sfdc_DFS_Applic_7"/>
      <sheetName val="novmar_actuals6"/>
      <sheetName val="06-030_Capital_Gains_and_Losse6"/>
      <sheetName val="Area_by_JC6"/>
      <sheetName val="Equity_Database6"/>
      <sheetName val="MARKET_PRICES6"/>
      <sheetName val="RED_Forecast6"/>
      <sheetName val="TEN_side6"/>
      <sheetName val="Balance_Sheet_Standard_-Feb6"/>
      <sheetName val="Balance_Sheet_Standard6"/>
      <sheetName val="Balance_sheet_Actual_to_Budget6"/>
      <sheetName val="Balance_sheet_Actual_to_Bud_Fe6"/>
      <sheetName val="Feb_196"/>
      <sheetName val="Mar_196"/>
      <sheetName val="April_196"/>
      <sheetName val="May_20196"/>
      <sheetName val="June_196"/>
      <sheetName val="July_20196"/>
      <sheetName val="Aug_20196"/>
      <sheetName val="cash_flow-_Monthly_(2)6"/>
      <sheetName val="cash_flow_monthly6"/>
      <sheetName val="cash_flow_YTD_6"/>
      <sheetName val="Budgeted_BS_2018-196"/>
      <sheetName val="cash_flow-_2018-196"/>
      <sheetName val="Budget_cash_flow_20186"/>
      <sheetName val="[POWER5_XLA]__qmaxsolutions_687"/>
      <sheetName val="[POWER5_XLA]__qmaxsolutions_688"/>
      <sheetName val="Cons_(2)6"/>
      <sheetName val="GHA_orig6"/>
      <sheetName val="EFASB13_(US-12)6"/>
      <sheetName val="chart_of_accounts6"/>
      <sheetName val="[POWER5_XLA]__qmaxsolutions_689"/>
      <sheetName val="[POWER5_XLA]__qmaxsolutions_690"/>
      <sheetName val="[POWER5_XLA]__qmaxsolutions_691"/>
      <sheetName val="[POWER5_XLA]__qmaxsolutions_692"/>
      <sheetName val="[POWER5_XLA]__qmaxsolutions_693"/>
      <sheetName val="[POWER5_XLA]__qmaxsolutions_694"/>
      <sheetName val="[POWER5_XLA]__qmaxsolutions_695"/>
      <sheetName val="[POWER5_XLA]__qmaxsolutions_696"/>
      <sheetName val="[POWER5_XLA]__qmaxsolutions_697"/>
      <sheetName val="[POWER5_XLA]__qmaxsolutions_698"/>
      <sheetName val="[POWER5_XLA]__qmaxsolutions_699"/>
      <sheetName val="[POWER5_XLA]__qmaxsolutions_700"/>
      <sheetName val="[POWER5_XLA]__qmaxsolutions_701"/>
      <sheetName val="[POWER5_XLA]__qmaxsolutions_702"/>
      <sheetName val="[POWER5_XLA]__qmaxsolutions_703"/>
      <sheetName val="[POWER5_XLA]__qmaxsolutions_704"/>
      <sheetName val="[POWER5_XLA]__qmaxsolutions_705"/>
      <sheetName val="[POWER5_XLA]__qmaxsolutions_706"/>
      <sheetName val="[POWER5_XLA]__qmaxsolutions_707"/>
      <sheetName val="[POWER5_XLA]__qmaxsolutions_708"/>
      <sheetName val="[POWER5_XLA]__qmaxsolutions_709"/>
      <sheetName val="[POWER5_XLA]__qmaxsolutions_710"/>
      <sheetName val="Program_Loss_Control5"/>
      <sheetName val="[POWER5_XLA]__qmaxsolutions_711"/>
      <sheetName val="[POWER5_XLA]__qmaxsolutions_712"/>
      <sheetName val="[POWER5_XLA]__qmaxsolutions_713"/>
      <sheetName val="[POWER5_XLA]__qmaxsolutions_714"/>
      <sheetName val="[POWER5_XLA]__qmaxsolutions_715"/>
      <sheetName val="[POWER5_XLA]__qmaxsolutions_716"/>
      <sheetName val="[POWER5_XLA]__qmaxsolutions_717"/>
      <sheetName val="[POWER5_XLA]__qmaxsolutions_718"/>
      <sheetName val="[POWER5_XLA]__qmaxsolutions_719"/>
      <sheetName val="[POWER5_XLA]__qmaxsolutions_720"/>
      <sheetName val="[POWER5_XLA]__qmaxsolutions_721"/>
      <sheetName val="[POWER5_XLA]__qmaxsolutions_722"/>
      <sheetName val="[POWER5_XLA]__qmaxsolutions_723"/>
      <sheetName val="[POWER5_XLA]__qmaxsolutions_724"/>
      <sheetName val="[POWER5_XLA]__qmaxsolutions_725"/>
      <sheetName val="[POWER5_XLA]__qmaxsolutions_726"/>
      <sheetName val="[POWER5_XLA]__qmaxsolutions_727"/>
      <sheetName val="[POWER5_XLA]__qmaxsolutions_728"/>
      <sheetName val="[POWER5_XLA]__qmaxsolutions_729"/>
      <sheetName val="[POWER5_XLA]__qmaxsolutions_730"/>
      <sheetName val="[POWER5_XLA]__qmaxsolutions_731"/>
      <sheetName val="[POWER5_XLA]__qmaxsolutions_732"/>
      <sheetName val="[POWER5_XLA]__qmaxsolutions_733"/>
      <sheetName val="[POWER5_XLA]__qmaxsolutions_734"/>
      <sheetName val="[POWER5_XLA]__qmaxsolutions_735"/>
      <sheetName val="[POWER5_XLA]__qmaxsolutions_736"/>
      <sheetName val="[POWER5_XLA]__qmaxsolutions_737"/>
      <sheetName val="[POWER5_XLA]__qmaxsolutions_738"/>
      <sheetName val="[POWER5_XLA]__qmaxsolutions_739"/>
      <sheetName val="[POWER5_XLA]__qmaxsolutions_740"/>
      <sheetName val="[POWER5_XLA]__qmaxsolutions_741"/>
      <sheetName val="[POWER5_XLA]__qmaxsolutions_742"/>
      <sheetName val="[POWER5_XLA]__qmaxsolutions_743"/>
      <sheetName val="[POWER5_XLA]__qmaxsolutions_744"/>
      <sheetName val="[POWER5_XLA]__qmaxsolutions_745"/>
      <sheetName val="[POWER5_XLA]__qmaxsolutions_746"/>
      <sheetName val="[POWER5_XLA]__qmaxsolutions_747"/>
      <sheetName val="[POWER5_XLA]__qmaxsolutions_748"/>
      <sheetName val="[POWER5_XLA]__qmaxsolutions_749"/>
      <sheetName val="[POWER5_XLA]__qmaxsolutions_750"/>
      <sheetName val="[POWER5_XLA]__qmaxsolutions_751"/>
      <sheetName val="[POWER5_XLA]__qmaxsolutions_752"/>
      <sheetName val="[POWER5_XLA]__qmaxsolutions_753"/>
      <sheetName val="[POWER5_XLA]__qmaxsolutions_754"/>
      <sheetName val="[POWER5_XLA]__qmaxsolutions_755"/>
      <sheetName val="[POWER5_XLA]__qmaxsolutions_756"/>
      <sheetName val="[POWER5_XLA]__qmaxsolutions_757"/>
      <sheetName val="[POWER5_XLA]__qmaxsolutions_758"/>
      <sheetName val="[POWER5_XLA]__qmaxsolutions_759"/>
      <sheetName val="[POWER5_XLA]__qmaxsolutions_760"/>
      <sheetName val="[POWER5_XLA]__qmaxsolutions_761"/>
      <sheetName val="[POWER5_XLA]__qmaxsolutions_762"/>
      <sheetName val="[POWER5_XLA]__qmaxsolutions_763"/>
      <sheetName val="[POWER5_XLA]__qmaxsolutions_764"/>
      <sheetName val="[POWER5_XLA]__qmaxsolutions_765"/>
      <sheetName val="[POWER5_XLA]__qmaxsolutions_766"/>
      <sheetName val="[POWER5_XLA]__qmaxsolutions_767"/>
      <sheetName val="[POWER5_XLA]__qmaxsolutions_768"/>
      <sheetName val="[POWER5_XLA]__qmaxsolutions_769"/>
      <sheetName val="[POWER5_XLA]__qmaxsolutions_770"/>
      <sheetName val="[POWER5_XLA]__qmaxsolutions_771"/>
      <sheetName val="[POWER5_XLA]__qmaxsolutions_772"/>
      <sheetName val="[POWER5_XLA]__qmaxsolutions_773"/>
      <sheetName val="[POWER5_XLA]__qmaxsolutions_774"/>
      <sheetName val="[POWER5_XLA]__qmaxsolutions_775"/>
      <sheetName val="[POWER5_XLA]__qmaxsolutions_776"/>
      <sheetName val="[POWER5_XLA]__qmaxsolutions_777"/>
      <sheetName val="[POWER5_XLA]__qmaxsolutions_778"/>
      <sheetName val="[POWER5_XLA]__qmaxsolutions_779"/>
      <sheetName val="[POWER5_XLA]__qmaxsolutions_780"/>
      <sheetName val="[POWER5_XLA]__qmaxsolutions_781"/>
      <sheetName val="[POWER5_XLA]__qmaxsolutions_782"/>
      <sheetName val="[POWER5_XLA]__qmaxsolutions_783"/>
      <sheetName val="[POWER5_XLA]__qmaxsolutions_784"/>
      <sheetName val="[POWER5_XLA]__qmaxsolutions_785"/>
      <sheetName val="[POWER5_XLA]__qmaxsolutions_786"/>
      <sheetName val="[POWER5_XLA]__qmaxsolutions_787"/>
      <sheetName val="[POWER5_XLA]__qmaxsolutions_788"/>
      <sheetName val="[POWER5_XLA]__qmaxsolutions_789"/>
      <sheetName val="[POWER5_XLA]__qmaxsolutions_790"/>
      <sheetName val="[POWER5_XLA]__qmaxsolutions_791"/>
      <sheetName val="[POWER5_XLA]__qmaxsolutions_792"/>
      <sheetName val="[POWER5_XLA]__qmaxsolutions_793"/>
      <sheetName val="[POWER5_XLA]__qmaxsolutions_794"/>
      <sheetName val="[POWER5_XLA]__qmaxsolutions_795"/>
      <sheetName val="[POWER5_XLA]__qmaxsolutions_796"/>
      <sheetName val="[POWER5_XLA]__qmaxsolutions_797"/>
      <sheetName val="[POWER5_XLA]__qmaxsolutions_798"/>
      <sheetName val="[POWER5_XLA]__qmaxsolutions_799"/>
      <sheetName val="[POWER5_XLA]__qmaxsolutions_800"/>
      <sheetName val="Sales_-_Report_First10"/>
      <sheetName val="POWER5_XLA15"/>
      <sheetName val="proforma_BS9"/>
      <sheetName val="Stock_Analysis9"/>
      <sheetName val="Company_summary_items9"/>
      <sheetName val="Pro_Forma_Income_Statement10"/>
      <sheetName val="Main_Model10"/>
      <sheetName val="Newer_version10"/>
      <sheetName val="GL_Detail10"/>
      <sheetName val="Pro_Forma10"/>
      <sheetName val="Debt_&amp;_Interest9"/>
      <sheetName val="McKinley_P&amp;L10"/>
      <sheetName val="_PT_089"/>
      <sheetName val="_PT_079"/>
      <sheetName val="_PT_119"/>
      <sheetName val="_PT_109"/>
      <sheetName val="_PT_129"/>
      <sheetName val="_PT_139"/>
      <sheetName val="_PT_099"/>
      <sheetName val="_PT_019"/>
      <sheetName val="_PT_049"/>
      <sheetName val="_PT_059"/>
      <sheetName val="_PT_039"/>
      <sheetName val="Données_Spéc_9"/>
      <sheetName val="PV_-_CTLM9"/>
      <sheetName val="PV_-_MTLK9"/>
      <sheetName val="Deal_Info_&amp;_Print_Menu9"/>
      <sheetName val="Product_Trends9"/>
      <sheetName val="EBITDA_Bridge9"/>
      <sheetName val="WC_analytics_(+data_pages)9"/>
      <sheetName val="YEAR_1_9"/>
      <sheetName val="Sched_A99"/>
      <sheetName val="Historical_Actuals9"/>
      <sheetName val="Emory_Vols_Jan-Dec_20069"/>
      <sheetName val="Pro_Forma_Credit_9"/>
      <sheetName val="Entrada_Dados9"/>
      <sheetName val="Capital_Expenditure_Input_Shee9"/>
      <sheetName val="Operating_Expense_Input_Sheet9"/>
      <sheetName val="Comet_Reference_Tab9"/>
      <sheetName val="2000_Activity10"/>
      <sheetName val="total_Commonwealth10"/>
      <sheetName val="CHK_REQ10"/>
      <sheetName val="SW_21221810"/>
      <sheetName val="N_TX_-_199710"/>
      <sheetName val="Customize_Your_Invoice10"/>
      <sheetName val="Rev_Tracker9"/>
      <sheetName val="GER_IFO_vs_Const10"/>
      <sheetName val="Europe_sales_Graph10"/>
      <sheetName val="EU_Ind_vs_EU_Cons10"/>
      <sheetName val="BASE_DATA9"/>
      <sheetName val="Insulin_Sales_-_NA10"/>
      <sheetName val="Insulin_Sales_-_EU10"/>
      <sheetName val="Insulin_Sales_-_Japan10"/>
      <sheetName val="Deal_Matrix10"/>
      <sheetName val="Model_Driver10"/>
      <sheetName val="Scenario_Management9"/>
      <sheetName val="_Cash_Flow9"/>
      <sheetName val="_P&amp;L-Projection9"/>
      <sheetName val="Dividend_Analysis_Assumptions9"/>
      <sheetName val="Multiples_Summary9"/>
      <sheetName val="IS_&amp;_CF9"/>
      <sheetName val="CASH_FLOW_MONTH_FC9"/>
      <sheetName val="Inc_Stmt_MONTH_FC9"/>
      <sheetName val="BS_ASSETS_FC9"/>
      <sheetName val="General_Assump9"/>
      <sheetName val="\Applications\Microsoft_Office9"/>
      <sheetName val="CloseTable_Prior9"/>
      <sheetName val="Co_List9"/>
      <sheetName val="Royal_Carib__Model9"/>
      <sheetName val="BIS_LIST-NTH_189"/>
      <sheetName val="Drop_Down_Lists9"/>
      <sheetName val="SCIMED_Old9"/>
      <sheetName val="//na1_salesforce_com/Applicati9"/>
      <sheetName val="Buyers_Competitors_(2)9"/>
      <sheetName val="Trial_Balance9"/>
      <sheetName val="E&amp;Y_Format9"/>
      <sheetName val="\J\Applications\Microsoft_Offi9"/>
      <sheetName val="Print_Controls9"/>
      <sheetName val="Input_Page9"/>
      <sheetName val="D_&amp;_A9"/>
      <sheetName val="chad10_June029"/>
      <sheetName val="chad12_Dec029"/>
      <sheetName val="Daily_Sales9"/>
      <sheetName val="[POWER5_XLA]__qmaxsolutions_m57"/>
      <sheetName val="Share_Prices9"/>
      <sheetName val="Consolidated_Financials9"/>
      <sheetName val="Equity_Index8"/>
      <sheetName val="Model_Summary8"/>
      <sheetName val="Purchase_vs__Rights8"/>
      <sheetName val="CIH_Sensitivities8"/>
      <sheetName val="Tables_for_Memo_Update_2-9-098"/>
      <sheetName val="Cashflow_Model8"/>
      <sheetName val="Cap_Sheet8"/>
      <sheetName val="//aodocs_altirnao_com/webdav/15"/>
      <sheetName val="//aodocs_altirnao_com/webdav/16"/>
      <sheetName val="CG_Alloc8"/>
      <sheetName val="Inputs_&amp;_Pro_Formas8"/>
      <sheetName val="[POWER5_XLA]\Applications\Micr8"/>
      <sheetName val="[POWER5_XLA]//na1_salesforce_c8"/>
      <sheetName val="[POWER5_XLA]\\sfdc\DFS\Applica8"/>
      <sheetName val="[POWER5_XLA]//qmaxsolutions-my8"/>
      <sheetName val="[POWER5_XLA][POWER5_XLA][POWER9"/>
      <sheetName val="[POWER5_XLA][POWER5_XLA]\Appli8"/>
      <sheetName val="[POWER5_XLA][POWER5_XLA]//na1_8"/>
      <sheetName val="[POWER5_XLA][POWER5_XLA]\\sfdc8"/>
      <sheetName val="[POWER5_XLA][POWER5_XLA]//qmax8"/>
      <sheetName val="[POWER5_XLA][POWER5_XLA]\J\App8"/>
      <sheetName val="[POWER5_XLA]\J\Applications\Mi8"/>
      <sheetName val="P&amp;L_by_Month8"/>
      <sheetName val="T_DCF8"/>
      <sheetName val="input_for_decending_analysis8"/>
      <sheetName val="ROCE-WACC_EVtoEBITDA8"/>
      <sheetName val="US_Ops_Account_Detail8"/>
      <sheetName val="Fin_Flows8"/>
      <sheetName val="Marketing_Stats8"/>
      <sheetName val="Statement_of_Cash_Flows8"/>
      <sheetName val="Comps_Table8"/>
      <sheetName val="Iss__Vol__(Outp_)8"/>
      <sheetName val="Cost_Centers_and_PMTs8"/>
      <sheetName val="DAS_&amp;_Networking_Costs8"/>
      <sheetName val="Stock_Chart8"/>
      <sheetName val="BU_Logic7"/>
      <sheetName val="Trending_Inc_Stmt8"/>
      <sheetName val="Sources_&amp;_Uses8"/>
      <sheetName val="Cell_Links7"/>
      <sheetName val="Control_Sheet8"/>
      <sheetName val="Data_sheet8"/>
      <sheetName val="Pricing_Graphs7"/>
      <sheetName val="CoTrans_Input_Sheet7"/>
      <sheetName val="WACC_Analysis7"/>
      <sheetName val="Rev_Build7"/>
      <sheetName val="\Users\Dan\Library\Application8"/>
      <sheetName val="Covenant_Wksht8"/>
      <sheetName val="Combined_Divisionals7"/>
      <sheetName val="P&amp;L_Tables_For_Report7"/>
      <sheetName val="CHARTS_for_report7"/>
      <sheetName val="Gastos_Detallados_Opt7"/>
      <sheetName val="Corp_Brd7"/>
      <sheetName val="Master_Comps7"/>
      <sheetName val="Share_Repurchase_Benchmarking7"/>
      <sheetName val="Risc_Financiero7"/>
      <sheetName val="Lookup_Tables7"/>
      <sheetName val="2018_All_Brands8"/>
      <sheetName val="2018_Lipoflavonoid8"/>
      <sheetName val="2018_Florajen8"/>
      <sheetName val="2018_CertainDri8"/>
      <sheetName val="2018_Cystex8"/>
      <sheetName val="2018_Absorbine8"/>
      <sheetName val="2018_Albolene8"/>
      <sheetName val="2018_AntiMonkeyButt8"/>
      <sheetName val="2018_Non_Branded_0008"/>
      <sheetName val="CoCos_Output_Sheet7"/>
      <sheetName val="C_B__4_Installed7"/>
      <sheetName val="A_CUENTA7"/>
      <sheetName val="Rexall_Sundown7"/>
      <sheetName val="SD_and_NB_Magazine7"/>
      <sheetName val="OP_Sum7"/>
      <sheetName val="Asset_(VIN)_Data7"/>
      <sheetName val="Item_Data7"/>
      <sheetName val="commercial_construction7"/>
      <sheetName val="crack_spreads7"/>
      <sheetName val="new_orders7"/>
      <sheetName val="IFO_Manufacturing_Business_Cli7"/>
      <sheetName val="Power_&amp;_Fuel(SMS)7"/>
      <sheetName val="LC_PF7"/>
      <sheetName val="Portfolio_Budget7"/>
      <sheetName val="Issue_Log7"/>
      <sheetName val="Asset_Transfer_Screen_Shot7"/>
      <sheetName val="Asset_Proposal_List7"/>
      <sheetName val="Asset_Proposal-Screen_Shots7"/>
      <sheetName val="Data_Import_Template7"/>
      <sheetName val="New_Asset_List7"/>
      <sheetName val="New_Asset_Screen_Shots7"/>
      <sheetName val="FAMAsset_as_of_12_31_187"/>
      <sheetName val="Summary_Exhibit_II7"/>
      <sheetName val="[POWER5_XLA]__qmaxsolutions_801"/>
      <sheetName val="Wound_Case7"/>
      <sheetName val="//na1_salesforce_co7"/>
      <sheetName val="//qmaxsolutions-my_7"/>
      <sheetName val="[POWER5_XLA][POWER57"/>
      <sheetName val="[POWER5_XLA]\Applic7"/>
      <sheetName val="[POWER5_XLA]//na1_s7"/>
      <sheetName val="[POWER5_XLA]\\sfdc\7"/>
      <sheetName val="[POWER5_XLA]//qmaxs7"/>
      <sheetName val="[POWER5_XLA]\J\Appl7"/>
      <sheetName val="ISQ_LBO_-_Full_Company7"/>
      <sheetName val="[POWER5_XLA]__qmaxsolutions_m58"/>
      <sheetName val="[POWER5_XLA]__qmaxsolutions_m59"/>
      <sheetName val="[POWER5_XLA]__qmaxsolutions_m60"/>
      <sheetName val="[POWER5_XLA]__qmaxsolutions_m61"/>
      <sheetName val="Sales_Forecast7"/>
      <sheetName val="[POWER5_XLA]__qmaxsolutions_m62"/>
      <sheetName val="Data_Validation7"/>
      <sheetName val="2015_Forecast7"/>
      <sheetName val="Gross_Margin_Build7"/>
      <sheetName val="Output_Model7"/>
      <sheetName val="Lease_summary7"/>
      <sheetName val="[POWER5_XLA]__qmaxsolutions_m63"/>
      <sheetName val="[POWER5_XLA]__qmaxsolutions_m64"/>
      <sheetName val="[POWER5_XLA]__qmaxsolutions_802"/>
      <sheetName val="[POWER5_XLA]__qmaxsolutions_803"/>
      <sheetName val="[POWER5_XLA]__qmaxsolutions_804"/>
      <sheetName val="[POWER5_XLA]__qmaxsolutions_805"/>
      <sheetName val="[POWER5_XLA]__qmaxsolutions_806"/>
      <sheetName val="[POWER5_XLA]__qmaxsolutions_807"/>
      <sheetName val="[POWER5_XLA]__qmaxsolutions_808"/>
      <sheetName val="[POWER5_XLA]__qmaxsolutions_809"/>
      <sheetName val="[POWER5_XLA]__qmaxsolutions_810"/>
      <sheetName val="[POWER5_XLA]__qmaxsolutions_811"/>
      <sheetName val="[POWER5_XLA]__qmaxsolutions_812"/>
      <sheetName val="[POWER5_XLA]__qmaxsolutions_813"/>
      <sheetName val="[POWER5_XLA]__qmaxsolutions_814"/>
      <sheetName val="[POWER5_XLA]__qmaxsolutions_815"/>
      <sheetName val="[POWER5_XLA]__qmaxsolutions_816"/>
      <sheetName val="[POWER5_XLA]__qmaxsolutions_817"/>
      <sheetName val="[POWER5_XLA]__qmaxsolutions_818"/>
      <sheetName val="[POWER5_XLA]__qmaxsolutions_819"/>
      <sheetName val="[POWER5_XLA]__qmaxsolutions_820"/>
      <sheetName val="[POWER5_XLA]__qmaxsolutions_821"/>
      <sheetName val="FIRE_ALARM7"/>
      <sheetName val="FX_Rates7"/>
      <sheetName val="Tax_Stock_deal7"/>
      <sheetName val="Tax_Asset_deal7"/>
      <sheetName val="Tax_S_Corp7"/>
      <sheetName val="Financial_Request_List7"/>
      <sheetName val="Tax_Request_List7"/>
      <sheetName val="Cash_proof7"/>
      <sheetName val="TB_-_IS7"/>
      <sheetName val="TB_BS7"/>
      <sheetName val="GT_Discussion&gt;7"/>
      <sheetName val="COR_-_SoftwareHardware_Maint7"/>
      <sheetName val="COR_-_Consultants7"/>
      <sheetName val="COR_-_Co_hosting7"/>
      <sheetName val="Opex-Professional_services7"/>
      <sheetName val="GT_Custom8"/>
      <sheetName val="WC2_(2)7"/>
      <sheetName val="Debt_Amortization7"/>
      <sheetName val="Vector_Inputs7"/>
      <sheetName val="Data_Input7"/>
      <sheetName val="MM_Mapping7"/>
      <sheetName val="Customer_split7"/>
      <sheetName val="Depr_Amortisation_check7"/>
      <sheetName val="Working_capital7"/>
      <sheetName val="Summary_Financial_Statement7"/>
      <sheetName val="Op_Balances_20197"/>
      <sheetName val="Look_up7"/>
      <sheetName val="AOP_Summary-27"/>
      <sheetName val="Employee_Data7"/>
      <sheetName val="Cover_Page7"/>
      <sheetName val="Transmittal_Letter7"/>
      <sheetName val="Key_Analyses7"/>
      <sheetName val="Adjusted_Summary_P&amp;L7"/>
      <sheetName val="NWC_Analysis7"/>
      <sheetName val="Adjusted_NWC_Graph7"/>
      <sheetName val="GSM_Analyses7"/>
      <sheetName val="GSM_Bridge_FY17_-_FY187"/>
      <sheetName val="GSM_Bridge_FY18_-_FY197"/>
      <sheetName val="Grace_-_Alum7"/>
      <sheetName val="Grace_-_LSA7"/>
      <sheetName val="Grace_-_ACH7"/>
      <sheetName val="Shell_-_Alum7"/>
      <sheetName val="Shell_-_LSA7"/>
      <sheetName val="Detailed_IS7"/>
      <sheetName val="Balance_Sheet_Summary7"/>
      <sheetName val="Scope_Reconciliation7"/>
      <sheetName val="[POWER5_XLA]__qmaxsolutions_822"/>
      <sheetName val="[POWER5_XLA]__qmaxsolutions_823"/>
      <sheetName val="[POWER5_XLA]__qmaxsolutions_824"/>
      <sheetName val="Cash_flow_worksheet7"/>
      <sheetName val="Inc_Stmt7"/>
      <sheetName val="Bal_Sht7"/>
      <sheetName val="[POWER5_XLA]__qmaxsolutions_825"/>
      <sheetName val="[POWER5_XLA]__qmaxsolutions_826"/>
      <sheetName val="[POWER5_XLA]__qmaxsolutions_827"/>
      <sheetName val="[POWER5_XLA]__qmaxsolutions_828"/>
      <sheetName val="[POWER5_XLA]__qmaxsolutions_829"/>
      <sheetName val="[POWER5_XLA]__qmaxsolutions_830"/>
      <sheetName val="[POWER5_XLA]__qmaxsolutions_831"/>
      <sheetName val="[POWER5_XLA]__qmaxsolutions_832"/>
      <sheetName val="investment-_acounting7"/>
      <sheetName val="Dividend_IPORecap_Analysis7"/>
      <sheetName val="[POWER5_XLA]__sfdc_DFS_Applic_8"/>
      <sheetName val="novmar_actuals7"/>
      <sheetName val="06-030_Capital_Gains_and_Losse7"/>
      <sheetName val="Area_by_JC7"/>
      <sheetName val="Equity_Database7"/>
      <sheetName val="MARKET_PRICES7"/>
      <sheetName val="RED_Forecast7"/>
      <sheetName val="TEN_side7"/>
      <sheetName val="Balance_Sheet_Standard_-Feb7"/>
      <sheetName val="Balance_Sheet_Standard7"/>
      <sheetName val="Balance_sheet_Actual_to_Budget7"/>
      <sheetName val="Balance_sheet_Actual_to_Bud_Fe7"/>
      <sheetName val="Feb_197"/>
      <sheetName val="Mar_197"/>
      <sheetName val="April_197"/>
      <sheetName val="May_20197"/>
      <sheetName val="June_197"/>
      <sheetName val="July_20197"/>
      <sheetName val="Aug_20197"/>
      <sheetName val="cash_flow-_Monthly_(2)7"/>
      <sheetName val="cash_flow_monthly7"/>
      <sheetName val="cash_flow_YTD_7"/>
      <sheetName val="Budgeted_BS_2018-197"/>
      <sheetName val="cash_flow-_2018-197"/>
      <sheetName val="Budget_cash_flow_20187"/>
      <sheetName val="[POWER5_XLA]__qmaxsolutions_833"/>
      <sheetName val="[POWER5_XLA]__qmaxsolutions_834"/>
      <sheetName val="Cons_(2)7"/>
      <sheetName val="GHA_orig7"/>
      <sheetName val="EFASB13_(US-12)7"/>
      <sheetName val="chart_of_accounts7"/>
      <sheetName val="[POWER5_XLA]__qmaxsolutions_835"/>
      <sheetName val="[POWER5_XLA]__qmaxsolutions_836"/>
      <sheetName val="[POWER5_XLA]__qmaxsolutions_837"/>
      <sheetName val="[POWER5_XLA]__qmaxsolutions_838"/>
      <sheetName val="[POWER5_XLA]__qmaxsolutions_839"/>
      <sheetName val="[POWER5_XLA]__qmaxsolutions_840"/>
      <sheetName val="[POWER5_XLA]__qmaxsolutions_841"/>
      <sheetName val="[POWER5_XLA]__qmaxsolutions_842"/>
      <sheetName val="[POWER5_XLA]__qmaxsolutions_843"/>
      <sheetName val="[POWER5_XLA]__qmaxsolutions_844"/>
      <sheetName val="[POWER5_XLA]__qmaxsolutions_845"/>
      <sheetName val="[POWER5_XLA]__qmaxsolutions_846"/>
      <sheetName val="[POWER5_XLA]__qmaxsolutions_847"/>
      <sheetName val="[POWER5_XLA]__qmaxsolutions_848"/>
      <sheetName val="[POWER5_XLA]__qmaxsolutions_849"/>
      <sheetName val="[POWER5_XLA]__qmaxsolutions_850"/>
      <sheetName val="[POWER5_XLA]__qmaxsolutions_851"/>
      <sheetName val="[POWER5_XLA]__qmaxsolutions_852"/>
      <sheetName val="[POWER5_XLA]__qmaxsolutions_853"/>
      <sheetName val="[POWER5_XLA]__qmaxsolutions_854"/>
      <sheetName val="[POWER5_XLA]__qmaxsolutions_855"/>
      <sheetName val="[POWER5_XLA]__qmaxsolutions_856"/>
      <sheetName val="Program_Loss_Control6"/>
      <sheetName val="[POWER5_XLA]__qmaxsolutions_857"/>
      <sheetName val="[POWER5_XLA]__qmaxsolutions_858"/>
      <sheetName val="[POWER5_XLA]__qmaxsolutions_859"/>
      <sheetName val="[POWER5_XLA]__qmaxsolutions_860"/>
      <sheetName val="[POWER5_XLA]__qmaxsolutions_861"/>
      <sheetName val="[POWER5_XLA]__qmaxsolutions_862"/>
      <sheetName val="[POWER5_XLA]__qmaxsolutions_863"/>
      <sheetName val="[POWER5_XLA]__qmaxsolutions_864"/>
      <sheetName val="[POWER5_XLA]__qmaxsolutions_865"/>
      <sheetName val="[POWER5_XLA]__qmaxsolutions_866"/>
      <sheetName val="[POWER5_XLA]__qmaxsolutions_867"/>
      <sheetName val="[POWER5_XLA]__qmaxsolutions_868"/>
      <sheetName val="[POWER5_XLA]__qmaxsolutions_869"/>
      <sheetName val="[POWER5_XLA]__qmaxsolutions_870"/>
      <sheetName val="[POWER5_XLA]__qmaxsolutions_871"/>
      <sheetName val="[POWER5_XLA]__qmaxsolutions_872"/>
      <sheetName val="[POWER5_XLA]__qmaxsolutions_873"/>
      <sheetName val="[POWER5_XLA]__qmaxsolutions_874"/>
      <sheetName val="[POWER5_XLA]__qmaxsolutions_875"/>
      <sheetName val="[POWER5_XLA]__qmaxsolutions_876"/>
      <sheetName val="[POWER5_XLA]__qmaxsolutions_877"/>
      <sheetName val="[POWER5_XLA]__qmaxsolutions_878"/>
      <sheetName val="[POWER5_XLA]__qmaxsolutions_879"/>
      <sheetName val="[POWER5_XLA]__qmaxsolutions_880"/>
      <sheetName val="[POWER5_XLA]__qmaxsolutions_881"/>
      <sheetName val="[POWER5_XLA]__qmaxsolutions_882"/>
      <sheetName val="[POWER5_XLA]__qmaxsolutions_883"/>
      <sheetName val="[POWER5_XLA]__qmaxsolutions_884"/>
      <sheetName val="[POWER5_XLA]__qmaxsolutions_885"/>
      <sheetName val="[POWER5_XLA]__qmaxsolutions_886"/>
      <sheetName val="[POWER5_XLA]__qmaxsolutions_887"/>
      <sheetName val="[POWER5_XLA]__qmaxsolutions_888"/>
      <sheetName val="[POWER5_XLA]__qmaxsolutions_889"/>
      <sheetName val="[POWER5_XLA]__qmaxsolutions_890"/>
      <sheetName val="[POWER5_XLA]__qmaxsolutions_891"/>
      <sheetName val="[POWER5_XLA]__qmaxsolutions_892"/>
      <sheetName val="[POWER5_XLA]__qmaxsolutions_893"/>
      <sheetName val="[POWER5_XLA]__qmaxsolutions_894"/>
      <sheetName val="[POWER5_XLA]__qmaxsolutions_895"/>
      <sheetName val="[POWER5_XLA]__qmaxsolutions_896"/>
      <sheetName val="[POWER5_XLA]__qmaxsolutions_897"/>
      <sheetName val="[POWER5_XLA]__qmaxsolutions_898"/>
      <sheetName val="[POWER5_XLA]__qmaxsolutions_899"/>
      <sheetName val="[POWER5_XLA]__qmaxsolutions_900"/>
      <sheetName val="[POWER5_XLA]__qmaxsolutions_901"/>
      <sheetName val="[POWER5_XLA]__qmaxsolutions_902"/>
      <sheetName val="[POWER5_XLA]__qmaxsolutions_903"/>
      <sheetName val="[POWER5_XLA]__qmaxsolutions_904"/>
      <sheetName val="[POWER5_XLA]__qmaxsolutions_905"/>
      <sheetName val="[POWER5_XLA]__qmaxsolutions_906"/>
      <sheetName val="[POWER5_XLA]__qmaxsolutions_907"/>
      <sheetName val="[POWER5_XLA]__qmaxsolutions_908"/>
      <sheetName val="[POWER5_XLA]__qmaxsolutions_909"/>
      <sheetName val="[POWER5_XLA]__qmaxsolutions_910"/>
      <sheetName val="[POWER5_XLA]__qmaxsolutions_911"/>
      <sheetName val="[POWER5_XLA]__qmaxsolutions_912"/>
      <sheetName val="[POWER5_XLA]__qmaxsolutions_913"/>
      <sheetName val="[POWER5_XLA]__qmaxsolutions_914"/>
      <sheetName val="[POWER5_XLA]__qmaxsolutions_915"/>
      <sheetName val="[POWER5_XLA]__qmaxsolutions_916"/>
      <sheetName val="[POWER5_XLA]__qmaxsolutions_917"/>
      <sheetName val="[POWER5_XLA]__qmaxsolutions_918"/>
      <sheetName val="[POWER5_XLA]__qmaxsolutions_919"/>
      <sheetName val="[POWER5_XLA]__qmaxsolutions_920"/>
      <sheetName val="[POWER5_XLA]__qmaxsolutions_921"/>
      <sheetName val="[POWER5_XLA]__qmaxsolutions_922"/>
      <sheetName val="[POWER5_XLA]__qmaxsolutions_923"/>
      <sheetName val="[POWER5_XLA]__qmaxsolutions_924"/>
      <sheetName val="[POWER5_XLA]__qmaxsolutions_925"/>
      <sheetName val="[POWER5_XLA]__qmaxsolutions_926"/>
      <sheetName val="[POWER5_XLA]__qmaxsolutions_927"/>
      <sheetName val="[POWER5_XLA]__qmaxsolutions_928"/>
      <sheetName val="[POWER5_XLA]__qmaxsolutions_929"/>
      <sheetName val="[POWER5_XLA]__qmaxsolutions_930"/>
      <sheetName val="[POWER5_XLA]__qmaxsolutions_931"/>
      <sheetName val="[POWER5_XLA]__qmaxsolutions_932"/>
      <sheetName val="[POWER5_XLA]__qmaxsolutions_933"/>
      <sheetName val="[POWER5_XLA]__qmaxsolutions_934"/>
      <sheetName val="[POWER5_XLA]__qmaxsolutions_935"/>
      <sheetName val="[POWER5_XLA]__qmaxsolutions_936"/>
      <sheetName val="[POWER5_XLA]__qmaxsolutions_937"/>
      <sheetName val="[POWER5_XLA]__qmaxsolutions_938"/>
      <sheetName val="[POWER5_XLA]__qmaxsolutions_939"/>
      <sheetName val="[POWER5_XLA]__qmaxsolutions_940"/>
      <sheetName val="[POWER5_XLA]__qmaxsolutions_941"/>
      <sheetName val="[POWER5_XLA]__qmaxsolutions_942"/>
      <sheetName val="[POWER5_XLA]__qmaxsolutions_943"/>
      <sheetName val="[POWER5_XLA]__qmaxsolutions_944"/>
      <sheetName val="[POWER5_XLA]__qmaxsolutions_945"/>
      <sheetName val="[POWER5_XLA]__qmaxsolutions_946"/>
      <sheetName val="[POWER5_XLA]__qmaxsolutions_947"/>
      <sheetName val="[POWER5_XLA]__qmaxsolutions_948"/>
      <sheetName val="[POWER5_XLA]__qmaxsolutions_949"/>
      <sheetName val="[POWER5_XLA]__qmaxsolutions_950"/>
      <sheetName val="C US"/>
      <sheetName val="N US"/>
      <sheetName val="[POWER5.XLA]__d_docs_live_n_117"/>
      <sheetName val="[POWER5.XLA]__d_docs_live_n_116"/>
      <sheetName val="[POWER5.XLA]__d_docs_live_n_118"/>
      <sheetName val="[POWER5.XLA]__d_docs_live_n_119"/>
      <sheetName val="[POWER5.XLA]__d_docs_live_n_122"/>
      <sheetName val="[POWER5.XLA]__d_docs_live_n_120"/>
      <sheetName val="[POWER5.XLA]__d_docs_live_n_121"/>
      <sheetName val="[POWER5.XLA]__d_docs_live_n_123"/>
      <sheetName val="[POWER5.XLA]__d_docs_live_n_126"/>
      <sheetName val="[POWER5.XLA]__d_docs_live_n_124"/>
      <sheetName val="[POWER5.XLA]__d_docs_live_n_125"/>
      <sheetName val="[POWER5.XLA]__soferadvisors_140"/>
      <sheetName val="[POWER5.XLA]__soferadvisors_134"/>
      <sheetName val="[POWER5.XLA]__soferadvisors_135"/>
      <sheetName val="[POWER5.XLA]__soferadvisors_136"/>
      <sheetName val="[POWER5.XLA]__soferadvisors_137"/>
      <sheetName val="[POWER5.XLA]__soferadvisors_138"/>
      <sheetName val="[POWER5.XLA]__soferadvisors_139"/>
      <sheetName val="[POWER5.XLA]__soferadvisors_141"/>
      <sheetName val="BS17 - TB Scratchpad"/>
      <sheetName val="[POWER5.XLA]__qmaxsolutions_756"/>
      <sheetName val="[POWER5.XLA]__qmaxsolutions_750"/>
      <sheetName val="[POWER5.XLA]__qmaxsolutions_745"/>
      <sheetName val="[POWER5.XLA]__qmaxsolutions_743"/>
      <sheetName val="[POWER5.XLA]__qmaxsolutions_744"/>
      <sheetName val="[POWER5.XLA]__qmaxsolutions_748"/>
      <sheetName val="[POWER5.XLA]__qmaxsolutions_746"/>
      <sheetName val="[POWER5.XLA]__qmaxsolutions_747"/>
      <sheetName val="[POWER5.XLA]__qmaxsolutions_749"/>
      <sheetName val="[POWER5.XLA]__qmaxsolutions_751"/>
      <sheetName val="[POWER5.XLA]__qmaxsolutions_755"/>
      <sheetName val="[POWER5.XLA]__qmaxsolutions_752"/>
      <sheetName val="[POWER5.XLA]__qmaxsolutions_753"/>
      <sheetName val="[POWER5.XLA]__qmaxsolutions_754"/>
      <sheetName val="[POWER5.XLA]__qmaxsolutions_757"/>
      <sheetName val="[POWER5.XLA]__qmaxsolutions_759"/>
      <sheetName val="[POWER5.XLA]__qmaxsolutions_758"/>
      <sheetName val="[POWER5.XLA]__qmaxsolutions_760"/>
      <sheetName val="[POWER5.XLA]__qmaxsolutions_762"/>
      <sheetName val="[POWER5.XLA]__qmaxsolutions_761"/>
      <sheetName val="CFS"/>
      <sheetName val="Consolidated P&amp;L"/>
      <sheetName val="Consolidated_P&amp;L"/>
      <sheetName val="//qmaxsolutions-my_sharepoint_4"/>
      <sheetName val="[POWER5.XLA]__qmaxsolutions_764"/>
      <sheetName val="[POWER5.XLA]__qmaxsolutions_763"/>
      <sheetName val="[POWER5.XLA]__qmaxsolutions_765"/>
      <sheetName val="[POWER5.XLA]__qmaxsolutions_766"/>
      <sheetName val="[POWER5.XLA]__qmaxsolutions_769"/>
      <sheetName val="[POWER5.XLA]__qmaxsolutions_767"/>
      <sheetName val="[POWER5.XLA]__qmaxsolutions_768"/>
      <sheetName val="[POWER5.XLA]__qmaxsolutions_771"/>
      <sheetName val="[POWER5.XLA]__qmaxsolutions_770"/>
      <sheetName val="[POWER5.XLA]__qmaxsolutions_776"/>
      <sheetName val="[POWER5.XLA]__qmaxsolutions_775"/>
      <sheetName val="[POWER5.XLA]__qmaxsolutions_772"/>
      <sheetName val="[POWER5.XLA]__qmaxsolutions_773"/>
      <sheetName val="[POWER5.XLA]__qmaxsolutions_774"/>
      <sheetName val="[POWER5.XLA]__qmaxsolutions_780"/>
      <sheetName val="[POWER5.XLA]__qmaxsolutions_778"/>
      <sheetName val="[POWER5.XLA]__qmaxsolutions_777"/>
      <sheetName val="[POWER5.XLA]__qmaxsolutions_779"/>
      <sheetName val="[POWER5.XLA]__qmaxsolutions_787"/>
      <sheetName val="[POWER5.XLA]__qmaxsolutions_781"/>
      <sheetName val="[POWER5.XLA]__qmaxsolutions_782"/>
      <sheetName val="[POWER5.XLA]__qmaxsolutions_783"/>
      <sheetName val="[POWER5.XLA]__qmaxsolutions_786"/>
      <sheetName val="[POWER5.XLA]__qmaxsolutions_784"/>
      <sheetName val="[POWER5.XLA]__qmaxsolutions_785"/>
      <sheetName val="[POWER5.XLA]__qmaxsolutions_788"/>
      <sheetName val="[POWER5.XLA]__qmaxsolutions_792"/>
      <sheetName val="[POWER5.XLA]__qmaxsolutions_789"/>
      <sheetName val="[POWER5.XLA]__qmaxsolutions_790"/>
      <sheetName val="[POWER5.XLA]__qmaxsolutions_791"/>
      <sheetName val="[POWER5.XLA]__qmaxsolutions_793"/>
      <sheetName val="[POWER5.XLA]__qmaxsolutions_795"/>
      <sheetName val="[POWER5.XLA]__qmaxsolutions_794"/>
      <sheetName val="[POWER5.XLA]__qmaxsolutions_796"/>
      <sheetName val="[POWER5.XLA]__qmaxsolutions_797"/>
      <sheetName val="[POWER5.XLA]__soferadvisors_271"/>
      <sheetName val="[POWER5.XLA]__soferadvisors_143"/>
      <sheetName val="[POWER5.XLA]__soferadvisors_142"/>
      <sheetName val="[POWER5.XLA]__soferadvisors_144"/>
      <sheetName val="[POWER5.XLA]__soferadvisors_145"/>
      <sheetName val="[POWER5.XLA]__soferadvisors_149"/>
      <sheetName val="[POWER5.XLA]__soferadvisors_146"/>
      <sheetName val="[POWER5.XLA]__soferadvisors_147"/>
      <sheetName val="[POWER5.XLA]__soferadvisors_148"/>
      <sheetName val="[POWER5.XLA]__soferadvisors_150"/>
      <sheetName val="[POWER5.XLA]__soferadvisors_152"/>
      <sheetName val="[POWER5.XLA]__soferadvisors_151"/>
      <sheetName val="[POWER5.XLA]__soferadvisors_155"/>
      <sheetName val="[POWER5.XLA]__soferadvisors_153"/>
      <sheetName val="[POWER5.XLA]__soferadvisors_154"/>
      <sheetName val="[POWER5.XLA]__soferadvisors_207"/>
      <sheetName val="[POWER5.XLA]__soferadvisors_158"/>
      <sheetName val="[POWER5.XLA]__soferadvisors_156"/>
      <sheetName val="[POWER5.XLA]__soferadvisors_157"/>
      <sheetName val="[POWER5.XLA]__soferadvisors_167"/>
      <sheetName val="[POWER5.XLA]__soferadvisors_160"/>
      <sheetName val="[POWER5.XLA]__soferadvisors_159"/>
      <sheetName val="[POWER5.XLA]__soferadvisors_162"/>
      <sheetName val="[POWER5.XLA]__soferadvisors_161"/>
      <sheetName val="[POWER5.XLA]__soferadvisors_165"/>
      <sheetName val="[POWER5.XLA]__soferadvisors_163"/>
      <sheetName val="[POWER5.XLA]__soferadvisors_164"/>
      <sheetName val="[POWER5.XLA]__soferadvisors_166"/>
      <sheetName val="[POWER5.XLA]__soferadvisors_170"/>
      <sheetName val="[POWER5.XLA]__soferadvisors_169"/>
      <sheetName val="[POWER5.XLA]__soferadvisors_168"/>
      <sheetName val="[POWER5.XLA]__soferadvisors_171"/>
      <sheetName val="[POWER5.XLA]__soferadvisors_177"/>
      <sheetName val="[POWER5.XLA]__soferadvisors_173"/>
      <sheetName val="[POWER5.XLA]__soferadvisors_172"/>
      <sheetName val="[POWER5.XLA]__soferadvisors_176"/>
      <sheetName val="[POWER5.XLA]__soferadvisors_174"/>
      <sheetName val="[POWER5.XLA]__soferadvisors_175"/>
      <sheetName val="[POWER5.XLA]__soferadvisors_180"/>
      <sheetName val="[POWER5.XLA]__soferadvisors_178"/>
      <sheetName val="[POWER5.XLA]__soferadvisors_179"/>
      <sheetName val="[POWER5.XLA]__soferadvisors_181"/>
      <sheetName val="[POWER5.XLA]__soferadvisors_194"/>
      <sheetName val="[POWER5.XLA]__soferadvisors_182"/>
      <sheetName val="[POWER5.XLA]__soferadvisors_185"/>
      <sheetName val="[POWER5.XLA]__soferadvisors_183"/>
      <sheetName val="[POWER5.XLA]__soferadvisors_184"/>
      <sheetName val="[POWER5.XLA]__soferadvisors_186"/>
      <sheetName val="[POWER5.XLA]__soferadvisors_188"/>
      <sheetName val="[POWER5.XLA]__soferadvisors_187"/>
      <sheetName val="[POWER5.XLA]__soferadvisors_189"/>
      <sheetName val="[POWER5.XLA]__soferadvisors_190"/>
      <sheetName val="[POWER5.XLA]__soferadvisors_191"/>
      <sheetName val="[POWER5.XLA]__soferadvisors_192"/>
      <sheetName val="[POWER5.XLA]__soferadvisors_193"/>
      <sheetName val="[POWER5.XLA]__soferadvisors_196"/>
      <sheetName val="[POWER5.XLA]__soferadvisors_195"/>
      <sheetName val="[POWER5.XLA]__soferadvisors_198"/>
      <sheetName val="[POWER5.XLA]__soferadvisors_197"/>
      <sheetName val="[POWER5.XLA]__soferadvisors_200"/>
      <sheetName val="[POWER5.XLA]__soferadvisors_199"/>
      <sheetName val="[POWER5.XLA]__soferadvisors_201"/>
      <sheetName val="[POWER5.XLA]__soferadvisors_206"/>
      <sheetName val="[POWER5.XLA]__soferadvisors_203"/>
      <sheetName val="[POWER5.XLA]__soferadvisors_202"/>
      <sheetName val="[POWER5.XLA]__soferadvisors_204"/>
      <sheetName val="[POWER5.XLA]__soferadvisors_205"/>
      <sheetName val="[POWER5.XLA]__soferadvisors_230"/>
      <sheetName val="[POWER5.XLA]__soferadvisors_217"/>
      <sheetName val="[POWER5.XLA]__soferadvisors_208"/>
      <sheetName val="[POWER5.XLA]__soferadvisors_209"/>
      <sheetName val="[POWER5.XLA]__soferadvisors_210"/>
      <sheetName val="[POWER5.XLA]__soferadvisors_211"/>
      <sheetName val="[POWER5.XLA]__soferadvisors_212"/>
      <sheetName val="[POWER5.XLA]__soferadvisors_214"/>
      <sheetName val="[POWER5.XLA]__soferadvisors_213"/>
      <sheetName val="[POWER5.XLA]__soferadvisors_215"/>
      <sheetName val="[POWER5.XLA]__soferadvisors_216"/>
      <sheetName val="[POWER5.XLA]__soferadvisors_219"/>
      <sheetName val="[POWER5.XLA]__soferadvisors_218"/>
      <sheetName val="[POWER5.XLA]__soferadvisors_220"/>
      <sheetName val="[POWER5.XLA]__soferadvisors_222"/>
      <sheetName val="[POWER5.XLA]__soferadvisors_221"/>
      <sheetName val="[POWER5.XLA]__soferadvisors_224"/>
      <sheetName val="[POWER5.XLA]__soferadvisors_223"/>
      <sheetName val="[POWER5.XLA]__soferadvisors_225"/>
      <sheetName val="[POWER5.XLA]__soferadvisors_226"/>
      <sheetName val="[POWER5.XLA]__soferadvisors_229"/>
      <sheetName val="[POWER5.XLA]__soferadvisors_227"/>
      <sheetName val="[POWER5.XLA]__soferadvisors_228"/>
      <sheetName val="[POWER5.XLA]__soferadvisors_231"/>
      <sheetName val="[POWER5.XLA]__soferadvisors_232"/>
      <sheetName val="[POWER5.XLA]__soferadvisors_233"/>
      <sheetName val="[POWER5.XLA]__soferadvisors_234"/>
      <sheetName val="[POWER5.XLA]__soferadvisors_235"/>
      <sheetName val="[POWER5.XLA]__soferadvisors_245"/>
      <sheetName val="[POWER5.XLA]__soferadvisors_240"/>
      <sheetName val="[POWER5.XLA]__soferadvisors_236"/>
      <sheetName val="[POWER5.XLA]__soferadvisors_237"/>
      <sheetName val="[POWER5.XLA]__soferadvisors_238"/>
      <sheetName val="[POWER5.XLA]__soferadvisors_239"/>
      <sheetName val="[POWER5.XLA]__soferadvisors_241"/>
      <sheetName val="[POWER5.XLA]__soferadvisors_242"/>
      <sheetName val="[POWER5.XLA]__soferadvisors_243"/>
      <sheetName val="[POWER5.XLA]__soferadvisors_244"/>
      <sheetName val="[POWER5.XLA]__soferadvisors_247"/>
      <sheetName val="[POWER5.XLA]__soferadvisors_246"/>
      <sheetName val="[POWER5.XLA]__soferadvisors_248"/>
      <sheetName val="[POWER5.XLA]__soferadvisors_249"/>
      <sheetName val="[POWER5.XLA]__soferadvisors_251"/>
      <sheetName val="[POWER5.XLA]__soferadvisors_250"/>
      <sheetName val="[POWER5.XLA]__soferadvisors_252"/>
      <sheetName val="[POWER5.XLA]__soferadvisors_256"/>
      <sheetName val="[POWER5.XLA]__soferadvisors_253"/>
      <sheetName val="[POWER5.XLA]__soferadvisors_254"/>
      <sheetName val="[POWER5.XLA]__soferadvisors_255"/>
      <sheetName val="[POWER5.XLA]__soferadvisors_257"/>
      <sheetName val="[POWER5.XLA]__soferadvisors_258"/>
      <sheetName val="[POWER5.XLA]__soferadvisors_259"/>
      <sheetName val="[POWER5.XLA]__soferadvisors_260"/>
      <sheetName val="[POWER5.XLA]__soferadvisors_263"/>
      <sheetName val="[POWER5.XLA]__soferadvisors_262"/>
      <sheetName val="[POWER5.XLA]__soferadvisors_261"/>
      <sheetName val="[POWER5.XLA]__soferadvisors_264"/>
      <sheetName val="[POWER5.XLA]__soferadvisors_266"/>
      <sheetName val="[POWER5.XLA]__soferadvisors_265"/>
      <sheetName val="[POWER5.XLA]__soferadvisors_269"/>
      <sheetName val="[POWER5.XLA]__soferadvisors_267"/>
      <sheetName val="[POWER5.XLA]__soferadvisors_268"/>
      <sheetName val="[POWER5.XLA]__soferadvisors_270"/>
      <sheetName val="[POWER5.XLA]__soferadvisors_272"/>
      <sheetName val="Operating Model"/>
      <sheetName val="TEE"/>
      <sheetName val="[POWER5.XLA]__soferadvisors_274"/>
      <sheetName val="[POWER5.XLA]__soferadvisors_273"/>
      <sheetName val="[POWER5.XLA]__soferadvisors_275"/>
      <sheetName val="[POWER5.XLA]__soferadvisors_276"/>
      <sheetName val="[POWER5.XLA]__soferadvisors_278"/>
      <sheetName val="[POWER5.XLA]__soferadvisors_277"/>
      <sheetName val="[POWER5.XLA]__soferadvisors_280"/>
      <sheetName val="[POWER5.XLA]__soferadvisors_279"/>
      <sheetName val="[POWER5.XLA]__soferadvisors_281"/>
      <sheetName val="[POWER5.XLA]__soferadvisors_282"/>
      <sheetName val="[POWER5.XLA]__soferadvisors_283"/>
      <sheetName val="Rate Card - Base Currency"/>
      <sheetName val="P2-Deals-2006"/>
      <sheetName val="P2-Deals-2007"/>
      <sheetName val="P2-Deals-2008"/>
      <sheetName val="P2-Deals-2009"/>
      <sheetName val="[POWER5.XLA]__soferadvisors_284"/>
      <sheetName val="[POWER5.XLA]__soferadvisors_285"/>
      <sheetName val="[POWER5.XLA]__qmaxsolutions_802"/>
      <sheetName val="[POWER5.XLA]__qmaxsolutions_798"/>
      <sheetName val="[POWER5.XLA]__qmaxsolutions_799"/>
      <sheetName val="[POWER5.XLA]__qmaxsolutions_800"/>
      <sheetName val="[POWER5.XLA]__qmaxsolutions_801"/>
      <sheetName val="Original Andrew___Data"/>
      <sheetName val="[POWER5.XLA]__sfdc_DFS_Applic_9"/>
      <sheetName val="[POWER5.XLA]_Applications_Mi_23"/>
      <sheetName val="[POWER5.XLA]__localhost_webd_23"/>
      <sheetName val="[POWER5.XLA]__localhost_webd_24"/>
      <sheetName val="[POWER5.XLA]__localhost_FY_20_9"/>
      <sheetName val="[POWER5.XLA]__localhost_webd_25"/>
      <sheetName val="[POWER5.XLA][POWER5.XLA]_POW_37"/>
      <sheetName val="[POWER5.XLA][POWER5.XLA]_POW_38"/>
      <sheetName val="[POWER5.XLA][POWER5.XLA]_POW_39"/>
      <sheetName val="[POWER5.XLA][POWER5.XLA]_Appl_9"/>
      <sheetName val="[POWER5.XLA][POWER5.XLA]__na1_9"/>
      <sheetName val="[POWER5.XLA][POWER5.XLA]__sfd_9"/>
      <sheetName val="[POWER5.XLA][POWER5.XLA]__qma_9"/>
      <sheetName val="[POWER5.XLA][POWER5.XLA]_POW_40"/>
      <sheetName val="[POWER5.XLA][POWER5.XLA]_POW_41"/>
      <sheetName val="[POWER5.XLA][POWER5.XLA]_J_Ap_9"/>
      <sheetName val="[POWER5.XLA]_J_Applications__17"/>
      <sheetName val="[POWER5.XLA]_Applications_Mi_24"/>
      <sheetName val="[POWER5.XLA]__aodocs_altirna_30"/>
      <sheetName val="[POWER5.XLA]__aodocs_altirna_31"/>
      <sheetName val="[POWER5.XLA]__localhost_Appli_2"/>
      <sheetName val="Calculation"/>
      <sheetName val="Reconciliation"/>
      <sheetName val="Prog Amort"/>
      <sheetName val="Input Sheet"/>
      <sheetName val="DCF_Inputs"/>
      <sheetName val="Control_-_S&amp;U"/>
      <sheetName val="Portugal_Q1RF"/>
      <sheetName val="[POWER5_XLA]__d_docs_live_net_2"/>
      <sheetName val="[POWER5_XLA]__d_docs_live_net_3"/>
      <sheetName val="[POWER5_XLA]__d_docs_live_net_4"/>
      <sheetName val="[POWER5_XLA]__d_docs_live_net_5"/>
      <sheetName val="[POWER5_XLA]__d_docs_live_net_6"/>
      <sheetName val="[POWER5_XLA]__d_docs_live_net_7"/>
      <sheetName val="[POWER5.XLA]__qmaxsolutions_803"/>
      <sheetName val="[POWER5.XLA]__qmaxsolutions_804"/>
      <sheetName val="[POWER5.XLA]__qmaxsolutions_805"/>
      <sheetName val="[POWER5.XLA]__qmaxsolutions_809"/>
      <sheetName val="[POWER5.XLA]__qmaxsolutions_806"/>
      <sheetName val="[POWER5.XLA]__qmaxsolutions_807"/>
      <sheetName val="[POWER5.XLA]__qmaxsolutions_808"/>
      <sheetName val="[POWER5.XLA]__qmaxsolutions_813"/>
      <sheetName val="[POWER5.XLA]__qmaxsolutions_810"/>
      <sheetName val="[POWER5.XLA]__qmaxsolutions_811"/>
      <sheetName val="[POWER5.XLA]__qmaxsolutions_812"/>
      <sheetName val="[POWER5.XLA]__qmaxsolutions_817"/>
      <sheetName val="[POWER5.XLA]__qmaxsolutions_814"/>
      <sheetName val="[POWER5.XLA]__qmaxsolutions_815"/>
      <sheetName val="[POWER5.XLA]__qmaxsolutions_816"/>
      <sheetName val="CREDIT STATS"/>
      <sheetName val="Vol_Contr_2013-20161"/>
      <sheetName val="Service_Offerings_to_Top-201"/>
      <sheetName val="Logistics_Out__by_Region1"/>
      <sheetName val="Revenue_by_Segment1"/>
      <sheetName val="Facilities_Overview1"/>
      <sheetName val="B-6_investment1"/>
      <sheetName val="Date_Listing_-_Sub1"/>
      <sheetName val="Mo_Cons"/>
      <sheetName val="Fin_Ratios"/>
      <sheetName val="Summary_Statistics"/>
      <sheetName val="Income_-_Year"/>
      <sheetName val="Cash_-_Year"/>
      <sheetName val="Balance_-_Year"/>
      <sheetName val="FCF_Chart"/>
      <sheetName val="Paging_Pen_Chart"/>
      <sheetName val="Deferred_Charges"/>
      <sheetName val="A_Shares"/>
      <sheetName val="B_Shares"/>
      <sheetName val="Total_Shares"/>
      <sheetName val="Valuation_-_FCF"/>
      <sheetName val="Valuation_-_FCF_+_Multiple"/>
      <sheetName val="Valuation_-_EBITDA_Multiple"/>
      <sheetName val="ScratchPad_HCB_YTD_BS"/>
      <sheetName val="ScratchPad_HPM_YTD_BS"/>
      <sheetName val="Global_Footcare_price_list"/>
      <sheetName val="Foot_Balance_price_list"/>
      <sheetName val="QE_adjustment_database"/>
      <sheetName val="PL_Data"/>
      <sheetName val="BS_Data"/>
      <sheetName val="NWC_adjustments"/>
      <sheetName val="8_23_06"/>
      <sheetName val="[POWER5_XLA]_Applications_Mi_14"/>
      <sheetName val="[POWER5_XLA]__na1_salesforce_10"/>
      <sheetName val="[POWER5_XLA]_J_Applications__10"/>
      <sheetName val="[POWER5_XLA]_Applications_Mi_15"/>
      <sheetName val="[POWER5_XLA]__aodocs_altirna_18"/>
      <sheetName val="[POWER5_XLA]__localhost_webd_14"/>
      <sheetName val="[POWER5_XLA]__localhost_webd_15"/>
      <sheetName val="[POWER5_XLA]__localhost_FY_20_6"/>
      <sheetName val="[POWER5_XLA]__aodocs_altirna_19"/>
      <sheetName val="[POWER5_XLA]__localhost_webd_16"/>
      <sheetName val="[POWER5_XLA][POWER5_XLA]_Appl_9"/>
      <sheetName val="[POWER5_XLA][POWER5_XLA]__na1_9"/>
      <sheetName val="[POWER5_XLA][POWER5_XLA]__sfd_9"/>
      <sheetName val="[POWER5_XLA][POWER5_XLA]_POW_26"/>
      <sheetName val="[POWER5_XLA][POWER5_XLA]_POW_27"/>
      <sheetName val="[POWER5_XLA][POWER5_XLA]_POW_28"/>
      <sheetName val="[POWER5_XLA]__na1_salesforce_11"/>
      <sheetName val="[POWER5_XLA]_J_Applications__11"/>
      <sheetName val="[POWER5_XLA][POWER5_XLA]__qma_6"/>
      <sheetName val="[POWER5_XLA][POWER5_XLA]_POW_29"/>
      <sheetName val="[POWER5_XLA][POWER5_XLA]_POW_30"/>
      <sheetName val="[POWER5_XLA][POWER5_XLA]_J_Ap_6"/>
      <sheetName val="[POWER5_XLA]_Applications_Mi_16"/>
      <sheetName val="[POWER5_XLA]_Users_Dan_Librar_6"/>
      <sheetName val="[POWER5_XLA]__aodocs_altirna_20"/>
      <sheetName val="[POWER5_XLA]__aodocs_altirna_21"/>
      <sheetName val="[POWER5_XLA][POWER5_XLA]_POW_31"/>
      <sheetName val="[POWER5_XLA][POWER5_XLA]_POW_32"/>
      <sheetName val="[POWER5_XLA][POWER5_XLA]_POW_33"/>
      <sheetName val="[POWER5_XLA][POWER5_XLA]_Appl10"/>
      <sheetName val="[POWER5_XLA][POWER5_XLA]__na110"/>
      <sheetName val="[POWER5_XLA][POWER5_XLA]__sfd10"/>
      <sheetName val="[POWER5_XLA]_Users_SSimakova__5"/>
      <sheetName val="[POWER5_XLA]__na1_salesforce_12"/>
      <sheetName val="[POWER5_XLA][POWER5_XLA]__qma_1"/>
      <sheetName val="[POWER5_XLA][POWER5_XLA]_POW_34"/>
      <sheetName val="[POWER5_XLA][POWER5_XLA]_POW_35"/>
      <sheetName val="[POWER5_XLA][POWER5_XLA]_J_Ap_1"/>
      <sheetName val="[POWER5_XLA]_Users_Dan_Librar_7"/>
      <sheetName val="2020_Capex_Budget"/>
      <sheetName val="Capex_Forecast"/>
      <sheetName val="Open_PO_@_11_1_18"/>
      <sheetName val="SA18-072_to_18-083_Flipper_Proj"/>
      <sheetName val="CC_pmt_SA18-075_&amp;_18-076"/>
      <sheetName val="Summary_Prophix_Vs_Macola"/>
      <sheetName val="Summary_Small_Flipper"/>
      <sheetName val="AP_invoices_SA18-073-083"/>
      <sheetName val="CC_Expense_SA18-073-_083"/>
      <sheetName val="Open_PO_@11_29_18"/>
      <sheetName val="Open_PO_@_12_31_2018"/>
      <sheetName val="Mini_Model"/>
      <sheetName val="Case_Driver"/>
      <sheetName val="Case_Feed"/>
      <sheetName val="WEST_REGION_-_65"/>
      <sheetName val="[POWER5_XLA]_Applications_Mi_17"/>
      <sheetName val="[POWER5_XLA]_J_Applications__12"/>
      <sheetName val="[POWER5_XLA]_Applications_Mi_18"/>
      <sheetName val="[POWER5_XLA]__aodocs_altirna_22"/>
      <sheetName val="[POWER5_XLA]__localhost_webd_17"/>
      <sheetName val="[POWER5_XLA]__localhost_webd_18"/>
      <sheetName val="[POWER5_XLA]__localhost_FY_20_7"/>
      <sheetName val="[POWER5_XLA]__aodocs_altirna_23"/>
      <sheetName val="[POWER5_XLA]__localhost_webd_19"/>
      <sheetName val="[POWER5_XLA][POWER5_XLA]_Appl11"/>
      <sheetName val="[POWER5_XLA][POWER5_XLA]__na111"/>
      <sheetName val="[POWER5_XLA][POWER5_XLA]__sfd11"/>
      <sheetName val="[POWER5_XLA][POWER5_XLA]_POW_36"/>
      <sheetName val="[POWER5_XLA][POWER5_XLA]_POW_37"/>
      <sheetName val="[POWER5_XLA][POWER5_XLA]_POW_38"/>
      <sheetName val="[POWER5_XLA]__na1_salesforce_13"/>
      <sheetName val="[POWER5_XLA]_J_Applications__13"/>
      <sheetName val="[POWER5_XLA][POWER5_XLA]__qma_7"/>
      <sheetName val="[POWER5_XLA][POWER5_XLA]_POW_39"/>
      <sheetName val="[POWER5_XLA][POWER5_XLA]_POW_40"/>
      <sheetName val="[POWER5_XLA][POWER5_XLA]_J_Ap_7"/>
      <sheetName val="[POWER5_XLA]_Applications_Mi_19"/>
      <sheetName val="[POWER5_XLA]__aodocs_altirna_24"/>
      <sheetName val="[POWER5_XLA]__aodocs_altirna_25"/>
      <sheetName val="[POWER5_XLA][POWER5_XLA]_POW_41"/>
      <sheetName val="[POWER5_XLA][POWER5_XLA]_Appl12"/>
      <sheetName val="[POWER5_XLA][POWER5_XLA]__na112"/>
      <sheetName val="[POWER5_XLA][POWER5_XLA]__sfd12"/>
      <sheetName val="[POWER5_XLA]_Users_SSimakova__6"/>
      <sheetName val="[POWER5_XLA]__na1_salesforce_14"/>
      <sheetName val="[POWER5_XLA][POWER5_XLA]_POW_42"/>
      <sheetName val="[POWER5_XLA][POWER5_XLA]_POW_43"/>
      <sheetName val="[POWER5_XLA]_Users_Dan_Librar_8"/>
      <sheetName val="CF_trat__"/>
      <sheetName val="Dist_Maq"/>
      <sheetName val="Dados_Maq"/>
      <sheetName val="Da_agr"/>
      <sheetName val="Evolução_do_Plantio_"/>
      <sheetName val="[POWER5_XLA]__d_docs_live_net_9"/>
      <sheetName val="[POWER5_XLA]__d_docs_live_net_8"/>
      <sheetName val="[POWER5_XLA]__d_docs_live_ne_10"/>
      <sheetName val="[POWER5_XLA]__d_docs_live_ne_11"/>
      <sheetName val="Beluga_CTRL"/>
      <sheetName val="[POWER5_XLA]_Appl_21"/>
      <sheetName val="[POWER5_XLA]__na1_21"/>
      <sheetName val="[POWER5_XLA]__sfd_21"/>
      <sheetName val="[POWER5_XLA]_POWE_21"/>
      <sheetName val="[POWER5_XLA]_POWE_31"/>
      <sheetName val="[POWER5_XLA]_POWE_41"/>
      <sheetName val="[POWER5_XLA]__qma_2"/>
      <sheetName val="[POWER5_XLA]_POWE_51"/>
      <sheetName val="[POWER5_XLA]_POWE_61"/>
      <sheetName val="[POWER5_XLA]_J_Ap_2"/>
      <sheetName val="[POWER5_XLA]_Appl_31"/>
      <sheetName val="[POWER5_XLA]__na1_31"/>
      <sheetName val="[POWER5_XLA]__sfd_31"/>
      <sheetName val="[POWER5_XLA]_POWE_71"/>
      <sheetName val="[POWER5_XLA]_POWE_8"/>
      <sheetName val="[POWER5_XLA]_POWE_9"/>
      <sheetName val="[POWER5_XLA]__qma_3"/>
      <sheetName val="[POWER5_XLA]_POW_10"/>
      <sheetName val="[POWER5_XLA]_POW_11"/>
      <sheetName val="[POWER5_XLA]_J_Ap_3"/>
      <sheetName val="[POWER5_XLA]_Appl_4"/>
      <sheetName val="[POWER5_XLA]__na1_4"/>
      <sheetName val="[POWER5_XLA]__sfd_4"/>
      <sheetName val="[POWER5_XLA]_POW_12"/>
      <sheetName val="[POWER5_XLA]_POW_13"/>
      <sheetName val="[POWER5_XLA]_POW_14"/>
      <sheetName val="[POWER5_XLA]__qma_4"/>
      <sheetName val="[POWER5_XLA]_POW_15"/>
      <sheetName val="[POWER5_XLA]_POW_16"/>
      <sheetName val="[POWER5_XLA]_J_Ap_4"/>
      <sheetName val="EPS_Chart_CRNv2"/>
      <sheetName val="(JJ-2_2)_Deferred_taxes"/>
      <sheetName val="10-1 Media"/>
      <sheetName val="10-cut"/>
      <sheetName val="DataFromAMP"/>
      <sheetName val="0. AMP Inputs"/>
      <sheetName val="Disclaimer &amp; Terms of Use"/>
      <sheetName val="Adj Combined IS"/>
      <sheetName val="PV of Future Price"/>
      <sheetName val="DCF Output"/>
      <sheetName val="FF"/>
      <sheetName val="Contribution Analysis"/>
      <sheetName val="SU-Cap"/>
      <sheetName val="13-01_BS"/>
      <sheetName val="09-02_-_BS"/>
      <sheetName val="Enity_&amp;_Line_Item_Map"/>
      <sheetName val="13-01_IS"/>
      <sheetName val="P&amp;L_12months_thru_09-02"/>
      <sheetName val="Backlog_Backlog Mthdly"/>
      <sheetName val="ICOC"/>
      <sheetName val="ROA"/>
      <sheetName val="TMTN"/>
      <sheetName val="TMTN 2-RFR "/>
      <sheetName val="Local-BUD"/>
      <sheetName val="Local-LE"/>
      <sheetName val="YTD"/>
      <sheetName val="[POWER5.XLA]__soferadvisors_286"/>
      <sheetName val="[POWER5.XLA]__soferadvisors_288"/>
      <sheetName val="[POWER5.XLA]__soferadvisors_287"/>
      <sheetName val="[POWER5.XLA]__soferadvisors_289"/>
      <sheetName val="[POWER5.XLA]__soferadvisors_290"/>
      <sheetName val="[POWER5.XLA]__soferadvisors_292"/>
      <sheetName val="[POWER5.XLA]__soferadvisors_291"/>
      <sheetName val="[POWER5.XLA]__qmaxsolutions_818"/>
      <sheetName val="Data2"/>
      <sheetName val="[POWER5.XLA]__qmaxsolutions_823"/>
      <sheetName val="[POWER5.XLA]__qmaxsolutions_819"/>
      <sheetName val="[POWER5.XLA]__qmaxsolutions_820"/>
      <sheetName val="[POWER5.XLA]__qmaxsolutions_821"/>
      <sheetName val="[POWER5.XLA]__qmaxsolutions_822"/>
      <sheetName val="[POWER5.XLA]__qmaxsolutions_824"/>
      <sheetName val="[POWER5.XLA]__soferadvisors_293"/>
      <sheetName val="[POWER5.XLA]__qmaxsolutions_836"/>
      <sheetName val="[POWER5.XLA]__soferadvisors_303"/>
      <sheetName val="[POWER5.XLA]__qmaxsolutions_825"/>
      <sheetName val="[POWER5.XLA]__soferadvisors_294"/>
      <sheetName val="[POWER5.XLA]__qmaxsolutions_826"/>
      <sheetName val="[POWER5.XLA]__soferadvisors_295"/>
      <sheetName val="[POWER5.XLA]__qmaxsolutions_827"/>
      <sheetName val="[POWER5.XLA]__soferadvisors_296"/>
      <sheetName val="[POWER5.XLA]__qmaxsolutions_828"/>
      <sheetName val="[POWER5.XLA]__soferadvisors_297"/>
      <sheetName val="Contact Sheet"/>
      <sheetName val="LOB &amp; Products"/>
      <sheetName val="[POWER5.XLA]__qmaxsolutions_830"/>
      <sheetName val="[POWER5.XLA]__qmaxsolutions_829"/>
      <sheetName val="[POWER5.XLA]__qmaxsolutions_831"/>
      <sheetName val="[POWER5.XLA]__soferadvisors_298"/>
      <sheetName val="[POWER5.XLA]__qmaxsolutions_832"/>
      <sheetName val="[POWER5.XLA]__soferadvisors_299"/>
      <sheetName val="[POWER5.XLA]__qmaxsolutions_833"/>
      <sheetName val="[POWER5.XLA]__soferadvisors_300"/>
      <sheetName val="[POWER5.XLA]__qmaxsolutions_834"/>
      <sheetName val="[POWER5.XLA]__soferadvisors_301"/>
      <sheetName val="[POWER5.XLA]__qmaxsolutions_835"/>
      <sheetName val="[POWER5.XLA]__soferadvisors_302"/>
      <sheetName val="[POWER5.XLA]__qmaxsolutions_838"/>
      <sheetName val="[POWER5.XLA]__qmaxsolutions_837"/>
      <sheetName val="IRR"/>
      <sheetName val="2020 P&amp;L"/>
      <sheetName val="Table"/>
      <sheetName val="[POWER5.XLA]__qmaxsolutions_847"/>
      <sheetName val="[POWER5.XLA]__soferadvisors_311"/>
      <sheetName val="[POWER5.XLA]__qmaxsolutions_839"/>
      <sheetName val="[POWER5.XLA]__soferadvisors_304"/>
      <sheetName val="[POWER5.XLA]__qmaxsolutions_840"/>
      <sheetName val="[POWER5.XLA]__soferadvisors_305"/>
      <sheetName val="[POWER5.XLA]__qmaxsolutions_841"/>
      <sheetName val="[POWER5.XLA]__soferadvisors_306"/>
      <sheetName val="[POWER5.XLA]__qmaxsolutions_842"/>
      <sheetName val="[POWER5.XLA]__soferadvisors_307"/>
      <sheetName val="[POWER5.XLA]__qmaxsolutions_843"/>
      <sheetName val="[POWER5.XLA]__soferadvisors_308"/>
      <sheetName val="[POWER5.XLA]__qmaxsolutions_845"/>
      <sheetName val="[POWER5.XLA]__qmaxsolutions_844"/>
      <sheetName val="[POWER5.XLA]__soferadvisors_309"/>
      <sheetName val="[POWER5.XLA]__qmaxsolutions_846"/>
      <sheetName val="[POWER5.XLA]__soferadvisors_310"/>
      <sheetName val="[POWER5.XLA]__qmaxsolutions_852"/>
      <sheetName val="[POWER5.XLA]__soferadvisors_316"/>
      <sheetName val="[POWER5.XLA]__qmaxsolutions_848"/>
      <sheetName val="[POWER5.XLA]__soferadvisors_312"/>
      <sheetName val="[POWER5.XLA]__qmaxsolutions_849"/>
      <sheetName val="[POWER5.XLA]__soferadvisors_313"/>
      <sheetName val="[POWER5.XLA]__qmaxsolutions_850"/>
      <sheetName val="[POWER5.XLA]__soferadvisors_314"/>
      <sheetName val="[POWER5.XLA]__qmaxsolutions_851"/>
      <sheetName val="[POWER5.XLA]__soferadvisors_315"/>
      <sheetName val="[POWER5.XLA]__qmaxsolutions_853"/>
      <sheetName val="[POWER5.XLA]__soferadvisors_317"/>
      <sheetName val="[POWER5.XLA]__qmaxsolutions_855"/>
      <sheetName val="[POWER5.XLA]__soferadvisors_319"/>
      <sheetName val="[POWER5.XLA]__qmaxsolutions_854"/>
      <sheetName val="[POWER5.XLA]__soferadvisors_318"/>
      <sheetName val="DATA BOOKINGS - SF"/>
      <sheetName val="DATA REVENUE - SF"/>
      <sheetName val="1. Summary"/>
      <sheetName val="2. Detail Variances"/>
      <sheetName val="3. 12 Mo P&amp;L"/>
      <sheetName val="4. Vendor_GL Pivot"/>
      <sheetName val="5. Smartlist"/>
      <sheetName val="Control Panel"/>
      <sheetName val="[POWER5.XLA]__qmaxsolutions_856"/>
      <sheetName val="[POWER5.XLA]__qmaxsolutions_859"/>
      <sheetName val="[POWER5.XLA]__qmaxsolutions_857"/>
      <sheetName val="[POWER5.XLA]__qmaxsolutions_858"/>
      <sheetName val="[POWER5.XLA]__qmaxsolutions_860"/>
      <sheetName val="[POWER5.XLA]__soferadvisors_320"/>
      <sheetName val="[POWER5.XLA]__qmaxsolution_1049"/>
      <sheetName val="[POWER5.XLA]__qmaxsolution_1045"/>
      <sheetName val="[POWER5.XLA]__qmaxsolutions_917"/>
      <sheetName val="[POWER5.XLA]__qmaxsolutions_913"/>
      <sheetName val="[POWER5.XLA]__qmaxsolutions_909"/>
      <sheetName val="[POWER5.XLA]__qmaxsolutions_861"/>
      <sheetName val="[POWER5.XLA]__qmaxsolutions_862"/>
      <sheetName val="[POWER5.XLA]__qmaxsolutions_863"/>
      <sheetName val="[POWER5.XLA]__qmaxsolutions_864"/>
      <sheetName val="[POWER5.XLA]__qmaxsolutions_865"/>
      <sheetName val="[POWER5.XLA]__qmaxsolutions_866"/>
      <sheetName val="[POWER5.XLA]__qmaxsolutions_867"/>
      <sheetName val="[POWER5.XLA]__qmaxsolutions_868"/>
      <sheetName val="[POWER5.XLA]__qmaxsolutions_869"/>
      <sheetName val="[POWER5.XLA]__qmaxsolutions_870"/>
      <sheetName val="[POWER5.XLA]__qmaxsolutions_871"/>
      <sheetName val="[POWER5.XLA]__qmaxsolutions_872"/>
      <sheetName val="[POWER5.XLA]__qmaxsolutions_873"/>
      <sheetName val="[POWER5.XLA]__qmaxsolutions_874"/>
      <sheetName val="[POWER5.XLA]__qmaxsolutions_875"/>
      <sheetName val="[POWER5.XLA]__qmaxsolutions_876"/>
      <sheetName val="[POWER5.XLA]__qmaxsolutions_877"/>
      <sheetName val="[POWER5.XLA]__qmaxsolutions_878"/>
      <sheetName val="[POWER5.XLA]__qmaxsolutions_879"/>
      <sheetName val="[POWER5.XLA]__qmaxsolutions_880"/>
      <sheetName val="[POWER5.XLA]__qmaxsolutions_881"/>
      <sheetName val="[POWER5.XLA]__qmaxsolutions_882"/>
      <sheetName val="[POWER5.XLA]__qmaxsolutions_883"/>
      <sheetName val="[POWER5.XLA]__qmaxsolutions_884"/>
      <sheetName val="[POWER5.XLA]__qmaxsolutions_885"/>
      <sheetName val="[POWER5.XLA]__qmaxsolutions_886"/>
      <sheetName val="[POWER5.XLA]__qmaxsolutions_887"/>
      <sheetName val="[POWER5.XLA]__qmaxsolutions_888"/>
      <sheetName val="[POWER5.XLA]__qmaxsolutions_889"/>
      <sheetName val="[POWER5.XLA]__qmaxsolutions_890"/>
      <sheetName val="[POWER5.XLA]__qmaxsolutions_891"/>
      <sheetName val="[POWER5.XLA]__qmaxsolutions_892"/>
      <sheetName val="[POWER5.XLA]__qmaxsolutions_893"/>
      <sheetName val="[POWER5.XLA]__qmaxsolutions_894"/>
      <sheetName val="[POWER5.XLA]__qmaxsolutions_895"/>
      <sheetName val="[POWER5.XLA]__qmaxsolutions_896"/>
      <sheetName val="[POWER5.XLA]__qmaxsolutions_897"/>
      <sheetName val="[POWER5.XLA]__qmaxsolutions_898"/>
      <sheetName val="[POWER5.XLA]__qmaxsolutions_899"/>
      <sheetName val="[POWER5.XLA]__qmaxsolutions_900"/>
      <sheetName val="[POWER5.XLA]__qmaxsolutions_901"/>
      <sheetName val="[POWER5.XLA]__qmaxsolutions_902"/>
      <sheetName val="[POWER5.XLA]__qmaxsolutions_903"/>
      <sheetName val="[POWER5.XLA]__qmaxsolutions_904"/>
      <sheetName val="[POWER5.XLA]__qmaxsolutions_905"/>
      <sheetName val="[POWER5.XLA]__qmaxsolutions_906"/>
      <sheetName val="[POWER5.XLA]__qmaxsolutions_907"/>
      <sheetName val="[POWER5.XLA]__qmaxsolutions_908"/>
      <sheetName val="[POWER5.XLA]__qmaxsolutions_910"/>
      <sheetName val="[POWER5.XLA]__qmaxsolutions_912"/>
      <sheetName val="[POWER5.XLA]__qmaxsolutions_911"/>
      <sheetName val="[POWER5.XLA]__qmaxsolutions_915"/>
      <sheetName val="[POWER5.XLA]__qmaxsolutions_914"/>
      <sheetName val="[POWER5.XLA]__qmaxsolutions_916"/>
      <sheetName val="[POWER5.XLA]__qmaxsolution_1039"/>
      <sheetName val="[POWER5.XLA]__qmaxsolutions_918"/>
      <sheetName val="[POWER5.XLA]__qmaxsolutions_919"/>
      <sheetName val="[POWER5.XLA]__qmaxsolution_1009"/>
      <sheetName val="[POWER5.XLA]__qmaxsolution_1008"/>
      <sheetName val="[POWER5.XLA]__qmaxsolutions_965"/>
      <sheetName val="[POWER5.XLA]__qmaxsolutions_929"/>
      <sheetName val="[POWER5.XLA]__qmaxsolutions_920"/>
      <sheetName val="[POWER5.XLA]__qmaxsolutions_921"/>
      <sheetName val="[POWER5.XLA]__qmaxsolutions_922"/>
      <sheetName val="[POWER5.XLA]__qmaxsolutions_923"/>
      <sheetName val="[POWER5.XLA]__qmaxsolutions_924"/>
      <sheetName val="[POWER5.XLA]__qmaxsolutions_926"/>
      <sheetName val="[POWER5.XLA]__qmaxsolutions_925"/>
      <sheetName val="[POWER5.XLA]__qmaxsolutions_927"/>
      <sheetName val="[POWER5.XLA]__qmaxsolutions_928"/>
      <sheetName val="[POWER5.XLA]__qmaxsolutions_930"/>
      <sheetName val="[POWER5.XLA]__qmaxsolutions_932"/>
      <sheetName val="[POWER5.XLA]__qmaxsolutions_931"/>
      <sheetName val="[POWER5.XLA]__qmaxsolutions_938"/>
      <sheetName val="[POWER5.XLA]__qmaxsolutions_933"/>
      <sheetName val="[POWER5.XLA]__qmaxsolutions_936"/>
      <sheetName val="[POWER5.XLA]__qmaxsolutions_934"/>
      <sheetName val="[POWER5.XLA]__qmaxsolutions_935"/>
      <sheetName val="[POWER5.XLA]__qmaxsolutions_937"/>
      <sheetName val="[POWER5.XLA]__qmaxsolutions_939"/>
      <sheetName val="[POWER5.XLA]__qmaxsolutions_940"/>
      <sheetName val="[POWER5.XLA]__qmaxsolutions_945"/>
      <sheetName val="[POWER5.XLA]__qmaxsolutions_943"/>
      <sheetName val="[POWER5.XLA]__qmaxsolutions_941"/>
      <sheetName val="[POWER5.XLA]__qmaxsolutions_942"/>
      <sheetName val="[POWER5.XLA]__qmaxsolutions_944"/>
      <sheetName val="[POWER5.XLA]__qmaxsolutions_946"/>
      <sheetName val="[POWER5.XLA]__qmaxsolutions_956"/>
      <sheetName val="[POWER5.XLA]__qmaxsolutions_947"/>
      <sheetName val="[POWER5.XLA]__qmaxsolutions_948"/>
      <sheetName val="[POWER5.XLA]__qmaxsolutions_949"/>
      <sheetName val="[POWER5.XLA]__qmaxsolutions_952"/>
      <sheetName val="[POWER5.XLA]__qmaxsolutions_951"/>
      <sheetName val="[POWER5.XLA]__qmaxsolutions_950"/>
      <sheetName val="[POWER5.XLA]__qmaxsolutions_953"/>
      <sheetName val="[POWER5.XLA]__qmaxsolutions_954"/>
      <sheetName val="[POWER5.XLA]__qmaxsolutions_955"/>
      <sheetName val="[POWER5.XLA]__qmaxsolutions_961"/>
      <sheetName val="[POWER5.XLA]__qmaxsolutions_957"/>
      <sheetName val="[POWER5.XLA]__qmaxsolutions_958"/>
      <sheetName val="[POWER5.XLA]__qmaxsolutions_959"/>
      <sheetName val="[POWER5.XLA]__qmaxsolutions_960"/>
      <sheetName val="[POWER5.XLA]__qmaxsolutions_962"/>
      <sheetName val="[POWER5.XLA]__qmaxsolutions_963"/>
      <sheetName val="[POWER5.XLA]__qmaxsolutions_964"/>
      <sheetName val="[POWER5.XLA]__qmaxsolution_1007"/>
      <sheetName val="[POWER5.XLA]__qmaxsolutions_982"/>
      <sheetName val="[POWER5.XLA]__qmaxsolutions_966"/>
      <sheetName val="[POWER5.XLA]__qmaxsolutions_967"/>
      <sheetName val="[POWER5.XLA]__qmaxsolutions_968"/>
      <sheetName val="[POWER5.XLA]__qmaxsolutions_969"/>
      <sheetName val="[POWER5.XLA]__qmaxsolutions_970"/>
      <sheetName val="[POWER5.XLA]__qmaxsolutions_971"/>
      <sheetName val="[POWER5.XLA]__qmaxsolutions_972"/>
      <sheetName val="[POWER5.XLA]__qmaxsolutions_973"/>
      <sheetName val="[POWER5.XLA]__qmaxsolutions_974"/>
      <sheetName val="[POWER5.XLA]__qmaxsolutions_975"/>
      <sheetName val="[POWER5.XLA]__qmaxsolutions_976"/>
      <sheetName val="[POWER5.XLA]__qmaxsolutions_977"/>
      <sheetName val="[POWER5.XLA]__qmaxsolutions_978"/>
      <sheetName val="[POWER5.XLA]__qmaxsolutions_979"/>
      <sheetName val="[POWER5.XLA]__qmaxsolutions_980"/>
      <sheetName val="[POWER5.XLA]__qmaxsolutions_981"/>
      <sheetName val="[POWER5.XLA]__qmaxsolutions_986"/>
      <sheetName val="[POWER5.XLA]__qmaxsolutions_983"/>
      <sheetName val="[POWER5.XLA]__qmaxsolutions_984"/>
      <sheetName val="[POWER5.XLA]__qmaxsolutions_985"/>
      <sheetName val="[POWER5.XLA]__qmaxsolutions_987"/>
      <sheetName val="[POWER5.XLA]__qmaxsolutions_988"/>
      <sheetName val="[POWER5.XLA]__qmaxsolutions_989"/>
      <sheetName val="[POWER5.XLA]__qmaxsolutions_992"/>
      <sheetName val="[POWER5.XLA]__qmaxsolutions_990"/>
      <sheetName val="[POWER5.XLA]__qmaxsolutions_991"/>
      <sheetName val="[POWER5.XLA]__qmaxsolutions_994"/>
      <sheetName val="[POWER5.XLA]__qmaxsolutions_993"/>
      <sheetName val="[POWER5.XLA]__qmaxsolutions_995"/>
      <sheetName val="[POWER5.XLA]__qmaxsolutions_998"/>
      <sheetName val="[POWER5.XLA]__qmaxsolutions_996"/>
      <sheetName val="[POWER5.XLA]__qmaxsolutions_997"/>
      <sheetName val="[POWER5.XLA]__qmaxsolution_1001"/>
      <sheetName val="[POWER5.XLA]__qmaxsolutions_999"/>
      <sheetName val="[POWER5.XLA]__qmaxsolution_1000"/>
      <sheetName val="[POWER5.XLA]__qmaxsolution_1003"/>
      <sheetName val="[POWER5.XLA]__qmaxsolution_1002"/>
      <sheetName val="[POWER5.XLA]__qmaxsolution_1004"/>
      <sheetName val="[POWER5.XLA]__qmaxsolution_1005"/>
      <sheetName val="[POWER5.XLA]__qmaxsolution_1006"/>
      <sheetName val="[POWER5.XLA]__qmaxsolution_1025"/>
      <sheetName val="[POWER5.XLA]__qmaxsolution_1010"/>
      <sheetName val="[POWER5.XLA]__qmaxsolution_1011"/>
      <sheetName val="[POWER5.XLA]__qmaxsolution_1016"/>
      <sheetName val="[POWER5.XLA]__qmaxsolution_1012"/>
      <sheetName val="[POWER5.XLA]__qmaxsolution_1013"/>
      <sheetName val="[POWER5.XLA]__qmaxsolution_1014"/>
      <sheetName val="[POWER5.XLA]__qmaxsolution_1015"/>
      <sheetName val="[POWER5.XLA]__qmaxsolution_1018"/>
      <sheetName val="[POWER5.XLA]__qmaxsolution_1017"/>
      <sheetName val="[POWER5.XLA]__qmaxsolution_1020"/>
      <sheetName val="[POWER5.XLA]__qmaxsolution_1019"/>
      <sheetName val="[POWER5.XLA]__qmaxsolution_1021"/>
      <sheetName val="[POWER5.XLA]__qmaxsolution_1022"/>
      <sheetName val="[POWER5.XLA]__qmaxsolution_1023"/>
      <sheetName val="[POWER5.XLA]__qmaxsolution_1024"/>
      <sheetName val="[POWER5.XLA]__qmaxsolution_1026"/>
      <sheetName val="[POWER5.XLA]__qmaxsolution_1027"/>
      <sheetName val="[POWER5.XLA]__qmaxsolution_1030"/>
      <sheetName val="[POWER5.XLA]__qmaxsolution_1028"/>
      <sheetName val="[POWER5.XLA]__qmaxsolution_1029"/>
      <sheetName val="[POWER5.XLA]__qmaxsolution_1034"/>
      <sheetName val="[POWER5.XLA]__qmaxsolution_1031"/>
      <sheetName val="[POWER5.XLA]__qmaxsolution_1032"/>
      <sheetName val="[POWER5.XLA]__qmaxsolution_1033"/>
      <sheetName val="[POWER5.XLA]__qmaxsolution_1035"/>
      <sheetName val="[POWER5.XLA]__qmaxsolution_1036"/>
      <sheetName val="[POWER5.XLA]__qmaxsolution_1037"/>
      <sheetName val="[POWER5.XLA]__qmaxsolution_1038"/>
      <sheetName val="[POWER5.XLA]__qmaxsolution_1040"/>
      <sheetName val="[POWER5.XLA]__qmaxsolution_1041"/>
      <sheetName val="[POWER5.XLA]__qmaxsolution_1042"/>
      <sheetName val="[POWER5.XLA]__qmaxsolution_1043"/>
      <sheetName val="[POWER5.XLA]__qmaxsolution_1044"/>
      <sheetName val="[POWER5.XLA]__qmaxsolution_1048"/>
      <sheetName val="[POWER5.XLA]__qmaxsolution_1046"/>
      <sheetName val="[POWER5.XLA]__qmaxsolution_1047"/>
      <sheetName val="[POWER5.XLA]__qmaxsolution_1050"/>
      <sheetName val="LDMI"/>
      <sheetName val="[POWER5.XLA]__qmaxsolution_1051"/>
      <sheetName val="R&amp;EAMT"/>
      <sheetName val="Summary_of_Adjustments1"/>
      <sheetName val="Front_Sheet1"/>
      <sheetName val="//na1_s1"/>
      <sheetName val="Historical_Financials1"/>
      <sheetName val="[POWER5_XLA]_Applications_Mic10"/>
      <sheetName val="[POWER5_XLA]__aodocs_altirnao_1"/>
      <sheetName val="[POWER5_XLA]__localhost_webda_1"/>
      <sheetName val="[POWER5_XLA]__localhost_webda10"/>
      <sheetName val="[POWER5_XLA]__localhost_FY_20_1"/>
      <sheetName val="[POWER5_XLA]__aodocs_altirnao10"/>
      <sheetName val="[POWER5_XLA]__localhost_webda11"/>
      <sheetName val="[POWER5_XLA][POWER5_XLA]_POWE17"/>
      <sheetName val="[POWER5_XLA][POWER5_XLA]_POWE18"/>
      <sheetName val="[POWER5_XLA][POWER5_XLA]_POWE19"/>
      <sheetName val="[POWER5_XLA]_J_Applications_M10"/>
      <sheetName val="[POWER5_XLA][POWER5_XLA]_POWE20"/>
      <sheetName val="[POWER5_XLA][POWER5_XLA]_POWE21"/>
      <sheetName val="[POWER5_XLA]_Applications_Mic11"/>
      <sheetName val="[POWER5_XLA]_Users_Dan_Librar_1"/>
      <sheetName val="[POWER5_XLA]__aodocs_altirnao11"/>
      <sheetName val="[POWER5_XLA]__aodocs_altirnao12"/>
      <sheetName val="[POWER5_XLA][POWER5_XLA]_POWE22"/>
      <sheetName val="[POWER5_XLA][POWER5_XLA]_POWE23"/>
      <sheetName val="[POWER5_XLA][POWER5_XLA]_POWE24"/>
      <sheetName val="[POWER5_XLA]_Applications_Mic12"/>
      <sheetName val="[POWER5_XLA]_J_Applications_M11"/>
      <sheetName val="[POWER5_XLA][POWER5_XLA]_POWE25"/>
      <sheetName val="[POWER5_XLA][POWER5_XLA]_POWE26"/>
      <sheetName val="[POWER5_XLA][POWER5_XLA]_POWE27"/>
      <sheetName val="[POWER5_XLA]__localhost_webda12"/>
      <sheetName val="[POWER5_XLA]__localhost_webda13"/>
      <sheetName val="[POWER5_XLA]__localhost_webda14"/>
      <sheetName val="[POWER5_XLA]_J_Applications_M12"/>
      <sheetName val="[POWER5_XLA]_Applications_Mic13"/>
      <sheetName val="[POWER5_XLA]__aodocs_altirnao13"/>
      <sheetName val="[POWER5_XLA]__aodocs_altirnao14"/>
      <sheetName val="[POWER5_XLA]_Applications_Mic14"/>
      <sheetName val="[POWER5_XLA]_Applications_Mic15"/>
      <sheetName val="[POWER5_XLA]_J_Applications_M13"/>
      <sheetName val="[POWER5_XLA]__aodocs_altirnao15"/>
      <sheetName val="[POWER5_XLA]__localhost_webda15"/>
      <sheetName val="[POWER5_XLA]__localhost_webda16"/>
      <sheetName val="[POWER5_XLA]__aodocs_altirnao16"/>
      <sheetName val="[POWER5_XLA]_J_Applications_M14"/>
      <sheetName val="[POWER5_XLA]_Applications_Mic16"/>
      <sheetName val="[POWER5_XLA][POWER5_XLA]_POWE28"/>
      <sheetName val="[POWER5_XLA][POWER5_XLA]_POWE29"/>
      <sheetName val="[POWER5_XLA][POWER5_XLA]_POWE30"/>
      <sheetName val="[POWER5_XLA][POWER5_XLA]_Appl13"/>
      <sheetName val="[POWER5_XLA][POWER5_XLA]__na113"/>
      <sheetName val="[POWER5_XLA][POWER5_XLA]__sfd13"/>
      <sheetName val="Int__Rate_Data1"/>
      <sheetName val="Customize_Your_Purchase_Order1"/>
      <sheetName val="CENTRAL_REGION_-_661"/>
      <sheetName val="Add_Info(AI)1"/>
      <sheetName val="P&amp;L_-_Main1"/>
      <sheetName val="99_Contingency_Analysis1"/>
      <sheetName val="New_C_PM1"/>
      <sheetName val="Pipeline_User_Controls1"/>
      <sheetName val="GP_LP_Fund1"/>
      <sheetName val="[POWER5_XLA]_Users_SSimakova__1"/>
      <sheetName val="[POWER5_XLA][POWER5_XLA]_POWE31"/>
      <sheetName val="[POWER5_XLA][POWER5_XLA]_POWE32"/>
      <sheetName val="[POWER5_XLA][POWER5_XLA]_Appl14"/>
      <sheetName val="[POWER5_XLA][POWER5_XLA]__na114"/>
      <sheetName val="[POWER5_XLA][POWER5_XLA]__sfd14"/>
      <sheetName val="[POWER5_XLA]__na1_salesforce_15"/>
      <sheetName val="[POWER5_XLA]_J_Applications_M15"/>
      <sheetName val="[POWER5_XLA]__localhost_FY_20_8"/>
      <sheetName val="[POWER5_XLA][POWER5_XLA]_Appl15"/>
      <sheetName val="[POWER5_XLA][POWER5_XLA]__na115"/>
      <sheetName val="[POWER5_XLA][POWER5_XLA]__sfd15"/>
      <sheetName val="[POWER5_XLA]__na1_salesforce_16"/>
      <sheetName val="[POWER5_XLA]_J_Applications_M16"/>
      <sheetName val="[POWER5_XLA][POWER5_XLA]__qma_8"/>
      <sheetName val="[POWER5_XLA][POWER5_XLA]_J_Ap_8"/>
      <sheetName val="[POWER5_XLA][POWER5_XLA]_Appl16"/>
      <sheetName val="[POWER5_XLA][POWER5_XLA]__na116"/>
      <sheetName val="[POWER5_XLA][POWER5_XLA]__sfd16"/>
      <sheetName val="Financial_Data1"/>
      <sheetName val="Lookup_Table1"/>
      <sheetName val="Dashboard_-_Page_11"/>
      <sheetName val="Dashboard_-_Page_21"/>
      <sheetName val="Dashboard_-_Page_31"/>
      <sheetName val="HRs_&amp;_Fill_Rate1"/>
      <sheetName val="TX_Consolidated1"/>
      <sheetName val="Corpus_Christi1"/>
      <sheetName val="Del_Rio(xfers__to_SA_in_Nov_)1"/>
      <sheetName val="Laredo(xfers__to_Corp__in_Nov_1"/>
      <sheetName val="Mt_Vernon1"/>
      <sheetName val="San_Antonio1"/>
      <sheetName val="Consolidated_CCS_Tracker1"/>
      <sheetName val="Abilene_CCS_Tracker1"/>
      <sheetName val="Arlington_CCS_Tracker1"/>
      <sheetName val="Bridgeport_CCS_Tracker1"/>
      <sheetName val="Cooper_CCS_Tracker1"/>
      <sheetName val="Corpus_Christi_CCS_Tracker1"/>
      <sheetName val="Del_Rio_CCS_Tracker1"/>
      <sheetName val="Edinburg_CCS_Tracker1"/>
      <sheetName val="Jasper_CCS_Tracker1"/>
      <sheetName val="Laredo_CCS_Tracker1"/>
      <sheetName val="Mt_Vernon_CCS_Tracker1"/>
      <sheetName val="Pasadena_CCS_Tracker1"/>
      <sheetName val="San_Antonio_CCS_Tracker1"/>
      <sheetName val="Pyramid_CCS_Tracker1"/>
      <sheetName val="OK_Consol1"/>
      <sheetName val="Avg_PCA_Hrs1"/>
      <sheetName val="PCA_Hours1"/>
      <sheetName val="[POWER5_XLA]__d_docs_live_net_1"/>
      <sheetName val="Convertible_Preferred1"/>
      <sheetName val="Upside_Cases1"/>
      <sheetName val="Standalone_Costs1"/>
      <sheetName val="Depr_Table1"/>
      <sheetName val="[POWER5_XLA]_Applications_Mic17"/>
      <sheetName val="[POWER5_XLA]__na1_salesforce_17"/>
      <sheetName val="[POWER5_XLA]__sfdc_DFS_Applic_9"/>
      <sheetName val="[POWER5_XLA]_J_Applications_M17"/>
      <sheetName val="Summary_of_Adjustments2"/>
      <sheetName val="Service_Offerings_to_Top-202"/>
      <sheetName val="Logistics_Out__by_Region2"/>
      <sheetName val="Revenue_by_Segment2"/>
      <sheetName val="Facilities_Overview2"/>
      <sheetName val="Vol_Contr_2013-20162"/>
      <sheetName val="Front_Sheet2"/>
      <sheetName val="//na1_s2"/>
      <sheetName val="B-6_investment2"/>
      <sheetName val="Date_Listing_-_Sub2"/>
      <sheetName val="Historical_Financials2"/>
      <sheetName val="[POWER5_XLA]_Applications_Mic18"/>
      <sheetName val="[POWER5_XLA]__aodocs_altirnao17"/>
      <sheetName val="[POWER5_XLA]__localhost_webda17"/>
      <sheetName val="[POWER5_XLA]__localhost_webda18"/>
      <sheetName val="[POWER5_XLA]__localhost_FY_20_9"/>
      <sheetName val="[POWER5_XLA]__aodocs_altirnao18"/>
      <sheetName val="[POWER5_XLA]__localhost_webda19"/>
      <sheetName val="[POWER5_XLA][POWER5_XLA]_Appl17"/>
      <sheetName val="[POWER5_XLA][POWER5_XLA]__na117"/>
      <sheetName val="[POWER5_XLA][POWER5_XLA]__sfd17"/>
      <sheetName val="[POWER5_XLA][POWER5_XLA]_POWE33"/>
      <sheetName val="[POWER5_XLA][POWER5_XLA]_POWE34"/>
      <sheetName val="[POWER5_XLA][POWER5_XLA]_POWE35"/>
      <sheetName val="[POWER5_XLA]__na1_salesforce_18"/>
      <sheetName val="[POWER5_XLA]_J_Applications_M18"/>
      <sheetName val="[POWER5_XLA][POWER5_XLA]__qma_9"/>
      <sheetName val="[POWER5_XLA][POWER5_XLA]_POWE36"/>
      <sheetName val="[POWER5_XLA][POWER5_XLA]_POWE37"/>
      <sheetName val="[POWER5_XLA][POWER5_XLA]_J_Ap_9"/>
      <sheetName val="[POWER5_XLA]_Applications_Mic19"/>
      <sheetName val="[POWER5_XLA]_Users_Dan_Librar_9"/>
      <sheetName val="[POWER5_XLA]__aodocs_altirnao19"/>
      <sheetName val="[POWER5_XLA]__aodocs_altirnao20"/>
      <sheetName val="[POWER5_XLA][POWER5_XLA]_POWE38"/>
      <sheetName val="[POWER5_XLA][POWER5_XLA]_POWE39"/>
      <sheetName val="[POWER5_XLA][POWER5_XLA]_POWE40"/>
      <sheetName val="[POWER5_XLA][POWER5_XLA]_Appl18"/>
      <sheetName val="[POWER5_XLA][POWER5_XLA]__na118"/>
      <sheetName val="[POWER5_XLA][POWER5_XLA]__sfd18"/>
      <sheetName val="[POWER5_XLA]_Applications_Mic20"/>
      <sheetName val="[POWER5_XLA]__na1_salesforce_19"/>
      <sheetName val="[POWER5_XLA]__sfdc_DFS_Applic10"/>
      <sheetName val="[POWER5_XLA]_J_Applications_M19"/>
      <sheetName val="[POWER5_XLA][POWER5_XLA]_Appl19"/>
      <sheetName val="[POWER5_XLA][POWER5_XLA]__na119"/>
      <sheetName val="[POWER5_XLA][POWER5_XLA]__sfd19"/>
      <sheetName val="[POWER5_XLA][POWER5_XLA]_POWE41"/>
      <sheetName val="[POWER5_XLA][POWER5_XLA]_POWE42"/>
      <sheetName val="[POWER5_XLA][POWER5_XLA]_POWE43"/>
      <sheetName val="[POWER5_XLA]__localhost_webda20"/>
      <sheetName val="[POWER5_XLA]__localhost_webda21"/>
      <sheetName val="[POWER5_XLA]__localhost_FY_2010"/>
      <sheetName val="[POWER5_XLA]__localhost_webda22"/>
      <sheetName val="[POWER5_XLA][POWER5_XLA]__qma10"/>
      <sheetName val="[POWER5_XLA][POWER5_XLA]_J_Ap10"/>
      <sheetName val="[POWER5_XLA]__na1_salesforce_20"/>
      <sheetName val="[POWER5_XLA]_J_Applications_M20"/>
      <sheetName val="[POWER5_XLA]_Applications_Mic21"/>
      <sheetName val="[POWER5_XLA]__aodocs_altirnao21"/>
      <sheetName val="[POWER5_XLA]__aodocs_altirnao22"/>
      <sheetName val="[POWER5_XLA]_Users_Dan_Librar10"/>
      <sheetName val="[POWER5_XLA]_Applications_Mic22"/>
      <sheetName val="[POWER5_XLA]_Applications_Mic23"/>
      <sheetName val="[POWER5_XLA]__na1_salesforce_21"/>
      <sheetName val="[POWER5_XLA]__sfdc_DFS_Applic11"/>
      <sheetName val="[POWER5_XLA]_J_Applications_M21"/>
      <sheetName val="[POWER5_XLA][POWER5_XLA]_Appl20"/>
      <sheetName val="[POWER5_XLA][POWER5_XLA]__na120"/>
      <sheetName val="[POWER5_XLA][POWER5_XLA]__sfd20"/>
      <sheetName val="[POWER5_XLA][POWER5_XLA]_POW_44"/>
      <sheetName val="[POWER5_XLA][POWER5_XLA]_POW_45"/>
      <sheetName val="[POWER5_XLA][POWER5_XLA]_POW_46"/>
      <sheetName val="[POWER5_XLA]__aodocs_altirnao23"/>
      <sheetName val="[POWER5_XLA]__localhost_webda23"/>
      <sheetName val="[POWER5_XLA]__localhost_webda24"/>
      <sheetName val="[POWER5_XLA]__localhost_FY_2011"/>
      <sheetName val="[POWER5_XLA]__aodocs_altirnao24"/>
      <sheetName val="[POWER5_XLA][POWER5_XLA]__qma11"/>
      <sheetName val="[POWER5_XLA][POWER5_XLA]_POW_47"/>
      <sheetName val="[POWER5_XLA][POWER5_XLA]_POW_48"/>
      <sheetName val="[POWER5_XLA][POWER5_XLA]_J_Ap11"/>
      <sheetName val="[POWER5_XLA]__na1_salesforce_22"/>
      <sheetName val="[POWER5_XLA]_J_Applications_M22"/>
      <sheetName val="[POWER5_XLA]_Applications_Mic24"/>
      <sheetName val="[POWER5_XLA]__aodocs_altirna_26"/>
      <sheetName val="[POWER5_XLA]__aodocs_altirna_27"/>
      <sheetName val="[POWER5_XLA][POWER5_XLA]_POWE44"/>
      <sheetName val="[POWER5_XLA][POWER5_XLA]_POWE45"/>
      <sheetName val="[POWER5_XLA][POWER5_XLA]_POWE46"/>
      <sheetName val="[POWER5_XLA][POWER5_XLA]_Appl21"/>
      <sheetName val="[POWER5_XLA][POWER5_XLA]__na121"/>
      <sheetName val="[POWER5_XLA][POWER5_XLA]__sfd21"/>
      <sheetName val="[POWER5_XLA]_Users_Dan_Librar11"/>
      <sheetName val="Int__Rate_Data2"/>
      <sheetName val="Customize_Your_Purchase_Order2"/>
      <sheetName val="CENTRAL_REGION_-_662"/>
      <sheetName val="Add_Info(AI)2"/>
      <sheetName val="P&amp;L_-_Main2"/>
      <sheetName val="99_Contingency_Analysis2"/>
      <sheetName val="New_C_PM2"/>
      <sheetName val="Pipeline_User_Controls2"/>
      <sheetName val="GP_LP_Fund2"/>
      <sheetName val="[POWER5_XLA]_Users_SSimakova__7"/>
      <sheetName val="[POWER5_XLA]__aodocs_altirna_28"/>
      <sheetName val="[POWER5_XLA]__aodocs_altirna_29"/>
      <sheetName val="[POWER5_XLA][POWER5_XLA]_POWE47"/>
      <sheetName val="[POWER5_XLA][POWER5_XLA]_POWE48"/>
      <sheetName val="[POWER5_XLA][POWER5_XLA]_POW_49"/>
      <sheetName val="[POWER5_XLA][POWER5_XLA]_Appl22"/>
      <sheetName val="[POWER5_XLA][POWER5_XLA]__na122"/>
      <sheetName val="[POWER5_XLA][POWER5_XLA]__sfd22"/>
      <sheetName val="[POWER5_XLA]_Users_SSimakova__8"/>
      <sheetName val="[POWER5_XLA]__na1_salesforce_23"/>
      <sheetName val="[POWER5_XLA]__sfdc_DFS_Applic12"/>
      <sheetName val="[POWER5_XLA]_J_Applications_M23"/>
      <sheetName val="[POWER5_XLA]_Applications_Mi_20"/>
      <sheetName val="[POWER5_XLA]__aodocs_altirna_30"/>
      <sheetName val="[POWER5_XLA]__localhost_webd_20"/>
      <sheetName val="[POWER5_XLA]__localhost_FY_2012"/>
      <sheetName val="[POWER5_XLA]__aodocs_altirna_31"/>
      <sheetName val="[POWER5_XLA]__localhost_webd_21"/>
      <sheetName val="[POWER5_XLA][POWER5_XLA]_Appl23"/>
      <sheetName val="[POWER5_XLA][POWER5_XLA]__na123"/>
      <sheetName val="[POWER5_XLA][POWER5_XLA]__sfd23"/>
      <sheetName val="[POWER5_XLA][POWER5_XLA]_POW_50"/>
      <sheetName val="[POWER5_XLA][POWER5_XLA]_POW_51"/>
      <sheetName val="[POWER5_XLA][POWER5_XLA]_POW_52"/>
      <sheetName val="[POWER5_XLA]__na1_salesforce_24"/>
      <sheetName val="[POWER5_XLA]_J_Applications_M24"/>
      <sheetName val="[POWER5_XLA][POWER5_XLA]__qma12"/>
      <sheetName val="[POWER5_XLA][POWER5_XLA]_POW_53"/>
      <sheetName val="[POWER5_XLA][POWER5_XLA]_POW_54"/>
      <sheetName val="[POWER5_XLA][POWER5_XLA]_J_Ap12"/>
      <sheetName val="[POWER5_XLA]_Applications_Mi_21"/>
      <sheetName val="[POWER5_XLA]_Users_Dan_Librar12"/>
      <sheetName val="[POWER5_XLA]__aodocs_altirna_32"/>
      <sheetName val="[POWER5_XLA]__aodocs_altirna_33"/>
      <sheetName val="[POWER5_XLA][POWER5_XLA]_POW_55"/>
      <sheetName val="[POWER5_XLA][POWER5_XLA]_POW_56"/>
      <sheetName val="[POWER5_XLA][POWER5_XLA]_POW_57"/>
      <sheetName val="[POWER5_XLA][POWER5_XLA]_Appl24"/>
      <sheetName val="[POWER5_XLA][POWER5_XLA]__na124"/>
      <sheetName val="[POWER5_XLA][POWER5_XLA]__sfd24"/>
      <sheetName val="[POWER5_XLA]_Users_SSimakova__9"/>
      <sheetName val="[POWER5_XLA]__qmaxsolutions_951"/>
      <sheetName val="[POWER5_XLA]__qmaxsolutions_952"/>
      <sheetName val="[POWER5_XLA]__qmaxsolutions_953"/>
      <sheetName val="[POWER5_XLA]__qmaxsolutions_954"/>
      <sheetName val="[POWER5_XLA]__qmaxsolutions_955"/>
      <sheetName val="Financial_Data2"/>
      <sheetName val="Lookup_Table2"/>
      <sheetName val="Dashboard_-_Page_12"/>
      <sheetName val="Dashboard_-_Page_22"/>
      <sheetName val="Dashboard_-_Page_32"/>
      <sheetName val="HRs_&amp;_Fill_Rate2"/>
      <sheetName val="TX_Consolidated2"/>
      <sheetName val="Corpus_Christi2"/>
      <sheetName val="Del_Rio(xfers__to_SA_in_Nov_)2"/>
      <sheetName val="Laredo(xfers__to_Corp__in_Nov_2"/>
      <sheetName val="Mt_Vernon2"/>
      <sheetName val="San_Antonio2"/>
      <sheetName val="Consolidated_CCS_Tracker2"/>
      <sheetName val="Abilene_CCS_Tracker2"/>
      <sheetName val="Arlington_CCS_Tracker2"/>
      <sheetName val="Bridgeport_CCS_Tracker2"/>
      <sheetName val="Cooper_CCS_Tracker2"/>
      <sheetName val="Corpus_Christi_CCS_Tracker2"/>
      <sheetName val="Del_Rio_CCS_Tracker2"/>
      <sheetName val="Edinburg_CCS_Tracker2"/>
      <sheetName val="Jasper_CCS_Tracker2"/>
      <sheetName val="Laredo_CCS_Tracker2"/>
      <sheetName val="Mt_Vernon_CCS_Tracker2"/>
      <sheetName val="Pasadena_CCS_Tracker2"/>
      <sheetName val="San_Antonio_CCS_Tracker2"/>
      <sheetName val="Pyramid_CCS_Tracker2"/>
      <sheetName val="OK_Consol2"/>
      <sheetName val="Avg_PCA_Hrs2"/>
      <sheetName val="PCA_Hours2"/>
      <sheetName val="[POWER5_XLA]__qmaxsolutions_956"/>
      <sheetName val="[POWER5_XLA]__qmaxsolutions_957"/>
      <sheetName val="[POWER5_XLA]__qmaxsolutions_958"/>
      <sheetName val="[POWER5_XLA]__qmaxsolutions_959"/>
      <sheetName val="[POWER5_XLA]__qmaxsolutions_960"/>
      <sheetName val="[POWER5_XLA]__qmaxsolutions_961"/>
      <sheetName val="[POWER5_XLA]__qmaxsolutions_962"/>
      <sheetName val="[POWER5_XLA]__qmaxsolutions_963"/>
      <sheetName val="[POWER5_XLA]__qmaxsolutions_964"/>
      <sheetName val="[POWER5_XLA]__qmaxsolutions_965"/>
      <sheetName val="[POWER5_XLA]__qmaxsolutions_966"/>
      <sheetName val="Convertible_Preferred2"/>
      <sheetName val="Upside_Cases2"/>
      <sheetName val="Standalone_Costs2"/>
      <sheetName val="[POWER5_XLA]__qmaxsolutions_967"/>
      <sheetName val="[POWER5_XLA]__qmaxsolutions_968"/>
      <sheetName val="Depr_Table2"/>
      <sheetName val="[POWER5_XLA]__qmaxsolutions_969"/>
      <sheetName val="[POWER5_XLA]__qmaxsolutions_970"/>
      <sheetName val="[POWER5_XLA]__qmaxsolutions_971"/>
      <sheetName val="[POWER5_XLA]__qmaxsolutions_972"/>
      <sheetName val="[POWER5_XLA]__qmaxsolutions_973"/>
      <sheetName val="[POWER5_XLA]__qmaxsolutions_974"/>
      <sheetName val="[POWER5_XLA]__qmaxsolutions_975"/>
      <sheetName val="[POWER5_XLA]__qmaxsolutions_976"/>
      <sheetName val="[POWER5_XLA]__qmaxsolutions_977"/>
      <sheetName val="[POWER5_XLA]__qmaxsolutions_978"/>
      <sheetName val="[POWER5_XLA]__qmaxsolutions_979"/>
      <sheetName val="[POWER5_XLA]__qmaxsolutions_980"/>
      <sheetName val="[POWER5_XLA]__qmaxsolutions_981"/>
      <sheetName val="[POWER5_XLA]__qmaxsolutions_982"/>
      <sheetName val="[POWER5_XLA]__qmaxsolutions_983"/>
      <sheetName val="[POWER5_XLA]__qmaxsolutions_984"/>
      <sheetName val="[POWER5_XLA]__qmaxsolutions_985"/>
      <sheetName val="[POWER5_XLA]__qmaxsolutions_986"/>
      <sheetName val="[POWER5_XLA]__qmaxsolutions_987"/>
      <sheetName val="[POWER5_XLA]__qmaxsolutions_988"/>
      <sheetName val="[POWER5_XLA]__qmaxsolutions_989"/>
      <sheetName val="[POWER5_XLA]__qmaxsolutions_990"/>
      <sheetName val="[POWER5_XLA]__qmaxsolutions_991"/>
      <sheetName val="[POWER5_XLA]__qmaxsolutions_992"/>
      <sheetName val="[POWER5_XLA]__qmaxsolutions_993"/>
      <sheetName val="[POWER5_XLA]__qmaxsolutions_994"/>
      <sheetName val="[POWER5_XLA]__qmaxsolutions_995"/>
      <sheetName val="[POWER5_XLA]__qmaxsolutions_996"/>
      <sheetName val="[POWER5_XLA]__d_docs_live_net10"/>
      <sheetName val="[POWER5_XLA]__d_docs_live_net11"/>
      <sheetName val="[POWER5_XLA]__d_docs_live_net12"/>
      <sheetName val="[POWER5_XLA]__qmaxsolutions_997"/>
      <sheetName val="PL11_DELETE"/>
      <sheetName val="CP"/>
      <sheetName val="ADJ - RATE"/>
      <sheetName val="__qmaxsolutions_282"/>
      <sheetName val="__qmaxsolutions_235"/>
      <sheetName val="__qmaxsolutions_236"/>
      <sheetName val="__qmaxsolutions_237"/>
      <sheetName val="__qmaxsolutions_238"/>
      <sheetName val="__qmaxsolutions_279"/>
      <sheetName val="__qmaxsolutions_239"/>
      <sheetName val="__qmaxsolutions_240"/>
      <sheetName val="__qmaxsolutions_241"/>
      <sheetName val="__qmaxsolutions_247"/>
      <sheetName val="__qmaxsolutions_246"/>
      <sheetName val="__qmaxsolutions_245"/>
      <sheetName val="__qmaxsolutions_242"/>
      <sheetName val="__qmaxsolutions_243"/>
      <sheetName val="__qmaxsolutions_244"/>
      <sheetName val="__qmaxsolutions_248"/>
      <sheetName val="__qmaxsolutions_249"/>
      <sheetName val="__qmaxsolutions_250"/>
      <sheetName val="__qmaxsolutions_251"/>
      <sheetName val="__qmaxsolutions_254"/>
      <sheetName val="__qmaxsolutions_252"/>
      <sheetName val="__qmaxsolutions_253"/>
      <sheetName val="__qmaxsolutions_255"/>
      <sheetName val="__qmaxsolutions_256"/>
      <sheetName val="__qmaxsolutions_257"/>
      <sheetName val="__qmaxsolutions_258"/>
      <sheetName val="__qmaxsolutions_259"/>
      <sheetName val="__qmaxsolutions_261"/>
      <sheetName val="__qmaxsolutions_260"/>
      <sheetName val="__qmaxsolutions_262"/>
      <sheetName val="__qmaxsolutions_270"/>
      <sheetName val="__qmaxsolutions_263"/>
      <sheetName val="__qmaxsolutions_264"/>
      <sheetName val="__qmaxsolutions_265"/>
      <sheetName val="__qmaxsolutions_266"/>
      <sheetName val="__qmaxsolutions_267"/>
      <sheetName val="__qmaxsolutions_268"/>
      <sheetName val="__qmaxsolutions_269"/>
      <sheetName val="__qmaxsolutions_271"/>
      <sheetName val="__qmaxsolutions_272"/>
      <sheetName val="__qmaxsolutions_273"/>
      <sheetName val="__qmaxsolutions_274"/>
      <sheetName val="__qmaxsolutions_275"/>
      <sheetName val="__qmaxsolutions_276"/>
      <sheetName val="__qmaxsolutions_277"/>
      <sheetName val="__qmaxsolutions_278"/>
      <sheetName val="__qmaxsolutions_281"/>
      <sheetName val="__qmaxsolutions_280"/>
      <sheetName val="__qmaxsolutions_283"/>
      <sheetName val="__qmaxsolutions_284"/>
      <sheetName val="Rate"/>
      <sheetName val="CRITERIA20"/>
      <sheetName val="CRITERIA21"/>
      <sheetName val="CRITERIA18"/>
      <sheetName val="[POWER5.XLA]__qmaxsolution_1115"/>
      <sheetName val="PL_-_Corintech_UK"/>
      <sheetName val="PL4_2_-_Corintech_HK"/>
      <sheetName val="[POWER5.XLA]__qmaxsolution_1052"/>
      <sheetName val="[POWER5.XLA]__qmaxsolution_1053"/>
      <sheetName val="[POWER5.XLA]__qmaxsolution_1054"/>
      <sheetName val="[POWER5.XLA]__qmaxsolution_1055"/>
      <sheetName val="[POWER5.XLA]__qmaxsolution_1056"/>
      <sheetName val="[POWER5.XLA]__qmaxsolution_1057"/>
      <sheetName val="[POWER5.XLA]__qmaxsolution_1058"/>
      <sheetName val="[POWER5.XLA]__qmaxsolution_1059"/>
      <sheetName val="[POWER5.XLA]__qmaxsolution_1060"/>
      <sheetName val="[POWER5.XLA]__qmaxsolution_1061"/>
      <sheetName val="[POWER5.XLA]__qmaxsolution_1062"/>
      <sheetName val="[POWER5.XLA]__qmaxsolution_1063"/>
      <sheetName val="[POWER5.XLA]__qmaxsolution_1064"/>
      <sheetName val="[POWER5.XLA]__qmaxsolution_1065"/>
      <sheetName val="[POWER5.XLA]__qmaxsolution_1066"/>
      <sheetName val="[POWER5.XLA]__qmaxsolution_1067"/>
      <sheetName val="[POWER5.XLA]__qmaxsolution_1068"/>
      <sheetName val="[POWER5.XLA]__qmaxsolution_1069"/>
      <sheetName val="[POWER5.XLA]__qmaxsolution_1070"/>
      <sheetName val="[POWER5.XLA]__qmaxsolution_1071"/>
      <sheetName val="[POWER5.XLA]__qmaxsolution_1072"/>
      <sheetName val="[POWER5.XLA]__qmaxsolution_1073"/>
      <sheetName val="[POWER5.XLA]__qmaxsolution_1074"/>
      <sheetName val="[POWER5.XLA]__qmaxsolution_1075"/>
      <sheetName val="[POWER5.XLA]__qmaxsolution_1076"/>
      <sheetName val="[POWER5.XLA]__qmaxsolution_1077"/>
      <sheetName val="[POWER5.XLA]__qmaxsolution_1078"/>
      <sheetName val="[POWER5.XLA]__qmaxsolution_1079"/>
      <sheetName val="[POWER5.XLA]__qmaxsolution_1080"/>
      <sheetName val="[POWER5.XLA]__qmaxsolution_1081"/>
      <sheetName val="[POWER5.XLA]__qmaxsolution_1082"/>
      <sheetName val="[POWER5.XLA]__qmaxsolution_1083"/>
      <sheetName val="[POWER5.XLA]__qmaxsolution_1084"/>
      <sheetName val="[POWER5.XLA]__qmaxsolution_1085"/>
      <sheetName val="[POWER5.XLA]__qmaxsolution_1086"/>
      <sheetName val="[POWER5.XLA]__qmaxsolution_1087"/>
      <sheetName val="[POWER5.XLA]__qmaxsolution_1088"/>
      <sheetName val="[POWER5.XLA]__qmaxsolution_1089"/>
      <sheetName val="[POWER5.XLA]__qmaxsolution_1090"/>
      <sheetName val="[POWER5.XLA]__qmaxsolution_1091"/>
      <sheetName val="[POWER5.XLA]__qmaxsolution_1092"/>
      <sheetName val="[POWER5.XLA]__qmaxsolution_1093"/>
      <sheetName val="[POWER5.XLA]__qmaxsolution_1094"/>
      <sheetName val="[POWER5.XLA]__qmaxsolution_1095"/>
      <sheetName val="[POWER5.XLA]__qmaxsolution_1096"/>
      <sheetName val="[POWER5.XLA]__qmaxsolution_1097"/>
      <sheetName val="[POWER5.XLA]__qmaxsolution_1098"/>
      <sheetName val="[POWER5.XLA]__qmaxsolution_1099"/>
      <sheetName val="[POWER5.XLA]__qmaxsolution_1100"/>
      <sheetName val="Macro1"/>
      <sheetName val="Total"/>
      <sheetName val="Schedule 2"/>
      <sheetName val="Template"/>
      <sheetName val="7物件"/>
      <sheetName val="OptionsCancellation"/>
      <sheetName val="dados"/>
      <sheetName val="[POWER5.XLA]_Appl_5"/>
      <sheetName val="[POWER5.XLA]__na1_5"/>
      <sheetName val="[POWER5.XLA]__sfd_5"/>
      <sheetName val="[POWER5.XLA]_POW_17"/>
      <sheetName val="[POWER5.XLA]_POW_18"/>
      <sheetName val="[POWER5.XLA]_POW_19"/>
      <sheetName val="[POWER5.XLA]__qma_5"/>
      <sheetName val="[POWER5.XLA]_POW_20"/>
      <sheetName val="[POWER5.XLA]_POW_21"/>
      <sheetName val="[POWER5.XLA]_J_Ap_5"/>
      <sheetName val="[POWER5_XLA]_Appl_5"/>
      <sheetName val="[POWER5_XLA]__na1_5"/>
      <sheetName val="[POWER5_XLA]__sfd_5"/>
      <sheetName val="_Applications_Mi_14"/>
      <sheetName val="__na1_salesforce_10"/>
      <sheetName val="__sfdc_DFS_Applic_6"/>
      <sheetName val="_J_Applications__10"/>
      <sheetName val="_Applications_Mi_15"/>
      <sheetName val="__aodocs_altirna_18"/>
      <sheetName val="__localhost_webd_14"/>
      <sheetName val="__localhost_webd_15"/>
      <sheetName val="__localhost_FY_20_6"/>
      <sheetName val="__aodocs_altirna_19"/>
      <sheetName val="__localhost_webd_16"/>
      <sheetName val="[POWER5.XLA]_Appl_6"/>
      <sheetName val="[POWER5.XLA]__na1_6"/>
      <sheetName val="[POWER5.XLA]__sfd_6"/>
      <sheetName val="[POWER5.XLA]_POW_22"/>
      <sheetName val="[POWER5.XLA]_POW_23"/>
      <sheetName val="[POWER5.XLA]_POW_24"/>
      <sheetName val="__na1_salesforce_11"/>
      <sheetName val="_J_Applications__11"/>
      <sheetName val="[POWER5.XLA]__qma_6"/>
      <sheetName val="[POWER5.XLA]_POW_25"/>
      <sheetName val="[POWER5.XLA]_POW_26"/>
      <sheetName val="[POWER5.XLA]_J_Ap_6"/>
      <sheetName val="_Applications_Mi_16"/>
      <sheetName val="_Users_Dan_Librar_6"/>
      <sheetName val="__aodocs_altirna_20"/>
      <sheetName val="__aodocs_altirna_21"/>
      <sheetName val="[POWER5_XLA]_Appl_6"/>
      <sheetName val="[POWER5_XLA]__na1_6"/>
      <sheetName val="[POWER5_XLA]__sfd_6"/>
      <sheetName val="_Users_SSimakova__5"/>
      <sheetName val="__na1_salesforce_12"/>
      <sheetName val="[POWER5_XLA]_POW_17"/>
      <sheetName val="[POWER5_XLA]_POW_18"/>
      <sheetName val="_Users_Dan_Librar_7"/>
      <sheetName val="_Applications_Mi_17"/>
      <sheetName val="__sfdc_DFS_Applic_7"/>
      <sheetName val="_J_Applications__12"/>
      <sheetName val="_Applications_Mi_18"/>
      <sheetName val="__aodocs_altirna_22"/>
      <sheetName val="__localhost_webd_17"/>
      <sheetName val="__localhost_webd_18"/>
      <sheetName val="__localhost_FY_20_7"/>
      <sheetName val="__aodocs_altirna_23"/>
      <sheetName val="__localhost_webd_19"/>
      <sheetName val="[POWER5.XLA]_Appl_7"/>
      <sheetName val="[POWER5.XLA]__na1_7"/>
      <sheetName val="[POWER5.XLA]__sfd_7"/>
      <sheetName val="[POWER5.XLA]_POW_27"/>
      <sheetName val="[POWER5.XLA]_POW_28"/>
      <sheetName val="[POWER5.XLA]_POW_29"/>
      <sheetName val="__na1_salesforce_13"/>
      <sheetName val="_J_Applications__13"/>
      <sheetName val="[POWER5.XLA]__qma_7"/>
      <sheetName val="[POWER5.XLA]_POW_30"/>
      <sheetName val="[POWER5.XLA]_POW_31"/>
      <sheetName val="[POWER5.XLA]_J_Ap_7"/>
      <sheetName val="_Applications_Mi_19"/>
      <sheetName val="__aodocs_altirna_24"/>
      <sheetName val="__aodocs_altirna_25"/>
      <sheetName val="[POWER5_XLA]_POW_19"/>
      <sheetName val="[POWER5_XLA]_Appl_7"/>
      <sheetName val="[POWER5_XLA]__na1_7"/>
      <sheetName val="[POWER5_XLA]__sfd_7"/>
      <sheetName val="_Users_SSimakova__6"/>
      <sheetName val="__na1_salesforce_14"/>
      <sheetName val="[POWER5_XLA]_POW_20"/>
      <sheetName val="[POWER5_XLA]_POW_21"/>
      <sheetName val="_Users_Dan_Librar_8"/>
      <sheetName val="__na1_salesforce_15"/>
      <sheetName val="[POWER5_XLA]_POW_22"/>
      <sheetName val="[POWER5_XLA]_POW_23"/>
      <sheetName val="_Users_Dan_Librar_9"/>
      <sheetName val="_Applications_Mi_20"/>
      <sheetName val="__sfdc_DFS_Applic_8"/>
      <sheetName val="_J_Applications__14"/>
      <sheetName val="_Applications_Mi_21"/>
      <sheetName val="__aodocs_altirna_26"/>
      <sheetName val="__localhost_webd_20"/>
      <sheetName val="__localhost_webd_21"/>
      <sheetName val="__localhost_FY_20_8"/>
      <sheetName val="__aodocs_altirna_27"/>
      <sheetName val="__localhost_webd_22"/>
      <sheetName val="[POWER5.XLA]_Appl_8"/>
      <sheetName val="[POWER5.XLA]__na1_8"/>
      <sheetName val="[POWER5.XLA]__sfd_8"/>
      <sheetName val="[POWER5.XLA]_POW_32"/>
      <sheetName val="[POWER5.XLA]_POW_33"/>
      <sheetName val="[POWER5.XLA]_POW_34"/>
      <sheetName val="__na1_salesforce_16"/>
      <sheetName val="_J_Applications__15"/>
      <sheetName val="[POWER5.XLA]__qma_8"/>
      <sheetName val="[POWER5.XLA]_POW_35"/>
      <sheetName val="[POWER5.XLA]_POW_36"/>
      <sheetName val="[POWER5.XLA]_J_Ap_8"/>
      <sheetName val="_Applications_Mi_22"/>
      <sheetName val="__aodocs_altirna_28"/>
      <sheetName val="__aodocs_altirna_29"/>
      <sheetName val="[POWER5_XLA]_POW_24"/>
      <sheetName val="[POWER5_XLA]_Appl_8"/>
      <sheetName val="[POWER5_XLA]__na1_8"/>
      <sheetName val="[POWER5_XLA]__sfd_8"/>
      <sheetName val="_Users_SSimakova__7"/>
      <sheetName val="__na1_salesforce_17"/>
      <sheetName val="[POWER5_XLA]_POW_25"/>
      <sheetName val="[POWER5_XLA]_POW_26"/>
      <sheetName val="_Users_Dan_Libra_10"/>
      <sheetName val="__qmaxsolutions_289"/>
      <sheetName val="__qmaxsolutions_285"/>
      <sheetName val="__qmaxsolutions_286"/>
      <sheetName val="__qmaxsolutions_287"/>
      <sheetName val="__qmaxsolutions_288"/>
      <sheetName val="__qmaxsolutions_290"/>
      <sheetName val="__qmaxsolutions_291"/>
      <sheetName val="__qmaxsolutions_298"/>
      <sheetName val="__qmaxsolutions_292"/>
      <sheetName val="__qmaxsolutions_293"/>
      <sheetName val="__qmaxsolutions_294"/>
      <sheetName val="__qmaxsolutions_296"/>
      <sheetName val="__qmaxsolutions_295"/>
      <sheetName val="__qmaxsolutions_297"/>
      <sheetName val="__qmaxsolutions_300"/>
      <sheetName val="__qmaxsolutions_299"/>
      <sheetName val="__qmaxsolutions_301"/>
      <sheetName val="__qmaxsolutions_303"/>
      <sheetName val="__qmaxsolutions_302"/>
      <sheetName val="_Appl_6"/>
      <sheetName val="__na1_6"/>
      <sheetName val="__sfd_6"/>
      <sheetName val="_POW_22"/>
      <sheetName val="_POW_23"/>
      <sheetName val="_POW_24"/>
      <sheetName val="__qma_6"/>
      <sheetName val="_POW_25"/>
      <sheetName val="_POW_26"/>
      <sheetName val="_J_Ap_6"/>
      <sheetName val="_Appl_7"/>
      <sheetName val="__na1_7"/>
      <sheetName val="__sfd_7"/>
      <sheetName val="_POW_27"/>
      <sheetName val="_POW_28"/>
      <sheetName val="_POW_29"/>
      <sheetName val="__qma_7"/>
      <sheetName val="_POW_30"/>
      <sheetName val="_POW_31"/>
      <sheetName val="_J_Ap_7"/>
      <sheetName val="_Appl_8"/>
      <sheetName val="__na1_8"/>
      <sheetName val="__sfd_8"/>
      <sheetName val="_POW_32"/>
      <sheetName val="_POW_33"/>
      <sheetName val="_POW_34"/>
      <sheetName val="__qma_8"/>
      <sheetName val="_POW_35"/>
      <sheetName val="_POW_36"/>
      <sheetName val="_J_Ap_8"/>
      <sheetName val="__qmaxsolutions_305"/>
      <sheetName val="__qmaxsolutions_304"/>
      <sheetName val="__qmaxsolutions_306"/>
      <sheetName val="__qmaxsolutions_307"/>
      <sheetName val="__qmaxsolutions_308"/>
      <sheetName val="__qmaxsolutions_333"/>
      <sheetName val="__qmaxsolutions_318"/>
      <sheetName val="__qmaxsolutions_309"/>
      <sheetName val="__qmaxsolutions_311"/>
      <sheetName val="__qmaxsolutions_310"/>
      <sheetName val="__qmaxsolutions_312"/>
      <sheetName val="__qmaxsolutions_313"/>
      <sheetName val="__qmaxsolutions_314"/>
      <sheetName val="__qmaxsolutions_315"/>
      <sheetName val="__qmaxsolutions_316"/>
      <sheetName val="__qmaxsolutions_317"/>
      <sheetName val="__qmaxsolutions_319"/>
      <sheetName val="__qmaxsolutions_321"/>
      <sheetName val="__qmaxsolutions_320"/>
      <sheetName val="__qmaxsolutions_323"/>
      <sheetName val="__qmaxsolutions_322"/>
      <sheetName val="__qmaxsolutions_324"/>
      <sheetName val="__qmaxsolutions_325"/>
      <sheetName val="__qmaxsolutions_326"/>
      <sheetName val="__qmaxsolutions_327"/>
      <sheetName val="__qmaxsolutions_328"/>
      <sheetName val="__qmaxsolutions_329"/>
      <sheetName val="__qmaxsolutions_330"/>
      <sheetName val="__qmaxsolutions_331"/>
      <sheetName val="__qmaxsolutions_332"/>
      <sheetName val="__d_docs_live_net_5"/>
      <sheetName val="__d_docs_live_net_2"/>
      <sheetName val="__d_docs_live_net_3"/>
      <sheetName val="__d_docs_live_net_4"/>
      <sheetName val="__d_docs_live_net_8"/>
      <sheetName val="__d_docs_live_net_6"/>
      <sheetName val="__d_docs_live_net_7"/>
      <sheetName val="__qmaxsolutions_338"/>
      <sheetName val="__qmaxsolutions_334"/>
      <sheetName val="__qmaxsolutions_335"/>
      <sheetName val="__qmaxsolutions_336"/>
      <sheetName val="__qmaxsolutions_337"/>
      <sheetName val="__qmaxsolutions_339"/>
      <sheetName val="__qmaxsolutions_343"/>
      <sheetName val="__qmaxsolutions_340"/>
      <sheetName val="__qmaxsolutions_341"/>
      <sheetName val="__qmaxsolutions_342"/>
      <sheetName val="__qmaxsolutions_344"/>
      <sheetName val="__qmaxsolutions_345"/>
      <sheetName val="__qmaxsolutions_481"/>
      <sheetName val="__qmaxsolutions_364"/>
      <sheetName val="__qmaxsolutions_352"/>
      <sheetName val="__qmaxsolutions_350"/>
      <sheetName val="__qmaxsolutions_346"/>
      <sheetName val="__qmaxsolutions_347"/>
      <sheetName val="__qmaxsolutions_348"/>
      <sheetName val="__qmaxsolutions_349"/>
      <sheetName val="__qmaxsolutions_351"/>
      <sheetName val="__qmaxsolutions_353"/>
      <sheetName val="__qmaxsolutions_354"/>
      <sheetName val="__qmaxsolutions_355"/>
      <sheetName val="__qmaxsolutions_357"/>
      <sheetName val="__qmaxsolutions_356"/>
      <sheetName val="__qmaxsolutions_360"/>
      <sheetName val="__qmaxsolutions_358"/>
      <sheetName val="__qmaxsolutions_359"/>
      <sheetName val="__qmaxsolutions_361"/>
      <sheetName val="__qmaxsolutions_362"/>
      <sheetName val="__qmaxsolutions_363"/>
      <sheetName val="__qmaxsolutions_365"/>
      <sheetName val="__qmaxsolutions_369"/>
      <sheetName val="__qmaxsolutions_366"/>
      <sheetName val="__qmaxsolutions_368"/>
      <sheetName val="__qmaxsolutions_367"/>
      <sheetName val="__qmaxsolutions_384"/>
      <sheetName val="__qmaxsolutions_381"/>
      <sheetName val="__qmaxsolutions_370"/>
      <sheetName val="__qmaxsolutions_371"/>
      <sheetName val="__qmaxsolutions_373"/>
      <sheetName val="__qmaxsolutions_372"/>
      <sheetName val="__qmaxsolutions_374"/>
      <sheetName val="__qmaxsolutions_378"/>
      <sheetName val="__qmaxsolutions_375"/>
      <sheetName val="__qmaxsolutions_376"/>
      <sheetName val="__qmaxsolutions_377"/>
      <sheetName val="__qmaxsolutions_379"/>
      <sheetName val="__qmaxsolutions_380"/>
      <sheetName val="__qmaxsolutions_382"/>
      <sheetName val="__qmaxsolutions_383"/>
      <sheetName val="__qmaxsolutions_387"/>
      <sheetName val="__qmaxsolutions_385"/>
      <sheetName val="__qmaxsolutions_386"/>
      <sheetName val="__qmaxsolutions_389"/>
      <sheetName val="__qmaxsolutions_388"/>
      <sheetName val="__qmaxsolutions_393"/>
      <sheetName val="__qmaxsolutions_390"/>
      <sheetName val="__qmaxsolutions_391"/>
      <sheetName val="__qmaxsolutions_392"/>
      <sheetName val="__qmaxsolutions_396"/>
      <sheetName val="__qmaxsolutions_394"/>
      <sheetName val="__qmaxsolutions_395"/>
      <sheetName val="__qmaxsolutions_398"/>
      <sheetName val="__qmaxsolutions_397"/>
      <sheetName val="__qmaxsolutions_399"/>
      <sheetName val="__qmaxsolutions_420"/>
      <sheetName val="__qmaxsolutions_405"/>
      <sheetName val="__qmaxsolutions_401"/>
      <sheetName val="__qmaxsolutions_400"/>
      <sheetName val="__qmaxsolutions_402"/>
      <sheetName val="__qmaxsolutions_403"/>
      <sheetName val="__qmaxsolutions_404"/>
      <sheetName val="__qmaxsolutions_406"/>
      <sheetName val="__qmaxsolutions_410"/>
      <sheetName val="__qmaxsolutions_407"/>
      <sheetName val="__qmaxsolutions_408"/>
      <sheetName val="__qmaxsolutions_409"/>
      <sheetName val="__qmaxsolutions_412"/>
      <sheetName val="__qmaxsolutions_411"/>
      <sheetName val="__qmaxsolutions_414"/>
      <sheetName val="__qmaxsolutions_413"/>
      <sheetName val="__qmaxsolutions_419"/>
      <sheetName val="__qmaxsolutions_415"/>
      <sheetName val="__qmaxsolutions_416"/>
      <sheetName val="__qmaxsolutions_417"/>
      <sheetName val="__qmaxsolutions_418"/>
      <sheetName val="__qmaxsolutions_425"/>
      <sheetName val="__qmaxsolutions_421"/>
      <sheetName val="__qmaxsolutions_422"/>
      <sheetName val="__qmaxsolutions_423"/>
      <sheetName val="__qmaxsolutions_424"/>
      <sheetName val="__qmaxsolutions_426"/>
      <sheetName val="__qmaxsolutions_434"/>
      <sheetName val="__qmaxsolutions_427"/>
      <sheetName val="__qmaxsolutions_429"/>
      <sheetName val="__qmaxsolutions_428"/>
      <sheetName val="__qmaxsolutions_430"/>
      <sheetName val="__qmaxsolutions_433"/>
      <sheetName val="__qmaxsolutions_432"/>
      <sheetName val="__qmaxsolutions_431"/>
      <sheetName val="__qmaxsolutions_436"/>
      <sheetName val="__qmaxsolutions_435"/>
      <sheetName val="__qmaxsolutions_437"/>
      <sheetName val="__qmaxsolutions_441"/>
      <sheetName val="__qmaxsolutions_438"/>
      <sheetName val="__qmaxsolutions_439"/>
      <sheetName val="__qmaxsolutions_440"/>
      <sheetName val="__qmaxsolutions_444"/>
      <sheetName val="__qmaxsolutions_442"/>
      <sheetName val="__qmaxsolutions_443"/>
      <sheetName val="__qmaxsolutions_445"/>
      <sheetName val="__qmaxsolutions_446"/>
      <sheetName val="__qmaxsolutions_449"/>
      <sheetName val="__qmaxsolutions_447"/>
      <sheetName val="__qmaxsolutions_448"/>
      <sheetName val="__qmaxsolutions_450"/>
      <sheetName val="__qmaxsolutions_451"/>
      <sheetName val="__qmaxsolutions_453"/>
      <sheetName val="__qmaxsolutions_452"/>
      <sheetName val="__qmaxsolutions_454"/>
      <sheetName val="__qmaxsolutions_455"/>
      <sheetName val="__qmaxsolutions_456"/>
      <sheetName val="__qmaxsolutions_458"/>
      <sheetName val="__qmaxsolutions_457"/>
      <sheetName val="__qmaxsolutions_460"/>
      <sheetName val="__qmaxsolutions_459"/>
      <sheetName val="__qmaxsolutions_461"/>
      <sheetName val="__qmaxsolutions_462"/>
      <sheetName val="__qmaxsolutions_463"/>
      <sheetName val="__qmaxsolutions_464"/>
      <sheetName val="__qmaxsolutions_465"/>
      <sheetName val="__qmaxsolutions_466"/>
      <sheetName val="__qmaxsolutions_468"/>
      <sheetName val="__qmaxsolutions_467"/>
      <sheetName val="__qmaxsolutions_469"/>
      <sheetName val="__qmaxsolutions_470"/>
      <sheetName val="__qmaxsolutions_471"/>
      <sheetName val="__qmaxsolutions_472"/>
      <sheetName val="__qmaxsolutions_473"/>
      <sheetName val="__qmaxsolutions_474"/>
      <sheetName val="__qmaxsolutions_476"/>
      <sheetName val="__qmaxsolutions_475"/>
      <sheetName val="__qmaxsolutions_478"/>
      <sheetName val="__qmaxsolutions_477"/>
      <sheetName val="__qmaxsolutions_479"/>
      <sheetName val="__qmaxsolutions_480"/>
      <sheetName val="__qmaxsolutions_482"/>
      <sheetName val="__qmaxsolutions_484"/>
      <sheetName val="__qmaxsolutions_483"/>
      <sheetName val="__qmaxsolutions_488"/>
      <sheetName val="__qmaxsolutions_486"/>
      <sheetName val="__qmaxsolutions_485"/>
      <sheetName val="__qmaxsolutions_487"/>
      <sheetName val="__qmaxsolutions_490"/>
      <sheetName val="__qmaxsolutions_489"/>
      <sheetName val="__qmaxsolutions_495"/>
      <sheetName val="__qmaxsolutions_493"/>
      <sheetName val="__qmaxsolutions_491"/>
      <sheetName val="__qmaxsolutions_492"/>
      <sheetName val="__qmaxsolutions_494"/>
      <sheetName val="__qmaxsolutions_503"/>
      <sheetName val="__qmaxsolutions_496"/>
      <sheetName val="__qmaxsolutions_497"/>
      <sheetName val="__qmaxsolutions_498"/>
      <sheetName val="__qmaxsolutions_499"/>
      <sheetName val="__qmaxsolutions_500"/>
      <sheetName val="__qmaxsolutions_501"/>
      <sheetName val="__qmaxsolutions_502"/>
      <sheetName val="__qmaxsolutions_505"/>
      <sheetName val="__qmaxsolutions_504"/>
      <sheetName val="ABL"/>
      <sheetName val="share buyback output"/>
      <sheetName val="Alpha Standalone"/>
      <sheetName val="[POWER5.XLA]//na1_salesforce_co"/>
      <sheetName val="[POWER5.XLA]//qmaxsolutions-my_"/>
      <sheetName val="[POWER5.XLA][POWER5_XLA]\Applic"/>
      <sheetName val="[POWER5.XLA][POWER5_XLA]//na1_s"/>
      <sheetName val="[POWER5.XLA][POWER5_XLA]\\sfdc\"/>
      <sheetName val="[POWER5.XLA][POWER5_XLA]//qmaxs"/>
      <sheetName val="[POWER5.XLA][POWER5_XLA]\J\Appl"/>
      <sheetName val="[POWER5.XLA]__qmaxsolution_1104"/>
      <sheetName val="[POWER5.XLA]__qmaxsolution_1103"/>
      <sheetName val="Collection"/>
      <sheetName val="Summary -&gt;"/>
      <sheetName val="Status Dashboard"/>
      <sheetName val="Operational HC Adj."/>
      <sheetName val="Functional Tabs -&gt;"/>
      <sheetName val="Executive &amp; Strategy"/>
      <sheetName val="Finance"/>
      <sheetName val="HR"/>
      <sheetName val="Supply Management"/>
      <sheetName val="Legal"/>
      <sheetName val="All Other"/>
      <sheetName val="Supply Management Data -&gt;"/>
      <sheetName val="Warehouse Cost"/>
      <sheetName val="WH Pricing"/>
      <sheetName val="Real Estate"/>
      <sheetName val="Data Files -&gt;"/>
      <sheetName val="SMBPL(Functional)"/>
      <sheetName val="Census - All Business"/>
      <sheetName val="ADJ. SMB Employee Census with $"/>
      <sheetName val="SMB P&amp;L (Clean)"/>
      <sheetName val="Corp19 Actual P&amp;L wo. Alloc"/>
      <sheetName val="Allocation Metric Input"/>
      <sheetName val="Graveyard -&gt;"/>
      <sheetName val="SMBAllocated Depts"/>
      <sheetName val="SMBP&amp;L by Function"/>
      <sheetName val="SMB Employee Census with Comp"/>
      <sheetName val="2019 Corp Actual PL (Clean)"/>
      <sheetName val="Corp. Check Pivot"/>
      <sheetName val="Section Divider"/>
      <sheetName val="Flatfile - Details"/>
      <sheetName val="Operational Finance SMB Direct"/>
      <sheetName val="2019 Actual PL"/>
      <sheetName val="Sheet8"/>
      <sheetName val="Pivot"/>
      <sheetName val="[POWER5.XLA]__qmaxsolution_1102"/>
      <sheetName val="[POWER5.XLA]__qmaxsolution_1101"/>
      <sheetName val="P and L"/>
      <sheetName val="A"/>
      <sheetName val="__FDSCACHE__"/>
      <sheetName val="Ericcson Data"/>
      <sheetName val="Ericcson"/>
      <sheetName val="New CapEx EBITDA"/>
      <sheetName val="Uniti Implied"/>
      <sheetName val="Runoff"/>
      <sheetName val="LT Rev+CapEx"/>
      <sheetName val="Hist Val"/>
      <sheetName val="Undw EBITDA"/>
      <sheetName val="CapTable"/>
      <sheetName val="CIQ_LinkingNames"/>
      <sheetName val="Hist Fin"/>
      <sheetName val="Inputs-&gt;"/>
      <sheetName val="Fin Input"/>
      <sheetName val="US 1L Inc TL Returns"/>
      <sheetName val="US 1L TL Returns"/>
      <sheetName val="Eur 1L TL Returns"/>
      <sheetName val="1L Notes Returns"/>
      <sheetName val="Uns Notes Returns"/>
      <sheetName val="ROE Calc-&gt;"/>
      <sheetName val="ROE Calculator"/>
      <sheetName val="Modeled Cash Flows"/>
      <sheetName val="Curves"/>
      <sheetName val="Drop Downs"/>
      <sheetName val="[POWER5.XLA]__qmaxsolution_1105"/>
      <sheetName val="[POWER5.XLA]_Applications_Mi_35"/>
      <sheetName val="[POWER5.XLA]__na1_salesforce_24"/>
      <sheetName val="[POWER5.XLA]__sfdc_DFS_Appli_13"/>
      <sheetName val="[POWER5.XLA]_J_Applications__24"/>
      <sheetName val="[POWER5.XLA]_Applications_Mi_36"/>
      <sheetName val="[POWER5.XLA]__aodocs_altirna_46"/>
      <sheetName val="[POWER5.XLA]__localhost_webd_35"/>
      <sheetName val="[POWER5.XLA]__localhost_webd_36"/>
      <sheetName val="[POWER5.XLA]__localhost_FY_2_13"/>
      <sheetName val="[POWER5.XLA]__aodocs_altirna_47"/>
      <sheetName val="[POWER5.XLA]__localhost_webd_37"/>
      <sheetName val="[POWER5.XLA][POWER5.XLA]_App_13"/>
      <sheetName val="[POWER5.XLA][POWER5.XLA]__na_13"/>
      <sheetName val="[POWER5.XLA][POWER5.XLA]__sf_13"/>
      <sheetName val="[POWER5.XLA][POWER5.XLA]_POW_57"/>
      <sheetName val="[POWER5.XLA][POWER5.XLA]_POW_58"/>
      <sheetName val="[POWER5.XLA][POWER5.XLA]_POW_59"/>
      <sheetName val="[POWER5.XLA]__na1_salesforce_25"/>
      <sheetName val="[POWER5.XLA]_J_Applications__25"/>
      <sheetName val="[POWER5.XLA][POWER5.XLA]__qm_13"/>
      <sheetName val="[POWER5.XLA][POWER5.XLA]_POW_60"/>
      <sheetName val="[POWER5.XLA][POWER5.XLA]_POW_61"/>
      <sheetName val="[POWER5.XLA][POWER5.XLA]_J_A_13"/>
      <sheetName val="[POWER5.XLA]_Users_Dan_Libra_13"/>
      <sheetName val="[POWER5.XLA]_Applications_Mi_37"/>
      <sheetName val="[POWER5.XLA]__aodocs_altirna_48"/>
      <sheetName val="[POWER5.XLA]__aodocs_altirna_49"/>
      <sheetName val="[POWER5.XLA][POWER5_XLA]_POW_35"/>
      <sheetName val="[POWER5.XLA][POWER5_XLA]_POW_36"/>
      <sheetName val="[POWER5.XLA][POWER5_XLA]_POW_37"/>
      <sheetName val="[POWER5.XLA][POWER5_XLA]_App_13"/>
      <sheetName val="[POWER5.XLA][POWER5_XLA]__na_13"/>
      <sheetName val="[POWER5.XLA][POWER5_XLA]__sf_13"/>
      <sheetName val="[POWER5.XLA]_Applications_Mi_25"/>
      <sheetName val="[POWER5.XLA]__aodocs_altirna_32"/>
      <sheetName val="[POWER5.XLA]__aodocs_altirna_33"/>
      <sheetName val="[POWER5.XLA][POWER5_XLA]_Appl_9"/>
      <sheetName val="[POWER5.XLA][POWER5_XLA]__na1_9"/>
      <sheetName val="[POWER5.XLA][POWER5_XLA]__sfd_9"/>
      <sheetName val="[POWER5.XLA]_Applications_Mi_26"/>
      <sheetName val="[POWER5.XLA]__sfdc_DFS_Appli_10"/>
      <sheetName val="[POWER5.XLA]_J_Applications__18"/>
      <sheetName val="[POWER5.XLA]_Applications_Mi_27"/>
      <sheetName val="[POWER5.XLA]__aodocs_altirna_34"/>
      <sheetName val="[POWER5.XLA]__localhost_webd_26"/>
      <sheetName val="[POWER5.XLA]__localhost_webd_27"/>
      <sheetName val="[POWER5.XLA]__localhost_FY_2_10"/>
      <sheetName val="[POWER5.XLA]__aodocs_altirna_35"/>
      <sheetName val="[POWER5.XLA]__localhost_webd_28"/>
      <sheetName val="[POWER5.XLA][POWER5.XLA]_App_10"/>
      <sheetName val="[POWER5.XLA][POWER5.XLA]__na_10"/>
      <sheetName val="[POWER5.XLA][POWER5.XLA]__sf_10"/>
      <sheetName val="[POWER5.XLA][POWER5.XLA]_POW_42"/>
      <sheetName val="[POWER5.XLA][POWER5.XLA]_POW_43"/>
      <sheetName val="[POWER5.XLA][POWER5.XLA]_POW_44"/>
      <sheetName val="[POWER5.XLA]__na1_salesforce_19"/>
      <sheetName val="[POWER5.XLA]_J_Applications__19"/>
      <sheetName val="[POWER5.XLA][POWER5.XLA]__qm_10"/>
      <sheetName val="[POWER5.XLA][POWER5.XLA]_POW_45"/>
      <sheetName val="[POWER5.XLA][POWER5.XLA]_POW_46"/>
      <sheetName val="[POWER5.XLA][POWER5.XLA]_J_A_10"/>
      <sheetName val="[POWER5.XLA]_Applications_Mi_28"/>
      <sheetName val="[POWER5.XLA]__aodocs_altirna_36"/>
      <sheetName val="[POWER5.XLA]__aodocs_altirna_37"/>
      <sheetName val="[POWER5.XLA][POWER5_XLA]_App_10"/>
      <sheetName val="[POWER5.XLA][POWER5_XLA]__na_10"/>
      <sheetName val="[POWER5.XLA][POWER5_XLA]__sf_10"/>
      <sheetName val="[POWER5.XLA]_Applications_Mi_29"/>
      <sheetName val="[POWER5.XLA]__na1_salesforce_20"/>
      <sheetName val="[POWER5.XLA]__sfdc_DFS_Appli_11"/>
      <sheetName val="[POWER5.XLA]_J_Applications__20"/>
      <sheetName val="[POWER5.XLA]_Applications_Mi_30"/>
      <sheetName val="[POWER5.XLA]__aodocs_altirna_38"/>
      <sheetName val="[POWER5.XLA]__localhost_webd_29"/>
      <sheetName val="[POWER5.XLA]__localhost_webd_30"/>
      <sheetName val="[POWER5.XLA]__localhost_FY_2_11"/>
      <sheetName val="[POWER5.XLA]__aodocs_altirna_39"/>
      <sheetName val="[POWER5.XLA]__localhost_webd_31"/>
      <sheetName val="[POWER5.XLA][POWER5.XLA]_App_11"/>
      <sheetName val="[POWER5.XLA][POWER5.XLA]__na_11"/>
      <sheetName val="[POWER5.XLA][POWER5.XLA]__sf_11"/>
      <sheetName val="[POWER5.XLA][POWER5.XLA]_POW_47"/>
      <sheetName val="[POWER5.XLA][POWER5.XLA]_POW_48"/>
      <sheetName val="[POWER5.XLA][POWER5.XLA]_POW_49"/>
      <sheetName val="[POWER5.XLA]__na1_salesforce_21"/>
      <sheetName val="[POWER5.XLA]_J_Applications__21"/>
      <sheetName val="[POWER5.XLA][POWER5.XLA]__qm_11"/>
      <sheetName val="[POWER5.XLA][POWER5.XLA]_POW_50"/>
      <sheetName val="[POWER5.XLA][POWER5.XLA]_POW_51"/>
      <sheetName val="[POWER5.XLA][POWER5.XLA]_J_A_11"/>
      <sheetName val="[POWER5.XLA]_Applications_Mi_31"/>
      <sheetName val="[POWER5.XLA]__aodocs_altirna_40"/>
      <sheetName val="[POWER5.XLA]__aodocs_altirna_41"/>
      <sheetName val="[POWER5.XLA][POWER5_XLA]_POW_29"/>
      <sheetName val="[POWER5.XLA][POWER5_XLA]_POW_30"/>
      <sheetName val="[POWER5.XLA][POWER5_XLA]_POW_31"/>
      <sheetName val="[POWER5.XLA][POWER5_XLA]_App_11"/>
      <sheetName val="[POWER5.XLA][POWER5_XLA]__na_11"/>
      <sheetName val="[POWER5.XLA][POWER5_XLA]__sf_11"/>
      <sheetName val="[POWER5.XLA]_Applications_Mi_32"/>
      <sheetName val="[POWER5.XLA]__na1_salesforce_22"/>
      <sheetName val="[POWER5.XLA]__sfdc_DFS_Appli_12"/>
      <sheetName val="[POWER5.XLA]_J_Applications__22"/>
      <sheetName val="[POWER5.XLA]_Applications_Mi_33"/>
      <sheetName val="[POWER5.XLA]__aodocs_altirna_42"/>
      <sheetName val="[POWER5.XLA]__localhost_webd_32"/>
      <sheetName val="[POWER5.XLA]__localhost_webd_33"/>
      <sheetName val="[POWER5.XLA]__localhost_FY_2_12"/>
      <sheetName val="[POWER5.XLA]__aodocs_altirna_43"/>
      <sheetName val="[POWER5.XLA]__localhost_webd_34"/>
      <sheetName val="[POWER5.XLA][POWER5.XLA]_App_12"/>
      <sheetName val="[POWER5.XLA][POWER5.XLA]__na_12"/>
      <sheetName val="[POWER5.XLA][POWER5.XLA]__sf_12"/>
      <sheetName val="[POWER5.XLA][POWER5.XLA]_POW_52"/>
      <sheetName val="[POWER5.XLA][POWER5.XLA]_POW_53"/>
      <sheetName val="[POWER5.XLA][POWER5.XLA]_POW_54"/>
      <sheetName val="[POWER5.XLA]__na1_salesforce_23"/>
      <sheetName val="[POWER5.XLA]_J_Applications__23"/>
      <sheetName val="[POWER5.XLA][POWER5.XLA]__qm_12"/>
      <sheetName val="[POWER5.XLA][POWER5.XLA]_POW_55"/>
      <sheetName val="[POWER5.XLA][POWER5.XLA]_POW_56"/>
      <sheetName val="[POWER5.XLA][POWER5.XLA]_J_A_12"/>
      <sheetName val="[POWER5.XLA]_Users_Dan_Libra_12"/>
      <sheetName val="[POWER5.XLA]_Applications_Mi_34"/>
      <sheetName val="[POWER5.XLA]__aodocs_altirna_44"/>
      <sheetName val="[POWER5.XLA]__aodocs_altirna_45"/>
      <sheetName val="[POWER5.XLA][POWER5_XLA]_POW_32"/>
      <sheetName val="[POWER5.XLA][POWER5_XLA]_POW_33"/>
      <sheetName val="[POWER5.XLA][POWER5_XLA]_POW_34"/>
      <sheetName val="[POWER5.XLA][POWER5_XLA]_App_12"/>
      <sheetName val="[POWER5.XLA][POWER5_XLA]__na_12"/>
      <sheetName val="[POWER5.XLA][POWER5_XLA]__sf_12"/>
      <sheetName val="__soferadvisors_m_9"/>
      <sheetName val="__soferadvisors_m_2"/>
      <sheetName val="__soferadvisors_m_3"/>
      <sheetName val="__soferadvisors_m_4"/>
      <sheetName val="__soferadvisors_m_5"/>
      <sheetName val="__soferadvisors_m_6"/>
      <sheetName val="__soferadvisors_m_7"/>
      <sheetName val="__soferadvisors_m_8"/>
      <sheetName val="16"/>
      <sheetName val="[POWER5.XLA]__soferadvisors_324"/>
      <sheetName val="[POWER5.XLA]__soferadvisors_321"/>
      <sheetName val="[POWER5.XLA]__soferadvisors_322"/>
      <sheetName val="[POWER5.XLA]__soferadvisors_323"/>
      <sheetName val="LYO_(2)"/>
      <sheetName val="Gerken_(2)"/>
      <sheetName val="TMS_(2)"/>
      <sheetName val="Fesler_(2)"/>
      <sheetName val="Benham_(2)"/>
      <sheetName val="LCD_(2)"/>
      <sheetName val="Roberts_(2)"/>
      <sheetName val="Hoffman_(2)"/>
      <sheetName val="Baker_(2)"/>
      <sheetName val="Victoria_(2)"/>
      <sheetName val="Williams_(2)"/>
      <sheetName val="Engel_(2)"/>
      <sheetName val="Sonoran_(2)"/>
      <sheetName val="MThurman_(2)"/>
      <sheetName val="BThurman_(2)"/>
      <sheetName val="DSA_(2)"/>
      <sheetName val="Coastal_(2)"/>
      <sheetName val="Global_Controls"/>
      <sheetName val="Supporting_Settings"/>
      <sheetName val="Outputs_for_CIP"/>
      <sheetName val="Ret_MSC_StaffDemand"/>
      <sheetName val="ePSM_BOB_Data_Page"/>
      <sheetName val="Rx_Key_Stat_by_Generic_page"/>
      <sheetName val="ePSM_Header_Data_Page"/>
      <sheetName val="Data_Availability_page"/>
      <sheetName val="HPD_page"/>
      <sheetName val="Med_Cat_-_Curr_page"/>
      <sheetName val="ePSM_Medical_Data_Page"/>
      <sheetName val="ePSM_Fund_Code"/>
      <sheetName val="Income_Statement_Summary"/>
      <sheetName val="BS_Summary"/>
      <sheetName val="Cash_Flow_Summary"/>
      <sheetName val="1_-_2018-2019_Rev"/>
      <sheetName val="2_-_2018-2019_Rev_Fcst_Detail"/>
      <sheetName val="3_-_Cash_Flow_(New_Format)"/>
      <sheetName val="4_-_2018-2019_Gen_&amp;_Admin"/>
      <sheetName val="3_-_2018-2019_Cash_Flow"/>
      <sheetName val="5_-_2018-2019_Bal_Sheet"/>
      <sheetName val="6_-_2018-2019_Inc_Stmt"/>
      <sheetName val="7_-_Purchasing"/>
      <sheetName val="TBAL9697_-group_wise__sdpl"/>
      <sheetName val="[POWER5_XLA]__soferadvisors_m_9"/>
      <sheetName val="[POWER5_XLA]__soferadvisors_m_2"/>
      <sheetName val="[POWER5_XLA]__soferadvisors_m_3"/>
      <sheetName val="[POWER5_XLA]__soferadvisors_m_4"/>
      <sheetName val="[POWER5_XLA]__soferadvisors_m_5"/>
      <sheetName val="[POWER5_XLA]__soferadvisors_m_6"/>
      <sheetName val="[POWER5_XLA]__soferadvisors_m_7"/>
      <sheetName val="[POWER5_XLA]__soferadvisors_m_8"/>
      <sheetName val="Détail_mensuel"/>
      <sheetName val="Customer_Complaints"/>
      <sheetName val="Fed_Curr_Prov"/>
      <sheetName val="[POWER5_XLA]__d_docs_live_ne_44"/>
      <sheetName val="[POWER5_XLA]__d_docs_live_ne_26"/>
      <sheetName val="[POWER5_XLA]__d_docs_live_ne_12"/>
      <sheetName val="[POWER5_XLA]__d_docs_live_ne_13"/>
      <sheetName val="[POWER5_XLA]__d_docs_live_ne_15"/>
      <sheetName val="[POWER5_XLA]__d_docs_live_ne_14"/>
      <sheetName val="[POWER5_XLA]__d_docs_live_ne_16"/>
      <sheetName val="[POWER5_XLA]__d_docs_live_ne_17"/>
      <sheetName val="[POWER5_XLA]__d_docs_live_ne_18"/>
      <sheetName val="[POWER5_XLA]__d_docs_live_ne_19"/>
      <sheetName val="[POWER5_XLA]__d_docs_live_ne_20"/>
      <sheetName val="[POWER5_XLA]__d_docs_live_ne_21"/>
      <sheetName val="[POWER5_XLA]__d_docs_live_ne_22"/>
      <sheetName val="[POWER5_XLA]__d_docs_live_ne_23"/>
      <sheetName val="[POWER5_XLA]__d_docs_live_ne_24"/>
      <sheetName val="[POWER5_XLA]__d_docs_live_ne_25"/>
      <sheetName val="[POWER5_XLA]__d_docs_live_ne_27"/>
      <sheetName val="[POWER5_XLA]__d_docs_live_ne_28"/>
      <sheetName val="[POWER5_XLA]__d_docs_live_ne_29"/>
      <sheetName val="[POWER5_XLA]__d_docs_live_ne_30"/>
      <sheetName val="[POWER5_XLA]__d_docs_live_ne_32"/>
      <sheetName val="[POWER5_XLA]__d_docs_live_ne_31"/>
      <sheetName val="[POWER5_XLA]__d_docs_live_ne_33"/>
      <sheetName val="[POWER5_XLA]__d_docs_live_ne_34"/>
      <sheetName val="[POWER5_XLA]__d_docs_live_ne_38"/>
      <sheetName val="[POWER5_XLA]__d_docs_live_ne_35"/>
      <sheetName val="[POWER5_XLA]__d_docs_live_ne_36"/>
      <sheetName val="[POWER5_XLA]__d_docs_live_ne_37"/>
      <sheetName val="[POWER5_XLA]__d_docs_live_ne_39"/>
      <sheetName val="[POWER5_XLA]__d_docs_live_ne_40"/>
      <sheetName val="[POWER5_XLA]__d_docs_live_ne_41"/>
      <sheetName val="[POWER5_XLA]__d_docs_live_ne_42"/>
      <sheetName val="[POWER5_XLA]__d_docs_live_ne_43"/>
      <sheetName val="Functional_Currency_Code"/>
      <sheetName val="LBO_Analysis"/>
      <sheetName val="_POWE_1"/>
      <sheetName val="_Appl_1"/>
      <sheetName val="__na1_1"/>
      <sheetName val="__sfd_1"/>
      <sheetName val="_POWE10"/>
      <sheetName val="_POWE11"/>
      <sheetName val="_POWE12"/>
      <sheetName val="_POWE13"/>
      <sheetName val="_POWE14"/>
      <sheetName val="CPANA Consolidated"/>
      <sheetName val="Intang SAP"/>
      <sheetName val="[POWER5.XLA]__d_docs_live_n_131"/>
      <sheetName val="[POWER5.XLA]__d_docs_live_n_127"/>
      <sheetName val="[POWER5.XLA]__d_docs_live_n_128"/>
      <sheetName val="[POWER5.XLA]__d_docs_live_n_129"/>
      <sheetName val="[POWER5.XLA]__d_docs_live_n_130"/>
      <sheetName val="[POWER5.XLA]__d_docs_live_n_132"/>
      <sheetName val="[POWER5.XLA]__d_docs_live_n_133"/>
      <sheetName val="[POWER5.XLA]__d_docs_live_n_134"/>
      <sheetName val="[POWER5.XLA]__d_docs_live_n_135"/>
      <sheetName val="[POWER5.XLA]__d_docs_live_n_136"/>
      <sheetName val="[POWER5.XLA]__d_docs_live_n_137"/>
      <sheetName val="4562"/>
      <sheetName val="1120RIC"/>
      <sheetName val="SEC_855_CALC"/>
      <sheetName val="1120_D"/>
      <sheetName val="NY3ATT"/>
      <sheetName val="NY3"/>
      <sheetName val="NYC3L"/>
      <sheetName val="consoplus"/>
      <sheetName val="B1. Tax Data"/>
      <sheetName val="Dati"/>
      <sheetName val="[POWER5_XLA]_POWE_1"/>
      <sheetName val="[POWER5_XLA]_Appl_1"/>
      <sheetName val="[POWER5_XLA]__na1_1"/>
      <sheetName val="[POWER5_XLA]__sfd_1"/>
      <sheetName val="[POWER5_XLA]_POWE10"/>
      <sheetName val="[POWER5_XLA]_POWE11"/>
      <sheetName val="[POWER5_XLA]_POWE12"/>
      <sheetName val="[POWER5_XLA]_POWE13"/>
      <sheetName val="[POWER5_XLA]_POWE14"/>
      <sheetName val="__d_docs_live_net_9"/>
      <sheetName val="__d_docs_live_ne_43"/>
      <sheetName val="__d_docs_live_ne_10"/>
      <sheetName val="__d_docs_live_ne_26"/>
      <sheetName val="__d_docs_live_ne_11"/>
      <sheetName val="__d_docs_live_ne_12"/>
      <sheetName val="__d_docs_live_ne_13"/>
      <sheetName val="__d_docs_live_ne_15"/>
      <sheetName val="__d_docs_live_ne_14"/>
      <sheetName val="__d_docs_live_ne_16"/>
      <sheetName val="__d_docs_live_ne_17"/>
      <sheetName val="__d_docs_live_ne_18"/>
      <sheetName val="__d_docs_live_ne_19"/>
      <sheetName val="__d_docs_live_ne_20"/>
      <sheetName val="__d_docs_live_ne_21"/>
      <sheetName val="__d_docs_live_ne_22"/>
      <sheetName val="__d_docs_live_ne_23"/>
      <sheetName val="__d_docs_live_ne_24"/>
      <sheetName val="__d_docs_live_ne_25"/>
      <sheetName val="__d_docs_live_ne_27"/>
      <sheetName val="__d_docs_live_ne_28"/>
      <sheetName val="__d_docs_live_ne_29"/>
      <sheetName val="__d_docs_live_ne_30"/>
      <sheetName val="__d_docs_live_ne_32"/>
      <sheetName val="__d_docs_live_ne_31"/>
      <sheetName val="__d_docs_live_ne_34"/>
      <sheetName val="__d_docs_live_ne_33"/>
      <sheetName val="__d_docs_live_ne_35"/>
      <sheetName val="__d_docs_live_ne_37"/>
      <sheetName val="__d_docs_live_ne_36"/>
      <sheetName val="__d_docs_live_ne_38"/>
      <sheetName val="__d_docs_live_ne_39"/>
      <sheetName val="__d_docs_live_ne_40"/>
      <sheetName val="__d_docs_live_ne_41"/>
      <sheetName val="__d_docs_live_ne_42"/>
      <sheetName val="__d_docs_live_ne_53"/>
      <sheetName val="__d_docs_live_ne_44"/>
      <sheetName val="__d_docs_live_ne_45"/>
      <sheetName val="__d_docs_live_ne_46"/>
      <sheetName val="__d_docs_live_ne_47"/>
      <sheetName val="__d_docs_live_ne_48"/>
      <sheetName val="__d_docs_live_ne_49"/>
      <sheetName val="__d_docs_live_ne_50"/>
      <sheetName val="__d_docs_live_ne_51"/>
      <sheetName val="__d_docs_live_ne_52"/>
      <sheetName val="__d_docs_live_ne_54"/>
      <sheetName val="__d_docs_live_ne_59"/>
      <sheetName val="__d_docs_live_ne_55"/>
      <sheetName val="__d_docs_live_ne_56"/>
      <sheetName val="__d_docs_live_ne_57"/>
      <sheetName val="__d_docs_live_ne_58"/>
      <sheetName val="Table - Mapping"/>
      <sheetName val="Sales_-_Report_First11"/>
      <sheetName val="POWER5_XLA16"/>
      <sheetName val="proforma_BS10"/>
      <sheetName val="Stock_Analysis10"/>
      <sheetName val="Company_summary_items10"/>
      <sheetName val="Deal_Info_&amp;_Print_Menu10"/>
      <sheetName val="Product_Trends10"/>
      <sheetName val="EBITDA_Bridge10"/>
      <sheetName val="WC_analytics_(+data_pages)10"/>
      <sheetName val="YEAR_1_10"/>
      <sheetName val="Sched_A910"/>
      <sheetName val="Historical_Actuals10"/>
      <sheetName val="Emory_Vols_Jan-Dec_200610"/>
      <sheetName val="PV_-_CTLM10"/>
      <sheetName val="PV_-_MTLK10"/>
      <sheetName val="Capital_Expenditure_Input_She10"/>
      <sheetName val="Operating_Expense_Input_Sheet10"/>
      <sheetName val="Pro_Forma_Income_Statement11"/>
      <sheetName val="GER_IFO_vs_Const11"/>
      <sheetName val="Europe_sales_Graph11"/>
      <sheetName val="EU_Ind_vs_EU_Cons11"/>
      <sheetName val="Scenario_Management10"/>
      <sheetName val="McKinley_P&amp;L11"/>
      <sheetName val="Entrada_Dados10"/>
      <sheetName val="Pro_Forma_Credit_10"/>
      <sheetName val="Main_Model11"/>
      <sheetName val="Newer_version11"/>
      <sheetName val="GL_Detail11"/>
      <sheetName val="Pro_Forma11"/>
      <sheetName val="_Cash_Flow10"/>
      <sheetName val="_P&amp;L-Projection10"/>
      <sheetName val="Dividend_Analysis_Assumptions10"/>
      <sheetName val="Deal_Matrix11"/>
      <sheetName val="Model_Driver11"/>
      <sheetName val="Insulin_Sales_-_NA11"/>
      <sheetName val="Insulin_Sales_-_EU11"/>
      <sheetName val="Insulin_Sales_-_Japan11"/>
      <sheetName val="General_Assump10"/>
      <sheetName val="Debt_&amp;_Interest10"/>
      <sheetName val="_PT_0810"/>
      <sheetName val="_PT_0710"/>
      <sheetName val="_PT_1110"/>
      <sheetName val="_PT_1010"/>
      <sheetName val="_PT_1210"/>
      <sheetName val="_PT_1310"/>
      <sheetName val="_PT_0910"/>
      <sheetName val="_PT_0110"/>
      <sheetName val="_PT_0410"/>
      <sheetName val="_PT_0510"/>
      <sheetName val="_PT_0310"/>
      <sheetName val="Données_Spéc_10"/>
      <sheetName val="Comet_Reference_Tab10"/>
      <sheetName val="Rev_Tracker10"/>
      <sheetName val="IS_&amp;_CF10"/>
      <sheetName val="\Applications\Microsoft_Offic10"/>
      <sheetName val="CloseTable_Prior10"/>
      <sheetName val="Co_List10"/>
      <sheetName val="Multiples_Summary10"/>
      <sheetName val="Royal_Carib__Model10"/>
      <sheetName val="BIS_LIST-NTH_1810"/>
      <sheetName val="2000_Activity11"/>
      <sheetName val="total_Commonwealth11"/>
      <sheetName val="CHK_REQ11"/>
      <sheetName val="SW_21221811"/>
      <sheetName val="N_TX_-_199711"/>
      <sheetName val="Customize_Your_Invoice11"/>
      <sheetName val="BASE_DATA10"/>
      <sheetName val="Drop_Down_Lists10"/>
      <sheetName val="CASH_FLOW_MONTH_FC10"/>
      <sheetName val="Inc_Stmt_MONTH_FC10"/>
      <sheetName val="BS_ASSETS_FC10"/>
      <sheetName val="Buyers_Competitors_(2)10"/>
      <sheetName val="Trial_Balance10"/>
      <sheetName val="SCIMED_Old10"/>
      <sheetName val="//na1_salesforce_com/Applicat10"/>
      <sheetName val="\J\Applications\Microsoft_Off10"/>
      <sheetName val="E&amp;Y_Format10"/>
      <sheetName val="Print_Controls10"/>
      <sheetName val="Input_Page10"/>
      <sheetName val="D_&amp;_A10"/>
      <sheetName val="Daily_Sales10"/>
      <sheetName val="chad10_June0210"/>
      <sheetName val="chad12_Dec0210"/>
      <sheetName val="Share_Prices10"/>
      <sheetName val="Consolidated_Financials10"/>
      <sheetName val="Equity_Index9"/>
      <sheetName val="//aodocs_altirnao_com/webdav/17"/>
      <sheetName val="//aodocs_altirnao_com/webdav/18"/>
      <sheetName val="Cap_Sheet9"/>
      <sheetName val="Cashflow_Model9"/>
      <sheetName val="Model_Summary9"/>
      <sheetName val="Purchase_vs__Rights9"/>
      <sheetName val="CIH_Sensitivities9"/>
      <sheetName val="Tables_for_Memo_Update_2-9-099"/>
      <sheetName val="Cost_Centers_and_PMTs9"/>
      <sheetName val="DAS_&amp;_Networking_Costs9"/>
      <sheetName val="input_for_decending_analysis9"/>
      <sheetName val="CG_Alloc9"/>
      <sheetName val="Stock_Chart9"/>
      <sheetName val="ROCE-WACC_EVtoEBITDA9"/>
      <sheetName val="Iss__Vol__(Outp_)9"/>
      <sheetName val="US_Ops_Account_Detail9"/>
      <sheetName val="[POWER5_XLA][POWER5_XLA][POWE10"/>
      <sheetName val="[POWER5_XLA][POWER5_XLA]\Appli9"/>
      <sheetName val="[POWER5_XLA][POWER5_XLA]//na1_9"/>
      <sheetName val="[POWER5_XLA][POWER5_XLA]\\sfdc9"/>
      <sheetName val="[POWER5_XLA]\Applications\Micr9"/>
      <sheetName val="[POWER5_XLA]//na1_salesforce_c9"/>
      <sheetName val="[POWER5_XLA]\\sfdc\DFS\Applica9"/>
      <sheetName val="[POWER5_XLA]//qmaxsolutions-my9"/>
      <sheetName val="[POWER5_XLA][POWER5_XLA]//qmax9"/>
      <sheetName val="[POWER5_XLA][POWER5_XLA]\J\App9"/>
      <sheetName val="[POWER5_XLA]\J\Applications\Mi9"/>
      <sheetName val="P&amp;L_by_Month9"/>
      <sheetName val="T_DCF9"/>
      <sheetName val="Inputs_&amp;_Pro_Formas9"/>
      <sheetName val="Cell_Links8"/>
      <sheetName val="Fin_Flows9"/>
      <sheetName val="Marketing_Stats9"/>
      <sheetName val="Sources_&amp;_Uses9"/>
      <sheetName val="Trending_Inc_Stmt9"/>
      <sheetName val="C_B__4_Installed8"/>
      <sheetName val="Sales_Forecast8"/>
      <sheetName val="Data_sheet9"/>
      <sheetName val="Control_Sheet9"/>
      <sheetName val="Pricing_Graphs8"/>
      <sheetName val="CoTrans_Input_Sheet8"/>
      <sheetName val="\Users\Dan\Library\Application9"/>
      <sheetName val="[POWER5_XLA]__qmaxsolutions_m65"/>
      <sheetName val="[POWER5_XLA]__qmaxsolutions_m66"/>
      <sheetName val="[POWER5_XLA]__qmaxsolutions_m67"/>
      <sheetName val="[POWER5_XLA]__qmaxsolutions_m68"/>
      <sheetName val="[POWER5_XLA]__qmaxsolutions_m69"/>
      <sheetName val="[POWER5_XLA]__qmaxsolutions_m70"/>
      <sheetName val="[POWER5_XLA]__qmaxsolutions_m71"/>
      <sheetName val="[POWER5_XLA]__qmaxsolutions_m72"/>
      <sheetName val="Statement_of_Cash_Flows9"/>
      <sheetName val="BU_Logic8"/>
      <sheetName val="Comps_Table9"/>
      <sheetName val="Rev_Build8"/>
      <sheetName val="WACC_Analysis8"/>
      <sheetName val="Gastos_Detallados_Opt8"/>
      <sheetName val="Combined_Divisionals8"/>
      <sheetName val="P&amp;L_Tables_For_Report8"/>
      <sheetName val="CHARTS_for_report8"/>
      <sheetName val="Corp_Brd8"/>
      <sheetName val="Master_Comps8"/>
      <sheetName val="Share_Repurchase_Benchmarking8"/>
      <sheetName val="Risc_Financiero8"/>
      <sheetName val="Lookup_Tables8"/>
      <sheetName val="Covenant_Wksht9"/>
      <sheetName val="Asset_(VIN)_Data8"/>
      <sheetName val="Portfolio_Budget8"/>
      <sheetName val="Item_Data8"/>
      <sheetName val="CoCos_Output_Sheet8"/>
      <sheetName val="A_CUENTA8"/>
      <sheetName val="Lease_summary8"/>
      <sheetName val="2018_All_Brands9"/>
      <sheetName val="2018_Lipoflavonoid9"/>
      <sheetName val="2018_Florajen9"/>
      <sheetName val="2018_CertainDri9"/>
      <sheetName val="2018_Cystex9"/>
      <sheetName val="2018_Absorbine9"/>
      <sheetName val="2018_Albolene9"/>
      <sheetName val="2018_AntiMonkeyButt9"/>
      <sheetName val="2018_Non_Branded_0009"/>
      <sheetName val="Rexall_Sundown8"/>
      <sheetName val="SD_and_NB_Magazine8"/>
      <sheetName val="OP_Sum8"/>
      <sheetName val="commercial_construction8"/>
      <sheetName val="crack_spreads8"/>
      <sheetName val="new_orders8"/>
      <sheetName val="IFO_Manufacturing_Business_Cli8"/>
      <sheetName val="Power_&amp;_Fuel(SMS)8"/>
      <sheetName val="Issue_Log8"/>
      <sheetName val="Asset_Transfer_Screen_Shot8"/>
      <sheetName val="Asset_Proposal_List8"/>
      <sheetName val="Asset_Proposal-Screen_Shots8"/>
      <sheetName val="Data_Import_Template8"/>
      <sheetName val="New_Asset_List8"/>
      <sheetName val="New_Asset_Screen_Shots8"/>
      <sheetName val="FAMAsset_as_of_12_31_188"/>
      <sheetName val="LC_PF8"/>
      <sheetName val="FIRE_ALARM8"/>
      <sheetName val="FX_Rates8"/>
      <sheetName val="Summary_Exhibit_II8"/>
      <sheetName val="//na1_salesforce_co8"/>
      <sheetName val="//qmaxsolutions-my_8"/>
      <sheetName val="[POWER5_XLA][POWER58"/>
      <sheetName val="[POWER5_XLA]\Applic8"/>
      <sheetName val="[POWER5_XLA]//na1_s8"/>
      <sheetName val="[POWER5_XLA]\\sfdc\8"/>
      <sheetName val="[POWER5_XLA]//qmaxs8"/>
      <sheetName val="[POWER5_XLA]\J\Appl8"/>
      <sheetName val="Employee_Data8"/>
      <sheetName val="Tax_Stock_deal8"/>
      <sheetName val="Tax_Asset_deal8"/>
      <sheetName val="Tax_S_Corp8"/>
      <sheetName val="Financial_Request_List8"/>
      <sheetName val="Tax_Request_List8"/>
      <sheetName val="Cash_proof8"/>
      <sheetName val="TB_-_IS8"/>
      <sheetName val="TB_BS8"/>
      <sheetName val="GT_Discussion&gt;8"/>
      <sheetName val="COR_-_SoftwareHardware_Maint8"/>
      <sheetName val="COR_-_Consultants8"/>
      <sheetName val="COR_-_Co_hosting8"/>
      <sheetName val="Opex-Professional_services8"/>
      <sheetName val="GT_Custom9"/>
      <sheetName val="Data_Input8"/>
      <sheetName val="novmar_actuals8"/>
      <sheetName val="06-030_Capital_Gains_and_Losse8"/>
      <sheetName val="Area_by_JC8"/>
      <sheetName val="Debt_Amortization8"/>
      <sheetName val="Vector_Inputs8"/>
      <sheetName val="WC2_(2)8"/>
      <sheetName val="EFASB13_(US-12)8"/>
      <sheetName val="chart_of_accounts8"/>
      <sheetName val="ISQ_LBO_-_Full_Company8"/>
      <sheetName val="[POWER5_XLA]__qmaxsolutions_998"/>
      <sheetName val="[POWER5_XLA]__qmaxsolutions_999"/>
      <sheetName val="[POWER5_XLA]__qmaxsolutions1000"/>
      <sheetName val="[POWER5_XLA]__qmaxsolutions1001"/>
      <sheetName val="[POWER5_XLA]__qmaxsolutions1002"/>
      <sheetName val="[POWER5_XLA]__qmaxsolutions1003"/>
      <sheetName val="[POWER5_XLA]__qmaxsolutions1004"/>
      <sheetName val="[POWER5_XLA]__qmaxsolutions1005"/>
      <sheetName val="[POWER5_XLA]__qmaxsolutions1006"/>
      <sheetName val="[POWER5_XLA]__qmaxsolutions1007"/>
      <sheetName val="[POWER5_XLA]__qmaxsolutions1008"/>
      <sheetName val="[POWER5_XLA]__qmaxsolutions1009"/>
      <sheetName val="[POWER5_XLA]__qmaxsolutions1010"/>
      <sheetName val="[POWER5_XLA]__qmaxsolutions1011"/>
      <sheetName val="[POWER5_XLA]__qmaxsolutions1012"/>
      <sheetName val="[POWER5_XLA]__qmaxsolutions1013"/>
      <sheetName val="Program_Loss_Control7"/>
      <sheetName val="MM_Mapping8"/>
      <sheetName val="Customer_split8"/>
      <sheetName val="Depr_Amortisation_check8"/>
      <sheetName val="Working_capital8"/>
      <sheetName val="Summary_Financial_Statement8"/>
      <sheetName val="Op_Balances_20198"/>
      <sheetName val="Look_up8"/>
      <sheetName val="[POWER5_XLA]__qmaxsolutions1014"/>
      <sheetName val="AOP_Summary-28"/>
      <sheetName val="Dividend_IPORecap_Analysis8"/>
      <sheetName val="investment-_acounting8"/>
      <sheetName val="Cash_flow_worksheet8"/>
      <sheetName val="Inc_Stmt8"/>
      <sheetName val="Bal_Sht8"/>
      <sheetName val="Wound_Case8"/>
      <sheetName val="Data_Validation8"/>
      <sheetName val="2015_Forecast8"/>
      <sheetName val="Gross_Margin_Build8"/>
      <sheetName val="Output_Model8"/>
      <sheetName val="Cover_Page8"/>
      <sheetName val="Transmittal_Letter8"/>
      <sheetName val="Key_Analyses8"/>
      <sheetName val="Adjusted_Summary_P&amp;L8"/>
      <sheetName val="NWC_Analysis8"/>
      <sheetName val="Adjusted_NWC_Graph8"/>
      <sheetName val="GSM_Analyses8"/>
      <sheetName val="GSM_Bridge_FY17_-_FY188"/>
      <sheetName val="GSM_Bridge_FY18_-_FY198"/>
      <sheetName val="Grace_-_Alum8"/>
      <sheetName val="Grace_-_LSA8"/>
      <sheetName val="Grace_-_ACH8"/>
      <sheetName val="Shell_-_Alum8"/>
      <sheetName val="Shell_-_LSA8"/>
      <sheetName val="Detailed_IS8"/>
      <sheetName val="Balance_Sheet_Summary8"/>
      <sheetName val="Scope_Reconciliation8"/>
      <sheetName val="Equity_Database8"/>
      <sheetName val="MARKET_PRICES8"/>
      <sheetName val="RED_Forecast8"/>
      <sheetName val="TEN_side8"/>
      <sheetName val="Balance_Sheet_Standard_-Feb8"/>
      <sheetName val="Balance_Sheet_Standard8"/>
      <sheetName val="Balance_sheet_Actual_to_Budget8"/>
      <sheetName val="Balance_sheet_Actual_to_Bud_Fe8"/>
      <sheetName val="Feb_198"/>
      <sheetName val="Mar_198"/>
      <sheetName val="April_198"/>
      <sheetName val="May_20198"/>
      <sheetName val="June_198"/>
      <sheetName val="July_20198"/>
      <sheetName val="Aug_20198"/>
      <sheetName val="cash_flow-_Monthly_(2)8"/>
      <sheetName val="cash_flow_monthly8"/>
      <sheetName val="cash_flow_YTD_8"/>
      <sheetName val="Budgeted_BS_2018-198"/>
      <sheetName val="cash_flow-_2018-198"/>
      <sheetName val="Budget_cash_flow_20188"/>
      <sheetName val="Cons_(2)8"/>
      <sheetName val="GHA_orig8"/>
      <sheetName val="[POWER5_XLA]__qmaxsolutions1015"/>
      <sheetName val="[POWER5_XLA]__qmaxsolutions1016"/>
      <sheetName val="[POWER5_XLA]__qmaxsolutions1017"/>
      <sheetName val="[POWER5_XLA]__qmaxsolutions1018"/>
      <sheetName val="[POWER5_XLA]__qmaxsolutions1019"/>
      <sheetName val="[POWER5_XLA]__qmaxsolutions1020"/>
      <sheetName val="[POWER5_XLA]__qmaxsolutions1021"/>
      <sheetName val="[POWER5_XLA]__qmaxsolutions1022"/>
      <sheetName val="[POWER5_XLA]__qmaxsolutions1023"/>
      <sheetName val="[POWER5_XLA]__qmaxsolutions1024"/>
      <sheetName val="[POWER5_XLA]__qmaxsolutions1025"/>
      <sheetName val="[POWER5_XLA]__qmaxsolutions1026"/>
      <sheetName val="[POWER5_XLA]__qmaxsolutions1027"/>
      <sheetName val="[POWER5_XLA]__qmaxsolutions1028"/>
      <sheetName val="[POWER5_XLA]__qmaxsolutions1029"/>
      <sheetName val="[POWER5_XLA]__qmaxsolutions1030"/>
      <sheetName val="[POWER5_XLA]__qmaxsolutions1031"/>
      <sheetName val="[POWER5_XLA]__qmaxsolutions1032"/>
      <sheetName val="[POWER5_XLA]__qmaxsolutions1033"/>
      <sheetName val="[POWER5_XLA]__qmaxsolutions1034"/>
      <sheetName val="[POWER5_XLA]__qmaxsolutions1035"/>
      <sheetName val="[POWER5_XLA]__qmaxsolutions1036"/>
      <sheetName val="[POWER5_XLA]__qmaxsolutions1037"/>
      <sheetName val="[POWER5_XLA]__qmaxsolutions1038"/>
      <sheetName val="[POWER5_XLA]__qmaxsolutions1039"/>
      <sheetName val="[POWER5_XLA]__qmaxsolutions1040"/>
      <sheetName val="[POWER5_XLA]__qmaxsolutions1041"/>
      <sheetName val="[POWER5_XLA]__qmaxsolutions1042"/>
      <sheetName val="[POWER5_XLA]__qmaxsolutions1043"/>
      <sheetName val="[POWER5_XLA]__qmaxsolutions1044"/>
      <sheetName val="[POWER5_XLA]__qmaxsolutions1045"/>
      <sheetName val="[POWER5_XLA]__qmaxsolutions1046"/>
      <sheetName val="[POWER5_XLA]__qmaxsolutions1047"/>
      <sheetName val="[POWER5_XLA]__qmaxsolutions1048"/>
      <sheetName val="[POWER5_XLA]__qmaxsolutions1049"/>
      <sheetName val="[POWER5_XLA]__qmaxsolutions1050"/>
      <sheetName val="[POWER5_XLA]__qmaxsolutions1051"/>
      <sheetName val="[POWER5_XLA]__qmaxsolutions1052"/>
      <sheetName val="[POWER5_XLA]__qmaxsolutions1053"/>
      <sheetName val="[POWER5_XLA]__qmaxsolutions1054"/>
      <sheetName val="[POWER5_XLA]__qmaxsolutions1055"/>
      <sheetName val="[POWER5_XLA]__qmaxsolutions1056"/>
      <sheetName val="[POWER5_XLA]__qmaxsolutions1057"/>
      <sheetName val="[POWER5_XLA]__qmaxsolutions1058"/>
      <sheetName val="[POWER5_XLA]__qmaxsolutions1059"/>
      <sheetName val="[POWER5_XLA]__qmaxsolutions1060"/>
      <sheetName val="[POWER5_XLA]__qmaxsolutions1061"/>
      <sheetName val="[POWER5_XLA]__qmaxsolutions1062"/>
      <sheetName val="[POWER5_XLA]__qmaxsolutions1063"/>
      <sheetName val="[POWER5_XLA]__qmaxsolutions1064"/>
      <sheetName val="[POWER5_XLA]__qmaxsolutions1065"/>
      <sheetName val="[POWER5_XLA]__qmaxsolutions1066"/>
      <sheetName val="[POWER5_XLA]__qmaxsolutions1067"/>
      <sheetName val="[POWER5_XLA]__qmaxsolutions1068"/>
      <sheetName val="[POWER5_XLA]__qmaxsolutions1069"/>
      <sheetName val="[POWER5_XLA]__qmaxsolutions1070"/>
      <sheetName val="[POWER5_XLA]__qmaxsolutions1071"/>
      <sheetName val="[POWER5_XLA]__qmaxsolutions1072"/>
      <sheetName val="[POWER5_XLA]__qmaxsolutions1073"/>
      <sheetName val="[POWER5_XLA]__qmaxsolutions1074"/>
      <sheetName val="[POWER5_XLA]__qmaxsolutions1075"/>
      <sheetName val="[POWER5_XLA]__qmaxsolutions1076"/>
      <sheetName val="[POWER5_XLA]__qmaxsolutions1077"/>
      <sheetName val="[POWER5_XLA]__qmaxsolutions1078"/>
      <sheetName val="[POWER5_XLA]__qmaxsolutions1079"/>
      <sheetName val="[POWER5_XLA]__qmaxsolutions1080"/>
      <sheetName val="[POWER5_XLA]__qmaxsolutions1081"/>
      <sheetName val="[POWER5_XLA]__qmaxsolutions1082"/>
      <sheetName val="[POWER5_XLA]__qmaxsolutions1083"/>
      <sheetName val="[POWER5_XLA]__qmaxsolutions1084"/>
      <sheetName val="[POWER5_XLA]__qmaxsolutions1085"/>
      <sheetName val="[POWER5_XLA]__qmaxsolutions1086"/>
      <sheetName val="[POWER5_XLA]__qmaxsolutions1087"/>
      <sheetName val="[POWER5_XLA]__qmaxsolutions1088"/>
      <sheetName val="[POWER5_XLA]__qmaxsolutions1089"/>
      <sheetName val="[POWER5_XLA]__qmaxsolutions1090"/>
      <sheetName val="[POWER5_XLA]__qmaxsolutions1091"/>
      <sheetName val="[POWER5_XLA]__qmaxsolutions1092"/>
      <sheetName val="[POWER5_XLA]__qmaxsolutions1093"/>
      <sheetName val="[POWER5_XLA]__qmaxsolutions1094"/>
      <sheetName val="[POWER5_XLA]__qmaxsolutions1095"/>
      <sheetName val="[POWER5_XLA]__qmaxsolutions1096"/>
      <sheetName val="[POWER5_XLA]__qmaxsolutions1097"/>
      <sheetName val="[POWER5_XLA]__qmaxsolutions1098"/>
      <sheetName val="[POWER5_XLA]__qmaxsolutions1099"/>
      <sheetName val="[POWER5_XLA]__qmaxsolutions1100"/>
      <sheetName val="[POWER5_XLA]__qmaxsolutions1101"/>
      <sheetName val="[POWER5_XLA]__qmaxsolutions1102"/>
      <sheetName val="[POWER5_XLA]__qmaxsolutions1103"/>
      <sheetName val="[POWER5_XLA]__qmaxsolutions1104"/>
      <sheetName val="[POWER5_XLA]__qmaxsolutions1105"/>
      <sheetName val="[POWER5_XLA]__qmaxsolutions1106"/>
      <sheetName val="[POWER5_XLA]__qmaxsolutions1107"/>
      <sheetName val="[POWER5_XLA]__qmaxsolutions1108"/>
      <sheetName val="[POWER5_XLA]__qmaxsolutions1109"/>
      <sheetName val="[POWER5_XLA]__qmaxsolutions1110"/>
      <sheetName val="[POWER5_XLA]__qmaxsolutions1111"/>
      <sheetName val="[POWER5_XLA]__qmaxsolutions1112"/>
      <sheetName val="[POWER5_XLA]__qmaxsolutions1113"/>
      <sheetName val="[POWER5_XLA]__qmaxsolutions1114"/>
      <sheetName val="[POWER5_XLA]__qmaxsolutions1115"/>
      <sheetName val="[POWER5_XLA]__qmaxsolutions1116"/>
      <sheetName val="[POWER5_XLA]__qmaxsolutions1117"/>
      <sheetName val="[POWER5_XLA]__qmaxsolutions1118"/>
      <sheetName val="[POWER5_XLA]__qmaxsolutions1119"/>
      <sheetName val="[POWER5_XLA]__qmaxsolutions1120"/>
      <sheetName val="[POWER5_XLA]__qmaxsolutions1121"/>
      <sheetName val="[POWER5_XLA]__qmaxsolutions1122"/>
      <sheetName val="[POWER5_XLA]__qmaxsolutions1123"/>
      <sheetName val="[POWER5_XLA]__qmaxsolutions1124"/>
      <sheetName val="[POWER5_XLA]__qmaxsolutions1125"/>
      <sheetName val="[POWER5_XLA]__qmaxsolutions1126"/>
      <sheetName val="[POWER5_XLA]__qmaxsolutions1127"/>
      <sheetName val="[POWER5_XLA]__qmaxsolutions1128"/>
      <sheetName val="[POWER5_XLA]__qmaxsolutions1129"/>
      <sheetName val="[POWER5_XLA]__qmaxsolutions1130"/>
      <sheetName val="[POWER5_XLA]__qmaxsolutions1131"/>
      <sheetName val="[POWER5_XLA]__qmaxsolutions1132"/>
      <sheetName val="[POWER5_XLA]__qmaxsolutions1133"/>
      <sheetName val="[POWER5_XLA]__qmaxsolutions1134"/>
      <sheetName val="[POWER5_XLA]__qmaxsolutions1135"/>
      <sheetName val="[POWER5_XLA]__qmaxsolutions1136"/>
      <sheetName val="[POWER5_XLA]__qmaxsolutions1137"/>
      <sheetName val="[POWER5_XLA]__qmaxsolutions1138"/>
      <sheetName val="[POWER5_XLA]__qmaxsolutions1139"/>
      <sheetName val="[POWER5_XLA]__qmaxsolutions1140"/>
      <sheetName val="[POWER5_XLA]__qmaxsolutions1141"/>
      <sheetName val="[POWER5_XLA]__qmaxsolutions1142"/>
      <sheetName val="[POWER5_XLA]__qmaxsolutions1143"/>
      <sheetName val="[POWER5_XLA]__qmaxsolutions1144"/>
      <sheetName val="[POWER5_XLA]__qmaxsolutions1145"/>
      <sheetName val="[POWER5_XLA]__qmaxsolutions1146"/>
      <sheetName val="[POWER5_XLA]__qmaxsolutions1147"/>
      <sheetName val="[POWER5_XLA]__qmaxsolutions1148"/>
      <sheetName val="[POWER5_XLA]__qmaxsolutions1149"/>
      <sheetName val="[POWER5_XLA]__qmaxsolutions1150"/>
      <sheetName val="[POWER5_XLA]__qmaxsolutions1151"/>
      <sheetName val="[POWER5_XLA]__qmaxsolutions1152"/>
      <sheetName val="[POWER5_XLA]__qmaxsolutions1153"/>
      <sheetName val="[POWER5_XLA]__qmaxsolutions1154"/>
      <sheetName val="[POWER5_XLA]__qmaxsolutions1155"/>
      <sheetName val="[POWER5_XLA]__qmaxsolutions1156"/>
      <sheetName val="[POWER5_XLA]__qmaxsolutions1157"/>
      <sheetName val="[POWER5_XLA]__qmaxsolutions1158"/>
      <sheetName val="[POWER5_XLA]__qmaxsolutions1159"/>
      <sheetName val="[POWER5_XLA]__qmaxsolutions1160"/>
      <sheetName val="[POWER5_XLA]__qmaxsolutions1161"/>
      <sheetName val="[POWER5_XLA]__qmaxsolutions1162"/>
      <sheetName val="[POWER5_XLA]__qmaxsolutions1163"/>
      <sheetName val="[POWER5_XLA]__qmaxsolutions1164"/>
      <sheetName val="[POWER5_XLA]__qmaxsolutions1165"/>
      <sheetName val="[POWER5_XLA]__qmaxsolutions1166"/>
      <sheetName val="[POWER5_XLA]__qmaxsolutions1167"/>
      <sheetName val="[POWER5_XLA]__qmaxsolutions1168"/>
      <sheetName val="[POWER5_XLA]__qmaxsolutions1169"/>
      <sheetName val="[POWER5_XLA]__qmaxsolutions1170"/>
      <sheetName val="[POWER5_XLA]__qmaxsolutions1171"/>
      <sheetName val="[POWER5_XLA]__qmaxsolutions1172"/>
      <sheetName val="[POWER5_XLA]__qmaxsolutions1173"/>
      <sheetName val="[POWER5_XLA]__qmaxsolutions1174"/>
      <sheetName val="[POWER5_XLA]__qmaxsolutions1175"/>
      <sheetName val="[POWER5_XLA]__qmaxsolutions1176"/>
      <sheetName val="[POWER5_XLA]__qmaxsolutions1177"/>
      <sheetName val="[POWER5_XLA]__qmaxsolutions1178"/>
      <sheetName val="[POWER5_XLA]__qmaxsolutions1179"/>
      <sheetName val="[POWER5_XLA]__qmaxsolutions1180"/>
      <sheetName val="[POWER5_XLA]__qmaxsolutions1181"/>
      <sheetName val="[POWER5_XLA]__qmaxsolutions1182"/>
      <sheetName val="[POWER5_XLA]__qmaxsolutions1183"/>
      <sheetName val="[POWER5_XLA]__qmaxsolutions1184"/>
      <sheetName val="[POWER5_XLA]__qmaxsolutions1185"/>
      <sheetName val="[POWER5_XLA]__qmaxsolutions1186"/>
      <sheetName val="[POWER5_XLA]__qmaxsolutions1187"/>
      <sheetName val="[POWER5_XLA]__qmaxsolutions1188"/>
      <sheetName val="[POWER5_XLA]__qmaxsolutions1189"/>
      <sheetName val="[POWER5_XLA]__qmaxsolutions1190"/>
      <sheetName val="[POWER5_XLA]__qmaxsolutions1191"/>
      <sheetName val="[POWER5_XLA]__qmaxsolutions1192"/>
      <sheetName val="[POWER5_XLA]__qmaxsolutions1193"/>
      <sheetName val="[POWER5_XLA]__qmaxsolutions1194"/>
      <sheetName val="[POWER5_XLA]__qmaxsolutions1195"/>
      <sheetName val="[POWER5_XLA]__qmaxsolutions1196"/>
      <sheetName val="[POWER5_XLA]__qmaxsolutions1197"/>
      <sheetName val="[POWER5_XLA]__qmaxsolutions1198"/>
      <sheetName val="[POWER5_XLA]__qmaxsolutions1199"/>
      <sheetName val="[POWER5_XLA]__qmaxsolutions1200"/>
      <sheetName val="[POWER5_XLA]__qmaxsolutions1201"/>
      <sheetName val="[POWER5_XLA]__qmaxsolutions1202"/>
      <sheetName val="[POWER5_XLA]__qmaxsolutions1203"/>
      <sheetName val="[POWER5_XLA]__qmaxsolutions1204"/>
      <sheetName val="[POWER5_XLA]__qmaxsolutions1205"/>
      <sheetName val="[POWER5_XLA]__qmaxsolutions1206"/>
      <sheetName val="[POWER5_XLA]__qmaxsolutions1207"/>
      <sheetName val="[POWER5_XLA]__qmaxsolutions1208"/>
      <sheetName val="[POWER5_XLA]__qmaxsolutions1209"/>
      <sheetName val="[POWER5_XLA]__qmaxsolutions1210"/>
      <sheetName val="[POWER5_XLA]__qmaxsolutions1211"/>
      <sheetName val="[POWER5_XLA]__qmaxsolutions1212"/>
      <sheetName val="[POWER5_XLA]__qmaxsolutions1213"/>
      <sheetName val="[POWER5_XLA]__qmaxsolutions1214"/>
      <sheetName val="[POWER5_XLA]__qmaxsolutions1215"/>
      <sheetName val="[POWER5_XLA]__qmaxsolutions1216"/>
      <sheetName val="[POWER5_XLA]__qmaxsolutions1217"/>
      <sheetName val="[POWER5_XLA]__qmaxsolutions1218"/>
      <sheetName val="[POWER5_XLA]__qmaxsolutions1219"/>
      <sheetName val="[POWER5_XLA]__qmaxsolutions1220"/>
      <sheetName val="[POWER5_XLA]__qmaxsolutions1221"/>
      <sheetName val="[POWER5_XLA]__qmaxsolutions1222"/>
      <sheetName val="[POWER5_XLA]__qmaxsolutions1223"/>
      <sheetName val="[POWER5_XLA]__qmaxsolutions1224"/>
      <sheetName val="[POWER5_XLA]__qmaxsolutions1225"/>
      <sheetName val="[POWER5_XLA]__qmaxsolutions1226"/>
      <sheetName val="[POWER5_XLA]__qmaxsolutions1227"/>
      <sheetName val="[POWER5_XLA]__qmaxsolutions1228"/>
      <sheetName val="[POWER5_XLA]__qmaxsolutions1229"/>
      <sheetName val="[POWER5_XLA]__qmaxsolutions1230"/>
      <sheetName val="[POWER5_XLA]__qmaxsolutions1231"/>
      <sheetName val="[POWER5_XLA]__qmaxsolutions1232"/>
      <sheetName val="[POWER5_XLA]__qmaxsolutions1233"/>
      <sheetName val="[POWER5_XLA]__qmaxsolutions1234"/>
      <sheetName val="[POWER5_XLA]__qmaxsolutions1235"/>
      <sheetName val="[POWER5_XLA]__qmaxsolutions1236"/>
      <sheetName val="[POWER5_XLA]__qmaxsolutions1237"/>
      <sheetName val="[POWER5_XLA]__qmaxsolutions1238"/>
      <sheetName val="[POWER5_XLA]__qmaxsolutions1239"/>
      <sheetName val="[POWER5_XLA]__qmaxsolutions1240"/>
      <sheetName val="[POWER5_XLA]__qmaxsolutions1241"/>
      <sheetName val="[POWER5_XLA]__qmaxsolutions1242"/>
      <sheetName val="[POWER5_XLA]__qmaxsolutions1243"/>
      <sheetName val="[POWER5_XLA]__qmaxsolutions1244"/>
      <sheetName val="[POWER5_XLA]__qmaxsolutions1245"/>
      <sheetName val="[POWER5_XLA]__qmaxsolutions1246"/>
      <sheetName val="[POWER5_XLA]__qmaxsolutions1247"/>
      <sheetName val="[POWER5_XLA]__qmaxsolutions1248"/>
      <sheetName val="[POWER5_XLA]__qmaxsolutions1249"/>
      <sheetName val="[POWER5_XLA]__qmaxsolutions1250"/>
      <sheetName val="[POWER5_XLA]__qmaxsolutions1251"/>
      <sheetName val="[POWER5_XLA]__qmaxsolutions1252"/>
      <sheetName val="[POWER5_XLA]__qmaxsolutions1253"/>
      <sheetName val="[POWER5_XLA]__qmaxsolutions1254"/>
      <sheetName val="[POWER5_XLA]__qmaxsolutions1255"/>
      <sheetName val="[POWER5_XLA]__qmaxsolutions1256"/>
      <sheetName val="[POWER5_XLA]__qmaxsolutions1257"/>
      <sheetName val="[POWER5_XLA]__qmaxsolutions1258"/>
      <sheetName val="[POWER5_XLA]__qmaxsolutions1259"/>
      <sheetName val="[POWER5_XLA]__qmaxsolutions1260"/>
      <sheetName val="[POWER5_XLA]__qmaxsolutions1261"/>
      <sheetName val="[POWER5_XLA]__qmaxsolutions1262"/>
      <sheetName val="[POWER5_XLA]__qmaxsolutions1263"/>
      <sheetName val="[POWER5_XLA]__qmaxsolutions1264"/>
      <sheetName val="[POWER5_XLA]__qmaxsolutions1265"/>
      <sheetName val="[POWER5_XLA]__qmaxsolutions1266"/>
      <sheetName val="[POWER5_XLA]__qmaxsolutions1267"/>
      <sheetName val="[POWER5_XLA]__qmaxsolutions1268"/>
      <sheetName val="[POWER5_XLA]__qmaxsolutions1269"/>
      <sheetName val="[POWER5_XLA]__qmaxsolutions1270"/>
      <sheetName val="[POWER5_XLA]__qmaxsolutions1271"/>
      <sheetName val="[POWER5_XLA]__qmaxsolutions1272"/>
      <sheetName val="[POWER5_XLA]__qmaxsolutions1273"/>
      <sheetName val="[POWER5_XLA]__qmaxsolutions1274"/>
      <sheetName val="[POWER5_XLA]__qmaxsolutions1275"/>
      <sheetName val="[POWER5_XLA]__qmaxsolutions1276"/>
      <sheetName val="[POWER5_XLA]__qmaxsolutions1277"/>
      <sheetName val="[POWER5_XLA]__qmaxsolutions1278"/>
      <sheetName val="[POWER5_XLA]__qmaxsolutions1279"/>
      <sheetName val="[POWER5_XLA]__qmaxsolutions1280"/>
      <sheetName val="[POWER5_XLA]__qmaxsolutions1281"/>
      <sheetName val="[POWER5_XLA]__qmaxsolutions1282"/>
      <sheetName val="[POWER5_XLA]__qmaxsolutions1283"/>
      <sheetName val="[POWER5_XLA]__qmaxsolutions1284"/>
      <sheetName val="[POWER5_XLA]__qmaxsolutions1285"/>
      <sheetName val="[POWER5_XLA]__qmaxsolutions1286"/>
      <sheetName val="[POWER5_XLA]__qmaxsolutions1287"/>
      <sheetName val="[POWER5_XLA]__qmaxsolutions1288"/>
      <sheetName val="[POWER5_XLA]__qmaxsolutions1289"/>
      <sheetName val="[POWER5_XLA]__qmaxsolutions1290"/>
      <sheetName val="[POWER5_XLA]__qmaxsolutions1291"/>
      <sheetName val="[POWER5_XLA]__qmaxsolutions1292"/>
      <sheetName val="[POWER5_XLA]__qmaxsolutions1293"/>
      <sheetName val="[POWER5_XLA]__qmaxsolutions1294"/>
      <sheetName val="[POWER5_XLA]__qmaxsolutions1295"/>
      <sheetName val="[POWER5_XLA]__qmaxsolutions1296"/>
      <sheetName val="[POWER5_XLA]__qmaxsolutions1297"/>
      <sheetName val="[POWER5_XLA]__qmaxsolutions1298"/>
      <sheetName val="[POWER5_XLA]__qmaxsolutions1299"/>
      <sheetName val="[POWER5_XLA]__qmaxsolutions1300"/>
      <sheetName val="[POWER5_XLA]__qmaxsolutions1301"/>
      <sheetName val="[POWER5_XLA]__qmaxsolutions1302"/>
      <sheetName val="[POWER5_XLA]__qmaxsolutions1303"/>
      <sheetName val="[POWER5_XLA]__qmaxsolutions1304"/>
      <sheetName val="[POWER5_XLA]__qmaxsolutions1305"/>
      <sheetName val="[POWER5_XLA]__qmaxsolutions1306"/>
      <sheetName val="[POWER5_XLA]__qmaxsolutions1307"/>
      <sheetName val="[POWER5_XLA]__qmaxsolutions1308"/>
      <sheetName val="[POWER5_XLA]__qmaxsolutions1309"/>
      <sheetName val="[POWER5_XLA]__qmaxsolutions1310"/>
      <sheetName val="[POWER5_XLA]__qmaxsolutions1311"/>
      <sheetName val="[POWER5_XLA]__qmaxsolutions1312"/>
      <sheetName val="[POWER5_XLA]__qmaxsolutions1313"/>
      <sheetName val="[POWER5_XLA]__qmaxsolutions1314"/>
      <sheetName val="[POWER5_XLA]__qmaxsolutions1315"/>
      <sheetName val="[POWER5_XLA]__qmaxsolutions1316"/>
      <sheetName val="[POWER5_XLA]__qmaxsolutions1317"/>
      <sheetName val="[POWER5_XLA]__qmaxsolutions1318"/>
      <sheetName val="[POWER5_XLA]__qmaxsolutions1319"/>
      <sheetName val="[POWER5_XLA]__qmaxsolutions1320"/>
      <sheetName val="[POWER5_XLA]__qmaxsolutions1321"/>
      <sheetName val="[POWER5_XLA]__qmaxsolutions1322"/>
      <sheetName val="[POWER5_XLA]__qmaxsolutions1323"/>
      <sheetName val="[POWER5_XLA]__qmaxsolutions1324"/>
      <sheetName val="[POWER5_XLA]__qmaxsolutions1325"/>
      <sheetName val="[POWER5_XLA]__qmaxsolutions1326"/>
      <sheetName val="[POWER5_XLA]__qmaxsolutions1327"/>
      <sheetName val="[POWER5_XLA]__qmaxsolutions1328"/>
      <sheetName val="[POWER5_XLA]__qmaxsolutions1329"/>
      <sheetName val="[POWER5_XLA]__qmaxsolutions1330"/>
      <sheetName val="[POWER5_XLA]__qmaxsolutions1331"/>
      <sheetName val="[POWER5_XLA]__qmaxsolutions1332"/>
      <sheetName val="[POWER5_XLA]__qmaxsolutions1333"/>
      <sheetName val="[POWER5_XLA]__qmaxsolutions1334"/>
      <sheetName val="[POWER5_XLA]__qmaxsolutions1335"/>
      <sheetName val="[POWER5_XLA]__qmaxsolutions1336"/>
      <sheetName val="[POWER5_XLA]__qmaxsolutions1337"/>
      <sheetName val="[POWER5_XLA]__qmaxsolutions1338"/>
      <sheetName val="[POWER5_XLA]__qmaxsolutions1339"/>
      <sheetName val="[POWER5_XLA]__qmaxsolutions1340"/>
      <sheetName val="[POWER5_XLA]__qmaxsolutions1341"/>
      <sheetName val="[POWER5_XLA]__qmaxsolutions1342"/>
      <sheetName val="[POWER5_XLA]__qmaxsolutions1343"/>
      <sheetName val="[POWER5_XLA]__qmaxsolutions1344"/>
      <sheetName val="[POWER5_XLA]__qmaxsolutions1345"/>
      <sheetName val="[POWER5_XLA]__qmaxsolutions1346"/>
      <sheetName val="[POWER5_XLA]__qmaxsolutions1347"/>
      <sheetName val="[POWER5_XLA]__qmaxsolutions1348"/>
      <sheetName val="[POWER5_XLA]__qmaxsolutions1349"/>
      <sheetName val="[POWER5_XLA]__qmaxsolutions1350"/>
      <sheetName val="[POWER5_XLA]__qmaxsolutions1351"/>
      <sheetName val="[POWER5_XLA]__qmaxsolutions1352"/>
      <sheetName val="[POWER5_XLA]__qmaxsolutions1353"/>
      <sheetName val="[POWER5_XLA]__qmaxsolutions1354"/>
      <sheetName val="[POWER5_XLA]__qmaxsolutions1355"/>
      <sheetName val="[POWER5_XLA]__qmaxsolutions1356"/>
      <sheetName val="[POWER5_XLA]__qmaxsolutions1357"/>
      <sheetName val="[POWER5_XLA]__qmaxsolutions1358"/>
      <sheetName val="[POWER5_XLA]__qmaxsolutions1359"/>
      <sheetName val="[POWER5_XLA]__qmaxsolutions1360"/>
      <sheetName val="[POWER5_XLA]__qmaxsolutions1361"/>
      <sheetName val="[POWER5_XLA]__qmaxsolutions1362"/>
      <sheetName val="[POWER5_XLA]__qmaxsolutions1363"/>
      <sheetName val="[POWER5_XLA]__sfdc_DFS_Applic13"/>
      <sheetName val="[POWER5_XLA]__sfdc_DFS_Applic14"/>
      <sheetName val="[POWER5_XLA]_Applications_Mi_22"/>
      <sheetName val="[POWER5_XLA]__localhost_webd_22"/>
      <sheetName val="[POWER5_XLA]__localhost_webd_23"/>
      <sheetName val="[POWER5_XLA]_Applications_Mi_23"/>
      <sheetName val="[POWER5_XLA][POWER5_XLA]_POW_58"/>
      <sheetName val="[POWER5_XLA][POWER5_XLA]_POW_59"/>
      <sheetName val="[POWER5_XLA]__qmaxsolutions1364"/>
      <sheetName val="[POWER5_XLA]__qmaxsolutions1365"/>
      <sheetName val="[POWER5_XLA]__qmaxsolutions1366"/>
      <sheetName val="[POWER5_XLA]__qmaxsolutions1367"/>
      <sheetName val="[POWER5_XLA]__qmaxsolutions1368"/>
      <sheetName val="[POWER5_XLA]__qmaxsolutions1369"/>
      <sheetName val="[POWER5_XLA]__qmaxsolutions1370"/>
      <sheetName val="[POWER5_XLA]__qmaxsolutions1371"/>
      <sheetName val="[POWER5_XLA]__qmaxsolutions1372"/>
      <sheetName val="[POWER5_XLA]__qmaxsolutions1373"/>
      <sheetName val="[POWER5_XLA]__qmaxsolutions1374"/>
      <sheetName val="[POWER5_XLA]__qmaxsolutions1375"/>
      <sheetName val="[POWER5_XLA]__qmaxsolutions1376"/>
      <sheetName val="[POWER5_XLA]__qmaxsolutions1377"/>
      <sheetName val="[POWER5_XLA]__qmaxsolutions1378"/>
      <sheetName val="[POWER5_XLA]__qmaxsolutions1379"/>
      <sheetName val="[POWER5_XLA]__qmaxsolutions1380"/>
      <sheetName val="[POWER5_XLA]__qmaxsolutions1381"/>
      <sheetName val="[POWER5_XLA]__qmaxsolutions1382"/>
      <sheetName val="[POWER5_XLA]__qmaxsolutions1383"/>
      <sheetName val="[POWER5_XLA]__qmaxsolutions1384"/>
      <sheetName val="[POWER5_XLA]__qmaxsolutions1385"/>
      <sheetName val="[POWER5_XLA]__qmaxsolutions1386"/>
      <sheetName val="[POWER5_XLA]__qmaxsolutions1387"/>
      <sheetName val="[POWER5_XLA]__qmaxsolutions1388"/>
      <sheetName val="[POWER5_XLA]__qmaxsolutions1389"/>
      <sheetName val="[POWER5_XLA]__qmaxsolutions1390"/>
      <sheetName val="[POWER5_XLA]__qmaxsolutions1391"/>
      <sheetName val="[POWER5_XLA]__qmaxsolutions1392"/>
      <sheetName val="[POWER5_XLA]__qmaxsolutions1393"/>
      <sheetName val="[POWER5_XLA]__qmaxsolutions1394"/>
      <sheetName val="[POWER5_XLA]__qmaxsolutions1395"/>
      <sheetName val="[POWER5_XLA]__qmaxsolutions1396"/>
      <sheetName val="[POWER5_XLA]__qmaxsolutions1397"/>
      <sheetName val="[POWER5_XLA]__qmaxsolutions1398"/>
      <sheetName val="[POWER5_XLA]__qmaxsolutions1399"/>
      <sheetName val="[POWER5_XLA]__qmaxsolutions1400"/>
      <sheetName val="[POWER5_XLA]__qmaxsolutions1401"/>
      <sheetName val="[POWER5_XLA]__qmaxsolutions1402"/>
      <sheetName val="[POWER5_XLA]__qmaxsolutions1403"/>
      <sheetName val="[POWER5_XLA]__qmaxsolutions1404"/>
      <sheetName val="[POWER5_XLA]__qmaxsolutions1405"/>
      <sheetName val="[POWER5_XLA]__qmaxsolutions1406"/>
      <sheetName val="[POWER5_XLA]__qmaxsolutions1407"/>
      <sheetName val="8_125%_Fixed"/>
      <sheetName val="Time_Deposits"/>
      <sheetName val="First_Chester_Loans"/>
      <sheetName val="RANKING_XLS"/>
      <sheetName val="[POWER5_XLA]__qmaxsolutions1408"/>
      <sheetName val="[POWER5_XLA]__qmaxsolutions1409"/>
      <sheetName val="[POWER5_XLA]__qmaxsolutions1410"/>
      <sheetName val="[POWER5_XLA]__qmaxsolutions1411"/>
      <sheetName val="[POWER5_XLA]__qmaxsolutions1412"/>
      <sheetName val="[POWER5_XLA]__qmaxsolutions1413"/>
      <sheetName val="[POWER5_XLA]__qmaxsolutions1414"/>
      <sheetName val="[POWER5_XLA]__qmaxsolutions1415"/>
      <sheetName val="[POWER5_XLA]__qmaxsolutions1416"/>
      <sheetName val="[POWER5_XLA]__qmaxsolutions1417"/>
      <sheetName val="[POWER5_XLA]__qmaxsolutions1418"/>
      <sheetName val="[POWER5_XLA]__qmaxsolutions1419"/>
      <sheetName val="[POWER5_XLA]__qmaxsolutions1420"/>
      <sheetName val="[POWER5_XLA]__qmaxsolutions1421"/>
      <sheetName val="[POWER5_XLA]__qmaxsolutions1422"/>
      <sheetName val="[POWER5_XLA]__qmaxsolutions1423"/>
      <sheetName val="[POWER5_XLA]__qmaxsolutions1424"/>
      <sheetName val="[POWER5_XLA]__qmaxsolutions1425"/>
      <sheetName val="[POWER5_XLA]__qmaxsolutions1426"/>
      <sheetName val="[POWER5_XLA]__qmaxsolutions1427"/>
      <sheetName val="[POWER5_XLA]__qmaxsolutions1428"/>
      <sheetName val="[POWER5_XLA]__qmaxsolutions1429"/>
      <sheetName val="[POWER5_XLA]__qmaxsolutions1430"/>
      <sheetName val="[POWER5_XLA]__qmaxsolutions1431"/>
      <sheetName val="[POWER5_XLA]__qmaxsolutions1432"/>
      <sheetName val="[POWER5_XLA]__qmaxsolutions1433"/>
      <sheetName val="[POWER5_XLA]__qmaxsolutions1434"/>
      <sheetName val="[POWER5_XLA]__qmaxsolutions1435"/>
      <sheetName val="[POWER5_XLA]__qmaxsolutions1436"/>
      <sheetName val="[POWER5_XLA]__qmaxsolutions1437"/>
      <sheetName val="[POWER5_XLA]__qmaxsolutions1438"/>
      <sheetName val="[POWER5_XLA]__qmaxsolutions1439"/>
      <sheetName val="[POWER5_XLA]__qmaxsolutions1440"/>
      <sheetName val="[POWER5_XLA]__qmaxsolutions1441"/>
      <sheetName val="[POWER5_XLA]__qmaxsolutions1442"/>
      <sheetName val="[POWER5_XLA]__qmaxsolutions1443"/>
      <sheetName val="[POWER5_XLA]__qmaxsolutions1444"/>
      <sheetName val="[POWER5_XLA]__qmaxsolutions1445"/>
      <sheetName val="[POWER5_XLA]__qmaxsolutions1446"/>
      <sheetName val="[POWER5_XLA]__qmaxsolutions1447"/>
      <sheetName val="[POWER5_XLA]__qmaxsolutions1448"/>
      <sheetName val="[POWER5_XLA]__qmaxsolutions1449"/>
      <sheetName val="[POWER5_XLA]__qmaxsolutions1450"/>
      <sheetName val="[POWER5_XLA]__qmaxsolutions1451"/>
      <sheetName val="[POWER5_XLA]__qmaxsolutions1452"/>
      <sheetName val="[POWER5_XLA]__qmaxsolutions1453"/>
      <sheetName val="UBA_Table"/>
      <sheetName val="[POWER5_XLA]__qmaxsolutions1454"/>
      <sheetName val="[POWER5_XLA]__qmaxsolutions1455"/>
      <sheetName val="[POWER5_XLA]__qmaxsolutions1456"/>
      <sheetName val="FY97_CAPITAL_BUDGET"/>
      <sheetName val="ICC_FY97"/>
      <sheetName val="5_WIRE적용LIST"/>
      <sheetName val="[POWER5_XLA]__qmaxsolutions1457"/>
      <sheetName val="[POWER5_XLA][POWER5_XLA]_POW_60"/>
      <sheetName val="[POWER5_XLA][POWER5_XLA]_POW_61"/>
      <sheetName val="[POWER5_XLA]_Applications_Mi_24"/>
      <sheetName val="[POWER5_XLA]__sfdc_DFS_Applic15"/>
      <sheetName val="[POWER5_XLA]_J_Applications__14"/>
      <sheetName val="[POWER5_XLA]_Applications_Mi_25"/>
      <sheetName val="[POWER5_XLA]__aodocs_altirna_34"/>
      <sheetName val="[POWER5_XLA]__localhost_webd_24"/>
      <sheetName val="[POWER5_XLA]__localhost_webd_25"/>
      <sheetName val="[POWER5_XLA]__aodocs_altirna_35"/>
      <sheetName val="[POWER5_XLA]__localhost_webd_26"/>
      <sheetName val="[POWER5_XLA][POWER5_XLA]_POW_62"/>
      <sheetName val="[POWER5_XLA][POWER5_XLA]_POW_63"/>
      <sheetName val="[POWER5_XLA][POWER5_XLA]_POW_64"/>
      <sheetName val="[POWER5_XLA]_J_Applications__15"/>
      <sheetName val="[POWER5_XLA][POWER5_XLA]__qma13"/>
      <sheetName val="[POWER5_XLA][POWER5_XLA]_POW_65"/>
      <sheetName val="[POWER5_XLA][POWER5_XLA]_POW_66"/>
      <sheetName val="[POWER5_XLA][POWER5_XLA]_J_Ap13"/>
      <sheetName val="[POWER5_XLA]_Applications_Mi_26"/>
      <sheetName val="[POWER5_XLA]__aodocs_altirna_36"/>
      <sheetName val="[POWER5_XLA]__aodocs_altirna_37"/>
      <sheetName val="[POWER5_XLA][POWER5_XLA]_POW_67"/>
      <sheetName val="[POWER5_XLA]__na1_salesforce_25"/>
      <sheetName val="[POWER5_XLA][POWER5_XLA]_POW_68"/>
      <sheetName val="[POWER5_XLA][POWER5_XLA]_POW_69"/>
      <sheetName val="[POWER5_XLA]_Users_Dan_Libra_10"/>
      <sheetName val="[POWER5_XLA]__soferadvisors__10"/>
      <sheetName val="[POWER5_XLA]__d_docs_live_ne_48"/>
      <sheetName val="[POWER5_XLA]__na1_salesforce_26"/>
      <sheetName val="[POWER5_XLA][POWER5_XLA]__qma14"/>
      <sheetName val="[POWER5_XLA][POWER5_XLA]_POW_70"/>
      <sheetName val="[POWER5_XLA][POWER5_XLA]_POW_71"/>
      <sheetName val="[POWER5_XLA][POWER5_XLA]_J_Ap14"/>
      <sheetName val="[POWER5_XLA]_Users_Dan_Libra_11"/>
      <sheetName val="[POWER5_XLA]_J_Applications__16"/>
      <sheetName val="[POWER5_XLA]__d_docs_live_ne_45"/>
      <sheetName val="[POWER5_XLA]__d_docs_live_ne_47"/>
      <sheetName val="[POWER5_XLA]__d_docs_live_ne_46"/>
      <sheetName val="[POWER5_XLA]__d_docs_live_ne_51"/>
      <sheetName val="[POWER5_XLA]__d_docs_live_ne_49"/>
      <sheetName val="[POWER5_XLA]__d_docs_live_ne_50"/>
      <sheetName val="[POWER5_XLA]__d_docs_live_ne_52"/>
      <sheetName val="[POWER5_XLA]__d_docs_live_ne_55"/>
      <sheetName val="[POWER5_XLA]__d_docs_live_ne_53"/>
      <sheetName val="[POWER5_XLA]__d_docs_live_ne_54"/>
      <sheetName val="[POWER5_XLA]__d_docs_live_ne_56"/>
      <sheetName val="[POWER5_XLA]__d_docs_live_ne_58"/>
      <sheetName val="[POWER5_XLA]__d_docs_live_ne_57"/>
      <sheetName val="[POWER5_XLA]__d_docs_live_ne_61"/>
      <sheetName val="[POWER5_XLA]__d_docs_live_ne_59"/>
      <sheetName val="[POWER5_XLA]__d_docs_live_ne_60"/>
      <sheetName val="[POWER5_XLA]__d_docs_live_ne_62"/>
      <sheetName val="[POWER5_XLA]__d_docs_live_ne_63"/>
      <sheetName val="[POWER5_XLA]__d_docs_live_ne_65"/>
      <sheetName val="[POWER5_XLA]__d_docs_live_ne_64"/>
      <sheetName val="[POWER5_XLA]__d_docs_live_ne_66"/>
      <sheetName val="[POWER5_XLA]__d_docs_live_ne_68"/>
      <sheetName val="[POWER5_XLA]__d_docs_live_ne_67"/>
      <sheetName val="[POWER5_XLA]__qmaxsolutions1458"/>
      <sheetName val="[POWER5_XLA]__qmaxsolutions1459"/>
      <sheetName val="[POWER5_XLA]__qmaxsolutions1460"/>
      <sheetName val="[POWER5_XLA]__qmaxsolutions1461"/>
      <sheetName val="[POWER5_XLA]__qmaxsolutions1462"/>
      <sheetName val="[POWER5_XLA]__qmaxsolutions1463"/>
      <sheetName val="[POWER5_XLA]__qmaxsolutions1464"/>
      <sheetName val="[POWER5_XLA]__qmaxsolutions1465"/>
      <sheetName val="[POWER5_XLA]__soferadvisors__13"/>
      <sheetName val="[POWER5_XLA]__soferadvisors__11"/>
      <sheetName val="[POWER5_XLA]__soferadvisors__12"/>
      <sheetName val="Roll_Up_Fee_Class"/>
      <sheetName val="Downside_Financial_Model"/>
      <sheetName val="Cash_Flow"/>
      <sheetName val="Bloomberg_Market_Data"/>
      <sheetName val="Rev__by_Product"/>
      <sheetName val="[POWER5_XLA]__qmaxsolutions1466"/>
      <sheetName val="[POWER5_XLA]__qmaxsolutions1467"/>
      <sheetName val="[POWER5_XLA]__qmaxsolutions1468"/>
      <sheetName val="[POWER5_XLA]__qmaxsolutions1469"/>
      <sheetName val="[POWER5_XLA]__qmaxsolutions1470"/>
      <sheetName val="[POWER5_XLA]__qmaxsolutions1471"/>
      <sheetName val="[POWER5_XLA]__qmaxsolutions1472"/>
      <sheetName val="[POWER5_XLA]__qmaxsolutions1473"/>
      <sheetName val="Group_NWC_monthly"/>
      <sheetName val="Lead_CF"/>
      <sheetName val="Exch_rates"/>
      <sheetName val="Index_Chart"/>
      <sheetName val="Active_EE's_(KS_27-02-22)"/>
      <sheetName val="Cap_Table"/>
      <sheetName val="[POWER5_XLA]__soferadvisors__27"/>
      <sheetName val="[POWER5_XLA]__soferadvisors__15"/>
      <sheetName val="[POWER5_XLA]__soferadvisors__14"/>
      <sheetName val="[POWER5_XLA]__soferadvisors__19"/>
      <sheetName val="[POWER5_XLA]__soferadvisors__16"/>
      <sheetName val="[POWER5_XLA]__soferadvisors__17"/>
      <sheetName val="[POWER5_XLA]__soferadvisors__18"/>
      <sheetName val="[POWER5_XLA]__soferadvisors__21"/>
      <sheetName val="[POWER5_XLA]__soferadvisors__20"/>
      <sheetName val="[POWER5_XLA]__soferadvisors__26"/>
      <sheetName val="[POWER5_XLA]__soferadvisors__22"/>
      <sheetName val="[POWER5_XLA]__soferadvisors__23"/>
      <sheetName val="[POWER5_XLA]__soferadvisors__24"/>
      <sheetName val="[POWER5_XLA]__soferadvisors__25"/>
      <sheetName val="[POWER5_XLA]__qmaxsolutions1474"/>
      <sheetName val="[POWER5_XLA]__qmaxsolutions1475"/>
      <sheetName val="[POWER5_XLA]__qmaxsolutions1476"/>
      <sheetName val="[POWER5_XLA]__qmaxsolutions1477"/>
      <sheetName val="[POWER5_XLA]__qmaxsolutions1478"/>
      <sheetName val="[POWER5_XLA]__qmaxsolutions1479"/>
      <sheetName val="[POWER5_XLA]__qmaxsolutions1480"/>
      <sheetName val="[POWER5_XLA]__qmaxsolutions1481"/>
      <sheetName val="[POWER5_XLA]__qmaxsolutions1482"/>
      <sheetName val="[POWER5_XLA]__qmaxsolutions1483"/>
      <sheetName val="[POWER5_XLA]__qmaxsolutions1484"/>
      <sheetName val="[POWER5_XLA]__qmaxsolutions1485"/>
      <sheetName val="[POWER5_XLA]__qmaxsolutions1486"/>
      <sheetName val="[POWER5_XLA]__qmaxsolutions1487"/>
      <sheetName val="[POWER5_XLA]__soferadvisors__28"/>
      <sheetName val="[POWER5_XLA]__soferadvisors__29"/>
      <sheetName val="[POWER5_XLA]__soferadvisors__33"/>
      <sheetName val="[POWER5_XLA]__soferadvisors__30"/>
      <sheetName val="[POWER5_XLA]__soferadvisors__31"/>
      <sheetName val="[POWER5_XLA]__soferadvisors__32"/>
      <sheetName val="[POWER5_XLA]__qmaxsolutions1488"/>
      <sheetName val="[POWER5_XLA]__qmaxsolutions1489"/>
      <sheetName val="[POWER5_XLA]__qmaxsolutions1490"/>
      <sheetName val="[POWER5_XLA]__qmaxsolutions1491"/>
      <sheetName val="[POWER5_XLA]__soferadvisors__51"/>
      <sheetName val="[POWER5_XLA]__soferadvisors__40"/>
      <sheetName val="[POWER5_XLA]__soferadvisors__38"/>
      <sheetName val="[POWER5_XLA]__soferadvisors__34"/>
      <sheetName val="[POWER5_XLA]__soferadvisors__37"/>
      <sheetName val="[POWER5_XLA]__soferadvisors__35"/>
      <sheetName val="deal_summary"/>
      <sheetName val="[POWER5_XLA]__soferadvisors__36"/>
      <sheetName val="[POWER5_XLA]__soferadvisors__39"/>
      <sheetName val="[POWER5_XLA]__soferadvisors__45"/>
      <sheetName val="[POWER5_XLA]__soferadvisors__41"/>
      <sheetName val="[POWER5_XLA]__soferadvisors__42"/>
      <sheetName val="[POWER5_XLA]__soferadvisors__43"/>
      <sheetName val="[POWER5_XLA]__soferadvisors__44"/>
      <sheetName val="[POWER5_XLA]__soferadvisors__46"/>
      <sheetName val="[POWER5_XLA]__soferadvisors__47"/>
      <sheetName val="[POWER5_XLA]__soferadvisors__48"/>
      <sheetName val="[POWER5_XLA]__soferadvisors__49"/>
      <sheetName val="[POWER5_XLA]__soferadvisors__50"/>
      <sheetName val="[POWER5_XLA]__soferadvisors__53"/>
      <sheetName val="[POWER5_XLA]__soferadvisors__52"/>
      <sheetName val="[POWER5_XLA]__soferadvisors__55"/>
      <sheetName val="[POWER5_XLA]__soferadvisors__54"/>
      <sheetName val="[POWER5_XLA]__soferadvisors__57"/>
      <sheetName val="[POWER5_XLA]__soferadvisors__56"/>
      <sheetName val="[POWER5_XLA]__soferadvisors__60"/>
      <sheetName val="[POWER5_XLA]__soferadvisors__58"/>
      <sheetName val="[POWER5_XLA]__soferadvisors__59"/>
      <sheetName val="[POWER5_XLA]__soferadvisors__61"/>
      <sheetName val="[POWER5_XLA]__soferadvisors__62"/>
      <sheetName val="[POWER5_XLA]__soferadvisors__64"/>
      <sheetName val="[POWER5_XLA]__soferadvisors__63"/>
      <sheetName val="[POWER5_XLA]__qmaxsolutions1492"/>
      <sheetName val="[POWER5_XLA]__qmaxsolutions1493"/>
      <sheetName val="[POWER5_XLA]__qmaxsolutions1494"/>
      <sheetName val="[POWER5_XLA]__qmaxsolutions1495"/>
      <sheetName val="[POWER5_XLA]__qmaxsolutions1496"/>
      <sheetName val="[POWER5_XLA]__qmaxsolutions1497"/>
      <sheetName val="[POWER5_XLA]__qmaxsolutions1498"/>
      <sheetName val="[POWER5_XLA]__qmaxsolutions1499"/>
      <sheetName val="[POWER5_XLA]__qmaxsolutions1500"/>
      <sheetName val="[POWER5_XLA]__qmaxsolutions1501"/>
      <sheetName val="[POWER5_XLA]__qmaxsolutions1502"/>
      <sheetName val="[POWER5_XLA]__qmaxsolutions1503"/>
      <sheetName val="Deferred_taxes"/>
      <sheetName val="Projects_&amp;_Initiatives"/>
      <sheetName val="[POWER5_XLA]__qmaxsolutions1504"/>
      <sheetName val="[POWER5_XLA]__qmaxsolutions1505"/>
      <sheetName val="[POWER5_XLA]__qmaxsolutions1506"/>
      <sheetName val="[POWER5_XLA]__qmaxsolutions1507"/>
      <sheetName val="[POWER5_XLA]__qmaxsolutions1508"/>
      <sheetName val="[POWER5_XLA]__qmaxsolutions1509"/>
      <sheetName val="[POWER5_XLA]__qmaxsolutions1510"/>
      <sheetName val="[POWER5_XLA]__qmaxsolutions1511"/>
      <sheetName val="[POWER5_XLA]__qmaxsolutions1512"/>
      <sheetName val="[POWER5_XLA]__qmaxsolutions1513"/>
      <sheetName val="[POWER5_XLA]__qmaxsolutions1514"/>
      <sheetName val="[POWER5_XLA]__qmaxsolutions1515"/>
      <sheetName val="[POWER5_XLA]__qmaxsolutions1516"/>
      <sheetName val="[POWER5_XLA]__qmaxsolutions1517"/>
      <sheetName val="[POWER5_XLA]__qmaxsolutions1518"/>
      <sheetName val="[POWER5_XLA]__soferadvisors__65"/>
      <sheetName val="[POWER5_XLA]__soferadvisors__66"/>
      <sheetName val="[POWER5_XLA]__soferadvisors__69"/>
      <sheetName val="[POWER5_XLA]__soferadvisors__67"/>
      <sheetName val="[POWER5_XLA]__soferadvisors__68"/>
      <sheetName val="[POWER5_XLA]__soferadvisors__70"/>
      <sheetName val="[POWER5_XLA]__soferadvisors__73"/>
      <sheetName val="[POWER5_XLA]__soferadvisors__71"/>
      <sheetName val="[POWER5_XLA]__soferadvisors__72"/>
      <sheetName val="[POWER5_XLA]__qmaxsolutions1519"/>
      <sheetName val="[POWER5_XLA]__qmaxsolutions1520"/>
      <sheetName val="[POWER5_XLA]__qmaxsolutions1521"/>
      <sheetName val="[POWER5_XLA]__qmaxsolutions1522"/>
      <sheetName val="[POWER5_XLA]__qmaxsolutions1523"/>
      <sheetName val="[POWER5_XLA]__qmaxsolutions1524"/>
      <sheetName val="[POWER5_XLA]__qmaxsolutions1525"/>
      <sheetName val="[POWER5_XLA]__qmaxsolutions1526"/>
      <sheetName val="[POWER5_XLA]__qmaxsolutions1527"/>
      <sheetName val="[POWER5_XLA]__qmaxsolutions1528"/>
      <sheetName val="[POWER5_XLA]__qmaxsolutions1529"/>
      <sheetName val="[POWER5_XLA]__qmaxsolutions1530"/>
      <sheetName val="[POWER5_XLA]__qmaxsolutions1531"/>
      <sheetName val="cost_centers"/>
      <sheetName val="[POWER5_XLA]__qmaxsolutions1532"/>
      <sheetName val="[POWER5_XLA]__qmaxsolutions1533"/>
      <sheetName val="[POWER5_XLA]__qmaxsolutions1534"/>
      <sheetName val="[POWER5_XLA]__qmaxsolutions1535"/>
      <sheetName val="Income_Statement"/>
      <sheetName val="Operating_Cycle"/>
      <sheetName val="Rekap_Direct_Cost"/>
      <sheetName val="[POWER5_XLA]__soferadvisors__87"/>
      <sheetName val="[POWER5_XLA]__soferadvisors__74"/>
      <sheetName val="[POWER5_XLA]__soferadvisors__76"/>
      <sheetName val="[POWER5_XLA]__soferadvisors__75"/>
      <sheetName val="[POWER5_XLA]__soferadvisors__80"/>
      <sheetName val="[POWER5_XLA]__soferadvisors__77"/>
      <sheetName val="[POWER5_XLA]__soferadvisors__78"/>
      <sheetName val="[POWER5_XLA]__soferadvisors__79"/>
      <sheetName val="[POWER5_XLA]__soferadvisors__85"/>
      <sheetName val="[POWER5_XLA]__soferadvisors__82"/>
      <sheetName val="[POWER5_XLA]__soferadvisors__81"/>
      <sheetName val="[POWER5_XLA]__soferadvisors__83"/>
      <sheetName val="[POWER5_XLA]__soferadvisors__84"/>
      <sheetName val="[POWER5_XLA]__soferadvisors__86"/>
      <sheetName val="[POWER5_XLA]__qmaxsolutions1536"/>
      <sheetName val="[POWER5_XLA]__qmaxsolutions1537"/>
      <sheetName val="[POWER5_XLA]__qmaxsolutions1538"/>
      <sheetName val="[POWER5_XLA]__qmaxsolutions1539"/>
      <sheetName val="[POWER5_XLA]__qmaxsolutions1540"/>
      <sheetName val="[POWER5_XLA]__qmaxsolutions1541"/>
      <sheetName val="[POWER5_XLA]__qmaxsolutions1542"/>
      <sheetName val="[POWER5_XLA]__qmaxsolutions1543"/>
      <sheetName val="[POWER5_XLA]__qmaxsolutions1544"/>
      <sheetName val="[POWER5_XLA]__qmaxsolutions1545"/>
      <sheetName val="[POWER5_XLA]__qmaxsolutions1546"/>
      <sheetName val="[POWER5_XLA]__qmaxsolutions1547"/>
      <sheetName val="[POWER5_XLA]__qmaxsolutions1548"/>
      <sheetName val="[POWER5_XLA]__soferadvisors__90"/>
      <sheetName val="[POWER5_XLA]__soferadvisors__89"/>
      <sheetName val="[POWER5_XLA]__soferadvisors__88"/>
      <sheetName val="[POWER5_XLA]__soferadvisors__92"/>
      <sheetName val="[POWER5_XLA]__soferadvisors__91"/>
      <sheetName val="461_01"/>
      <sheetName val="[POWER5_XLA]__qmaxsolutions1549"/>
      <sheetName val="[POWER5_XLA]__qmaxsolutions1550"/>
      <sheetName val="[POWER5_XLA]__qmaxsolutions1551"/>
      <sheetName val="[POWER5_XLA]__qmaxsolutions1552"/>
      <sheetName val="[POWER5_XLA]__qmaxsolutions1553"/>
      <sheetName val="[POWER5_XLA]__qmaxsolutions1554"/>
      <sheetName val="[POWER5_XLA]__qmaxsolutions1555"/>
      <sheetName val="[POWER5_XLA]__qmaxsolutions1556"/>
      <sheetName val="[POWER5_XLA]__qmaxsolutions1557"/>
      <sheetName val="[POWER5_XLA]__qmaxsolutions1558"/>
      <sheetName val="[POWER5_XLA]__qmaxsolutions1559"/>
      <sheetName val="[POWER5_XLA]__qmaxsolutions1560"/>
      <sheetName val="[POWER5_XLA]__qmaxsolutions1561"/>
      <sheetName val="[POWER5_XLA]__qmaxsolutions1562"/>
      <sheetName val="[POWER5_XLA]__qmaxsolutions1563"/>
      <sheetName val="[POWER5_XLA]__qmaxsolutions1564"/>
      <sheetName val="[POWER5_XLA]__qmaxsolutions1565"/>
      <sheetName val="[POWER5_XLA]__qmaxsolutions1566"/>
      <sheetName val="[POWER5_XLA]__qmaxsolutions1567"/>
      <sheetName val="[POWER5_XLA]__qmaxsolutions1568"/>
      <sheetName val="[POWER5_XLA]__qmaxsolutions1569"/>
      <sheetName val="Backlog_LOI"/>
      <sheetName val="[POWER5_XLA]__qmaxsolutions1570"/>
      <sheetName val="[POWER5_XLA]__qmaxsolutions1571"/>
      <sheetName val="[POWER5_XLA]__qmaxsolutions1572"/>
      <sheetName val="[POWER5_XLA]__qmaxsolutions1573"/>
      <sheetName val="[POWER5_XLA]__qmaxsolutions1574"/>
      <sheetName val="[POWER5_XLA]__qmaxsolutions1575"/>
      <sheetName val="[POWER5_XLA]__qmaxsolutions1576"/>
      <sheetName val="[POWER5_XLA]__qmaxsolutions1577"/>
      <sheetName val="[POWER5_XLA]__qmaxsolutions1578"/>
      <sheetName val="[POWER5_XLA]__qmaxsolutions1579"/>
      <sheetName val="[POWER5_XLA]__qmaxsolutions1580"/>
      <sheetName val="[POWER5_XLA]__d_docs_live_ne_82"/>
      <sheetName val="[POWER5_XLA]__d_docs_live_ne_69"/>
      <sheetName val="[POWER5_XLA]__d_docs_live_ne_80"/>
      <sheetName val="[POWER5_XLA]__d_docs_live_ne_79"/>
      <sheetName val="[POWER5_XLA]__d_docs_live_ne_78"/>
      <sheetName val="[POWER5_XLA]__d_docs_live_ne_72"/>
      <sheetName val="[POWER5_XLA]__d_docs_live_ne_71"/>
      <sheetName val="[POWER5_XLA]__d_docs_live_ne_70"/>
      <sheetName val="[POWER5_XLA]__d_docs_live_ne_74"/>
      <sheetName val="[POWER5_XLA]__d_docs_live_ne_73"/>
      <sheetName val="[POWER5_XLA]__d_docs_live_ne_75"/>
      <sheetName val="[POWER5_XLA]__d_docs_live_ne_76"/>
      <sheetName val="[POWER5_XLA]__d_docs_live_ne_77"/>
      <sheetName val="[POWER5_XLA]__d_docs_live_ne_81"/>
      <sheetName val="[POWER5_XLA]__d_docs_live_ne_83"/>
      <sheetName val="[POWER5_XLA]__d_docs_live_ne_86"/>
      <sheetName val="[POWER5_XLA]__d_docs_live_ne_84"/>
      <sheetName val="[POWER5_XLA]__d_docs_live_ne_85"/>
      <sheetName val="[POWER5_XLA]__d_docs_live_ne_94"/>
      <sheetName val="[POWER5_XLA]__d_docs_live_ne_87"/>
      <sheetName val="[POWER5_XLA]__d_docs_live_ne_88"/>
      <sheetName val="[POWER5_XLA]__d_docs_live_ne_89"/>
      <sheetName val="[POWER5_XLA]__d_docs_live_ne_90"/>
      <sheetName val="[POWER5_XLA]__d_docs_live_ne_91"/>
      <sheetName val="[POWER5_XLA]__d_docs_live_ne_92"/>
      <sheetName val="[POWER5_XLA]__d_docs_live_ne_93"/>
      <sheetName val="[POWER5_XLA]__d_docs_live_ne_96"/>
      <sheetName val="[POWER5_XLA]__d_docs_live_ne_95"/>
      <sheetName val="[POWER5_XLA]__d_docs_live_ne_97"/>
      <sheetName val="[POWER5_XLA]__d_docs_live_n_102"/>
      <sheetName val="[POWER5_XLA]__d_docs_live_ne_98"/>
      <sheetName val="[POWER5_XLA]__d_docs_live_ne_99"/>
      <sheetName val="[POWER5_XLA]__d_docs_live_n_100"/>
      <sheetName val="[POWER5_XLA]__d_docs_live_n_101"/>
      <sheetName val="[POWER5_XLA]__d_docs_live_n_104"/>
      <sheetName val="[POWER5_XLA]__d_docs_live_n_103"/>
      <sheetName val="[POWER5_XLA]__d_docs_live_n_105"/>
      <sheetName val="[POWER5_XLA]__d_docs_live_n_106"/>
      <sheetName val="[POWER5_XLA]__d_docs_live_n_107"/>
      <sheetName val="[POWER5_XLA]__d_docs_live_n_108"/>
      <sheetName val="[POWER5_XLA]__d_docs_live_n_110"/>
      <sheetName val="[POWER5_XLA]__d_docs_live_n_109"/>
      <sheetName val="[POWER5_XLA]__soferadvisors__93"/>
      <sheetName val="[POWER5_XLA]__soferadvisors__94"/>
      <sheetName val="[POWER5_XLA]__qmaxsolutions1581"/>
      <sheetName val="[POWER5_XLA]__qmaxsolutions1582"/>
      <sheetName val="[POWER5_XLA]__qmaxsolutions1583"/>
      <sheetName val="[POWER5_XLA]__qmaxsolutions1584"/>
      <sheetName val="#Partner_Level_Footnotes#"/>
      <sheetName val="[POWER5_XLA]__qmaxsolutions1585"/>
      <sheetName val="[POWER5_XLA]__qmaxsolutions1586"/>
      <sheetName val="[POWER5.XLA]__qmaxsolution_1113"/>
      <sheetName val="[POWER5.XLA]__qmaxsolution_1106"/>
      <sheetName val="[POWER5.XLA]__qmaxsolution_1111"/>
      <sheetName val="[POWER5.XLA]__qmaxsolution_1110"/>
      <sheetName val="[POWER5.XLA]__qmaxsolution_1109"/>
      <sheetName val="[POWER5.XLA]__qmaxsolution_1108"/>
      <sheetName val="[POWER5.XLA]__qmaxsolution_1107"/>
      <sheetName val="[POWER5.XLA]__qmaxsolution_1112"/>
      <sheetName val="[POWER5.XLA]__localhost_Appli_3"/>
      <sheetName val="[POWER5.XLA]//na1_s"/>
      <sheetName val="[POWER5.XLA]__d_docs_live_n_139"/>
      <sheetName val="[POWER5.XLA]__d_docs_live_n_138"/>
      <sheetName val="[POWER5.XLA]__d_docs_live_n_142"/>
      <sheetName val="[POWER5.XLA]__d_docs_live_n_140"/>
      <sheetName val="[POWER5.XLA]__d_docs_live_n_141"/>
      <sheetName val="[POWER5.XLA]__d_docs_live_n_145"/>
      <sheetName val="[POWER5.XLA]__d_docs_live_n_143"/>
      <sheetName val="[POWER5.XLA]__d_docs_live_n_144"/>
      <sheetName val="[POWER5.XLA]__d_docs_live_n_147"/>
      <sheetName val="[POWER5.XLA]__d_docs_live_n_146"/>
      <sheetName val="[POWER5.XLA]__d_docs_live_n_149"/>
      <sheetName val="[POWER5.XLA]__d_docs_live_n_148"/>
      <sheetName val="[POWER5.XLA]__d_docs_live_n_150"/>
      <sheetName val="[POWER5.XLA]__d_docs_live_n_162"/>
      <sheetName val="[POWER5.XLA]__d_docs_live_n_151"/>
      <sheetName val="[POWER5.XLA]__d_docs_live_n_153"/>
      <sheetName val="[POWER5.XLA]__d_docs_live_n_152"/>
      <sheetName val="[POWER5.XLA]__d_docs_live_n_155"/>
      <sheetName val="[POWER5.XLA]__d_docs_live_n_154"/>
      <sheetName val="[POWER5.XLA]__d_docs_live_n_158"/>
      <sheetName val="[POWER5.XLA]__d_docs_live_n_156"/>
      <sheetName val="[POWER5.XLA]__d_docs_live_n_157"/>
      <sheetName val="[POWER5.XLA]__d_docs_live_n_159"/>
      <sheetName val="[POWER5.XLA]__d_docs_live_n_160"/>
      <sheetName val="[POWER5.XLA]__d_docs_live_n_161"/>
      <sheetName val="[POWER5.XLA]__d_docs_live_n_163"/>
      <sheetName val="FX"/>
      <sheetName val="Pivots Entries"/>
      <sheetName val="Pivots exits"/>
      <sheetName val="[POWER5.XLA]__qmaxsolution_1114"/>
      <sheetName val="[POWER5.XLA]__qmaxsolution_1116"/>
      <sheetName val="[POWER5.XLA]__qmaxsolution_1117"/>
      <sheetName val="[POWER5.XLA]__qmaxsolution_1118"/>
      <sheetName val="1.0 公司基本资料,索引及填表指示"/>
      <sheetName val="Asmptns"/>
      <sheetName val="IRL - BDD"/>
      <sheetName val="Pk prod"/>
      <sheetName val="alt1"/>
      <sheetName val="Pipe"/>
      <sheetName val="FINISHING"/>
      <sheetName val="PLUMBING"/>
      <sheetName val="STRUKTUR"/>
      <sheetName val="Biaya"/>
      <sheetName val="Std-Prod KS"/>
      <sheetName val="FORM-X-1"/>
      <sheetName val="rab lt 2 bo"/>
      <sheetName val="MASTER"/>
      <sheetName val="ANALISA PEK.UMUM"/>
      <sheetName val="MHPP"/>
      <sheetName val="Multiple Spreadsheets"/>
      <sheetName val="harsat"/>
      <sheetName val="cf-sum3"/>
      <sheetName val="highlight_unit2"/>
      <sheetName val="Cashflow (2)"/>
      <sheetName val="BBM"/>
      <sheetName val="PRODUCTDIBY"/>
      <sheetName val="BALANCE ANALYTIQUE"/>
      <sheetName val="dico mois"/>
      <sheetName val="escon"/>
      <sheetName val="Comparable Firms"/>
      <sheetName val="Investment-02"/>
      <sheetName val="Ten"/>
      <sheetName val="KISSAN"/>
      <sheetName val="Budget"/>
      <sheetName val="Capital"/>
      <sheetName val="Assumptions and Dashboard"/>
      <sheetName val="Sales and Collections"/>
      <sheetName val="Financial Summary"/>
      <sheetName val="Inventory and Purchases"/>
      <sheetName val="Operating Expenses"/>
      <sheetName val="jun94"/>
      <sheetName val="Common_IS"/>
      <sheetName val="Mult-LTM-1"/>
      <sheetName val="[POWER5.XLA]__soferadvisors_325"/>
      <sheetName val="[POWER5.XLA]__soferadvisors_326"/>
      <sheetName val="[POWER5.XLA]__soferadvisors_329"/>
      <sheetName val="[POWER5.XLA]__soferadvisors_327"/>
      <sheetName val="[POWER5.XLA]__soferadvisors_328"/>
      <sheetName val="Mezz Interest Calc"/>
      <sheetName val="Q1 2012"/>
      <sheetName val="Statistics"/>
      <sheetName val="CTX Office Template"/>
      <sheetName val="Base_Dom"/>
      <sheetName val="MGLN_LBO second"/>
      <sheetName val="ACC_DILL_wkup"/>
      <sheetName val="Chain_Info"/>
      <sheetName val="[POWER5.XLA]__qmaxsolution_1119"/>
      <sheetName val="[POWER5.XLA]__qmaxsolution_1120"/>
      <sheetName val="[POWER5.XLA]__qmaxsolution_1121"/>
      <sheetName val="[POWER5.XLA]__qmaxsolution_1122"/>
      <sheetName val="[POWER5.XLA]__qmaxsolution_1123"/>
      <sheetName val="[POWER5.XLA]__qmaxsolution_1127"/>
      <sheetName val="[POWER5.XLA]__qmaxsolution_1125"/>
      <sheetName val="[POWER5.XLA]__qmaxsolution_1124"/>
      <sheetName val="[POWER5.XLA]__qmaxsolution_1126"/>
      <sheetName val="[POWER5.XLA]__qmaxsolution_1128"/>
      <sheetName val="[POWER5.XLA]__qmaxsolution_1129"/>
      <sheetName val="[POWER5.XLA]__qmaxsolution_1130"/>
      <sheetName val="[POWER5.XLA]__qmaxsolution_1544"/>
      <sheetName val="[POWER5.XLA]__qmaxsolution_1540"/>
      <sheetName val="[POWER5.XLA]__qmaxsolution_1146"/>
      <sheetName val="[POWER5.XLA]__qmaxsolution_1131"/>
      <sheetName val="[POWER5.XLA]__qmaxsolution_1132"/>
      <sheetName val="[POWER5.XLA]__qmaxsolution_1133"/>
      <sheetName val="[POWER5.XLA]__qmaxsolution_1135"/>
      <sheetName val="[POWER5.XLA]__qmaxsolution_1134"/>
      <sheetName val="[POWER5.XLA]__qmaxsolution_1136"/>
      <sheetName val="[POWER5.XLA]__qmaxsolution_1137"/>
      <sheetName val="[POWER5.XLA]__qmaxsolution_1138"/>
      <sheetName val="[POWER5.XLA]__qmaxsolution_1139"/>
      <sheetName val="[POWER5.XLA]__qmaxsolution_1140"/>
      <sheetName val="[POWER5.XLA]__qmaxsolution_1141"/>
      <sheetName val="[POWER5.XLA]__qmaxsolution_1143"/>
      <sheetName val="[POWER5.XLA]__qmaxsolution_1142"/>
      <sheetName val="[POWER5.XLA]__qmaxsolution_1144"/>
      <sheetName val="[POWER5.XLA]__qmaxsolution_1145"/>
      <sheetName val="[POWER5.XLA]__qmaxsolution_1154"/>
      <sheetName val="[POWER5.XLA]__qmaxsolution_1147"/>
      <sheetName val="[POWER5.XLA]__qmaxsolution_1148"/>
      <sheetName val="[POWER5.XLA]__qmaxsolution_1149"/>
      <sheetName val="[POWER5.XLA]__qmaxsolution_1150"/>
      <sheetName val="[POWER5.XLA]__qmaxsolution_1151"/>
      <sheetName val="[POWER5.XLA]__qmaxsolution_1152"/>
      <sheetName val="[POWER5.XLA]__qmaxsolution_1153"/>
      <sheetName val="[POWER5.XLA]__qmaxsolution_1158"/>
      <sheetName val="[POWER5.XLA]__qmaxsolution_1155"/>
      <sheetName val="[POWER5.XLA]__qmaxsolution_1156"/>
      <sheetName val="[POWER5.XLA]__qmaxsolution_1157"/>
      <sheetName val="[POWER5.XLA]__qmaxsolution_1159"/>
      <sheetName val="[POWER5.XLA]__qmaxsolution_1161"/>
      <sheetName val="[POWER5.XLA]__qmaxsolution_1160"/>
      <sheetName val="[POWER5.XLA]__qmaxsolution_1165"/>
      <sheetName val="[POWER5.XLA]__qmaxsolution_1162"/>
      <sheetName val="[POWER5.XLA]__qmaxsolution_1163"/>
      <sheetName val="[POWER5.XLA]__qmaxsolution_1164"/>
      <sheetName val="[POWER5.XLA]__qmaxsolution_1187"/>
      <sheetName val="[POWER5.XLA]__qmaxsolution_1168"/>
      <sheetName val="[POWER5.XLA]__qmaxsolution_1166"/>
      <sheetName val="[POWER5.XLA]__qmaxsolution_1167"/>
      <sheetName val="[POWER5.XLA]__qmaxsolution_1186"/>
      <sheetName val="[POWER5.XLA]__qmaxsolution_1169"/>
      <sheetName val="[POWER5.XLA]__qmaxsolution_1170"/>
      <sheetName val="[POWER5.XLA]__qmaxsolution_1171"/>
      <sheetName val="[POWER5.XLA]__qmaxsolution_1172"/>
      <sheetName val="[POWER5.XLA]__qmaxsolution_1173"/>
      <sheetName val="[POWER5.XLA]__qmaxsolution_1174"/>
      <sheetName val="[POWER5.XLA]__qmaxsolution_1175"/>
      <sheetName val="[POWER5.XLA]__qmaxsolution_1176"/>
      <sheetName val="[POWER5.XLA]__qmaxsolution_1177"/>
      <sheetName val="[POWER5.XLA]__qmaxsolution_1178"/>
      <sheetName val="[POWER5.XLA]__qmaxsolution_1179"/>
      <sheetName val="[POWER5.XLA]__qmaxsolution_1180"/>
      <sheetName val="[POWER5.XLA]__qmaxsolution_1181"/>
      <sheetName val="[POWER5.XLA]__qmaxsolution_1182"/>
      <sheetName val="[POWER5.XLA]__qmaxsolution_1183"/>
      <sheetName val="[POWER5.XLA]__qmaxsolution_1184"/>
      <sheetName val="[POWER5.XLA]__qmaxsolution_1185"/>
      <sheetName val="[POWER5.XLA]__qmaxsolution_1390"/>
      <sheetName val="[POWER5.XLA]__qmaxsolution_1188"/>
      <sheetName val="[POWER5.XLA]__qmaxsolution_1189"/>
      <sheetName val="[POWER5.XLA]__qmaxsolution_1190"/>
      <sheetName val="[POWER5.XLA]__qmaxsolution_1191"/>
      <sheetName val="[POWER5.XLA]__qmaxsolution_1192"/>
      <sheetName val="[POWER5.XLA]__qmaxsolution_1193"/>
      <sheetName val="[POWER5.XLA]__qmaxsolution_1194"/>
      <sheetName val="[POWER5.XLA]__qmaxsolution_1195"/>
      <sheetName val="[POWER5.XLA]__qmaxsolution_1196"/>
      <sheetName val="[POWER5.XLA]__qmaxsolution_1197"/>
      <sheetName val="[POWER5.XLA]__qmaxsolution_1198"/>
      <sheetName val="[POWER5.XLA]__qmaxsolution_1199"/>
      <sheetName val="[POWER5.XLA]__qmaxsolution_1200"/>
      <sheetName val="[POWER5.XLA]__qmaxsolution_1201"/>
      <sheetName val="[POWER5.XLA]__qmaxsolution_1202"/>
      <sheetName val="[POWER5.XLA]__qmaxsolution_1203"/>
      <sheetName val="[POWER5.XLA]__qmaxsolution_1204"/>
      <sheetName val="[POWER5.XLA]__qmaxsolution_1205"/>
      <sheetName val="[POWER5.XLA]__qmaxsolution_1206"/>
      <sheetName val="[POWER5.XLA]__qmaxsolution_1207"/>
      <sheetName val="[POWER5.XLA]__qmaxsolution_1208"/>
      <sheetName val="[POWER5.XLA]__qmaxsolution_1209"/>
      <sheetName val="[POWER5.XLA]__qmaxsolution_1210"/>
      <sheetName val="[POWER5.XLA]__qmaxsolution_1211"/>
      <sheetName val="[POWER5.XLA]__qmaxsolution_1212"/>
      <sheetName val="[POWER5.XLA]__qmaxsolution_1213"/>
      <sheetName val="[POWER5.XLA]__qmaxsolution_1214"/>
      <sheetName val="[POWER5.XLA]__qmaxsolution_1215"/>
      <sheetName val="[POWER5.XLA]__qmaxsolution_1216"/>
      <sheetName val="[POWER5.XLA]__qmaxsolution_1217"/>
      <sheetName val="[POWER5.XLA]__qmaxsolution_1218"/>
      <sheetName val="[POWER5.XLA]__qmaxsolution_1219"/>
      <sheetName val="[POWER5.XLA]__qmaxsolution_1220"/>
      <sheetName val="[POWER5.XLA]__qmaxsolution_1221"/>
      <sheetName val="[POWER5.XLA]__qmaxsolution_1222"/>
      <sheetName val="[POWER5.XLA]__qmaxsolution_1223"/>
      <sheetName val="[POWER5.XLA]__qmaxsolution_1224"/>
      <sheetName val="[POWER5.XLA]__qmaxsolution_1225"/>
      <sheetName val="[POWER5.XLA]__qmaxsolution_1226"/>
      <sheetName val="[POWER5.XLA]__qmaxsolution_1227"/>
      <sheetName val="[POWER5.XLA]__qmaxsolution_1228"/>
      <sheetName val="[POWER5.XLA]__qmaxsolution_1229"/>
      <sheetName val="[POWER5.XLA]__qmaxsolution_1230"/>
      <sheetName val="[POWER5.XLA]__qmaxsolution_1231"/>
      <sheetName val="[POWER5.XLA]__qmaxsolution_1232"/>
      <sheetName val="[POWER5.XLA]__qmaxsolution_1233"/>
      <sheetName val="[POWER5.XLA]__qmaxsolution_1234"/>
      <sheetName val="[POWER5.XLA]__qmaxsolution_1235"/>
      <sheetName val="[POWER5.XLA]__qmaxsolution_1236"/>
      <sheetName val="[POWER5.XLA]__qmaxsolution_1237"/>
      <sheetName val="[POWER5.XLA]__qmaxsolution_1238"/>
      <sheetName val="[POWER5.XLA]__qmaxsolution_1239"/>
      <sheetName val="[POWER5.XLA]__qmaxsolution_1240"/>
      <sheetName val="[POWER5.XLA]__qmaxsolution_1241"/>
      <sheetName val="[POWER5.XLA]__qmaxsolution_1242"/>
      <sheetName val="[POWER5.XLA]__qmaxsolution_1243"/>
      <sheetName val="[POWER5.XLA]__qmaxsolution_1244"/>
      <sheetName val="[POWER5.XLA]__qmaxsolution_1245"/>
      <sheetName val="[POWER5.XLA]__qmaxsolution_1246"/>
      <sheetName val="[POWER5.XLA]__qmaxsolution_1247"/>
      <sheetName val="[POWER5.XLA]__qmaxsolution_1248"/>
      <sheetName val="[POWER5.XLA]__qmaxsolution_1249"/>
      <sheetName val="[POWER5.XLA]__qmaxsolution_1250"/>
      <sheetName val="[POWER5.XLA]__qmaxsolution_1251"/>
      <sheetName val="[POWER5.XLA]__qmaxsolution_1252"/>
      <sheetName val="[POWER5.XLA]__qmaxsolution_1253"/>
      <sheetName val="[POWER5.XLA]__qmaxsolution_1254"/>
      <sheetName val="[POWER5.XLA]__qmaxsolution_1255"/>
      <sheetName val="[POWER5.XLA]__qmaxsolution_1256"/>
      <sheetName val="[POWER5.XLA]__qmaxsolution_1257"/>
      <sheetName val="[POWER5.XLA]__qmaxsolution_1258"/>
      <sheetName val="[POWER5.XLA]__qmaxsolution_1259"/>
      <sheetName val="[POWER5.XLA]__qmaxsolution_1260"/>
      <sheetName val="[POWER5.XLA]__qmaxsolution_1261"/>
      <sheetName val="[POWER5.XLA]__qmaxsolution_1262"/>
      <sheetName val="[POWER5.XLA]__qmaxsolution_1263"/>
      <sheetName val="[POWER5.XLA]__qmaxsolution_1264"/>
      <sheetName val="[POWER5.XLA]__qmaxsolution_1265"/>
      <sheetName val="[POWER5.XLA]__qmaxsolution_1266"/>
      <sheetName val="[POWER5.XLA]__qmaxsolution_1267"/>
      <sheetName val="[POWER5.XLA]__qmaxsolution_1268"/>
      <sheetName val="[POWER5.XLA]__qmaxsolution_1269"/>
      <sheetName val="[POWER5.XLA]__qmaxsolution_1270"/>
      <sheetName val="[POWER5.XLA]__qmaxsolution_1271"/>
      <sheetName val="[POWER5.XLA]__qmaxsolution_1272"/>
      <sheetName val="[POWER5.XLA]__qmaxsolution_1273"/>
      <sheetName val="[POWER5.XLA]__qmaxsolution_1274"/>
      <sheetName val="[POWER5.XLA]__qmaxsolution_1275"/>
      <sheetName val="[POWER5.XLA]__qmaxsolution_1276"/>
      <sheetName val="[POWER5.XLA]__qmaxsolution_1277"/>
      <sheetName val="[POWER5.XLA]__qmaxsolution_1278"/>
      <sheetName val="[POWER5.XLA]__qmaxsolution_1279"/>
      <sheetName val="[POWER5.XLA]__qmaxsolution_1280"/>
      <sheetName val="[POWER5.XLA]__qmaxsolution_1281"/>
      <sheetName val="[POWER5.XLA]__qmaxsolution_1282"/>
      <sheetName val="[POWER5.XLA]__qmaxsolution_1283"/>
      <sheetName val="[POWER5.XLA]__qmaxsolution_1284"/>
      <sheetName val="[POWER5.XLA]__qmaxsolution_1285"/>
      <sheetName val="[POWER5.XLA]__qmaxsolution_1286"/>
      <sheetName val="[POWER5.XLA]__qmaxsolution_1287"/>
      <sheetName val="[POWER5.XLA]__qmaxsolution_1288"/>
      <sheetName val="[POWER5.XLA]__qmaxsolution_1289"/>
      <sheetName val="[POWER5.XLA]__qmaxsolution_1290"/>
      <sheetName val="[POWER5.XLA]__qmaxsolution_1291"/>
      <sheetName val="[POWER5.XLA]__qmaxsolution_1292"/>
      <sheetName val="[POWER5.XLA]__qmaxsolution_1293"/>
      <sheetName val="[POWER5.XLA]__qmaxsolution_1294"/>
      <sheetName val="[POWER5.XLA]__qmaxsolution_1295"/>
      <sheetName val="[POWER5.XLA]__qmaxsolution_1296"/>
      <sheetName val="[POWER5.XLA]__qmaxsolution_1297"/>
      <sheetName val="[POWER5.XLA]__qmaxsolution_1298"/>
      <sheetName val="[POWER5.XLA]__qmaxsolution_1299"/>
      <sheetName val="[POWER5.XLA]__qmaxsolution_1300"/>
      <sheetName val="[POWER5.XLA]__qmaxsolution_1301"/>
      <sheetName val="[POWER5.XLA]__qmaxsolution_1302"/>
      <sheetName val="[POWER5.XLA]__qmaxsolution_1303"/>
      <sheetName val="[POWER5.XLA]__qmaxsolution_1304"/>
      <sheetName val="[POWER5.XLA]__qmaxsolution_1305"/>
      <sheetName val="[POWER5.XLA]__qmaxsolution_1306"/>
      <sheetName val="[POWER5.XLA]__qmaxsolution_1307"/>
      <sheetName val="[POWER5.XLA]__qmaxsolution_1308"/>
      <sheetName val="[POWER5.XLA]__qmaxsolution_1309"/>
      <sheetName val="[POWER5.XLA]__qmaxsolution_1310"/>
      <sheetName val="[POWER5.XLA]__qmaxsolution_1311"/>
      <sheetName val="[POWER5.XLA]__qmaxsolution_1312"/>
      <sheetName val="[POWER5.XLA]__qmaxsolution_1313"/>
      <sheetName val="[POWER5.XLA]__qmaxsolution_1314"/>
      <sheetName val="[POWER5.XLA]__qmaxsolution_1315"/>
      <sheetName val="[POWER5.XLA]__qmaxsolution_1316"/>
      <sheetName val="[POWER5.XLA]__qmaxsolution_1317"/>
      <sheetName val="[POWER5.XLA]__qmaxsolution_1318"/>
      <sheetName val="[POWER5.XLA]__qmaxsolution_1319"/>
      <sheetName val="[POWER5.XLA]__qmaxsolution_1320"/>
      <sheetName val="[POWER5.XLA]__qmaxsolution_1321"/>
      <sheetName val="[POWER5.XLA]__qmaxsolution_1322"/>
      <sheetName val="[POWER5.XLA]__qmaxsolution_1323"/>
      <sheetName val="[POWER5.XLA]__qmaxsolution_1324"/>
      <sheetName val="[POWER5.XLA]__qmaxsolution_1325"/>
      <sheetName val="[POWER5.XLA]__qmaxsolution_1326"/>
      <sheetName val="[POWER5.XLA]__qmaxsolution_1327"/>
      <sheetName val="[POWER5.XLA]__qmaxsolution_1328"/>
      <sheetName val="[POWER5.XLA]__qmaxsolution_1329"/>
      <sheetName val="[POWER5.XLA]__qmaxsolution_1330"/>
      <sheetName val="[POWER5.XLA]__qmaxsolution_1331"/>
      <sheetName val="[POWER5.XLA]__qmaxsolution_1332"/>
      <sheetName val="[POWER5.XLA]__qmaxsolution_1333"/>
      <sheetName val="[POWER5.XLA]__qmaxsolution_1334"/>
      <sheetName val="[POWER5.XLA]__qmaxsolution_1335"/>
      <sheetName val="[POWER5.XLA]__qmaxsolution_1336"/>
      <sheetName val="[POWER5.XLA]__qmaxsolution_1337"/>
      <sheetName val="[POWER5.XLA]__qmaxsolution_1338"/>
      <sheetName val="[POWER5.XLA]__qmaxsolution_1339"/>
      <sheetName val="[POWER5.XLA]__qmaxsolution_1340"/>
      <sheetName val="[POWER5.XLA]__qmaxsolution_1341"/>
      <sheetName val="[POWER5.XLA]__qmaxsolution_1342"/>
      <sheetName val="[POWER5.XLA]__qmaxsolution_1343"/>
      <sheetName val="[POWER5.XLA]__qmaxsolution_1344"/>
      <sheetName val="[POWER5.XLA]__qmaxsolution_1345"/>
      <sheetName val="[POWER5.XLA]__qmaxsolution_1346"/>
      <sheetName val="[POWER5.XLA]__qmaxsolution_1347"/>
      <sheetName val="[POWER5.XLA]__qmaxsolution_1348"/>
      <sheetName val="[POWER5.XLA]__qmaxsolution_1349"/>
      <sheetName val="[POWER5.XLA]__qmaxsolution_1350"/>
      <sheetName val="[POWER5.XLA]__qmaxsolution_1351"/>
      <sheetName val="[POWER5.XLA]__qmaxsolution_1352"/>
      <sheetName val="[POWER5.XLA]__qmaxsolution_1353"/>
      <sheetName val="[POWER5.XLA]__qmaxsolution_1354"/>
      <sheetName val="[POWER5.XLA]__qmaxsolution_1355"/>
      <sheetName val="[POWER5.XLA]__qmaxsolution_1356"/>
      <sheetName val="[POWER5.XLA]__qmaxsolution_1357"/>
      <sheetName val="[POWER5.XLA]__qmaxsolution_1358"/>
      <sheetName val="[POWER5.XLA]__qmaxsolution_1359"/>
      <sheetName val="[POWER5.XLA]__qmaxsolution_1360"/>
      <sheetName val="[POWER5.XLA]__qmaxsolution_1361"/>
      <sheetName val="[POWER5.XLA]__qmaxsolution_1362"/>
      <sheetName val="[POWER5.XLA]__qmaxsolution_1363"/>
      <sheetName val="[POWER5.XLA]__qmaxsolution_1364"/>
      <sheetName val="[POWER5.XLA]__qmaxsolution_1365"/>
      <sheetName val="[POWER5.XLA]__qmaxsolution_1366"/>
      <sheetName val="[POWER5.XLA]__qmaxsolution_1367"/>
      <sheetName val="[POWER5.XLA]__qmaxsolution_1368"/>
      <sheetName val="[POWER5.XLA]__qmaxsolution_1369"/>
      <sheetName val="[POWER5.XLA]__qmaxsolution_1370"/>
      <sheetName val="[POWER5.XLA]__qmaxsolution_1371"/>
      <sheetName val="[POWER5.XLA]__qmaxsolution_1372"/>
      <sheetName val="[POWER5.XLA]__qmaxsolution_1373"/>
      <sheetName val="[POWER5.XLA]__qmaxsolution_1374"/>
      <sheetName val="[POWER5.XLA]__qmaxsolution_1375"/>
      <sheetName val="[POWER5.XLA]__qmaxsolution_1376"/>
      <sheetName val="[POWER5.XLA]__qmaxsolution_1377"/>
      <sheetName val="[POWER5.XLA]__qmaxsolution_1378"/>
      <sheetName val="[POWER5.XLA]__qmaxsolution_1379"/>
      <sheetName val="[POWER5.XLA]__qmaxsolution_1380"/>
      <sheetName val="[POWER5.XLA]__qmaxsolution_1381"/>
      <sheetName val="[POWER5.XLA]__qmaxsolution_1382"/>
      <sheetName val="[POWER5.XLA]__qmaxsolution_1383"/>
      <sheetName val="[POWER5.XLA]__qmaxsolution_1384"/>
      <sheetName val="[POWER5.XLA]__qmaxsolution_1385"/>
      <sheetName val="[POWER5.XLA]__qmaxsolution_1386"/>
      <sheetName val="[POWER5.XLA]__qmaxsolution_1387"/>
      <sheetName val="[POWER5.XLA]__qmaxsolution_1388"/>
      <sheetName val="[POWER5.XLA]__qmaxsolution_1389"/>
      <sheetName val="[POWER5.XLA]__qmaxsolution_1391"/>
      <sheetName val="[POWER5.XLA]__qmaxsolution_1441"/>
      <sheetName val="[POWER5.XLA]__qmaxsolution_1427"/>
      <sheetName val="[POWER5.XLA]__qmaxsolution_1392"/>
      <sheetName val="[POWER5.XLA]__qmaxsolution_1393"/>
      <sheetName val="[POWER5.XLA]__qmaxsolution_1394"/>
      <sheetName val="[POWER5.XLA]__qmaxsolution_1395"/>
      <sheetName val="[POWER5.XLA]__qmaxsolution_1396"/>
      <sheetName val="[POWER5.XLA]__qmaxsolution_1397"/>
      <sheetName val="[POWER5.XLA]__qmaxsolution_1398"/>
      <sheetName val="[POWER5.XLA]__qmaxsolution_1399"/>
      <sheetName val="[POWER5.XLA]__qmaxsolution_1400"/>
      <sheetName val="[POWER5.XLA]__qmaxsolution_1401"/>
      <sheetName val="[POWER5.XLA]__qmaxsolution_1402"/>
      <sheetName val="[POWER5.XLA]__qmaxsolution_1403"/>
      <sheetName val="[POWER5.XLA]__qmaxsolution_1404"/>
      <sheetName val="[POWER5.XLA]__qmaxsolution_1405"/>
      <sheetName val="[POWER5.XLA]__qmaxsolution_1406"/>
      <sheetName val="[POWER5.XLA]__qmaxsolution_1407"/>
      <sheetName val="[POWER5.XLA]__qmaxsolution_1408"/>
      <sheetName val="[POWER5.XLA]__qmaxsolution_1409"/>
      <sheetName val="[POWER5.XLA]__qmaxsolution_1410"/>
      <sheetName val="[POWER5.XLA]__qmaxsolution_1411"/>
      <sheetName val="[POWER5.XLA]__qmaxsolution_1412"/>
      <sheetName val="[POWER5.XLA]__qmaxsolution_1413"/>
      <sheetName val="[POWER5.XLA]__qmaxsolution_1414"/>
      <sheetName val="[POWER5.XLA]__qmaxsolution_1415"/>
      <sheetName val="[POWER5.XLA]__qmaxsolution_1416"/>
      <sheetName val="[POWER5.XLA]__qmaxsolution_1417"/>
      <sheetName val="[POWER5.XLA]__qmaxsolution_1418"/>
      <sheetName val="[POWER5.XLA]__qmaxsolution_1419"/>
      <sheetName val="[POWER5.XLA]__qmaxsolution_1420"/>
      <sheetName val="[POWER5.XLA]__qmaxsolution_1421"/>
      <sheetName val="[POWER5.XLA]__qmaxsolution_1422"/>
      <sheetName val="[POWER5.XLA]__qmaxsolution_1423"/>
      <sheetName val="[POWER5.XLA]__qmaxsolution_1424"/>
      <sheetName val="[POWER5.XLA]__qmaxsolution_1425"/>
      <sheetName val="[POWER5.XLA]__qmaxsolution_1426"/>
      <sheetName val="[POWER5.XLA]__qmaxsolution_1428"/>
      <sheetName val="[POWER5.XLA]__qmaxsolution_1429"/>
      <sheetName val="[POWER5.XLA]__qmaxsolution_1430"/>
      <sheetName val="[POWER5.XLA]__qmaxsolution_1431"/>
      <sheetName val="[POWER5.XLA]__qmaxsolution_1432"/>
      <sheetName val="[POWER5.XLA]__qmaxsolution_1433"/>
      <sheetName val="[POWER5.XLA]__qmaxsolution_1434"/>
      <sheetName val="[POWER5.XLA]__qmaxsolution_1435"/>
      <sheetName val="[POWER5.XLA]__qmaxsolution_1436"/>
      <sheetName val="[POWER5.XLA]__qmaxsolution_1437"/>
      <sheetName val="[POWER5.XLA]__qmaxsolution_1438"/>
      <sheetName val="[POWER5.XLA]__qmaxsolution_1439"/>
      <sheetName val="[POWER5.XLA]__qmaxsolution_1440"/>
      <sheetName val="[POWER5.XLA]__qmaxsolution_1445"/>
      <sheetName val="[POWER5.XLA]__qmaxsolution_1442"/>
      <sheetName val="[POWER5.XLA]__qmaxsolution_1444"/>
      <sheetName val="[POWER5.XLA]__qmaxsolution_1443"/>
      <sheetName val="[POWER5.XLA]__qmaxsolution_1447"/>
      <sheetName val="[POWER5.XLA]__qmaxsolution_1446"/>
      <sheetName val="[POWER5.XLA]__qmaxsolution_1448"/>
      <sheetName val="[POWER5.XLA]__qmaxsolution_1452"/>
      <sheetName val="[POWER5.XLA]__qmaxsolution_1449"/>
      <sheetName val="[POWER5.XLA]__qmaxsolution_1450"/>
      <sheetName val="[POWER5.XLA]__qmaxsolution_1451"/>
      <sheetName val="[POWER5.XLA]__qmaxsolution_1453"/>
      <sheetName val="[POWER5.XLA]__qmaxsolution_1454"/>
      <sheetName val="[POWER5.XLA]__qmaxsolution_1472"/>
      <sheetName val="[POWER5.XLA]__qmaxsolution_1455"/>
      <sheetName val="[POWER5.XLA]__qmaxsolution_1456"/>
      <sheetName val="[POWER5.XLA]__qmaxsolution_1457"/>
      <sheetName val="[POWER5.XLA]__qmaxsolution_1458"/>
      <sheetName val="[POWER5.XLA]__qmaxsolution_1459"/>
      <sheetName val="[POWER5.XLA]__qmaxsolution_1460"/>
      <sheetName val="[POWER5.XLA]__qmaxsolution_1461"/>
      <sheetName val="[POWER5.XLA]__qmaxsolution_1462"/>
      <sheetName val="[POWER5.XLA]__qmaxsolution_1463"/>
      <sheetName val="[POWER5.XLA]__qmaxsolution_1464"/>
      <sheetName val="[POWER5.XLA]__qmaxsolution_1465"/>
      <sheetName val="[POWER5.XLA]__qmaxsolution_1466"/>
      <sheetName val="[POWER5.XLA]__qmaxsolution_1467"/>
      <sheetName val="[POWER5.XLA]__qmaxsolution_1468"/>
      <sheetName val="[POWER5.XLA]__qmaxsolution_1469"/>
      <sheetName val="[POWER5.XLA]__qmaxsolution_1470"/>
      <sheetName val="[POWER5.XLA]__qmaxsolution_1471"/>
      <sheetName val="[POWER5.XLA]__qmaxsolution_1497"/>
      <sheetName val="[POWER5.XLA]__qmaxsolution_1473"/>
      <sheetName val="[POWER5.XLA]__qmaxsolution_1481"/>
      <sheetName val="[POWER5.XLA]__qmaxsolution_1474"/>
      <sheetName val="[POWER5.XLA]__qmaxsolution_1480"/>
      <sheetName val="[POWER5.XLA]__qmaxsolution_1475"/>
      <sheetName val="[POWER5.XLA]__qmaxsolution_1479"/>
      <sheetName val="[POWER5.XLA]__qmaxsolution_1478"/>
      <sheetName val="[POWER5.XLA]__qmaxsolution_1476"/>
      <sheetName val="[POWER5.XLA]__qmaxsolution_1477"/>
      <sheetName val="[POWER5.XLA]__qmaxsolution_1487"/>
      <sheetName val="[POWER5.XLA]__qmaxsolution_1482"/>
      <sheetName val="[POWER5.XLA]__qmaxsolution_1483"/>
      <sheetName val="[POWER5.XLA]__qmaxsolution_1485"/>
      <sheetName val="[POWER5.XLA]__qmaxsolution_1484"/>
      <sheetName val="[POWER5.XLA]__qmaxsolution_1486"/>
      <sheetName val="[POWER5.XLA]__qmaxsolution_1488"/>
      <sheetName val="[POWER5.XLA]__qmaxsolution_1489"/>
      <sheetName val="[POWER5.XLA]__qmaxsolution_1492"/>
      <sheetName val="[POWER5.XLA]__qmaxsolution_1490"/>
      <sheetName val="[POWER5.XLA]__qmaxsolution_1491"/>
      <sheetName val="[POWER5.XLA]__qmaxsolution_1493"/>
      <sheetName val="[POWER5.XLA]__qmaxsolution_1495"/>
      <sheetName val="[POWER5.XLA]__qmaxsolution_1494"/>
      <sheetName val="[POWER5.XLA]__qmaxsolution_1496"/>
      <sheetName val="[POWER5.XLA]__qmaxsolution_1501"/>
      <sheetName val="[POWER5.XLA]__qmaxsolution_1498"/>
      <sheetName val="[POWER5.XLA]__qmaxsolution_1499"/>
      <sheetName val="[POWER5.XLA]__qmaxsolution_1500"/>
      <sheetName val="[POWER5.XLA]__qmaxsolution_1502"/>
      <sheetName val="[POWER5.XLA]__qmaxsolution_1503"/>
      <sheetName val="[POWER5.XLA]__qmaxsolution_1513"/>
      <sheetName val="[POWER5.XLA]__qmaxsolution_1508"/>
      <sheetName val="[POWER5.XLA]__qmaxsolution_1504"/>
      <sheetName val="[POWER5.XLA]__qmaxsolution_1505"/>
      <sheetName val="[POWER5.XLA]__qmaxsolution_1506"/>
      <sheetName val="[POWER5.XLA]__qmaxsolution_1507"/>
      <sheetName val="[POWER5.XLA]__qmaxsolution_1509"/>
      <sheetName val="[POWER5.XLA]__qmaxsolution_1510"/>
      <sheetName val="[POWER5.XLA]__qmaxsolution_1512"/>
      <sheetName val="[POWER5.XLA]__qmaxsolution_1511"/>
      <sheetName val="[POWER5.XLA]__qmaxsolution_1517"/>
      <sheetName val="[POWER5.XLA]__qmaxsolution_1514"/>
      <sheetName val="[POWER5.XLA]__qmaxsolution_1515"/>
      <sheetName val="[POWER5.XLA]__qmaxsolution_1516"/>
      <sheetName val="[POWER5.XLA]__qmaxsolution_1520"/>
      <sheetName val="[POWER5.XLA]__qmaxsolution_1518"/>
      <sheetName val="[POWER5.XLA]__qmaxsolution_1519"/>
      <sheetName val="[POWER5.XLA]__qmaxsolution_1521"/>
      <sheetName val="[POWER5.XLA]__qmaxsolution_1522"/>
      <sheetName val="[POWER5.XLA]__qmaxsolution_1525"/>
      <sheetName val="[POWER5.XLA]__qmaxsolution_1524"/>
      <sheetName val="[POWER5.XLA]__qmaxsolution_1523"/>
      <sheetName val="[POWER5.XLA]__qmaxsolution_1529"/>
      <sheetName val="[POWER5.XLA]__qmaxsolution_1526"/>
      <sheetName val="[POWER5.XLA]__qmaxsolution_1527"/>
      <sheetName val="[POWER5.XLA]__qmaxsolution_1528"/>
      <sheetName val="[POWER5.XLA]__qmaxsolution_1536"/>
      <sheetName val="[POWER5.XLA]__qmaxsolution_1535"/>
      <sheetName val="[POWER5.XLA]__qmaxsolution_1530"/>
      <sheetName val="[POWER5.XLA]__qmaxsolution_1531"/>
      <sheetName val="[POWER5.XLA]__qmaxsolution_1532"/>
      <sheetName val="[POWER5.XLA]__qmaxsolution_1533"/>
      <sheetName val="[POWER5.XLA]__qmaxsolution_1534"/>
      <sheetName val="[POWER5.XLA]__qmaxsolution_1537"/>
      <sheetName val="[POWER5.XLA]__qmaxsolution_1538"/>
      <sheetName val="[POWER5.XLA]__qmaxsolution_1539"/>
      <sheetName val="[POWER5.XLA]__qmaxsolution_1543"/>
      <sheetName val="[POWER5.XLA]__qmaxsolution_1541"/>
      <sheetName val="[POWER5.XLA]__qmaxsolution_1542"/>
      <sheetName val="[POWER5.XLA]__qmaxsolution_1547"/>
      <sheetName val="[POWER5.XLA]__qmaxsolution_1545"/>
      <sheetName val="[POWER5.XLA]__qmaxsolution_1546"/>
      <sheetName val="[POWER5.XLA]__qmaxsolution_1548"/>
      <sheetName val="[POWER5.XLA]__qmaxsolution_1551"/>
      <sheetName val="[POWER5.XLA]__qmaxsolution_1549"/>
      <sheetName val="[POWER5.XLA]__qmaxsolution_1550"/>
      <sheetName val="[POWER5.XLA]__qmaxsolution_1552"/>
      <sheetName val="[POWER5.XLA]__qmaxsolution_1634"/>
      <sheetName val="2000"/>
      <sheetName val="LYO_(2)1"/>
      <sheetName val="Gerken_(2)1"/>
      <sheetName val="TMS_(2)1"/>
      <sheetName val="Fesler_(2)1"/>
      <sheetName val="Benham_(2)1"/>
      <sheetName val="LCD_(2)1"/>
      <sheetName val="Roberts_(2)1"/>
      <sheetName val="Hoffman_(2)1"/>
      <sheetName val="Baker_(2)1"/>
      <sheetName val="Victoria_(2)1"/>
      <sheetName val="Williams_(2)1"/>
      <sheetName val="Engel_(2)1"/>
      <sheetName val="Sonoran_(2)1"/>
      <sheetName val="MThurman_(2)1"/>
      <sheetName val="BThurman_(2)1"/>
      <sheetName val="DSA_(2)1"/>
      <sheetName val="Coastal_(2)1"/>
      <sheetName val="LYO_(2)2"/>
      <sheetName val="Gerken_(2)2"/>
      <sheetName val="TMS_(2)2"/>
      <sheetName val="Fesler_(2)2"/>
      <sheetName val="Benham_(2)2"/>
      <sheetName val="LCD_(2)2"/>
      <sheetName val="Roberts_(2)2"/>
      <sheetName val="Hoffman_(2)2"/>
      <sheetName val="Baker_(2)2"/>
      <sheetName val="Victoria_(2)2"/>
      <sheetName val="Williams_(2)2"/>
      <sheetName val="Engel_(2)2"/>
      <sheetName val="Sonoran_(2)2"/>
      <sheetName val="MThurman_(2)2"/>
      <sheetName val="BThurman_(2)2"/>
      <sheetName val="DSA_(2)2"/>
      <sheetName val="Coastal_(2)2"/>
      <sheetName val="[POWER5_XLA]_Applications_Mi_35"/>
      <sheetName val="[POWER5_XLA]__sfdc_DFS_Appli_13"/>
      <sheetName val="[POWER5_XLA]_J_Applications__24"/>
      <sheetName val="[POWER5_XLA]_Applications_Mi_36"/>
      <sheetName val="[POWER5_XLA]__aodocs_altirna_46"/>
      <sheetName val="[POWER5_XLA]__localhost_webd_35"/>
      <sheetName val="[POWER5_XLA]__localhost_webd_36"/>
      <sheetName val="[POWER5_XLA]__localhost_FY_2_13"/>
      <sheetName val="[POWER5_XLA]__aodocs_altirna_47"/>
      <sheetName val="[POWER5_XLA]__localhost_webd_37"/>
      <sheetName val="[POWER5_XLA][POWER5_XLA]_App_13"/>
      <sheetName val="[POWER5_XLA][POWER5_XLA]__na_13"/>
      <sheetName val="[POWER5_XLA][POWER5_XLA]__sf_13"/>
      <sheetName val="[POWER5_XLA]_J_Applications__25"/>
      <sheetName val="[POWER5_XLA][POWER5_XLA]__qm_13"/>
      <sheetName val="[POWER5_XLA][POWER5_XLA]_J_A_13"/>
      <sheetName val="[POWER5_XLA]_Users_Dan_Libra_13"/>
      <sheetName val="[POWER5_XLA]_Applications_Mi_37"/>
      <sheetName val="[POWER5_XLA]__aodocs_altirna_48"/>
      <sheetName val="[POWER5_XLA]__aodocs_altirna_49"/>
      <sheetName val="[POWER5_XLA][POWER5_XLA]_App_11"/>
      <sheetName val="[POWER5_XLA][POWER5_XLA]__na_11"/>
      <sheetName val="[POWER5_XLA][POWER5_XLA]__sf_11"/>
      <sheetName val="[POWER5_XLA][POWER5_XLA]_POW_72"/>
      <sheetName val="[POWER5_XLA][POWER5_XLA]_POW_73"/>
      <sheetName val="[POWER5_XLA]_J_Applications__17"/>
      <sheetName val="[POWER5_XLA][POWER5_XLA]_POW_74"/>
      <sheetName val="[POWER5_XLA][POWER5_XLA]_POW_75"/>
      <sheetName val="[POWER5_XLA]__sfdc_DFS_Appli_10"/>
      <sheetName val="[POWER5_XLA]_J_Applications__18"/>
      <sheetName val="[POWER5_XLA]_Applications_Mi_27"/>
      <sheetName val="[POWER5_XLA]__localhost_webd_27"/>
      <sheetName val="[POWER5_XLA]__localhost_webd_28"/>
      <sheetName val="[POWER5_XLA]__localhost_FY_2_10"/>
      <sheetName val="[POWER5_XLA]__localhost_webd_29"/>
      <sheetName val="[POWER5_XLA][POWER5_XLA]_App_10"/>
      <sheetName val="[POWER5_XLA][POWER5_XLA]__na_10"/>
      <sheetName val="[POWER5_XLA][POWER5_XLA]__sf_10"/>
      <sheetName val="[POWER5_XLA][POWER5_XLA]_POW_76"/>
      <sheetName val="[POWER5_XLA][POWER5_XLA]_POW_77"/>
      <sheetName val="[POWER5_XLA][POWER5_XLA]_POW_78"/>
      <sheetName val="[POWER5_XLA]_J_Applications__19"/>
      <sheetName val="[POWER5_XLA][POWER5_XLA]__qm_10"/>
      <sheetName val="[POWER5_XLA][POWER5_XLA]_POW_79"/>
      <sheetName val="[POWER5_XLA][POWER5_XLA]_POW_80"/>
      <sheetName val="[POWER5_XLA][POWER5_XLA]_J_A_10"/>
      <sheetName val="[POWER5_XLA]_Applications_Mi_28"/>
      <sheetName val="[POWER5_XLA]__aodocs_altirna_38"/>
      <sheetName val="[POWER5_XLA]__aodocs_altirna_39"/>
      <sheetName val="[POWER5_XLA][POWER5_XLA]_App_12"/>
      <sheetName val="[POWER5_XLA][POWER5_XLA]__na_12"/>
      <sheetName val="[POWER5_XLA][POWER5_XLA]__sf_12"/>
      <sheetName val="[POWER5_XLA]_Applications_Mi_29"/>
      <sheetName val="[POWER5_XLA]__na1_salesforce_27"/>
      <sheetName val="[POWER5_XLA]__sfdc_DFS_Appli_11"/>
      <sheetName val="[POWER5_XLA]_J_Applications__20"/>
      <sheetName val="[POWER5_XLA]_Applications_Mi_30"/>
      <sheetName val="[POWER5_XLA]__aodocs_altirna_40"/>
      <sheetName val="[POWER5_XLA]__localhost_webd_30"/>
      <sheetName val="[POWER5_XLA]__localhost_webd_31"/>
      <sheetName val="[POWER5_XLA]__localhost_FY_2_11"/>
      <sheetName val="[POWER5_XLA]__aodocs_altirna_41"/>
      <sheetName val="[POWER5_XLA]__localhost_webd_32"/>
      <sheetName val="[POWER5_XLA][POWER5_XLA]_App_14"/>
      <sheetName val="[POWER5_XLA][POWER5_XLA]__na_14"/>
      <sheetName val="[POWER5_XLA][POWER5_XLA]__sf_14"/>
      <sheetName val="[POWER5_XLA][POWER5_XLA]_POW_81"/>
      <sheetName val="[POWER5_XLA][POWER5_XLA]_POW_82"/>
      <sheetName val="[POWER5_XLA][POWER5_XLA]_POW_83"/>
      <sheetName val="[POWER5_XLA]__na1_salesforce_28"/>
      <sheetName val="[POWER5_XLA]_J_Applications__21"/>
      <sheetName val="[POWER5_XLA][POWER5_XLA]__qm_11"/>
      <sheetName val="[POWER5_XLA][POWER5_XLA]_POW_84"/>
      <sheetName val="[POWER5_XLA][POWER5_XLA]_POW_85"/>
      <sheetName val="[POWER5_XLA][POWER5_XLA]_J_A_11"/>
      <sheetName val="[POWER5_XLA]_Applications_Mi_31"/>
      <sheetName val="[POWER5_XLA]__aodocs_altirna_42"/>
      <sheetName val="[POWER5_XLA]__aodocs_altirna_43"/>
      <sheetName val="[POWER5_XLA][POWER5_XLA]_POW_86"/>
      <sheetName val="[POWER5_XLA][POWER5_XLA]_POW_87"/>
      <sheetName val="[POWER5_XLA][POWER5_XLA]_POW_88"/>
      <sheetName val="[POWER5_XLA][POWER5_XLA]_App_15"/>
      <sheetName val="[POWER5_XLA][POWER5_XLA]__na_15"/>
      <sheetName val="[POWER5_XLA][POWER5_XLA]__sf_15"/>
      <sheetName val="[POWER5_XLA]_Applications_Mi_32"/>
      <sheetName val="[POWER5_XLA]__na1_salesforce_29"/>
      <sheetName val="[POWER5_XLA]__sfdc_DFS_Appli_12"/>
      <sheetName val="[POWER5_XLA]_J_Applications__22"/>
      <sheetName val="[POWER5_XLA]_Applications_Mi_33"/>
      <sheetName val="[POWER5_XLA]__aodocs_altirna_44"/>
      <sheetName val="[POWER5_XLA]__localhost_webd_33"/>
      <sheetName val="[POWER5_XLA]__localhost_webd_34"/>
      <sheetName val="[POWER5_XLA]__localhost_FY_2_12"/>
      <sheetName val="[POWER5_XLA]__aodocs_altirna_45"/>
      <sheetName val="[POWER5_XLA]__localhost_webd_38"/>
      <sheetName val="[POWER5_XLA][POWER5_XLA]_App_16"/>
      <sheetName val="[POWER5_XLA][POWER5_XLA]__na_16"/>
      <sheetName val="[POWER5_XLA][POWER5_XLA]__sf_16"/>
      <sheetName val="[POWER5_XLA][POWER5_XLA]_POW_89"/>
      <sheetName val="[POWER5_XLA][POWER5_XLA]_POW_90"/>
      <sheetName val="[POWER5_XLA][POWER5_XLA]_POW_91"/>
      <sheetName val="[POWER5_XLA]__na1_salesforce_30"/>
      <sheetName val="[POWER5_XLA]_J_Applications__23"/>
      <sheetName val="[POWER5_XLA][POWER5_XLA]__qm_12"/>
      <sheetName val="[POWER5_XLA][POWER5_XLA]_POW_92"/>
      <sheetName val="[POWER5_XLA][POWER5_XLA]_POW_93"/>
      <sheetName val="[POWER5_XLA][POWER5_XLA]_J_A_12"/>
      <sheetName val="[POWER5_XLA]_Users_Dan_Libra_12"/>
      <sheetName val="[POWER5_XLA]_Applications_Mi_34"/>
      <sheetName val="[POWER5_XLA]__aodocs_altirna_50"/>
      <sheetName val="[POWER5_XLA]__aodocs_altirna_51"/>
      <sheetName val="[POWER5_XLA][POWER5_XLA]_POW_94"/>
      <sheetName val="[POWER5_XLA][POWER5_XLA]_POW_95"/>
      <sheetName val="[POWER5_XLA][POWER5_XLA]_POW_96"/>
      <sheetName val="[POWER5_XLA][POWER5_XLA]_App_17"/>
      <sheetName val="[POWER5_XLA][POWER5_XLA]__na_17"/>
      <sheetName val="[POWER5_XLA][POWER5_XLA]__sf_17"/>
      <sheetName val="Home"/>
      <sheetName val="Sales Initiation (5)"/>
      <sheetName val="Timing-1 (6)"/>
      <sheetName val="Range"/>
      <sheetName val="TOC"/>
      <sheetName val="standards trend (4)"/>
      <sheetName val="__qmaxsolutions_515"/>
      <sheetName val="__qmaxsolutions_508"/>
      <sheetName val="__qmaxsolutions_506"/>
      <sheetName val="__qmaxsolutions_507"/>
      <sheetName val="__qmaxsolutions_509"/>
      <sheetName val="__qmaxsolutions_512"/>
      <sheetName val="__qmaxsolutions_511"/>
      <sheetName val="__qmaxsolutions_510"/>
      <sheetName val="__qmaxsolutions_513"/>
      <sheetName val="__qmaxsolutions_514"/>
      <sheetName val="__qmaxsolutions_522"/>
      <sheetName val="__qmaxsolutions_516"/>
      <sheetName val="__qmaxsolutions_517"/>
      <sheetName val="__qmaxsolutions_518"/>
      <sheetName val="__qmaxsolutions_519"/>
      <sheetName val="__qmaxsolutions_520"/>
      <sheetName val="__qmaxsolutions_521"/>
      <sheetName val="__qmaxsolutions_524"/>
      <sheetName val="__qmaxsolutions_523"/>
      <sheetName val="__qmaxsolutions_525"/>
      <sheetName val="__qmaxsolutions_527"/>
      <sheetName val="__qmaxsolutions_526"/>
      <sheetName val="__qmaxsolutions_535"/>
      <sheetName val="__qmaxsolutions_534"/>
      <sheetName val="__qmaxsolutions_532"/>
      <sheetName val="__qmaxsolutions_528"/>
      <sheetName val="__qmaxsolutions_529"/>
      <sheetName val="__qmaxsolutions_530"/>
      <sheetName val="__qmaxsolutions_531"/>
      <sheetName val="__qmaxsolutions_533"/>
      <sheetName val="__qmaxsolutions_542"/>
      <sheetName val="__qmaxsolutions_537"/>
      <sheetName val="__qmaxsolutions_536"/>
      <sheetName val="__qmaxsolutions_539"/>
      <sheetName val="__qmaxsolutions_538"/>
      <sheetName val="__qmaxsolutions_540"/>
      <sheetName val="__qmaxsolutions_541"/>
      <sheetName val="__qmaxsolutions_544"/>
      <sheetName val="__qmaxsolutions_543"/>
      <sheetName val="__qmaxsolutions_549"/>
      <sheetName val="__qmaxsolutions_545"/>
      <sheetName val="__qmaxsolutions_547"/>
      <sheetName val="__qmaxsolutions_546"/>
      <sheetName val="__qmaxsolutions_548"/>
      <sheetName val="__qmaxsolutions_550"/>
      <sheetName val="__qmaxsolutions_554"/>
      <sheetName val="__qmaxsolutions_552"/>
      <sheetName val="__qmaxsolutions_551"/>
      <sheetName val="__qmaxsolutions_553"/>
      <sheetName val="__qmaxsolutions_555"/>
      <sheetName val="__qmaxsolutions_557"/>
      <sheetName val="__qmaxsolutions_556"/>
      <sheetName val="__qmaxsolutions_558"/>
      <sheetName val="Pro Forma BS"/>
      <sheetName val="__na1_salesforce_18"/>
      <sheetName val="[POWER5_XLA]_POW_27"/>
      <sheetName val="[POWER5_XLA]_POW_28"/>
      <sheetName val="_Users_Dan_Libra_11"/>
      <sheetName val="_J_Applications__16"/>
      <sheetName val="__qmaxsolutions_770"/>
      <sheetName val="__qmaxsolutions_720"/>
      <sheetName val="__qmaxsolutions_701"/>
      <sheetName val="__qmaxsolutions_700"/>
      <sheetName val="__qmaxsolutions_696"/>
      <sheetName val="__qmaxsolutions_683"/>
      <sheetName val="__qmaxsolutions_681"/>
      <sheetName val="__qmaxsolutions_677"/>
      <sheetName val="__qmaxsolutions_670"/>
      <sheetName val="__qmaxsolutions_668"/>
      <sheetName val="__qmaxsolutions_565"/>
      <sheetName val="__qmaxsolutions_560"/>
      <sheetName val="__qmaxsolutions_559"/>
      <sheetName val="__qmaxsolutions_561"/>
      <sheetName val="__qmaxsolutions_562"/>
      <sheetName val="__qmaxsolutions_564"/>
      <sheetName val="__qmaxsolutions_563"/>
      <sheetName val="__qmaxsolutions_585"/>
      <sheetName val="__qmaxsolutions_567"/>
      <sheetName val="__qmaxsolutions_566"/>
      <sheetName val="__qmaxsolutions_569"/>
      <sheetName val="__qmaxsolutions_568"/>
      <sheetName val="__qmaxsolutions_570"/>
      <sheetName val="__qmaxsolutions_571"/>
      <sheetName val="__qmaxsolutions_572"/>
      <sheetName val="__qmaxsolutions_573"/>
      <sheetName val="__qmaxsolutions_575"/>
      <sheetName val="__qmaxsolutions_574"/>
      <sheetName val="__qmaxsolutions_576"/>
      <sheetName val="__qmaxsolutions_577"/>
      <sheetName val="__qmaxsolutions_578"/>
      <sheetName val="__qmaxsolutions_579"/>
      <sheetName val="__qmaxsolutions_580"/>
      <sheetName val="__qmaxsolutions_581"/>
      <sheetName val="__qmaxsolutions_582"/>
      <sheetName val="__qmaxsolutions_583"/>
      <sheetName val="__qmaxsolutions_584"/>
      <sheetName val="__qmaxsolutions_586"/>
      <sheetName val="__qmaxsolutions_594"/>
      <sheetName val="__qmaxsolutions_587"/>
      <sheetName val="__qmaxsolutions_588"/>
      <sheetName val="__qmaxsolutions_589"/>
      <sheetName val="__qmaxsolutions_590"/>
      <sheetName val="__qmaxsolutions_591"/>
      <sheetName val="__qmaxsolutions_592"/>
      <sheetName val="__qmaxsolutions_593"/>
      <sheetName val="__qmaxsolutions_597"/>
      <sheetName val="__qmaxsolutions_595"/>
      <sheetName val="__qmaxsolutions_596"/>
      <sheetName val="__qmaxsolutions_601"/>
      <sheetName val="__qmaxsolutions_598"/>
      <sheetName val="__qmaxsolutions_599"/>
      <sheetName val="__qmaxsolutions_600"/>
      <sheetName val="__qmaxsolutions_605"/>
      <sheetName val="__qmaxsolutions_603"/>
      <sheetName val="__qmaxsolutions_602"/>
      <sheetName val="__qmaxsolutions_604"/>
      <sheetName val="__qmaxsolutions_607"/>
      <sheetName val="__qmaxsolutions_606"/>
      <sheetName val="__qmaxsolutions_608"/>
      <sheetName val="__qmaxsolutions_610"/>
      <sheetName val="__qmaxsolutions_609"/>
      <sheetName val="__qmaxsolutions_611"/>
      <sheetName val="__qmaxsolutions_616"/>
      <sheetName val="__qmaxsolutions_612"/>
      <sheetName val="__qmaxsolutions_614"/>
      <sheetName val="__qmaxsolutions_613"/>
      <sheetName val="__qmaxsolutions_615"/>
      <sheetName val="__qmaxsolutions_620"/>
      <sheetName val="__qmaxsolutions_617"/>
      <sheetName val="__qmaxsolutions_618"/>
      <sheetName val="__qmaxsolutions_619"/>
      <sheetName val="__qmaxsolutions_621"/>
      <sheetName val="__qmaxsolutions_622"/>
      <sheetName val="__qmaxsolutions_623"/>
      <sheetName val="__qmaxsolutions_625"/>
      <sheetName val="__qmaxsolutions_624"/>
      <sheetName val="__qmaxsolutions_628"/>
      <sheetName val="__qmaxsolutions_627"/>
      <sheetName val="__qmaxsolutions_626"/>
      <sheetName val="__qmaxsolutions_631"/>
      <sheetName val="__qmaxsolutions_629"/>
      <sheetName val="__qmaxsolutions_630"/>
      <sheetName val="__qmaxsolutions_647"/>
      <sheetName val="__qmaxsolutions_632"/>
      <sheetName val="__qmaxsolutions_633"/>
      <sheetName val="__qmaxsolutions_634"/>
      <sheetName val="__qmaxsolutions_635"/>
      <sheetName val="__qmaxsolutions_636"/>
      <sheetName val="__qmaxsolutions_639"/>
      <sheetName val="__qmaxsolutions_637"/>
      <sheetName val="__qmaxsolutions_638"/>
      <sheetName val="__qmaxsolutions_640"/>
      <sheetName val="__qmaxsolutions_641"/>
      <sheetName val="__qmaxsolutions_642"/>
      <sheetName val="__qmaxsolutions_643"/>
      <sheetName val="__qmaxsolutions_644"/>
      <sheetName val="__qmaxsolutions_646"/>
      <sheetName val="__qmaxsolutions_645"/>
      <sheetName val="__qmaxsolutions_648"/>
      <sheetName val="__qmaxsolutions_649"/>
      <sheetName val="__qmaxsolutions_650"/>
      <sheetName val="__qmaxsolutions_651"/>
      <sheetName val="__qmaxsolutions_652"/>
      <sheetName val="__qmaxsolutions_653"/>
      <sheetName val="__qmaxsolutions_654"/>
      <sheetName val="__qmaxsolutions_657"/>
      <sheetName val="__qmaxsolutions_655"/>
      <sheetName val="__qmaxsolutions_656"/>
      <sheetName val="__qmaxsolutions_666"/>
      <sheetName val="__qmaxsolutions_658"/>
      <sheetName val="__qmaxsolutions_663"/>
      <sheetName val="__qmaxsolutions_659"/>
      <sheetName val="__qmaxsolutions_660"/>
      <sheetName val="__qmaxsolutions_661"/>
      <sheetName val="__qmaxsolutions_662"/>
      <sheetName val="__qmaxsolutions_664"/>
      <sheetName val="__qmaxsolutions_665"/>
      <sheetName val="__qmaxsolutions_667"/>
      <sheetName val="__qmaxsolutions_669"/>
      <sheetName val="__qmaxsolutions_673"/>
      <sheetName val="__qmaxsolutions_671"/>
      <sheetName val="__qmaxsolutions_672"/>
      <sheetName val="__qmaxsolutions_676"/>
      <sheetName val="__qmaxsolutions_674"/>
      <sheetName val="__qmaxsolutions_675"/>
      <sheetName val="__qmaxsolutions_680"/>
      <sheetName val="__qmaxsolutions_678"/>
      <sheetName val="__qmaxsolutions_679"/>
      <sheetName val="__qmaxsolutions_682"/>
      <sheetName val="__qmaxsolutions_684"/>
      <sheetName val="__qmaxsolutions_685"/>
      <sheetName val="__qmaxsolutions_687"/>
      <sheetName val="__qmaxsolutions_686"/>
      <sheetName val="__qmaxsolutions_688"/>
      <sheetName val="__qmaxsolutions_689"/>
      <sheetName val="__qmaxsolutions_690"/>
      <sheetName val="__qmaxsolutions_691"/>
      <sheetName val="__qmaxsolutions_693"/>
      <sheetName val="__qmaxsolutions_692"/>
      <sheetName val="__qmaxsolutions_694"/>
      <sheetName val="__qmaxsolutions_695"/>
      <sheetName val="__qmaxsolutions_697"/>
      <sheetName val="__qmaxsolutions_698"/>
      <sheetName val="__qmaxsolutions_699"/>
      <sheetName val="__qmaxsolutions_703"/>
      <sheetName val="__qmaxsolutions_702"/>
      <sheetName val="__qmaxsolutions_706"/>
      <sheetName val="__qmaxsolutions_704"/>
      <sheetName val="__qmaxsolutions_705"/>
      <sheetName val="__qmaxsolutions_707"/>
      <sheetName val="__qmaxsolutions_708"/>
      <sheetName val="__qmaxsolutions_709"/>
      <sheetName val="__qmaxsolutions_710"/>
      <sheetName val="__qmaxsolutions_711"/>
      <sheetName val="__qmaxsolutions_712"/>
      <sheetName val="__qmaxsolutions_713"/>
      <sheetName val="__qmaxsolutions_715"/>
      <sheetName val="__qmaxsolutions_714"/>
      <sheetName val="__qmaxsolutions_716"/>
      <sheetName val="__qmaxsolutions_717"/>
      <sheetName val="__qmaxsolutions_718"/>
      <sheetName val="__qmaxsolutions_719"/>
      <sheetName val="__qmaxsolutions_721"/>
      <sheetName val="__qmaxsolutions_723"/>
      <sheetName val="__qmaxsolutions_722"/>
      <sheetName val="__qmaxsolutions_724"/>
      <sheetName val="__qmaxsolutions_726"/>
      <sheetName val="__qmaxsolutions_725"/>
      <sheetName val="__qmaxsolutions_727"/>
      <sheetName val="__qmaxsolutions_728"/>
      <sheetName val="__qmaxsolutions_755"/>
      <sheetName val="__qmaxsolutions_753"/>
      <sheetName val="__qmaxsolutions_752"/>
      <sheetName val="__qmaxsolutions_750"/>
      <sheetName val="__qmaxsolutions_735"/>
      <sheetName val="__qmaxsolutions_734"/>
      <sheetName val="__qmaxsolutions_731"/>
      <sheetName val="__qmaxsolutions_730"/>
      <sheetName val="__qmaxsolutions_729"/>
      <sheetName val="__qmaxsolutions_732"/>
      <sheetName val="__qmaxsolutions_733"/>
      <sheetName val="__qmaxsolutions_740"/>
      <sheetName val="__qmaxsolutions_736"/>
      <sheetName val="__qmaxsolutions_737"/>
      <sheetName val="__qmaxsolutions_738"/>
      <sheetName val="__qmaxsolutions_739"/>
      <sheetName val="__qmaxsolutions_743"/>
      <sheetName val="__qmaxsolutions_741"/>
      <sheetName val="__qmaxsolutions_742"/>
      <sheetName val="__qmaxsolutions_744"/>
      <sheetName val="__qmaxsolutions_745"/>
      <sheetName val="__qmaxsolutions_746"/>
      <sheetName val="__qmaxsolutions_747"/>
      <sheetName val="__qmaxsolutions_748"/>
      <sheetName val="__qmaxsolutions_749"/>
      <sheetName val="__qmaxsolutions_751"/>
      <sheetName val="__qmaxsolutions_754"/>
      <sheetName val="__qmaxsolutions_760"/>
      <sheetName val="__qmaxsolutions_759"/>
      <sheetName val="__qmaxsolutions_757"/>
      <sheetName val="__qmaxsolutions_756"/>
      <sheetName val="__qmaxsolutions_758"/>
      <sheetName val="__qmaxsolutions_761"/>
      <sheetName val="__qmaxsolutions_763"/>
      <sheetName val="__qmaxsolutions_762"/>
      <sheetName val="__qmaxsolutions_766"/>
      <sheetName val="__qmaxsolutions_764"/>
      <sheetName val="__qmaxsolutions_765"/>
      <sheetName val="__qmaxsolutions_768"/>
      <sheetName val="__qmaxsolutions_767"/>
      <sheetName val="__qmaxsolutions_769"/>
      <sheetName val="__qmaxsolutions_771"/>
      <sheetName val="__qmaxsolutions_774"/>
      <sheetName val="__qmaxsolutions_772"/>
      <sheetName val="__qmaxsolutions_773"/>
      <sheetName val="Service_Offerings_to_Top-203"/>
      <sheetName val="Logistics_Out__by_Region3"/>
      <sheetName val="Revenue_by_Segment3"/>
      <sheetName val="Facilities_Overview3"/>
      <sheetName val="Summary_of_Adjustments3"/>
      <sheetName val="Vol_Contr_2013-20163"/>
      <sheetName val="//na1_s3"/>
      <sheetName val="Front_Sheet3"/>
      <sheetName val="B-6_investment3"/>
      <sheetName val="Date_Listing_-_Sub3"/>
      <sheetName val="Int__Rate_Data3"/>
      <sheetName val="US$"/>
      <sheetName val="IS Out"/>
      <sheetName val="VALUATION_RF"/>
      <sheetName val="McKInv"/>
      <sheetName val="MedItem"/>
      <sheetName val="__qmaxsolutions_778"/>
      <sheetName val="__qmaxsolutions_775"/>
      <sheetName val="__qmaxsolutions_776"/>
      <sheetName val="__qmaxsolutions_777"/>
      <sheetName val="__qmaxsolutions_805"/>
      <sheetName val="__qmaxsolutions_789"/>
      <sheetName val="__qmaxsolutions_785"/>
      <sheetName val="__qmaxsolutions_779"/>
      <sheetName val="__qmaxsolutions_780"/>
      <sheetName val="__qmaxsolutions_784"/>
      <sheetName val="__qmaxsolutions_781"/>
      <sheetName val="__qmaxsolutions_782"/>
      <sheetName val="__qmaxsolutions_783"/>
      <sheetName val="__qmaxsolutions_786"/>
      <sheetName val="__qmaxsolutions_787"/>
      <sheetName val="__qmaxsolutions_788"/>
      <sheetName val="__qmaxsolutions_796"/>
      <sheetName val="__qmaxsolutions_792"/>
      <sheetName val="__qmaxsolutions_790"/>
      <sheetName val="__qmaxsolutions_791"/>
      <sheetName val="__qmaxsolutions_793"/>
      <sheetName val="__qmaxsolutions_794"/>
      <sheetName val="__qmaxsolutions_795"/>
      <sheetName val="__qmaxsolutions_797"/>
      <sheetName val="__qmaxsolutions_799"/>
      <sheetName val="__qmaxsolutions_798"/>
      <sheetName val="__qmaxsolutions_800"/>
      <sheetName val="__qmaxsolutions_803"/>
      <sheetName val="__qmaxsolutions_802"/>
      <sheetName val="__qmaxsolutions_801"/>
      <sheetName val="__qmaxsolutions_804"/>
      <sheetName val="__qmaxsolutions_807"/>
      <sheetName val="__qmaxsolutions_806"/>
      <sheetName val="__qmaxsolutions_836"/>
      <sheetName val="__qmaxsolutions_832"/>
      <sheetName val="__qmaxsolutions_830"/>
      <sheetName val="__qmaxsolutions_827"/>
      <sheetName val="__qmaxsolutions_826"/>
      <sheetName val="__qmaxsolutions_809"/>
      <sheetName val="__qmaxsolutions_808"/>
      <sheetName val="__qmaxsolutions_825"/>
      <sheetName val="__qmaxsolutions_810"/>
      <sheetName val="__qmaxsolutions_811"/>
      <sheetName val="__qmaxsolutions_813"/>
      <sheetName val="__qmaxsolutions_812"/>
      <sheetName val="__qmaxsolutions_814"/>
      <sheetName val="__qmaxsolutions_816"/>
      <sheetName val="__qmaxsolutions_815"/>
      <sheetName val="__qmaxsolutions_817"/>
      <sheetName val="__qmaxsolutions_818"/>
      <sheetName val="__qmaxsolutions_819"/>
      <sheetName val="__qmaxsolutions_820"/>
      <sheetName val="__qmaxsolutions_823"/>
      <sheetName val="__qmaxsolutions_822"/>
      <sheetName val="__qmaxsolutions_821"/>
      <sheetName val="__qmaxsolutions_824"/>
      <sheetName val="__qmaxsolutions_828"/>
      <sheetName val="__qmaxsolutions_829"/>
      <sheetName val="__qmaxsolutions_831"/>
      <sheetName val="__qmaxsolutions_833"/>
      <sheetName val="__qmaxsolutions_834"/>
      <sheetName val="__qmaxsolutions_835"/>
      <sheetName val="__qmaxsolutions_838"/>
      <sheetName val="__qmaxsolutions_m_1"/>
      <sheetName val="__qmaxsolutions_m10"/>
      <sheetName val="__qmaxsolutions_m11"/>
      <sheetName val="__qmaxsolutions_m12"/>
      <sheetName val="__qmaxsolutions_m13"/>
      <sheetName val="__qmaxsolutions_m14"/>
      <sheetName val="__qmaxsolutions_m15"/>
      <sheetName val="__qmaxsolutions_m16"/>
      <sheetName val="[POWER2"/>
      <sheetName val="\Appli2"/>
      <sheetName val="//na1_2"/>
      <sheetName val="\\sfdc2"/>
      <sheetName val="\Applications\Micr2"/>
      <sheetName val="//na1_salesforce_c2"/>
      <sheetName val="\\sfdc\DFS\Applica2"/>
      <sheetName val="//qmaxsolutions-my2"/>
      <sheetName val="//qmax2"/>
      <sheetName val="\J\App2"/>
      <sheetName val="\J\Applications\Mi2"/>
      <sheetName val="[POWER51"/>
      <sheetName val="\Applic1"/>
      <sheetName val="\\sfdc\1"/>
      <sheetName val="//qmaxs1"/>
      <sheetName val="\J\Appl1"/>
      <sheetName val="_POWE15"/>
      <sheetName val="_POWE16"/>
      <sheetName val="__qmaxsolutions_837"/>
      <sheetName val="__qmaxsolutions_839"/>
      <sheetName val="__qmaxsolutions_840"/>
      <sheetName val="__qmaxsolutions_842"/>
      <sheetName val="__qmaxsolutions_841"/>
      <sheetName val="__qmaxsolutions_843"/>
      <sheetName val="__qmaxsolutions_844"/>
      <sheetName val="__qmaxsolutions_845"/>
      <sheetName val="FY12 Revenue Detail"/>
      <sheetName val="[POWER5.XLA]__soferadvisors_330"/>
      <sheetName val="[POWER5.XLA]__soferadvisors_334"/>
      <sheetName val="[POWER5.XLA]__soferadvisors_331"/>
      <sheetName val="[POWER5.XLA]__soferadvisors_332"/>
      <sheetName val="[POWER5.XLA]__soferadvisors_333"/>
      <sheetName val="[POWER5.XLA]__soferadvisors_336"/>
      <sheetName val="[POWER5.XLA]__soferadvisors_335"/>
      <sheetName val="[POWER5.XLA]__soferadvisors_337"/>
      <sheetName val="[POWER5.XLA]__soferadvisors_338"/>
      <sheetName val="[POWER5.XLA]__soferadvisors_340"/>
      <sheetName val="[POWER5.XLA]__soferadvisors_339"/>
      <sheetName val="[POWER5.XLA]__soferadvisors_341"/>
      <sheetName val="[POWER5.XLA]__soferadvisors_342"/>
      <sheetName val="[POWER5.XLA]__soferadvisors_343"/>
      <sheetName val="[POWER5.XLA]__soferadvisors_346"/>
      <sheetName val="[POWER5.XLA]__soferadvisors_344"/>
      <sheetName val="[POWER5.XLA]__soferadvisors_345"/>
      <sheetName val="[POWER5.XLA]__soferadvisors_349"/>
      <sheetName val="[POWER5.XLA]__soferadvisors_347"/>
      <sheetName val="[POWER5.XLA]__soferadvisors_348"/>
      <sheetName val="[POWER5.XLA]__soferadvisors_351"/>
      <sheetName val="[POWER5.XLA]__soferadvisors_350"/>
      <sheetName val="[POWER5.XLA]__soferadvisors_352"/>
      <sheetName val="[POWER5.XLA]__soferadvisors_353"/>
      <sheetName val="[POWER5.XLA]__soferadvisors_354"/>
      <sheetName val="[POWER5.XLA]__soferadvisors_355"/>
      <sheetName val="[POWER5.XLA]__soferadvisors_358"/>
      <sheetName val="[POWER5.XLA]__soferadvisors_357"/>
      <sheetName val="[POWER5.XLA]__soferadvisors_356"/>
      <sheetName val="[POWER5.XLA]__soferadvisors_359"/>
      <sheetName val="Office Summary"/>
      <sheetName val="Chart"/>
      <sheetName val="Chart (2)"/>
      <sheetName val="Chart (3)"/>
      <sheetName val="Office Charts"/>
      <sheetName val="OFFICE"/>
      <sheetName val="SBInput"/>
      <sheetName val="Cash Adj"/>
      <sheetName val="Prop by Prop CF Adj"/>
      <sheetName val="Data- NOI"/>
      <sheetName val="CREDIT"/>
      <sheetName val="Sum 04-06 CSIS"/>
      <sheetName val="표지"/>
      <sheetName val="목차"/>
      <sheetName val="담당자"/>
      <sheetName val="간지특1)"/>
      <sheetName val="PL"/>
      <sheetName val="이익잉여금"/>
      <sheetName val="간지특2"/>
      <sheetName val="간지1"/>
      <sheetName val="현금및현금등가물"/>
      <sheetName val="단기금융상품"/>
      <sheetName val="유가증권"/>
      <sheetName val="외상매출금"/>
      <sheetName val="단기,종업원단기"/>
      <sheetName val="미수금"/>
      <sheetName val="미수수익_선급비용"/>
      <sheetName val="보증예치금"/>
      <sheetName val="재고자산"/>
      <sheetName val=",대손충당"/>
      <sheetName val="미착명세서"/>
      <sheetName val="간지2"/>
      <sheetName val="장기성예금"/>
      <sheetName val="투자유가,종업원장기"/>
      <sheetName val="고정성보증금"/>
      <sheetName val="유형고정자산"/>
      <sheetName val="건설가계정"/>
      <sheetName val="무형고정자산"/>
      <sheetName val="간지5"/>
      <sheetName val="매입채무"/>
      <sheetName val="미지급금"/>
      <sheetName val="선수금"/>
      <sheetName val="예수금"/>
      <sheetName val="미지급비용"/>
      <sheetName val="미지급법인세_유동성장기"/>
      <sheetName val="예수보증금"/>
      <sheetName val="간지6"/>
      <sheetName val="사채"/>
      <sheetName val="장기차입"/>
      <sheetName val="퇴충금"/>
      <sheetName val="임대보증금 "/>
      <sheetName val="이연법인세대"/>
      <sheetName val="판매보증충당금"/>
      <sheetName val="간지7"/>
      <sheetName val="자본금"/>
      <sheetName val="잉여금"/>
      <sheetName val="간지9"/>
      <sheetName val="제품별매출액매출원가명세서"/>
      <sheetName val="상품매출액,매출원가"/>
      <sheetName val="상품수불(결산자료)"/>
      <sheetName val="매출액.매출원가"/>
      <sheetName val="제조원가"/>
      <sheetName val="제품수불"/>
      <sheetName val="상품수불"/>
      <sheetName val="재료수불"/>
      <sheetName val="법인세등"/>
      <sheetName val="감가상각비"/>
      <sheetName val="간지10"/>
      <sheetName val="Revenue Model Feed"/>
      <sheetName val="NOTE 4. OCA"/>
      <sheetName val="인건비"/>
      <sheetName val="QTRLY"/>
      <sheetName val="CIS"/>
      <sheetName val="summ"/>
      <sheetName val="TRIAL BAL"/>
      <sheetName val="Customers2"/>
      <sheetName val="Items"/>
      <sheetName val="DCI 2"/>
      <sheetName val="PMG 2"/>
      <sheetName val="DCI Summary"/>
      <sheetName val="DMI Summary"/>
      <sheetName val="PMG Summary"/>
      <sheetName val="Sub Debt Summary"/>
      <sheetName val="SVB LOC Summary"/>
      <sheetName val="SVB Term Summary"/>
      <sheetName val="MergeCo Cap Table"/>
      <sheetName val="SALE&amp;COST"/>
      <sheetName val="13d"/>
      <sheetName val="Credit Calc"/>
      <sheetName val="INC CAR"/>
      <sheetName val="Non-Statistical Sampling"/>
      <sheetName val="AR Drop Downs"/>
      <sheetName val="DropDown"/>
      <sheetName val="Inv Summ"/>
      <sheetName val="PL- 53 07 OE"/>
      <sheetName val="BASE REAL"/>
      <sheetName val="[POWER5.XLA]__qmaxsolution_1555"/>
      <sheetName val="[POWER5.XLA]__qmaxsolution_1554"/>
      <sheetName val="[POWER5.XLA]__qmaxsolution_1553"/>
      <sheetName val="[POWER5.XLA]__qmaxsolution_1556"/>
      <sheetName val="[POWER5.XLA]__qmaxsolution_1560"/>
      <sheetName val="[POWER5.XLA]__qmaxsolution_1559"/>
      <sheetName val="[POWER5.XLA]__qmaxsolution_1557"/>
      <sheetName val="[POWER5.XLA]__qmaxsolution_1558"/>
      <sheetName val="[POWER5.XLA]__qmaxsolution_1561"/>
      <sheetName val="[POWER5.XLA]__qmaxsolution_1563"/>
      <sheetName val="[POWER5.XLA]__qmaxsolution_1562"/>
      <sheetName val="[POWER5.XLA]__qmaxsolution_1564"/>
      <sheetName val="[POWER5.XLA]__qmaxsolution_1565"/>
      <sheetName val="[POWER5.XLA]__qmaxsolution_1566"/>
      <sheetName val="[POWER5.XLA]__qmaxsolution_1567"/>
      <sheetName val="[POWER5.XLA]__qmaxsolution_1570"/>
      <sheetName val="[POWER5.XLA]__qmaxsolution_1569"/>
      <sheetName val="[POWER5.XLA]__qmaxsolution_1568"/>
      <sheetName val="[POWER5.XLA]__qmaxsolution_1573"/>
      <sheetName val="[POWER5.XLA]__qmaxsolution_1571"/>
      <sheetName val="[POWER5.XLA]__qmaxsolution_1572"/>
      <sheetName val="[POWER5.XLA]__qmaxsolution_1581"/>
      <sheetName val="[POWER5.XLA]__qmaxsolution_1576"/>
      <sheetName val="[POWER5.XLA]__qmaxsolution_1574"/>
      <sheetName val="[POWER5.XLA]__qmaxsolution_1575"/>
      <sheetName val="[POWER5.XLA]__qmaxsolution_1577"/>
      <sheetName val="[POWER5.XLA]__qmaxsolution_1580"/>
      <sheetName val="[POWER5.XLA]__qmaxsolution_1578"/>
      <sheetName val="[POWER5.XLA]__qmaxsolution_1579"/>
      <sheetName val="[POWER5.XLA]__qmaxsolution_1583"/>
      <sheetName val="[POWER5.XLA]__qmaxsolution_1582"/>
      <sheetName val="[POWER5.XLA]__qmaxsolution_1587"/>
      <sheetName val="[POWER5.XLA]__qmaxsolution_1584"/>
      <sheetName val="[POWER5.XLA]__qmaxsolution_1585"/>
      <sheetName val="[POWER5.XLA]__qmaxsolution_1586"/>
      <sheetName val="[POWER5.XLA]__qmaxsolution_1588"/>
      <sheetName val="[POWER5.XLA]__qmaxsolution_1590"/>
      <sheetName val="[POWER5.XLA]__qmaxsolution_1589"/>
      <sheetName val="[POWER5.XLA]__qmaxsolution_1591"/>
      <sheetName val="[POWER5.XLA]__qmaxsolution_1592"/>
      <sheetName val="[POWER5.XLA]__qmaxsolution_1594"/>
      <sheetName val="[POWER5.XLA]__qmaxsolution_1593"/>
      <sheetName val="[POWER5.XLA]__qmaxsolution_1595"/>
      <sheetName val="[POWER5.XLA]__qmaxsolution_1596"/>
      <sheetName val="[POWER5.XLA]__qmaxsolution_1597"/>
      <sheetName val="[POWER5.XLA]__qmaxsolution_1598"/>
      <sheetName val="[POWER5.XLA]__qmaxsolution_1599"/>
      <sheetName val="[POWER5.XLA]__qmaxsolution_1600"/>
      <sheetName val="[POWER5.XLA]__qmaxsolution_1601"/>
      <sheetName val="[POWER5.XLA]__qmaxsolution_1603"/>
      <sheetName val="[POWER5.XLA]__qmaxsolution_1602"/>
      <sheetName val="[POWER5.XLA]__qmaxsolution_1604"/>
      <sheetName val="[POWER5.XLA]__qmaxsolution_1605"/>
      <sheetName val="[POWER5.XLA]__qmaxsolution_1606"/>
      <sheetName val="[POWER5.XLA]__qmaxsolution_1607"/>
      <sheetName val="Inc-Yr Summary Calendar"/>
      <sheetName val="Inc-Yr Summary"/>
      <sheetName val="Outstanding Borrowings"/>
      <sheetName val="[POWER5_XLA]__na1_salesforce_31"/>
      <sheetName val="[POWER5_XLA]__na1_salesforce_32"/>
      <sheetName val="[POWER5_XLA][POWER5_XLA]__qma15"/>
      <sheetName val="[POWER5_XLA][POWER5_XLA]_J_Ap15"/>
      <sheetName val="[POWER5_XLA]__na1_salesforce_33"/>
      <sheetName val="[POWER5_XLA]__localhost_FY_2013"/>
      <sheetName val="[POWER5_XLA][POWER5_XLA]__qma16"/>
      <sheetName val="[POWER5_XLA][POWER5_XLA]_POW_97"/>
      <sheetName val="[POWER5_XLA][POWER5_XLA]_POW_98"/>
      <sheetName val="[POWER5_XLA][POWER5_XLA]_J_Ap16"/>
      <sheetName val="[POWER5_XLA]__na1_salesforce_34"/>
      <sheetName val="[POWER5_XLA]_Users_Dan_Librar13"/>
      <sheetName val="[POWER5_XLA]__na1_salesforce_35"/>
      <sheetName val="[POWER5_XLA][POWER5_XLA]_Appl25"/>
      <sheetName val="[POWER5_XLA][POWER5_XLA]__na125"/>
      <sheetName val="[POWER5_XLA][POWER5_XLA]__sfd25"/>
      <sheetName val="[POWER5_XLA][POWER5_XLA]_POW_99"/>
      <sheetName val="[POWER5_XLA][POWER5_XLA]_POW100"/>
      <sheetName val="[POWER5_XLA][POWER5_XLA]_POW101"/>
      <sheetName val="[POWER5_XLA]__localhost_FY_2014"/>
      <sheetName val="[POWER5_XLA]__localhost_webd_39"/>
      <sheetName val="[POWER5_XLA][POWER5_XLA]__qma17"/>
      <sheetName val="[POWER5_XLA][POWER5_XLA]_POW102"/>
      <sheetName val="[POWER5_XLA][POWER5_XLA]_POW103"/>
      <sheetName val="[POWER5_XLA][POWER5_XLA]_J_Ap17"/>
      <sheetName val="[POWER5_XLA]__na1_salesforce_36"/>
      <sheetName val="[POWER5_XLA]__aodocs_altirna_52"/>
      <sheetName val="[POWER5_XLA]__aodocs_altirna_53"/>
      <sheetName val="[POWER5_XLA][POWER5_XLA]_Appl26"/>
      <sheetName val="[POWER5_XLA][POWER5_XLA]__na126"/>
      <sheetName val="[POWER5_XLA][POWER5_XLA]__sfd26"/>
      <sheetName val="[POWER5_XLA]_Users_Dan_Librar14"/>
      <sheetName val="[POWER5_XLA]_Applications_Mi_38"/>
      <sheetName val="[POWER5_XLA]__aodocs_altirna_54"/>
      <sheetName val="[POWER5_XLA]__aodocs_altirna_55"/>
      <sheetName val="[POWER5_XLA][POWER5_XLA]_POW104"/>
      <sheetName val="[POWER5_XLA][POWER5_XLA]_Appl27"/>
      <sheetName val="[POWER5_XLA][POWER5_XLA]__na127"/>
      <sheetName val="[POWER5_XLA][POWER5_XLA]__sfd27"/>
      <sheetName val="[POWER5_XLA]_Applications_Mi_39"/>
      <sheetName val="[POWER5_XLA]__na1_salesforce_37"/>
      <sheetName val="[POWER5_XLA]_Applications_Mi_40"/>
      <sheetName val="[POWER5_XLA]__aodocs_altirna_56"/>
      <sheetName val="[POWER5_XLA]__localhost_webd_40"/>
      <sheetName val="[POWER5_XLA]__localhost_webd_41"/>
      <sheetName val="[POWER5_XLA]__localhost_FY_2015"/>
      <sheetName val="[POWER5_XLA]__aodocs_altirna_57"/>
      <sheetName val="[POWER5_XLA]__localhost_webd_42"/>
      <sheetName val="[POWER5_XLA][POWER5_XLA]_Appl28"/>
      <sheetName val="[POWER5_XLA][POWER5_XLA]__na128"/>
      <sheetName val="[POWER5_XLA][POWER5_XLA]__sfd28"/>
      <sheetName val="[POWER5_XLA][POWER5_XLA]_POW105"/>
      <sheetName val="[POWER5_XLA][POWER5_XLA]_POW106"/>
      <sheetName val="[POWER5_XLA][POWER5_XLA]_POW107"/>
      <sheetName val="[POWER5_XLA]__na1_salesforce_38"/>
      <sheetName val="[POWER5_XLA][POWER5_XLA]__qma18"/>
      <sheetName val="[POWER5_XLA][POWER5_XLA]_POW108"/>
      <sheetName val="[POWER5_XLA][POWER5_XLA]_POW109"/>
      <sheetName val="[POWER5_XLA][POWER5_XLA]_J_Ap18"/>
      <sheetName val="[POWER5_XLA]_Applications_Mi_41"/>
      <sheetName val="[POWER5_XLA]_Users_Dan_Librar15"/>
      <sheetName val="[POWER5_XLA]__aodocs_altirna_58"/>
      <sheetName val="[POWER5_XLA]__aodocs_altirna_59"/>
      <sheetName val="[POWER5_XLA][POWER5_XLA]_POW110"/>
      <sheetName val="[POWER5_XLA][POWER5_XLA]_POW111"/>
      <sheetName val="[POWER5_XLA][POWER5_XLA]_POW112"/>
      <sheetName val="[POWER5_XLA][POWER5_XLA]_Appl29"/>
      <sheetName val="[POWER5_XLA][POWER5_XLA]__na129"/>
      <sheetName val="[POWER5_XLA][POWER5_XLA]__sfd29"/>
      <sheetName val="8_23_061"/>
      <sheetName val="[POWER5_XLA]__d_docs_live_net13"/>
      <sheetName val="ScratchPad_HCB_YTD_BS1"/>
      <sheetName val="ScratchPad_HPM_YTD_BS1"/>
      <sheetName val="DCF_Inputs1"/>
      <sheetName val="2020_Capex_Budget1"/>
      <sheetName val="Capex_Forecast1"/>
      <sheetName val="Open_PO_@_11_1_181"/>
      <sheetName val="SA18-072_to_18-083_Flipper_Pro1"/>
      <sheetName val="CC_pmt_SA18-075_&amp;_18-0761"/>
      <sheetName val="Summary_Prophix_Vs_Macola1"/>
      <sheetName val="Summary_Small_Flipper1"/>
      <sheetName val="AP_invoices_SA18-073-0831"/>
      <sheetName val="CC_Expense_SA18-073-_0831"/>
      <sheetName val="Open_PO_@11_29_181"/>
      <sheetName val="Open_PO_@_12_31_20181"/>
      <sheetName val="[POWER5_XLA]_Applications_Mi_42"/>
      <sheetName val="[POWER5_XLA]__na1_salesforce_39"/>
      <sheetName val="[POWER5_XLA]__sfdc_DFS_Applic16"/>
      <sheetName val="[POWER5_XLA]_J_Applications__26"/>
      <sheetName val="[POWER5_XLA]_Applications_Mi_43"/>
      <sheetName val="[POWER5_XLA]__aodocs_altirna_60"/>
      <sheetName val="[POWER5_XLA]__localhost_webd_43"/>
      <sheetName val="[POWER5_XLA]__localhost_webd_44"/>
      <sheetName val="[POWER5_XLA]__localhost_FY_2016"/>
      <sheetName val="[POWER5_XLA]__aodocs_altirna_61"/>
      <sheetName val="[POWER5_XLA]__localhost_webd_45"/>
      <sheetName val="[POWER5_XLA][POWER5_XLA]_Appl30"/>
      <sheetName val="[POWER5_XLA][POWER5_XLA]__na130"/>
      <sheetName val="[POWER5_XLA][POWER5_XLA]__sfd30"/>
      <sheetName val="[POWER5_XLA][POWER5_XLA]_POW113"/>
      <sheetName val="[POWER5_XLA][POWER5_XLA]_POW114"/>
      <sheetName val="[POWER5_XLA][POWER5_XLA]_POW115"/>
      <sheetName val="[POWER5_XLA]__na1_salesforce_40"/>
      <sheetName val="[POWER5_XLA]_J_Applications__27"/>
      <sheetName val="[POWER5_XLA][POWER5_XLA]__qma19"/>
      <sheetName val="[POWER5_XLA][POWER5_XLA]_POW116"/>
      <sheetName val="[POWER5_XLA][POWER5_XLA]_POW117"/>
      <sheetName val="[POWER5_XLA][POWER5_XLA]_J_Ap19"/>
      <sheetName val="[POWER5_XLA]_Applications_Mi_44"/>
      <sheetName val="[POWER5_XLA]_Users_Dan_Librar16"/>
      <sheetName val="[POWER5_XLA]__aodocs_altirna_62"/>
      <sheetName val="[POWER5_XLA]__aodocs_altirna_63"/>
      <sheetName val="[POWER5_XLA][POWER5_XLA]_POW118"/>
      <sheetName val="[POWER5_XLA][POWER5_XLA]_POW119"/>
      <sheetName val="[POWER5_XLA][POWER5_XLA]_POW120"/>
      <sheetName val="[POWER5_XLA][POWER5_XLA]_Appl31"/>
      <sheetName val="[POWER5_XLA][POWER5_XLA]__na131"/>
      <sheetName val="[POWER5_XLA][POWER5_XLA]__sfd31"/>
      <sheetName val="[POWER5_XLA]_Users_SSimakova_10"/>
      <sheetName val="[POWER5_XLA]__na1_salesforce_41"/>
      <sheetName val="[POWER5_XLA][POWER5_XLA]__qma20"/>
      <sheetName val="[POWER5_XLA][POWER5_XLA]_POW121"/>
      <sheetName val="[POWER5_XLA][POWER5_XLA]_POW122"/>
      <sheetName val="[POWER5_XLA][POWER5_XLA]_J_Ap20"/>
      <sheetName val="[POWER5_XLA]_Users_Dan_Librar17"/>
      <sheetName val="Portugal_Q1RF1"/>
      <sheetName val="Mini_Model1"/>
      <sheetName val="Case_Driver1"/>
      <sheetName val="Case_Feed1"/>
      <sheetName val="[POWER5_XLA]_Applications_Mi_45"/>
      <sheetName val="[POWER5_XLA]__sfdc_DFS_Applic17"/>
      <sheetName val="[POWER5_XLA]_J_Applications__28"/>
      <sheetName val="[POWER5_XLA]_Applications_Mi_46"/>
      <sheetName val="[POWER5_XLA]__aodocs_altirna_64"/>
      <sheetName val="[POWER5_XLA]__localhost_webd_46"/>
      <sheetName val="[POWER5_XLA]__localhost_webd_47"/>
      <sheetName val="[POWER5_XLA]__localhost_FY_2017"/>
      <sheetName val="[POWER5_XLA]__aodocs_altirna_65"/>
      <sheetName val="[POWER5_XLA]__localhost_webd_48"/>
      <sheetName val="[POWER5_XLA][POWER5_XLA]_Appl32"/>
      <sheetName val="[POWER5_XLA][POWER5_XLA]__na132"/>
      <sheetName val="[POWER5_XLA][POWER5_XLA]__sfd32"/>
      <sheetName val="[POWER5_XLA][POWER5_XLA]_POW123"/>
      <sheetName val="[POWER5_XLA][POWER5_XLA]_POW124"/>
      <sheetName val="[POWER5_XLA][POWER5_XLA]_POW125"/>
      <sheetName val="[POWER5_XLA]__na1_salesforce_42"/>
      <sheetName val="[POWER5_XLA]_J_Applications__29"/>
      <sheetName val="[POWER5_XLA][POWER5_XLA]__qma21"/>
      <sheetName val="[POWER5_XLA][POWER5_XLA]_POW126"/>
      <sheetName val="[POWER5_XLA][POWER5_XLA]_POW127"/>
      <sheetName val="[POWER5_XLA][POWER5_XLA]_J_Ap21"/>
      <sheetName val="[POWER5_XLA]_Applications_Mi_47"/>
      <sheetName val="[POWER5_XLA]__aodocs_altirna_66"/>
      <sheetName val="[POWER5_XLA]__aodocs_altirna_67"/>
      <sheetName val="[POWER5_XLA][POWER5_XLA]_POW128"/>
      <sheetName val="[POWER5_XLA][POWER5_XLA]_Appl33"/>
      <sheetName val="[POWER5_XLA][POWER5_XLA]__na133"/>
      <sheetName val="[POWER5_XLA][POWER5_XLA]__sfd33"/>
      <sheetName val="[POWER5_XLA]_Users_SSimakova_11"/>
      <sheetName val="[POWER5_XLA]__na1_salesforce_43"/>
      <sheetName val="[POWER5_XLA][POWER5_XLA]_POW129"/>
      <sheetName val="[POWER5_XLA][POWER5_XLA]_POW130"/>
      <sheetName val="[POWER5_XLA]_Users_Dan_Librar18"/>
      <sheetName val="EPS_Chart_CRNv21"/>
      <sheetName val="PL_-_Corintech_UK1"/>
      <sheetName val="PL4_2_-_Corintech_HK1"/>
      <sheetName val="Mo_Cons1"/>
      <sheetName val="Fin_Ratios1"/>
      <sheetName val="Summary_Statistics1"/>
      <sheetName val="Income_-_Year1"/>
      <sheetName val="Cash_-_Year1"/>
      <sheetName val="Balance_-_Year1"/>
      <sheetName val="FCF_Chart1"/>
      <sheetName val="Paging_Pen_Chart1"/>
      <sheetName val="Deferred_Charges1"/>
      <sheetName val="A_Shares1"/>
      <sheetName val="B_Shares1"/>
      <sheetName val="Total_Shares1"/>
      <sheetName val="Valuation_-_FCF1"/>
      <sheetName val="Valuation_-_FCF_+_Multiple1"/>
      <sheetName val="Valuation_-_EBITDA_Multiple1"/>
      <sheetName val="[POWER5_XLA]__d_docs_live_net14"/>
      <sheetName val="[POWER5_XLA]__d_docs_live_net15"/>
      <sheetName val="Global_Footcare_price_list1"/>
      <sheetName val="Foot_Balance_price_list1"/>
      <sheetName val="QE_adjustment_database1"/>
      <sheetName val="PL_Data1"/>
      <sheetName val="BS_Data1"/>
      <sheetName val="NWC_adjustments1"/>
      <sheetName val="13-01_BS1"/>
      <sheetName val="09-02_-_BS1"/>
      <sheetName val="Enity_&amp;_Line_Item_Map1"/>
      <sheetName val="13-01_IS1"/>
      <sheetName val="P&amp;L_12months_thru_09-021"/>
      <sheetName val="[POWER5_XLA]__d_docs_live_net16"/>
      <sheetName val="[POWER5_XLA]_Appl_22"/>
      <sheetName val="[POWER5_XLA]__na1_22"/>
      <sheetName val="[POWER5_XLA]__sfd_22"/>
      <sheetName val="[POWER5_XLA]_POWE_22"/>
      <sheetName val="[POWER5_XLA]_POWE_32"/>
      <sheetName val="[POWER5_XLA]_POWE_42"/>
      <sheetName val="[POWER5_XLA]__qma_21"/>
      <sheetName val="[POWER5_XLA]_POWE_52"/>
      <sheetName val="[POWER5_XLA]_POWE_62"/>
      <sheetName val="[POWER5_XLA]_J_Ap_21"/>
      <sheetName val="[POWER5_XLA]_Appl_32"/>
      <sheetName val="[POWER5_XLA]__na1_32"/>
      <sheetName val="[POWER5_XLA]__sfd_32"/>
      <sheetName val="[POWER5_XLA]_POWE_72"/>
      <sheetName val="[POWER5_XLA]_POWE_81"/>
      <sheetName val="[POWER5_XLA]_POWE_91"/>
      <sheetName val="[POWER5_XLA]__qma_31"/>
      <sheetName val="[POWER5_XLA]_POW_101"/>
      <sheetName val="[POWER5_XLA]_POW_111"/>
      <sheetName val="[POWER5_XLA]_J_Ap_31"/>
      <sheetName val="[POWER5_XLA]_Appl_41"/>
      <sheetName val="[POWER5_XLA]__na1_41"/>
      <sheetName val="[POWER5_XLA]__sfd_41"/>
      <sheetName val="[POWER5_XLA]_POW_121"/>
      <sheetName val="[POWER5_XLA]_POW_131"/>
      <sheetName val="[POWER5_XLA]_POW_141"/>
      <sheetName val="[POWER5_XLA]__qma_41"/>
      <sheetName val="[POWER5_XLA]_POW_151"/>
      <sheetName val="[POWER5_XLA]_POW_161"/>
      <sheetName val="[POWER5_XLA]_J_Ap_41"/>
      <sheetName val="CF_trat__1"/>
      <sheetName val="Dist_Maq1"/>
      <sheetName val="Dados_Maq1"/>
      <sheetName val="Da_agr1"/>
      <sheetName val="Evolução_do_Plantio_1"/>
      <sheetName val="Supporting_Settings1"/>
      <sheetName val="Outputs_for_CIP1"/>
      <sheetName val="Beluga_CTRL1"/>
      <sheetName val="ePSM_BOB_Data_Page1"/>
      <sheetName val="Rx_Key_Stat_by_Generic_page1"/>
      <sheetName val="ePSM_Header_Data_Page1"/>
      <sheetName val="Data_Availability_page1"/>
      <sheetName val="HPD_page1"/>
      <sheetName val="Med_Cat_-_Curr_page1"/>
      <sheetName val="ePSM_Medical_Data_Page1"/>
      <sheetName val="ePSM_Fund_Code1"/>
      <sheetName val="TBAL9697_-group_wise__sdpl1"/>
      <sheetName val="[POWER5_XLA]__soferadvisors_m_1"/>
      <sheetName val="[POWER5_XLA]__soferadvisors_m10"/>
      <sheetName val="[POWER5_XLA]__soferadvisors_m11"/>
      <sheetName val="[POWER5_XLA]__soferadvisors_m12"/>
      <sheetName val="[POWER5_XLA]__soferadvisors_m13"/>
      <sheetName val="[POWER5_XLA]__soferadvisors_m14"/>
      <sheetName val="[POWER5_XLA]__soferadvisors_m15"/>
      <sheetName val="[POWER5_XLA]__soferadvisors_m16"/>
      <sheetName val="Ret_MSC_StaffDemand1"/>
      <sheetName val="Control_-_S&amp;U1"/>
      <sheetName val="Income_Statement_Summary1"/>
      <sheetName val="BS_Summary1"/>
      <sheetName val="Cash_Flow_Summary1"/>
      <sheetName val="1_-_2018-2019_Rev1"/>
      <sheetName val="2_-_2018-2019_Rev_Fcst_Detail1"/>
      <sheetName val="3_-_Cash_Flow_(New_Format)1"/>
      <sheetName val="4_-_2018-2019_Gen_&amp;_Admin1"/>
      <sheetName val="3_-_2018-2019_Cash_Flow1"/>
      <sheetName val="5_-_2018-2019_Bal_Sheet1"/>
      <sheetName val="6_-_2018-2019_Inc_Stmt1"/>
      <sheetName val="7_-_Purchasing1"/>
      <sheetName val="Détail_mensuel1"/>
      <sheetName val="WEST_REGION_-_651"/>
      <sheetName val="Global_Controls1"/>
      <sheetName val="Functional_Currency_Code1"/>
      <sheetName val="[POWER5_XLA]__d_docs_live_ne100"/>
      <sheetName val="[POWER5_XLA]__d_docs_live_ne101"/>
      <sheetName val="[POWER5_XLA]__d_docs_live_ne102"/>
      <sheetName val="[POWER5_XLA]__d_docs_live_ne103"/>
      <sheetName val="[POWER5_XLA]__d_docs_live_ne104"/>
      <sheetName val="[POWER5_XLA]__d_docs_live_ne105"/>
      <sheetName val="[POWER5_XLA]__d_docs_live_ne106"/>
      <sheetName val="[POWER5_XLA]__d_docs_live_ne107"/>
      <sheetName val="[POWER5_XLA]__d_docs_live_ne108"/>
      <sheetName val="[POWER5_XLA]__d_docs_live_ne109"/>
      <sheetName val="Exch_rates1"/>
      <sheetName val="Customer_Complaints1"/>
      <sheetName val="Rev__by_Product1"/>
      <sheetName val="RANKING_XLS1"/>
      <sheetName val="Group_NWC_monthly1"/>
      <sheetName val="Lead_CF1"/>
      <sheetName val="Cash_Flow1"/>
      <sheetName val="LBO_Analysis1"/>
      <sheetName val="Index_Chart1"/>
      <sheetName val="Active_EE's_(KS_27-02-22)1"/>
      <sheetName val="Cap_Table1"/>
      <sheetName val="[POWER5_XLA]__na1_salesforce_44"/>
      <sheetName val="[POWER5_XLA][POWER5_XLA]__qma22"/>
      <sheetName val="[POWER5_XLA][POWER5_XLA]_POW131"/>
      <sheetName val="[POWER5_XLA][POWER5_XLA]_POW132"/>
      <sheetName val="[POWER5_XLA][POWER5_XLA]_J_Ap22"/>
      <sheetName val="[POWER5_XLA]_Users_Dan_Librar19"/>
      <sheetName val="[POWER5_XLA]_Applications_Mi_48"/>
      <sheetName val="[POWER5_XLA]__sfdc_DFS_Applic18"/>
      <sheetName val="[POWER5_XLA]_J_Applications__30"/>
      <sheetName val="[POWER5_XLA]_Applications_Mi_49"/>
      <sheetName val="[POWER5_XLA]__aodocs_altirna_68"/>
      <sheetName val="[POWER5_XLA]__localhost_webd_49"/>
      <sheetName val="[POWER5_XLA]__localhost_webd_50"/>
      <sheetName val="[POWER5_XLA]__localhost_FY_2018"/>
      <sheetName val="[POWER5_XLA]__aodocs_altirna_69"/>
      <sheetName val="[POWER5_XLA]__localhost_webd_51"/>
      <sheetName val="[POWER5_XLA][POWER5_XLA]_Appl34"/>
      <sheetName val="[POWER5_XLA][POWER5_XLA]__na134"/>
      <sheetName val="[POWER5_XLA][POWER5_XLA]__sfd34"/>
      <sheetName val="[POWER5_XLA][POWER5_XLA]_POW133"/>
      <sheetName val="[POWER5_XLA][POWER5_XLA]_POW134"/>
      <sheetName val="[POWER5_XLA][POWER5_XLA]_POW135"/>
      <sheetName val="[POWER5_XLA]__na1_salesforce_45"/>
      <sheetName val="[POWER5_XLA]_J_Applications__31"/>
      <sheetName val="[POWER5_XLA][POWER5_XLA]__qma23"/>
      <sheetName val="[POWER5_XLA][POWER5_XLA]_POW136"/>
      <sheetName val="[POWER5_XLA][POWER5_XLA]_POW137"/>
      <sheetName val="[POWER5_XLA][POWER5_XLA]_J_Ap23"/>
      <sheetName val="[POWER5_XLA]_Applications_Mi_50"/>
      <sheetName val="[POWER5_XLA]__aodocs_altirna_70"/>
      <sheetName val="[POWER5_XLA]__aodocs_altirna_71"/>
      <sheetName val="[POWER5_XLA][POWER5_XLA]_POW138"/>
      <sheetName val="[POWER5_XLA][POWER5_XLA]_Appl35"/>
      <sheetName val="[POWER5_XLA][POWER5_XLA]__na135"/>
      <sheetName val="[POWER5_XLA][POWER5_XLA]__sfd35"/>
      <sheetName val="[POWER5_XLA]_Users_SSimakova_12"/>
      <sheetName val="[POWER5_XLA]__na1_salesforce_46"/>
      <sheetName val="[POWER5_XLA][POWER5_XLA]_POW139"/>
      <sheetName val="[POWER5_XLA][POWER5_XLA]_POW140"/>
      <sheetName val="[POWER5_XLA]_Users_Dan_Libra_14"/>
      <sheetName val="[POWER5_XLA]__na1_salesforce_47"/>
      <sheetName val="[POWER5_XLA][POWER5_XLA]__qma24"/>
      <sheetName val="[POWER5_XLA][POWER5_XLA]_POW141"/>
      <sheetName val="[POWER5_XLA][POWER5_XLA]_POW142"/>
      <sheetName val="[POWER5_XLA][POWER5_XLA]_J_Ap24"/>
      <sheetName val="[POWER5_XLA]_Users_Dan_Libra_15"/>
      <sheetName val="[POWER5_XLA]_J_Applications__32"/>
      <sheetName val="8_125%_Fixed1"/>
      <sheetName val="Time_Deposits1"/>
      <sheetName val="First_Chester_Loans1"/>
      <sheetName val="UBA_Table1"/>
      <sheetName val="FY97_CAPITAL_BUDGET1"/>
      <sheetName val="ICC_FY971"/>
      <sheetName val="5_WIRE적용LIST1"/>
      <sheetName val="(JJ-2_2)_Deferred_taxes1"/>
      <sheetName val="[POWER5_XLA]_Applications_Mi_51"/>
      <sheetName val="[POWER5_XLA]__na1_salesforce_48"/>
      <sheetName val="[POWER5_XLA]__sfdc_DFS_Appli_14"/>
      <sheetName val="[POWER5_XLA]_J_Applications__33"/>
      <sheetName val="[POWER5_XLA]_Applications_Mi_52"/>
      <sheetName val="[POWER5_XLA]__aodocs_altirna_72"/>
      <sheetName val="[POWER5_XLA]__localhost_webd_52"/>
      <sheetName val="[POWER5_XLA]__localhost_webd_53"/>
      <sheetName val="[POWER5_XLA]__localhost_FY_2_14"/>
      <sheetName val="[POWER5_XLA]__aodocs_altirna_73"/>
      <sheetName val="[POWER5_XLA]__localhost_webd_54"/>
      <sheetName val="[POWER5_XLA][POWER5_XLA]_App_18"/>
      <sheetName val="[POWER5_XLA][POWER5_XLA]__na_18"/>
      <sheetName val="[POWER5_XLA][POWER5_XLA]__sf_18"/>
      <sheetName val="[POWER5_XLA][POWER5_XLA]_POW143"/>
      <sheetName val="[POWER5_XLA][POWER5_XLA]_POW144"/>
      <sheetName val="[POWER5_XLA][POWER5_XLA]_POW145"/>
      <sheetName val="[POWER5_XLA]__na1_salesforce_49"/>
      <sheetName val="[POWER5_XLA]_J_Applications__34"/>
      <sheetName val="[POWER5_XLA][POWER5_XLA]__qm_14"/>
      <sheetName val="[POWER5_XLA][POWER5_XLA]_POW146"/>
      <sheetName val="[POWER5_XLA][POWER5_XLA]_POW147"/>
      <sheetName val="[POWER5_XLA][POWER5_XLA]_J_A_14"/>
      <sheetName val="[POWER5_XLA]_Users_Dan_Libra_16"/>
      <sheetName val="[POWER5_XLA]_Applications_Mi_53"/>
      <sheetName val="[POWER5_XLA]__aodocs_altirna_74"/>
      <sheetName val="[POWER5_XLA]__aodocs_altirna_75"/>
      <sheetName val="[POWER5_XLA][POWER5_XLA]_POW148"/>
      <sheetName val="[POWER5_XLA][POWER5_XLA]_POW149"/>
      <sheetName val="[POWER5_XLA][POWER5_XLA]_POW150"/>
      <sheetName val="[POWER5_XLA][POWER5_XLA]_App_19"/>
      <sheetName val="[POWER5_XLA][POWER5_XLA]__na_19"/>
      <sheetName val="[POWER5_XLA][POWER5_XLA]__sf_19"/>
      <sheetName val="[POWER5_XLA]_Applications_Mi_54"/>
      <sheetName val="[POWER5_XLA]__sfdc_DFS_Applic19"/>
      <sheetName val="[POWER5_XLA]_Applications_Mi_55"/>
      <sheetName val="[POWER5_XLA]__aodocs_altirna_76"/>
      <sheetName val="[POWER5_XLA]__localhost_webd_55"/>
      <sheetName val="[POWER5_XLA]__localhost_webd_56"/>
      <sheetName val="[POWER5_XLA]__localhost_FY_2019"/>
      <sheetName val="[POWER5_XLA]__aodocs_altirna_77"/>
      <sheetName val="[POWER5_XLA]__localhost_webd_57"/>
      <sheetName val="[POWER5_XLA][POWER5_XLA]_Appl36"/>
      <sheetName val="[POWER5_XLA][POWER5_XLA]__na136"/>
      <sheetName val="[POWER5_XLA][POWER5_XLA]__sfd36"/>
      <sheetName val="[POWER5_XLA][POWER5_XLA]_POW151"/>
      <sheetName val="[POWER5_XLA][POWER5_XLA]_POW152"/>
      <sheetName val="[POWER5_XLA][POWER5_XLA]_POW153"/>
      <sheetName val="[POWER5_XLA]_J_Applications__35"/>
      <sheetName val="[POWER5_XLA][POWER5_XLA]__qma25"/>
      <sheetName val="[POWER5_XLA][POWER5_XLA]_POW154"/>
      <sheetName val="[POWER5_XLA][POWER5_XLA]_POW155"/>
      <sheetName val="[POWER5_XLA][POWER5_XLA]_J_Ap25"/>
      <sheetName val="[POWER5_XLA]_Applications_Mi_56"/>
      <sheetName val="[POWER5_XLA]__aodocs_altirna_78"/>
      <sheetName val="[POWER5_XLA]__aodocs_altirna_79"/>
      <sheetName val="[POWER5_XLA][POWER5_XLA]_Appl37"/>
      <sheetName val="[POWER5_XLA][POWER5_XLA]__na137"/>
      <sheetName val="[POWER5_XLA][POWER5_XLA]__sfd37"/>
      <sheetName val="[POWER5_XLA]_Applications_Mi_57"/>
      <sheetName val="[POWER5_XLA]__sfdc_DFS_Appli_15"/>
      <sheetName val="[POWER5_XLA]_J_Applications__36"/>
      <sheetName val="[POWER5_XLA]_Applications_Mi_58"/>
      <sheetName val="[POWER5_XLA]__aodocs_altirna_80"/>
      <sheetName val="[POWER5_XLA]__localhost_webd_58"/>
      <sheetName val="[POWER5_XLA]__localhost_webd_59"/>
      <sheetName val="[POWER5_XLA]__localhost_FY_2_15"/>
      <sheetName val="[POWER5_XLA]__aodocs_altirna_81"/>
      <sheetName val="[POWER5_XLA]__localhost_webd_60"/>
      <sheetName val="[POWER5_XLA][POWER5_XLA]_App_20"/>
      <sheetName val="[POWER5_XLA][POWER5_XLA]__na_20"/>
      <sheetName val="[POWER5_XLA][POWER5_XLA]__sf_20"/>
      <sheetName val="[POWER5_XLA][POWER5_XLA]_POW156"/>
      <sheetName val="[POWER5_XLA][POWER5_XLA]_POW157"/>
      <sheetName val="[POWER5_XLA][POWER5_XLA]_POW158"/>
      <sheetName val="[POWER5_XLA]__na1_salesforce_50"/>
      <sheetName val="[POWER5_XLA]_J_Applications__37"/>
      <sheetName val="[POWER5_XLA][POWER5_XLA]__qm_15"/>
      <sheetName val="[POWER5_XLA][POWER5_XLA]_POW159"/>
      <sheetName val="[POWER5_XLA][POWER5_XLA]_POW160"/>
      <sheetName val="[POWER5_XLA][POWER5_XLA]_J_A_15"/>
      <sheetName val="[POWER5_XLA]_Applications_Mi_59"/>
      <sheetName val="[POWER5_XLA]__aodocs_altirna_82"/>
      <sheetName val="[POWER5_XLA]__aodocs_altirna_83"/>
      <sheetName val="[POWER5_XLA][POWER5_XLA]_App_21"/>
      <sheetName val="[POWER5_XLA][POWER5_XLA]__na_21"/>
      <sheetName val="[POWER5_XLA][POWER5_XLA]__sf_21"/>
      <sheetName val="[POWER5_XLA]_Applications_Mi_60"/>
      <sheetName val="[POWER5_XLA]__na1_salesforce_51"/>
      <sheetName val="[POWER5_XLA]__sfdc_DFS_Appli_16"/>
      <sheetName val="[POWER5_XLA]_J_Applications__38"/>
      <sheetName val="[POWER5_XLA]_Applications_Mi_61"/>
      <sheetName val="[POWER5_XLA]__aodocs_altirna_84"/>
      <sheetName val="[POWER5_XLA]__localhost_webd_61"/>
      <sheetName val="[POWER5_XLA]__localhost_webd_62"/>
      <sheetName val="[POWER5_XLA]__localhost_FY_2_16"/>
      <sheetName val="[POWER5_XLA]__aodocs_altirna_85"/>
      <sheetName val="[POWER5_XLA]__localhost_webd_63"/>
      <sheetName val="[POWER5_XLA][POWER5_XLA]_App_22"/>
      <sheetName val="[POWER5_XLA][POWER5_XLA]__na_22"/>
      <sheetName val="[POWER5_XLA][POWER5_XLA]__sf_22"/>
      <sheetName val="[POWER5_XLA][POWER5_XLA]_POW161"/>
      <sheetName val="[POWER5_XLA][POWER5_XLA]_POW162"/>
      <sheetName val="[POWER5_XLA][POWER5_XLA]_POW163"/>
      <sheetName val="[POWER5_XLA]__na1_salesforce_52"/>
      <sheetName val="[POWER5_XLA]_J_Applications__39"/>
      <sheetName val="[POWER5_XLA][POWER5_XLA]__qm_16"/>
      <sheetName val="[POWER5_XLA][POWER5_XLA]_POW164"/>
      <sheetName val="[POWER5_XLA][POWER5_XLA]_POW165"/>
      <sheetName val="[POWER5_XLA][POWER5_XLA]_J_A_16"/>
      <sheetName val="[POWER5_XLA]_Applications_Mi_62"/>
      <sheetName val="[POWER5_XLA]__aodocs_altirna_86"/>
      <sheetName val="[POWER5_XLA]__aodocs_altirna_87"/>
      <sheetName val="[POWER5_XLA][POWER5_XLA]_POW166"/>
      <sheetName val="[POWER5_XLA][POWER5_XLA]_POW167"/>
      <sheetName val="[POWER5_XLA][POWER5_XLA]_POW168"/>
      <sheetName val="[POWER5_XLA][POWER5_XLA]_App_23"/>
      <sheetName val="[POWER5_XLA][POWER5_XLA]__na_23"/>
      <sheetName val="[POWER5_XLA][POWER5_XLA]__sf_23"/>
      <sheetName val="[POWER5_XLA]_Applications_Mi_63"/>
      <sheetName val="[POWER5_XLA]__na1_salesforce_53"/>
      <sheetName val="[POWER5_XLA]__sfdc_DFS_Appli_17"/>
      <sheetName val="[POWER5_XLA]_J_Applications__40"/>
      <sheetName val="[POWER5_XLA]_Applications_Mi_64"/>
      <sheetName val="[POWER5_XLA]__aodocs_altirna_88"/>
      <sheetName val="[POWER5_XLA]__localhost_webd_64"/>
      <sheetName val="[POWER5_XLA]__localhost_webd_65"/>
      <sheetName val="[POWER5_XLA]__localhost_FY_2_17"/>
      <sheetName val="[POWER5_XLA]__aodocs_altirna_89"/>
      <sheetName val="[POWER5_XLA]__localhost_webd_66"/>
      <sheetName val="[POWER5_XLA][POWER5_XLA]_App_24"/>
      <sheetName val="[POWER5_XLA][POWER5_XLA]__na_24"/>
      <sheetName val="[POWER5_XLA][POWER5_XLA]__sf_24"/>
      <sheetName val="[POWER5_XLA][POWER5_XLA]_POW169"/>
      <sheetName val="[POWER5_XLA][POWER5_XLA]_POW170"/>
      <sheetName val="[POWER5_XLA][POWER5_XLA]_POW171"/>
      <sheetName val="[POWER5_XLA]__na1_salesforce_54"/>
      <sheetName val="[POWER5_XLA]_J_Applications__41"/>
      <sheetName val="[POWER5_XLA][POWER5_XLA]__qm_17"/>
      <sheetName val="[POWER5_XLA][POWER5_XLA]_POW172"/>
      <sheetName val="[POWER5_XLA][POWER5_XLA]_POW173"/>
      <sheetName val="[POWER5_XLA][POWER5_XLA]_J_A_17"/>
      <sheetName val="[POWER5_XLA]_Users_Dan_Libra_17"/>
      <sheetName val="[POWER5_XLA]_Applications_Mi_65"/>
      <sheetName val="[POWER5_XLA]__aodocs_altirna_90"/>
      <sheetName val="[POWER5_XLA]__aodocs_altirna_91"/>
      <sheetName val="[POWER5_XLA][POWER5_XLA]_POW174"/>
      <sheetName val="[POWER5_XLA][POWER5_XLA]_POW175"/>
      <sheetName val="[POWER5_XLA][POWER5_XLA]_POW176"/>
      <sheetName val="[POWER5_XLA][POWER5_XLA]_App_25"/>
      <sheetName val="[POWER5_XLA][POWER5_XLA]__na_25"/>
      <sheetName val="[POWER5_XLA][POWER5_XLA]__sf_25"/>
      <sheetName val="[POWER5_XLA]__d_docs_live_ne110"/>
      <sheetName val="[POWER5_XLA]__d_docs_live_ne111"/>
      <sheetName val="[POWER5_XLA]__d_docs_live_ne112"/>
      <sheetName val="[POWER5_XLA]__d_docs_live_ne113"/>
      <sheetName val="[POWER5_XLA]__d_docs_live_ne114"/>
      <sheetName val="[POWER5_XLA]__d_docs_live_ne115"/>
      <sheetName val="[POWER5_XLA]__d_docs_live_ne116"/>
      <sheetName val="[POWER5_XLA]__d_docs_live_ne117"/>
      <sheetName val="[POWER5_XLA]__d_docs_live_ne118"/>
      <sheetName val="[POWER5_XLA]__d_docs_live_ne119"/>
      <sheetName val="[POWER5_XLA]__d_docs_live_ne120"/>
      <sheetName val="[POWER5_XLA]__d_docs_live_ne121"/>
      <sheetName val="[POWER5_XLA]__d_docs_live_ne122"/>
      <sheetName val="[POWER5_XLA]__d_docs_live_ne123"/>
      <sheetName val="[POWER5_XLA]__d_docs_live_ne124"/>
      <sheetName val="[POWER5_XLA]__d_docs_live_ne125"/>
      <sheetName val="[POWER5_XLA]__d_docs_live_ne126"/>
      <sheetName val="[POWER5_XLA]__d_docs_live_ne127"/>
      <sheetName val="[POWER5_XLA]__d_docs_live_ne128"/>
      <sheetName val="[POWER5_XLA]__d_docs_live_ne129"/>
      <sheetName val="[POWER5_XLA]__d_docs_live_ne130"/>
      <sheetName val="[POWER5_XLA]__d_docs_live_ne131"/>
      <sheetName val="[POWER5_XLA]__d_docs_live_ne132"/>
      <sheetName val="[POWER5_XLA]__d_docs_live_ne133"/>
      <sheetName val="[POWER5_XLA]__d_docs_live_ne134"/>
      <sheetName val="[POWER5_XLA]__d_docs_live_ne135"/>
      <sheetName val="[POWER5_XLA]__d_docs_live_ne136"/>
      <sheetName val="[POWER5_XLA]__d_docs_live_ne137"/>
      <sheetName val="[POWER5_XLA]__d_docs_live_ne138"/>
      <sheetName val="[POWER5_XLA]__d_docs_live_ne139"/>
      <sheetName val="[POWER5_XLA]__d_docs_live_ne140"/>
      <sheetName val="[POWER5_XLA]__d_docs_live_ne141"/>
      <sheetName val="[POWER5_XLA]__d_docs_live_ne142"/>
      <sheetName val="[POWER5_XLA]__d_docs_live_ne143"/>
      <sheetName val="[POWER5_XLA]__d_docs_live_ne144"/>
      <sheetName val="[POWER5_XLA]__d_docs_live_ne145"/>
      <sheetName val="[POWER5_XLA]__d_docs_live_ne146"/>
      <sheetName val="[POWER5_XLA]__soferadvisors__95"/>
      <sheetName val="[POWER5_XLA]__soferadvisors__96"/>
      <sheetName val="[POWER5_XLA]__soferadvisors__97"/>
      <sheetName val="[POWER5_XLA]__soferadvisors__98"/>
      <sheetName val="[POWER5_XLA]__soferadvisors__99"/>
      <sheetName val="[POWER5_XLA]__soferadvisors_100"/>
      <sheetName val="[POWER5_XLA]__soferadvisors_101"/>
      <sheetName val="[POWER5_XLA]__soferadvisors_102"/>
      <sheetName val="[POWER5_XLA]__soferadvisors_103"/>
      <sheetName val="[POWER5_XLA]__soferadvisors_104"/>
      <sheetName val="[POWER5_XLA]__soferadvisors_105"/>
      <sheetName val="[POWER5_XLA]__soferadvisors_106"/>
      <sheetName val="[POWER5_XLA]__soferadvisors_107"/>
      <sheetName val="[POWER5_XLA]__d_docs_live_ne147"/>
      <sheetName val="[POWER5_XLA]__d_docs_live_ne148"/>
      <sheetName val="[POWER5_XLA]__d_docs_live_ne149"/>
      <sheetName val="Cost_Centre_Completeness"/>
      <sheetName val="Country_15_Check"/>
      <sheetName val="BU112_Check"/>
      <sheetName val="BU113_Check"/>
      <sheetName val="BU100_Check_"/>
      <sheetName val="BU153_Check"/>
      <sheetName val="GFS_BU_105-111"/>
      <sheetName val="EITS_Check"/>
      <sheetName val="[POWER5_XLA]__soferadvisors_108"/>
      <sheetName val="[POWER5_XLA]__soferadvisors_109"/>
      <sheetName val="[POWER5_XLA]__soferadvisors_110"/>
      <sheetName val="[POWER5_XLA]__soferadvisors_111"/>
      <sheetName val="[POWER5_XLA]__soferadvisors_112"/>
      <sheetName val="Komputer"/>
      <sheetName val="Base&amp;Hist"/>
      <sheetName val="Assumption"/>
      <sheetName val="IS Proforma"/>
      <sheetName val="BS Proforma"/>
      <sheetName val="Reporting historical"/>
      <sheetName val="Data LPJUM"/>
      <sheetName val="[POWER5_XLA]__d_docs_live_n_111"/>
      <sheetName val="[POWER5_XLA]__d_docs_live_n_113"/>
      <sheetName val="[POWER5_XLA]__d_docs_live_n_112"/>
      <sheetName val="[POWER5_XLA]__d_docs_live_n_115"/>
      <sheetName val="[POWER5_XLA]__d_docs_live_n_114"/>
      <sheetName val="[POWER5_XLA]__localhost_Appli_2"/>
      <sheetName val="[POWER5_XLA]__soferadvisors_113"/>
      <sheetName val="[POWER5_XLA]__soferadvisors_118"/>
      <sheetName val="[POWER5_XLA]__soferadvisors_115"/>
      <sheetName val="[POWER5_XLA]__soferadvisors_114"/>
      <sheetName val="[POWER5_XLA]__soferadvisors_117"/>
      <sheetName val="[POWER5_XLA]__soferadvisors_116"/>
      <sheetName val="[POWER5_XLA]__soferadvisors_119"/>
      <sheetName val="[POWER5_XLA]__soferadvisors_120"/>
      <sheetName val="[POWER5_XLA]__soferadvisors_122"/>
      <sheetName val="[POWER5_XLA]__soferadvisors_121"/>
      <sheetName val="[POWER5_XLA]__soferadvisors_123"/>
      <sheetName val="[POWER5_XLA]__soferadvisors_125"/>
      <sheetName val="[POWER5_XLA]__soferadvisors_124"/>
      <sheetName val="[POWER5_XLA]__soferadvisors_126"/>
      <sheetName val="[POWER5_XLA]__soferadvisors_127"/>
      <sheetName val="Prog_Amort"/>
      <sheetName val="Input_Sheet"/>
      <sheetName val="[POWER5_XLA]__qmaxsolutions1587"/>
      <sheetName val="[POWER5_XLA]__qmaxsolutions1588"/>
      <sheetName val="[POWER5_XLA]__qmaxsolutions1589"/>
      <sheetName val="[POWER5_XLA]__qmaxsolutions1590"/>
      <sheetName val="[POWER5_XLA]__qmaxsolutions1591"/>
      <sheetName val="[POWER5_XLA]__qmaxsolutions1592"/>
      <sheetName val="[POWER5_XLA]__qmaxsolutions1593"/>
      <sheetName val="[POWER5_XLA]__qmaxsolutions1594"/>
      <sheetName val="[POWER5_XLA]__qmaxsolutions1595"/>
      <sheetName val="[POWER5_XLA]__qmaxsolutions1596"/>
      <sheetName val="[POWER5_XLA]__qmaxsolutions1597"/>
      <sheetName val="[POWER5_XLA]__qmaxsolutions1598"/>
      <sheetName val="[POWER5_XLA]__qmaxsolutions1599"/>
      <sheetName val="[POWER5_XLA]__qmaxsolutions1600"/>
      <sheetName val="[POWER5_XLA]__qmaxsolutions1601"/>
      <sheetName val="[POWER5_XLA]__qmaxsolutions1602"/>
      <sheetName val="[POWER5_XLA]__qmaxsolutions1603"/>
      <sheetName val="[POWER5_XLA]__qmaxsolutions1604"/>
      <sheetName val="[POWER5_XLA]__qmaxsolutions1605"/>
      <sheetName val="[POWER5_XLA]__qmaxsolutions1606"/>
      <sheetName val="[POWER5_XLA]__qmaxsolutions1607"/>
      <sheetName val="[POWER5_XLA]__qmaxsolutions1608"/>
      <sheetName val="[POWER5_XLA]__qmaxsolutions1609"/>
      <sheetName val="[POWER5_XLA]__qmaxsolutions1610"/>
      <sheetName val="[POWER5_XLA]__qmaxsolutions1611"/>
      <sheetName val="[POWER5_XLA]__qmaxsolutions1612"/>
      <sheetName val="[POWER5_XLA]__qmaxsolutions1613"/>
      <sheetName val="[POWER5_XLA]__qmaxsolutions1614"/>
      <sheetName val="[POWER5_XLA]__qmaxsolutions1615"/>
      <sheetName val="[POWER5_XLA]__qmaxsolutions1616"/>
      <sheetName val="[POWER5_XLA]__qmaxsolutions1617"/>
      <sheetName val="[POWER5_XLA]__qmaxsolutions1618"/>
      <sheetName val="[POWER5_XLA]__qmaxsolutions1619"/>
      <sheetName val="[POWER5_XLA]__qmaxsolutions1620"/>
      <sheetName val="[POWER5_XLA]__qmaxsolutions1621"/>
      <sheetName val="DATA_BOOKINGS_-_SF"/>
      <sheetName val="DATA_REVENUE_-_SF"/>
      <sheetName val="1__Summary"/>
      <sheetName val="2__Detail_Variances"/>
      <sheetName val="3__12_Mo_P&amp;L"/>
      <sheetName val="4__Vendor_GL_Pivot"/>
      <sheetName val="5__Smartlist"/>
      <sheetName val="Control_Panel"/>
      <sheetName val="[POWER5_XLA]__qmaxsolutions1622"/>
      <sheetName val="[POWER5_XLA]__qmaxsolutions1623"/>
      <sheetName val="COM BU ex DS (2)"/>
      <sheetName val="ResumeCons"/>
      <sheetName val="Q4 Pltfm"/>
      <sheetName val="YTD SmtSpt"/>
      <sheetName val="Q4 SmtSpt"/>
      <sheetName val="[POWER5.XLA]__d_docs_live_n_164"/>
      <sheetName val="[POWER5.XLA]__d_docs_live_n_165"/>
      <sheetName val="[POWER5.XLA]__d_docs_live_n_166"/>
      <sheetName val="Client Ops"/>
      <sheetName val="Forecasted"/>
      <sheetName val="NonRev"/>
      <sheetName val="Payroll"/>
      <sheetName val="RentRevenue"/>
      <sheetName val="进口设备FOB总价表"/>
      <sheetName val="进销存"/>
      <sheetName val="USD_Rates"/>
      <sheetName val="9609추"/>
      <sheetName val="Sheet4"/>
      <sheetName val="[POWER5.XLA]__soferadvisors_360"/>
      <sheetName val="[POWER5.XLA]__soferadvisors_361"/>
      <sheetName val="[POWER5.XLA]__soferadvisors_363"/>
      <sheetName val="[POWER5.XLA]__soferadvisors_362"/>
      <sheetName val="[POWER5.XLA]__soferadvisors_364"/>
      <sheetName val="[POWER5.XLA]__soferadvisors_365"/>
      <sheetName val="[POWER5.XLA]__soferadvisors_366"/>
      <sheetName val="[POWER5.XLA]__soferadvisors_368"/>
      <sheetName val="[POWER5.XLA]__soferadvisors_367"/>
      <sheetName val="[POWER5.XLA]__soferadvisors_369"/>
      <sheetName val="[POWER5.XLA]__soferadvisors_371"/>
      <sheetName val="[POWER5.XLA]__soferadvisors_370"/>
      <sheetName val="[POWER5.XLA]__soferadvisors_373"/>
      <sheetName val="[POWER5.XLA]__soferadvisors_372"/>
      <sheetName val="[POWER5.XLA]__soferadvisors_377"/>
      <sheetName val="[POWER5.XLA]__soferadvisors_376"/>
      <sheetName val="[POWER5.XLA]__soferadvisors_374"/>
      <sheetName val="[POWER5.XLA]__soferadvisors_375"/>
      <sheetName val="[POWER5.XLA]__soferadvisors_378"/>
      <sheetName val="[POWER5.XLA]__soferadvisors_379"/>
      <sheetName val="[POWER5.XLA]__soferadvisors_380"/>
      <sheetName val="[POWER5.XLA]__soferadvisors_388"/>
      <sheetName val="[POWER5.XLA]__soferadvisors_381"/>
      <sheetName val="[POWER5.XLA]__soferadvisors_382"/>
      <sheetName val="[POWER5.XLA]__soferadvisors_383"/>
      <sheetName val="[POWER5.XLA]__soferadvisors_384"/>
      <sheetName val="[POWER5.XLA]__soferadvisors_385"/>
      <sheetName val="[POWER5.XLA]__soferadvisors_386"/>
      <sheetName val="[POWER5.XLA]__soferadvisors_387"/>
      <sheetName val="[POWER5.XLA]__soferadvisors_389"/>
      <sheetName val="[POWER5.XLA]__soferadvisors_391"/>
      <sheetName val="[POWER5.XLA]__soferadvisors_390"/>
      <sheetName val="[POWER5.XLA]__soferadvisors_393"/>
      <sheetName val="[POWER5.XLA]__soferadvisors_392"/>
      <sheetName val="[POWER5.XLA]__soferadvisors_397"/>
      <sheetName val="[POWER5.XLA]__soferadvisors_394"/>
      <sheetName val="[POWER5.XLA]__soferadvisors_395"/>
      <sheetName val="[POWER5.XLA]__soferadvisors_396"/>
      <sheetName val="[POWER5.XLA]__soferadvisors_399"/>
      <sheetName val="[POWER5.XLA]__soferadvisors_398"/>
      <sheetName val="[POWER5.XLA]__soferadvisors_404"/>
      <sheetName val="[POWER5.XLA]__soferadvisors_400"/>
      <sheetName val="[POWER5.XLA]__soferadvisors_401"/>
      <sheetName val="[POWER5.XLA]__soferadvisors_402"/>
      <sheetName val="[POWER5.XLA]__soferadvisors_403"/>
      <sheetName val="[POWER5.XLA]__soferadvisors_405"/>
      <sheetName val="[POWER5.XLA]__soferadvisors_408"/>
      <sheetName val="[POWER5.XLA]__soferadvisors_406"/>
      <sheetName val="[POWER5.XLA]__soferadvisors_407"/>
      <sheetName val="[POWER5.XLA]__soferadvisors_410"/>
      <sheetName val="[POWER5.XLA]__soferadvisors_409"/>
      <sheetName val="[POWER5.XLA]__soferadvisors_416"/>
      <sheetName val="[POWER5.XLA]__soferadvisors_411"/>
      <sheetName val="[POWER5.XLA]__soferadvisors_412"/>
      <sheetName val="[POWER5.XLA]__soferadvisors_413"/>
      <sheetName val="[POWER5.XLA]__soferadvisors_414"/>
      <sheetName val="[POWER5.XLA]__soferadvisors_415"/>
      <sheetName val="[POWER5.XLA]__soferadvisors_417"/>
      <sheetName val="[POWER5.XLA]__soferadvisors_418"/>
      <sheetName val="[POWER5.XLA]__soferadvisors_419"/>
      <sheetName val="[POWER5.XLA]__soferadvisors_420"/>
      <sheetName val="_Applications_Microsoft Office "/>
      <sheetName val="__na1.salesforce.com_Applicatio"/>
      <sheetName val="__sfdc_DFS_Applications_Microso"/>
      <sheetName val="_J_Applications_Microsoft Offic"/>
      <sheetName val="_Applications_Microsoft_Office_"/>
      <sheetName val="__aodocs.altirnao.com_webdav_PC"/>
      <sheetName val="__localhost_webdav_PCPK8Cq7c4LY"/>
      <sheetName val="__localhost_webdav_PCPQism4gC0V"/>
      <sheetName val="__localhost_FY%202015%20Close_F"/>
      <sheetName val="__aodocs.altirnao.com_webdav_PD"/>
      <sheetName val="__localhost_webdav_PCPyKv40Lr9R"/>
      <sheetName val="_POWER5.XLA___qmaxsolutions__54"/>
      <sheetName val="__qmaxsolutions-my_sharepoint_c"/>
      <sheetName val="__qmaxsolutions-my_sharepoint_1"/>
      <sheetName val="_POWER5.XLA__POWER5.XLA__POWER5"/>
      <sheetName val="_POWER5.XLA__POWER5.XLA__Applic"/>
      <sheetName val="_POWER5.XLA__POWER5.XLA___na1.s"/>
      <sheetName val="_POWER5.XLA__POWER5.XLA___sfdc_"/>
      <sheetName val="_POWER5.XLA__Applications_Micro"/>
      <sheetName val="_POWER5.XLA___na1.salesforce.co"/>
      <sheetName val="_POWER5.XLA___sfdc_DFS_Applicat"/>
      <sheetName val="_POWER5.XLA___qmaxsolutions-my."/>
      <sheetName val="_POWER5.XLA__POWER5.XLA___qmaxs"/>
      <sheetName val="_POWER5.XLA__POWER5.XLA__J_Appl"/>
      <sheetName val="_POWER5.XLA__J_Applications_Mic"/>
      <sheetName val="_POWER5.XLA___qmaxsolutions__13"/>
      <sheetName val="_Users_Dan_Library_Application "/>
      <sheetName val="_POWER5.XLA___qmaxsolutions_m_2"/>
      <sheetName val="_POWER5.XLA___qmaxsolutions_m_4"/>
      <sheetName val="_POWER5.XLA___qmaxsolutions_m_3"/>
      <sheetName val="_POWER5.XLA___qmaxsolutions_m_6"/>
      <sheetName val="_POWER5.XLA___qmaxsolutions_m_5"/>
      <sheetName val="_POWER5.XLA___qmaxsolutions_m_8"/>
      <sheetName val="_POWER5.XLA___qmaxsolutions_m_7"/>
      <sheetName val="_POWER5.XLA___qmaxsolutions__10"/>
      <sheetName val="_POWER5.XLA___qmaxsolutions_m_9"/>
      <sheetName val="_POWER5.XLA___qmaxsolutions__11"/>
      <sheetName val="_POWER5.XLA___qmaxsolutions__12"/>
      <sheetName val="__na1_salesforce_com_Applicatio"/>
      <sheetName val="_POWER5.XLA___qmaxsolutions__14"/>
      <sheetName val="_POWER5.XLA___qmaxsolutions__24"/>
      <sheetName val="_POWER5.XLA___qmaxsolutions__15"/>
      <sheetName val="_POWER5.XLA___qmaxsolutions__16"/>
      <sheetName val="_POWER5.XLA___qmaxsolutions__17"/>
      <sheetName val="_POWER5.XLA___qmaxsolutions__19"/>
      <sheetName val="_POWER5.XLA___qmaxsolutions__18"/>
      <sheetName val="_POWER5.XLA___qmaxsolutions__20"/>
      <sheetName val="_POWER5.XLA___qmaxsolutions__21"/>
      <sheetName val="_POWER5.XLA___qmaxsolutions__22"/>
      <sheetName val="_POWER5.XLA___qmaxsolutions__23"/>
      <sheetName val="_POWER5.XLA___qmaxsolutions__27"/>
      <sheetName val="_POWER5.XLA___qmaxsolutions__25"/>
      <sheetName val="_POWER5.XLA___qmaxsolutions__26"/>
      <sheetName val="_POWER5.XLA___qmaxsolutions__28"/>
      <sheetName val="_POWER5.XLA___qmaxsolutions__29"/>
      <sheetName val="_POWER5.XLA___qmaxsolutions__30"/>
      <sheetName val="_POWER5.XLA___qmaxsolutions__31"/>
      <sheetName val="_POWER5.XLA___qmaxsolutions__32"/>
      <sheetName val="_POWER5.XLA___qmaxsolutions__33"/>
      <sheetName val="_POWER5.XLA___qmaxsolutions__34"/>
      <sheetName val="_POWER5.XLA___qmaxsolutions__35"/>
      <sheetName val="_POWER5"/>
      <sheetName val="_POWER5.XLA__POWER5"/>
      <sheetName val="_POWER5.XLA___qmaxsolutions__36"/>
      <sheetName val="_POWER5.XLA___qmaxsolutions__38"/>
      <sheetName val="_POWER5.XLA___qmaxsolutions__37"/>
      <sheetName val="_POWER5.XLA___qmaxsolutions__39"/>
      <sheetName val="_POWER5.XLA___qmaxsolutions__40"/>
      <sheetName val="_POWER5.XLA___qmaxsolutions__42"/>
      <sheetName val="_POWER5.XLA___qmaxsolutions__41"/>
      <sheetName val="_POWER5.XLA___qmaxsolutions__43"/>
      <sheetName val="_POWER5.XLA___qmaxsolutions__44"/>
      <sheetName val="_POWER5.XLA___qmaxsolutions__45"/>
      <sheetName val="_POWER5.XLA___qmaxsolutions__46"/>
      <sheetName val="_POWER5.XLA___qmaxsolutions__47"/>
      <sheetName val="_POWER5.XLA___qmaxsolutions__51"/>
      <sheetName val="_POWER5.XLA___qmaxsolutions__48"/>
      <sheetName val="_POWER5.XLA___qmaxsolutions__50"/>
      <sheetName val="_POWER5.XLA___qmaxsolutions__49"/>
      <sheetName val="_POWER5.XLA___qmaxsolutions__52"/>
      <sheetName val="_POWER5.XLA___qmaxsolutions__53"/>
      <sheetName val="[POWER5.XLA]__soferadvisors_421"/>
      <sheetName val="Name Refs"/>
      <sheetName val="cashflow"/>
      <sheetName val="080 (2)"/>
      <sheetName val="EC 1"/>
      <sheetName val="19. Shrink"/>
      <sheetName val="19_28. FY 2012 Avg. Trans"/>
      <sheetName val="35. Store Openings Summary"/>
      <sheetName val="45. Historical Financials"/>
      <sheetName val="35. Store Openings (New Capex)"/>
      <sheetName val="GL"/>
      <sheetName val="Art's Review"/>
      <sheetName val="Exhibit II"/>
      <sheetName val="Institutional - (DAILY)"/>
      <sheetName val="IS Detail-budget run1_ Updated"/>
      <sheetName val="Sales_-_Report_First12"/>
      <sheetName val="POWER5_XLA17"/>
      <sheetName val="proforma_BS11"/>
      <sheetName val="Stock_Analysis11"/>
      <sheetName val="Company_summary_items11"/>
      <sheetName val="IS_&amp;_CF11"/>
      <sheetName val="Capital_Expenditure_Input_She11"/>
      <sheetName val="Operating_Expense_Input_Sheet11"/>
      <sheetName val="Pro_Forma_Income_Statement12"/>
      <sheetName val="GER_IFO_vs_Const12"/>
      <sheetName val="Europe_sales_Graph12"/>
      <sheetName val="EU_Ind_vs_EU_Cons12"/>
      <sheetName val="Scenario_Management11"/>
      <sheetName val="McKinley_P&amp;L12"/>
      <sheetName val="Entrada_Dados11"/>
      <sheetName val="Pro_Forma_Credit_11"/>
      <sheetName val="Main_Model12"/>
      <sheetName val="Newer_version12"/>
      <sheetName val="GL_Detail12"/>
      <sheetName val="Pro_Forma12"/>
      <sheetName val="_Cash_Flow11"/>
      <sheetName val="_P&amp;L-Projection11"/>
      <sheetName val="Dividend_Analysis_Assumptions11"/>
      <sheetName val="Deal_Matrix12"/>
      <sheetName val="Model_Driver12"/>
      <sheetName val="Insulin_Sales_-_NA12"/>
      <sheetName val="Insulin_Sales_-_EU12"/>
      <sheetName val="Insulin_Sales_-_Japan12"/>
      <sheetName val="General_Assump11"/>
      <sheetName val="\Applications\Microsoft_Offic11"/>
      <sheetName val="CloseTable_Prior11"/>
      <sheetName val="Co_List11"/>
      <sheetName val="_PT_0811"/>
      <sheetName val="_PT_0711"/>
      <sheetName val="_PT_1111"/>
      <sheetName val="_PT_1011"/>
      <sheetName val="_PT_1211"/>
      <sheetName val="_PT_1311"/>
      <sheetName val="_PT_0911"/>
      <sheetName val="_PT_0111"/>
      <sheetName val="_PT_0411"/>
      <sheetName val="_PT_0511"/>
      <sheetName val="_PT_0311"/>
      <sheetName val="Multiples_Summary11"/>
      <sheetName val="Royal_Carib__Model11"/>
      <sheetName val="BIS_LIST-NTH_1811"/>
      <sheetName val="Debt_&amp;_Interest11"/>
      <sheetName val="Données_Spéc_11"/>
      <sheetName val="PV_-_CTLM11"/>
      <sheetName val="PV_-_MTLK11"/>
      <sheetName val="Deal_Info_&amp;_Print_Menu11"/>
      <sheetName val="Product_Trends11"/>
      <sheetName val="EBITDA_Bridge11"/>
      <sheetName val="WC_analytics_(+data_pages)11"/>
      <sheetName val="YEAR_1_11"/>
      <sheetName val="Sched_A911"/>
      <sheetName val="Historical_Actuals11"/>
      <sheetName val="Emory_Vols_Jan-Dec_200611"/>
      <sheetName val="Comet_Reference_Tab11"/>
      <sheetName val="Rev_Tracker11"/>
      <sheetName val="//na1_salesforce_com/Applicat11"/>
      <sheetName val="SCIMED_Old11"/>
      <sheetName val="2000_Activity12"/>
      <sheetName val="total_Commonwealth12"/>
      <sheetName val="CHK_REQ12"/>
      <sheetName val="SW_21221812"/>
      <sheetName val="N_TX_-_199712"/>
      <sheetName val="Customize_Your_Invoice12"/>
      <sheetName val="BASE_DATA11"/>
      <sheetName val="CASH_FLOW_MONTH_FC11"/>
      <sheetName val="Inc_Stmt_MONTH_FC11"/>
      <sheetName val="BS_ASSETS_FC11"/>
      <sheetName val="Drop_Down_Lists11"/>
      <sheetName val="Buyers_Competitors_(2)11"/>
      <sheetName val="Trial_Balance11"/>
      <sheetName val="E&amp;Y_Format11"/>
      <sheetName val="\J\Applications\Microsoft_Off11"/>
      <sheetName val="Print_Controls11"/>
      <sheetName val="Input_Page11"/>
      <sheetName val="chad10_June0211"/>
      <sheetName val="chad12_Dec0211"/>
      <sheetName val="D_&amp;_A11"/>
      <sheetName val="Daily_Sales11"/>
      <sheetName val="[POWER5_XLA]__qmaxsolutions_m73"/>
      <sheetName val="Share_Prices11"/>
      <sheetName val="Equity_Index10"/>
      <sheetName val="Consolidated_Financials11"/>
      <sheetName val="Inputs_&amp;_Pro_Formas10"/>
      <sheetName val="//aodocs_altirnao_com/webdav/19"/>
      <sheetName val="//aodocs_altirnao_com/webdav/20"/>
      <sheetName val="Cap_Sheet10"/>
      <sheetName val="Cashflow_Model10"/>
      <sheetName val="CG_Alloc10"/>
      <sheetName val="Fin_Flows10"/>
      <sheetName val="Marketing_Stats10"/>
      <sheetName val="Model_Summary10"/>
      <sheetName val="Purchase_vs__Rights10"/>
      <sheetName val="CIH_Sensitivities10"/>
      <sheetName val="Tables_for_Memo_Update_2-9-0910"/>
      <sheetName val="US_Ops_Account_Detail10"/>
      <sheetName val="[POWER5_XLA][POWER5_XLA][POWE11"/>
      <sheetName val="[POWER5_XLA][POWER5_XLA]\Appl10"/>
      <sheetName val="[POWER5_XLA][POWER5_XLA]//na110"/>
      <sheetName val="[POWER5_XLA][POWER5_XLA]\\sfd10"/>
      <sheetName val="[POWER5_XLA]\Applications\Mic10"/>
      <sheetName val="[POWER5_XLA]//na1_salesforce_10"/>
      <sheetName val="[POWER5_XLA]\\sfdc\DFS\Applic10"/>
      <sheetName val="input_for_decending_analysis10"/>
      <sheetName val="P&amp;L_by_Month10"/>
      <sheetName val="Statement_of_Cash_Flows10"/>
      <sheetName val="Comps_Table10"/>
      <sheetName val="ROCE-WACC_EVtoEBITDA10"/>
      <sheetName val="Iss__Vol__(Outp_)10"/>
      <sheetName val="[POWER5_XLA]//qmaxsolutions-m10"/>
      <sheetName val="[POWER5_XLA][POWER5_XLA]//qma10"/>
      <sheetName val="[POWER5_XLA][POWER5_XLA]\J\Ap10"/>
      <sheetName val="[POWER5_XLA]\J\Applications\M10"/>
      <sheetName val="T_DCF10"/>
      <sheetName val="Cost_Centers_and_PMTs10"/>
      <sheetName val="DAS_&amp;_Networking_Costs10"/>
      <sheetName val="Stock_Chart10"/>
      <sheetName val="BU_Logic9"/>
      <sheetName val="Trending_Inc_Stmt10"/>
      <sheetName val="Sources_&amp;_Uses10"/>
      <sheetName val="Cell_Links9"/>
      <sheetName val="Control_Sheet10"/>
      <sheetName val="Data_sheet10"/>
      <sheetName val="Pricing_Graphs9"/>
      <sheetName val="CoTrans_Input_Sheet9"/>
      <sheetName val="[POWER5_XLA]__qmaxsolutions1624"/>
      <sheetName val="WACC_Analysis9"/>
      <sheetName val="Rev_Build9"/>
      <sheetName val="\Users\Dan\Library\Applicatio10"/>
      <sheetName val="Covenant_Wksht10"/>
      <sheetName val="Combined_Divisionals9"/>
      <sheetName val="P&amp;L_Tables_For_Report9"/>
      <sheetName val="CHARTS_for_report9"/>
      <sheetName val="2018_All_Brands10"/>
      <sheetName val="2018_Lipoflavonoid10"/>
      <sheetName val="2018_Florajen10"/>
      <sheetName val="2018_CertainDri10"/>
      <sheetName val="2018_Cystex10"/>
      <sheetName val="2018_Absorbine10"/>
      <sheetName val="2018_Albolene10"/>
      <sheetName val="2018_AntiMonkeyButt10"/>
      <sheetName val="2018_Non_Branded_00010"/>
      <sheetName val="Corp_Brd9"/>
      <sheetName val="Master_Comps9"/>
      <sheetName val="Share_Repurchase_Benchmarking9"/>
      <sheetName val="Gastos_Detallados_Opt9"/>
      <sheetName val="CoCos_Output_Sheet9"/>
      <sheetName val="Rexall_Sundown9"/>
      <sheetName val="SD_and_NB_Magazine9"/>
      <sheetName val="OP_Sum9"/>
      <sheetName val="A_CUENTA9"/>
      <sheetName val="Risc_Financiero9"/>
      <sheetName val="C_B__4_Installed9"/>
      <sheetName val="Power_&amp;_Fuel(SMS)9"/>
      <sheetName val="commercial_construction9"/>
      <sheetName val="crack_spreads9"/>
      <sheetName val="new_orders9"/>
      <sheetName val="IFO_Manufacturing_Business_Cli9"/>
      <sheetName val="Asset_(VIN)_Data9"/>
      <sheetName val="Item_Data9"/>
      <sheetName val="LC_PF9"/>
      <sheetName val="Lookup_Tables9"/>
      <sheetName val="Portfolio_Budget9"/>
      <sheetName val="//na1_salesforce_co9"/>
      <sheetName val="//qmaxsolutions-my_9"/>
      <sheetName val="[POWER5_XLA][POWER59"/>
      <sheetName val="[POWER5_XLA]\Applic9"/>
      <sheetName val="[POWER5_XLA]//na1_s9"/>
      <sheetName val="[POWER5_XLA]\\sfdc\9"/>
      <sheetName val="[POWER5_XLA]//qmaxs9"/>
      <sheetName val="[POWER5_XLA]\J\Appl9"/>
      <sheetName val="Summary_Exhibit_II9"/>
      <sheetName val="Sales_Forecast9"/>
      <sheetName val="FIRE_ALARM9"/>
      <sheetName val="FX_Rates9"/>
      <sheetName val="Issue_Log9"/>
      <sheetName val="Asset_Transfer_Screen_Shot9"/>
      <sheetName val="Asset_Proposal_List9"/>
      <sheetName val="Asset_Proposal-Screen_Shots9"/>
      <sheetName val="Data_Import_Template9"/>
      <sheetName val="New_Asset_List9"/>
      <sheetName val="New_Asset_Screen_Shots9"/>
      <sheetName val="FAMAsset_as_of_12_31_189"/>
      <sheetName val="Lease_summary9"/>
      <sheetName val="Tax_Stock_deal9"/>
      <sheetName val="Tax_Asset_deal9"/>
      <sheetName val="Tax_S_Corp9"/>
      <sheetName val="Financial_Request_List9"/>
      <sheetName val="Tax_Request_List9"/>
      <sheetName val="Cash_proof9"/>
      <sheetName val="TB_-_IS9"/>
      <sheetName val="TB_BS9"/>
      <sheetName val="GT_Discussion&gt;9"/>
      <sheetName val="COR_-_SoftwareHardware_Maint9"/>
      <sheetName val="COR_-_Consultants9"/>
      <sheetName val="COR_-_Co_hosting9"/>
      <sheetName val="Opex-Professional_services9"/>
      <sheetName val="GT_Custom10"/>
      <sheetName val="WC2_(2)9"/>
      <sheetName val="Debt_Amortization9"/>
      <sheetName val="Vector_Inputs9"/>
      <sheetName val="Employee_Data9"/>
      <sheetName val="AOP_Summary-29"/>
      <sheetName val="investment-_acounting9"/>
      <sheetName val="ISQ_LBO_-_Full_Company9"/>
      <sheetName val="[POWER5_XLA]__qmaxsolutions_m74"/>
      <sheetName val="[POWER5_XLA]__qmaxsolutions_m75"/>
      <sheetName val="[POWER5_XLA]_Applications_Mic25"/>
      <sheetName val="[POWER5_XLA]__na1_salesforce_55"/>
      <sheetName val="[POWER5_XLA]__sfdc_DFS_Applic20"/>
      <sheetName val="[POWER5_XLA]_J_Applications_M25"/>
      <sheetName val="Dividend_IPORecap_Analysis9"/>
      <sheetName val="[POWER5_XLA]__qmaxsolutions_m76"/>
      <sheetName val="Data_Input9"/>
      <sheetName val="[POWER5_XLA]__qmaxsolutions_m77"/>
      <sheetName val="[POWER5_XLA]__qmaxsolutions_m78"/>
      <sheetName val="[POWER5_XLA]__qmaxsolutions_m79"/>
      <sheetName val="[POWER5_XLA]__qmaxsolutions1625"/>
      <sheetName val="[POWER5_XLA]__qmaxsolutions_m80"/>
      <sheetName val="[POWER5_XLA]__qmaxsolutions1626"/>
      <sheetName val="[POWER5_XLA]__qmaxsolutions1627"/>
      <sheetName val="[POWER5_XLA]__qmaxsolutions1628"/>
      <sheetName val="[POWER5_XLA]__qmaxsolutions1629"/>
      <sheetName val="[POWER5_XLA]__qmaxsolutions1630"/>
      <sheetName val="novmar_actuals9"/>
      <sheetName val="06-030_Capital_Gains_and_Losse9"/>
      <sheetName val="Area_by_JC9"/>
      <sheetName val="Cons_(2)9"/>
      <sheetName val="GHA_orig9"/>
      <sheetName val="Cash_flow_worksheet9"/>
      <sheetName val="Inc_Stmt9"/>
      <sheetName val="Bal_Sht9"/>
      <sheetName val="Equity_Database9"/>
      <sheetName val="MARKET_PRICES9"/>
      <sheetName val="RED_Forecast9"/>
      <sheetName val="TEN_side9"/>
      <sheetName val="Balance_Sheet_Standard_-Feb9"/>
      <sheetName val="Balance_Sheet_Standard9"/>
      <sheetName val="Balance_sheet_Actual_to_Budget9"/>
      <sheetName val="Balance_sheet_Actual_to_Bud_Fe9"/>
      <sheetName val="Feb_199"/>
      <sheetName val="Mar_199"/>
      <sheetName val="April_199"/>
      <sheetName val="May_20199"/>
      <sheetName val="June_199"/>
      <sheetName val="July_20199"/>
      <sheetName val="Aug_20199"/>
      <sheetName val="cash_flow-_Monthly_(2)9"/>
      <sheetName val="cash_flow_monthly9"/>
      <sheetName val="cash_flow_YTD_9"/>
      <sheetName val="Budgeted_BS_2018-199"/>
      <sheetName val="cash_flow-_2018-199"/>
      <sheetName val="Budget_cash_flow_20189"/>
      <sheetName val="Cover_Page9"/>
      <sheetName val="Wound_Case9"/>
      <sheetName val="Data_Validation9"/>
      <sheetName val="2015_Forecast9"/>
      <sheetName val="Gross_Margin_Build9"/>
      <sheetName val="Output_Model9"/>
      <sheetName val="Transmittal_Letter9"/>
      <sheetName val="Key_Analyses9"/>
      <sheetName val="Adjusted_Summary_P&amp;L9"/>
      <sheetName val="NWC_Analysis9"/>
      <sheetName val="Adjusted_NWC_Graph9"/>
      <sheetName val="GSM_Analyses9"/>
      <sheetName val="GSM_Bridge_FY17_-_FY189"/>
      <sheetName val="GSM_Bridge_FY18_-_FY199"/>
      <sheetName val="Grace_-_Alum9"/>
      <sheetName val="Grace_-_LSA9"/>
      <sheetName val="Grace_-_ACH9"/>
      <sheetName val="Shell_-_Alum9"/>
      <sheetName val="Shell_-_LSA9"/>
      <sheetName val="Detailed_IS9"/>
      <sheetName val="Balance_Sheet_Summary9"/>
      <sheetName val="Scope_Reconciliation9"/>
      <sheetName val="[POWER5_XLA]__qmaxsolutions1631"/>
      <sheetName val="MM_Mapping9"/>
      <sheetName val="Customer_split9"/>
      <sheetName val="Depr_Amortisation_check9"/>
      <sheetName val="Working_capital9"/>
      <sheetName val="Summary_Financial_Statement9"/>
      <sheetName val="Op_Balances_20199"/>
      <sheetName val="Look_up9"/>
      <sheetName val="Program_Loss_Control8"/>
      <sheetName val="[POWER5_XLA]__qmaxsolutions1632"/>
      <sheetName val="[POWER5_XLA]__qmaxsolutions1633"/>
      <sheetName val="[POWER5_XLA]__qmaxsolutions1634"/>
      <sheetName val="[POWER5_XLA]__qmaxsolutions1635"/>
      <sheetName val="[POWER5_XLA]__qmaxsolutions1636"/>
      <sheetName val="[POWER5_XLA]__qmaxsolutions1637"/>
      <sheetName val="EFASB13_(US-12)9"/>
      <sheetName val="chart_of_accounts9"/>
      <sheetName val="[POWER5_XLA]__qmaxsolutions1638"/>
      <sheetName val="[POWER5_XLA]__qmaxsolutions1639"/>
      <sheetName val="[POWER5_XLA]__qmaxsolutions1640"/>
      <sheetName val="[POWER5_XLA]__qmaxsolutions1641"/>
      <sheetName val="[POWER5_XLA]__qmaxsolutions1642"/>
      <sheetName val="[POWER5_XLA]__qmaxsolutions1643"/>
      <sheetName val="[POWER5_XLA]__qmaxsolutions1644"/>
      <sheetName val="[POWER5_XLA]__qmaxsolutions1645"/>
      <sheetName val="[POWER5_XLA]__qmaxsolutions1646"/>
      <sheetName val="[POWER5_XLA]__qmaxsolutions1647"/>
      <sheetName val="[POWER5_XLA]__qmaxsolutions1648"/>
      <sheetName val="[POWER5_XLA]__qmaxsolutions1649"/>
      <sheetName val="[POWER5_XLA]__qmaxsolutions1650"/>
      <sheetName val="[POWER5_XLA]__qmaxsolutions1651"/>
      <sheetName val="[POWER5_XLA]__qmaxsolutions1652"/>
      <sheetName val="[POWER5_XLA]__qmaxsolutions1653"/>
      <sheetName val="[POWER5_XLA]__qmaxsolutions1654"/>
      <sheetName val="[POWER5_XLA]__qmaxsolutions1655"/>
      <sheetName val="[POWER5_XLA]__qmaxsolutions1656"/>
      <sheetName val="[POWER5_XLA]__qmaxsolutions1657"/>
      <sheetName val="[POWER5_XLA]__qmaxsolutions1658"/>
      <sheetName val="[POWER5_XLA]__qmaxsolutions1659"/>
      <sheetName val="[POWER5_XLA]__qmaxsolutions1660"/>
      <sheetName val="[POWER5_XLA]__qmaxsolutions1661"/>
      <sheetName val="[POWER5_XLA]__qmaxsolutions1662"/>
      <sheetName val="[POWER5_XLA]__qmaxsolutions1663"/>
      <sheetName val="[POWER5_XLA]__qmaxsolutions1664"/>
      <sheetName val="[POWER5_XLA]__qmaxsolutions1665"/>
      <sheetName val="[POWER5_XLA]__qmaxsolutions1666"/>
      <sheetName val="[POWER5_XLA]__qmaxsolutions1667"/>
      <sheetName val="[POWER5_XLA]__qmaxsolutions1668"/>
      <sheetName val="[POWER5_XLA]__qmaxsolutions1669"/>
      <sheetName val="[POWER5_XLA]__qmaxsolutions1670"/>
      <sheetName val="[POWER5_XLA]__qmaxsolutions1671"/>
      <sheetName val="[POWER5_XLA]__qmaxsolutions1672"/>
      <sheetName val="[POWER5_XLA]__qmaxsolutions1673"/>
      <sheetName val="Historical_Financials3"/>
      <sheetName val="[POWER5_XLA]__qmaxsolutions1674"/>
      <sheetName val="[POWER5_XLA]__qmaxsolutions1675"/>
      <sheetName val="[POWER5_XLA]__qmaxsolutions1676"/>
      <sheetName val="[POWER5_XLA]__qmaxsolutions1677"/>
      <sheetName val="[POWER5_XLA]__qmaxsolutions1678"/>
      <sheetName val="[POWER5_XLA]_Applications_Mic26"/>
      <sheetName val="[POWER5_XLA]_Applications_Mic27"/>
      <sheetName val="[POWER5_XLA]__na1_salesforce_56"/>
      <sheetName val="[POWER5_XLA]__sfdc_DFS_Applic21"/>
      <sheetName val="[POWER5_XLA]_J_Applications_M26"/>
      <sheetName val="[POWER5_XLA][POWER5_XLA]_Appl38"/>
      <sheetName val="[POWER5_XLA][POWER5_XLA]__na138"/>
      <sheetName val="[POWER5_XLA][POWER5_XLA]__sfd38"/>
      <sheetName val="[POWER5_XLA][POWER5_XLA]_POWE49"/>
      <sheetName val="[POWER5_XLA][POWER5_XLA]_POWE50"/>
      <sheetName val="[POWER5_XLA][POWER5_XLA]_POWE51"/>
      <sheetName val="[POWER5_XLA]__aodocs_altirnao25"/>
      <sheetName val="[POWER5_XLA]__localhost_webda25"/>
      <sheetName val="[POWER5_XLA]__localhost_webda26"/>
      <sheetName val="[POWER5_XLA]__localhost_FY_2020"/>
      <sheetName val="[POWER5_XLA]__aodocs_altirnao26"/>
      <sheetName val="[POWER5_XLA]__localhost_webda27"/>
      <sheetName val="[POWER5_XLA][POWER5_XLA]__qma26"/>
      <sheetName val="[POWER5_XLA][POWER5_XLA]_POW177"/>
      <sheetName val="[POWER5_XLA][POWER5_XLA]_POW178"/>
      <sheetName val="[POWER5_XLA][POWER5_XLA]_J_Ap26"/>
      <sheetName val="[POWER5_XLA]__na1_salesforce_57"/>
      <sheetName val="[POWER5_XLA]_J_Applications_M27"/>
      <sheetName val="[POWER5_XLA]_Applications_Mic28"/>
      <sheetName val="[POWER5_XLA]__aodocs_altirnao27"/>
      <sheetName val="[POWER5_XLA]__aodocs_altirnao28"/>
      <sheetName val="[POWER5_XLA][POWER5_XLA]_POWE52"/>
      <sheetName val="[POWER5_XLA][POWER5_XLA]_POWE53"/>
      <sheetName val="[POWER5_XLA][POWER5_XLA]_POWE54"/>
      <sheetName val="[POWER5_XLA][POWER5_XLA]_Appl39"/>
      <sheetName val="[POWER5_XLA][POWER5_XLA]__na139"/>
      <sheetName val="[POWER5_XLA][POWER5_XLA]__sfd39"/>
      <sheetName val="[POWER5_XLA]_Users_Dan_Librar20"/>
      <sheetName val="[POWER5_XLA]_Applications_Mic29"/>
      <sheetName val="[POWER5_XLA]__aodocs_altirnao29"/>
      <sheetName val="[POWER5_XLA]__localhost_webda28"/>
      <sheetName val="[POWER5_XLA]__localhost_webda29"/>
      <sheetName val="[POWER5_XLA]__localhost_FY_2021"/>
      <sheetName val="[POWER5_XLA]__aodocs_altirnao30"/>
      <sheetName val="[POWER5_XLA]__localhost_webda30"/>
      <sheetName val="[POWER5_XLA]__na1_salesforce_58"/>
      <sheetName val="[POWER5_XLA][POWER5_XLA]_POWE55"/>
      <sheetName val="[POWER5_XLA][POWER5_XLA]_POWE56"/>
      <sheetName val="[POWER5_XLA][POWER5_XLA]_POWE57"/>
      <sheetName val="[POWER5_XLA][POWER5_XLA]_Appl40"/>
      <sheetName val="[POWER5_XLA][POWER5_XLA]__na140"/>
      <sheetName val="[POWER5_XLA][POWER5_XLA]__sfd40"/>
      <sheetName val="[POWER5_XLA][POWER5_XLA]__qma27"/>
      <sheetName val="[POWER5_XLA][POWER5_XLA]_POWE58"/>
      <sheetName val="[POWER5_XLA][POWER5_XLA]_POWE59"/>
      <sheetName val="[POWER5_XLA][POWER5_XLA]_J_Ap27"/>
      <sheetName val="[POWER5_XLA]_Users_Dan_Librar21"/>
      <sheetName val="[POWER5_XLA]_J_Applications_M28"/>
      <sheetName val="[POWER5_XLA]_Applications_Mic30"/>
      <sheetName val="[POWER5_XLA]_Applications_Mic31"/>
      <sheetName val="[POWER5_XLA]__na1_salesforce_59"/>
      <sheetName val="[POWER5_XLA]__sfdc_DFS_Applic22"/>
      <sheetName val="[POWER5_XLA]_J_Applications_M29"/>
      <sheetName val="[POWER5_XLA][POWER5_XLA]_Appl41"/>
      <sheetName val="[POWER5_XLA][POWER5_XLA]__na141"/>
      <sheetName val="[POWER5_XLA][POWER5_XLA]__sfd41"/>
      <sheetName val="[POWER5_XLA][POWER5_XLA]_POW179"/>
      <sheetName val="[POWER5_XLA][POWER5_XLA]_POW180"/>
      <sheetName val="[POWER5_XLA][POWER5_XLA]_POW181"/>
      <sheetName val="[POWER5_XLA]__aodocs_altirnao31"/>
      <sheetName val="[POWER5_XLA]__localhost_webda31"/>
      <sheetName val="[POWER5_XLA]__localhost_webda32"/>
      <sheetName val="[POWER5_XLA]__localhost_FY_2022"/>
      <sheetName val="[POWER5_XLA]__aodocs_altirnao32"/>
      <sheetName val="[POWER5_XLA]__localhost_webd_67"/>
      <sheetName val="[POWER5_XLA][POWER5_XLA]__qma28"/>
      <sheetName val="[POWER5_XLA][POWER5_XLA]_POW182"/>
      <sheetName val="[POWER5_XLA][POWER5_XLA]_POW183"/>
      <sheetName val="[POWER5_XLA][POWER5_XLA]_J_Ap28"/>
      <sheetName val="[POWER5_XLA]__na1_salesforce_60"/>
      <sheetName val="[POWER5_XLA]_J_Applications_M30"/>
      <sheetName val="[POWER5_XLA]_Applications_Mic32"/>
      <sheetName val="[POWER5_XLA]__aodocs_altirna_92"/>
      <sheetName val="[POWER5_XLA]__aodocs_altirna_93"/>
      <sheetName val="[POWER5_XLA][POWER5_XLA]_POWE60"/>
      <sheetName val="[POWER5_XLA][POWER5_XLA]_POWE61"/>
      <sheetName val="[POWER5_XLA][POWER5_XLA]_POWE62"/>
      <sheetName val="[POWER5_XLA][POWER5_XLA]_Appl42"/>
      <sheetName val="[POWER5_XLA][POWER5_XLA]__na142"/>
      <sheetName val="[POWER5_XLA][POWER5_XLA]__sfd42"/>
      <sheetName val="[POWER5_XLA]_Users_Dan_Librar22"/>
      <sheetName val="[POWER5_XLA]__qmaxsolutions1679"/>
      <sheetName val="[POWER5_XLA]__qmaxsolutions1680"/>
      <sheetName val="[POWER5_XLA]__qmaxsolutions1681"/>
      <sheetName val="[POWER5_XLA]__qmaxsolutions1682"/>
      <sheetName val="[POWER5_XLA]__qmaxsolutions1683"/>
      <sheetName val="[POWER5_XLA]__qmaxsolutions1684"/>
      <sheetName val="[POWER5_XLA]__qmaxsolutions1685"/>
      <sheetName val="[POWER5_XLA]__qmaxsolutions1686"/>
      <sheetName val="[POWER5_XLA]__qmaxsolutions1687"/>
      <sheetName val="[POWER5_XLA]__qmaxsolutions1688"/>
      <sheetName val="[POWER5_XLA]__qmaxsolutions1689"/>
      <sheetName val="[POWER5_XLA]__qmaxsolutions1690"/>
      <sheetName val="[POWER5_XLA]__qmaxsolutions1691"/>
      <sheetName val="[POWER5_XLA]__qmaxsolutions1692"/>
      <sheetName val="[POWER5_XLA]__qmaxsolutions1693"/>
      <sheetName val="[POWER5_XLA]__qmaxsolutions1694"/>
      <sheetName val="[POWER5_XLA]__qmaxsolutions1695"/>
      <sheetName val="[POWER5_XLA]__qmaxsolutions1696"/>
      <sheetName val="[POWER5_XLA]__qmaxsolutions1697"/>
      <sheetName val="[POWER5_XLA]__qmaxsolutions1698"/>
      <sheetName val="[POWER5_XLA]__qmaxsolutions1699"/>
      <sheetName val="[POWER5_XLA]__qmaxsolutions1700"/>
      <sheetName val="[POWER5_XLA]__qmaxsolutions1701"/>
      <sheetName val="[POWER5_XLA]__qmaxsolutions1702"/>
      <sheetName val="[POWER5_XLA]__qmaxsolutions1703"/>
      <sheetName val="[POWER5_XLA]__qmaxsolutions1704"/>
      <sheetName val="[POWER5_XLA]__qmaxsolutions1705"/>
      <sheetName val="[POWER5_XLA]__qmaxsolutions1706"/>
      <sheetName val="[POWER5_XLA]__qmaxsolutions1707"/>
      <sheetName val="[POWER5_XLA]__qmaxsolutions1708"/>
      <sheetName val="[POWER5_XLA]__qmaxsolutions1709"/>
      <sheetName val="[POWER5_XLA]__qmaxsolutions1710"/>
      <sheetName val="[POWER5_XLA]__qmaxsolutions1711"/>
      <sheetName val="[POWER5_XLA]__qmaxsolutions1712"/>
      <sheetName val="[POWER5_XLA]__qmaxsolutions1713"/>
      <sheetName val="[POWER5_XLA]__qmaxsolutions1714"/>
      <sheetName val="[POWER5_XLA]__qmaxsolutions1715"/>
      <sheetName val="[POWER5_XLA]__qmaxsolutions1716"/>
      <sheetName val="[POWER5_XLA]__qmaxsolutions1717"/>
      <sheetName val="[POWER5_XLA]__qmaxsolutions1718"/>
      <sheetName val="[POWER5_XLA]__qmaxsolutions1719"/>
      <sheetName val="[POWER5_XLA]__qmaxsolutions1720"/>
      <sheetName val="[POWER5_XLA]__qmaxsolutions1721"/>
      <sheetName val="[POWER5_XLA]__qmaxsolutions1722"/>
      <sheetName val="[POWER5_XLA]__qmaxsolutions1723"/>
      <sheetName val="[POWER5_XLA]__qmaxsolutions1724"/>
      <sheetName val="[POWER5_XLA]__qmaxsolutions1725"/>
      <sheetName val="[POWER5_XLA]__qmaxsolutions1726"/>
      <sheetName val="[POWER5_XLA]__qmaxsolutions1727"/>
      <sheetName val="[POWER5_XLA]__qmaxsolutions1728"/>
      <sheetName val="[POWER5_XLA]__qmaxsolutions1729"/>
      <sheetName val="[POWER5_XLA]__qmaxsolutions1730"/>
      <sheetName val="[POWER5_XLA]__qmaxsolutions1731"/>
      <sheetName val="[POWER5_XLA]__qmaxsolutions1732"/>
      <sheetName val="[POWER5_XLA]__qmaxsolutions1733"/>
      <sheetName val="[POWER5_XLA]__qmaxsolutions1734"/>
      <sheetName val="[POWER5_XLA]__qmaxsolutions1735"/>
      <sheetName val="[POWER5_XLA]__qmaxsolutions1736"/>
      <sheetName val="[POWER5_XLA]__qmaxsolutions1737"/>
      <sheetName val="[POWER5_XLA]__qmaxsolutions1738"/>
      <sheetName val="[POWER5_XLA]__qmaxsolutions1739"/>
      <sheetName val="[POWER5_XLA]__qmaxsolutions1740"/>
      <sheetName val="[POWER5_XLA]__qmaxsolutions1741"/>
      <sheetName val="[POWER5_XLA]__qmaxsolutions1742"/>
      <sheetName val="[POWER5_XLA]__qmaxsolutions1743"/>
      <sheetName val="[POWER5_XLA]__qmaxsolutions1744"/>
      <sheetName val="[POWER5_XLA]__qmaxsolutions1745"/>
      <sheetName val="[POWER5_XLA]__qmaxsolutions1746"/>
      <sheetName val="[POWER5_XLA]__qmaxsolutions1747"/>
      <sheetName val="[POWER5_XLA]__qmaxsolutions1748"/>
      <sheetName val="[POWER5_XLA]__qmaxsolutions1749"/>
      <sheetName val="[POWER5_XLA]__qmaxsolutions1750"/>
      <sheetName val="[POWER5_XLA]__qmaxsolutions1751"/>
      <sheetName val="[POWER5_XLA]__qmaxsolutions1752"/>
      <sheetName val="99_Contingency_Analysis3"/>
      <sheetName val="New_C_PM3"/>
      <sheetName val="Pipeline_User_Controls3"/>
      <sheetName val="[POWER5_XLA]__qmaxsolutions1753"/>
      <sheetName val="[POWER5_XLA]__qmaxsolutions1754"/>
      <sheetName val="[POWER5_XLA]__qmaxsolutions1755"/>
      <sheetName val="[POWER5_XLA]__qmaxsolutions1756"/>
      <sheetName val="[POWER5_XLA]__qmaxsolutions1757"/>
      <sheetName val="[POWER5_XLA]__qmaxsolutions1758"/>
      <sheetName val="[POWER5_XLA]__qmaxsolutions1759"/>
      <sheetName val="Customize_Your_Purchase_Order3"/>
      <sheetName val="CENTRAL_REGION_-_663"/>
      <sheetName val="[POWER5_XLA]__qmaxsolutions1760"/>
      <sheetName val="[POWER5_XLA]__qmaxsolutions1761"/>
      <sheetName val="[POWER5_XLA]__qmaxsolutions1762"/>
      <sheetName val="GP_LP_Fund3"/>
      <sheetName val="[POWER5_XLA]__qmaxsolutions1763"/>
      <sheetName val="Add_Info(AI)3"/>
      <sheetName val="P&amp;L_-_Main3"/>
      <sheetName val="[POWER5_XLA]__qmaxsolutions1764"/>
      <sheetName val="[POWER5_XLA]__qmaxsolutions1765"/>
      <sheetName val="[POWER5_XLA]__qmaxsolutions1766"/>
      <sheetName val="[POWER5_XLA]__qmaxsolutions1767"/>
      <sheetName val="[POWER5_XLA]__qmaxsolutions1768"/>
      <sheetName val="[POWER5_XLA]__qmaxsolutions1769"/>
      <sheetName val="[POWER5_XLA]__qmaxsolutions1770"/>
      <sheetName val="[POWER5_XLA]__qmaxsolutions1771"/>
      <sheetName val="[POWER5_XLA]__qmaxsolutions1772"/>
      <sheetName val="[POWER5_XLA]__qmaxsolutions1773"/>
      <sheetName val="[POWER5_XLA]__qmaxsolutions1774"/>
      <sheetName val="[POWER5_XLA]__qmaxsolutions1775"/>
      <sheetName val="[POWER5_XLA]__qmaxsolutions1776"/>
      <sheetName val="[POWER5_XLA]__qmaxsolutions1777"/>
      <sheetName val="[POWER5_XLA]__qmaxsolutions1778"/>
      <sheetName val="[POWER5_XLA]__qmaxsolutions1779"/>
      <sheetName val="[POWER5_XLA]__qmaxsolutions1780"/>
      <sheetName val="[POWER5_XLA]__qmaxsolutions1781"/>
      <sheetName val="[POWER5_XLA]__qmaxsolutions1782"/>
      <sheetName val="[POWER5_XLA]__qmaxsolutions1783"/>
      <sheetName val="[POWER5_XLA]__qmaxsolutions1784"/>
      <sheetName val="[POWER5_XLA]__qmaxsolutions1785"/>
      <sheetName val="[POWER5_XLA]_Users_SSimakova_13"/>
      <sheetName val="[POWER5_XLA]_Applications_Mi_66"/>
      <sheetName val="[POWER5_XLA]__aodocs_altirna_94"/>
      <sheetName val="[POWER5_XLA]__aodocs_altirna_95"/>
      <sheetName val="[POWER5_XLA][POWER5_XLA]_POWE63"/>
      <sheetName val="[POWER5_XLA][POWER5_XLA]_POWE64"/>
      <sheetName val="[POWER5_XLA][POWER5_XLA]_POW184"/>
      <sheetName val="[POWER5_XLA][POWER5_XLA]_Appl43"/>
      <sheetName val="[POWER5_XLA][POWER5_XLA]__na143"/>
      <sheetName val="[POWER5_XLA][POWER5_XLA]__sfd43"/>
      <sheetName val="[POWER5_XLA]_Users_SSimakova_14"/>
      <sheetName val="[POWER5_XLA]_Applications_Mi_67"/>
      <sheetName val="[POWER5_XLA]__na1_salesforce_61"/>
      <sheetName val="[POWER5_XLA]__sfdc_DFS_Applic23"/>
      <sheetName val="[POWER5_XLA]_J_Applications_M31"/>
      <sheetName val="[POWER5_XLA]_Applications_Mi_68"/>
      <sheetName val="[POWER5_XLA]__aodocs_altirna_96"/>
      <sheetName val="[POWER5_XLA]__localhost_webd_68"/>
      <sheetName val="[POWER5_XLA]__localhost_webd_69"/>
      <sheetName val="[POWER5_XLA]__localhost_FY_2023"/>
      <sheetName val="[POWER5_XLA]__aodocs_altirna_97"/>
      <sheetName val="[POWER5_XLA]__localhost_webd_70"/>
      <sheetName val="[POWER5_XLA][POWER5_XLA]_Appl44"/>
      <sheetName val="[POWER5_XLA][POWER5_XLA]__na144"/>
      <sheetName val="[POWER5_XLA][POWER5_XLA]__sfd44"/>
      <sheetName val="[POWER5_XLA][POWER5_XLA]_POW185"/>
      <sheetName val="[POWER5_XLA][POWER5_XLA]_POW186"/>
      <sheetName val="[POWER5_XLA][POWER5_XLA]_POW187"/>
      <sheetName val="[POWER5_XLA]__na1_salesforce_62"/>
      <sheetName val="[POWER5_XLA]_J_Applications_M32"/>
      <sheetName val="[POWER5_XLA][POWER5_XLA]__qma29"/>
      <sheetName val="[POWER5_XLA][POWER5_XLA]_POW188"/>
      <sheetName val="[POWER5_XLA][POWER5_XLA]_POW189"/>
      <sheetName val="[POWER5_XLA][POWER5_XLA]_J_Ap29"/>
      <sheetName val="[POWER5_XLA]_Applications_Mi_69"/>
      <sheetName val="[POWER5_XLA]_Users_Dan_Librar23"/>
      <sheetName val="[POWER5_XLA]__aodocs_altirna_98"/>
      <sheetName val="[POWER5_XLA]__aodocs_altirna_99"/>
      <sheetName val="[POWER5_XLA][POWER5_XLA]_POW190"/>
      <sheetName val="[POWER5_XLA][POWER5_XLA]_POW191"/>
      <sheetName val="[POWER5_XLA][POWER5_XLA]_POW192"/>
      <sheetName val="[POWER5_XLA][POWER5_XLA]_Appl45"/>
      <sheetName val="[POWER5_XLA][POWER5_XLA]__na145"/>
      <sheetName val="[POWER5_XLA][POWER5_XLA]__sfd45"/>
      <sheetName val="[POWER5_XLA]_Users_SSimakova_15"/>
      <sheetName val="[POWER5_XLA]__qmaxsolutions1786"/>
      <sheetName val="[POWER5_XLA]__qmaxsolutions1787"/>
      <sheetName val="[POWER5_XLA]__qmaxsolutions1788"/>
      <sheetName val="[POWER5_XLA]__qmaxsolutions1789"/>
      <sheetName val="[POWER5_XLA]__qmaxsolutions1790"/>
      <sheetName val="[POWER5_XLA]__qmaxsolutions1791"/>
      <sheetName val="[POWER5_XLA]__qmaxsolutions1792"/>
      <sheetName val="[POWER5_XLA]__qmaxsolutions1793"/>
      <sheetName val="[POWER5_XLA]__qmaxsolutions1794"/>
      <sheetName val="[POWER5_XLA]__qmaxsolutions1795"/>
      <sheetName val="[POWER5_XLA]__qmaxsolutions1796"/>
      <sheetName val="[POWER5_XLA]__qmaxsolutions1797"/>
      <sheetName val="[POWER5_XLA]__qmaxsolutions1798"/>
      <sheetName val="[POWER5_XLA]__qmaxsolutions1799"/>
      <sheetName val="[POWER5_XLA]__qmaxsolutions1800"/>
      <sheetName val="[POWER5_XLA]__qmaxsolutions1801"/>
      <sheetName val="[POWER5_XLA]_Applications_Mi_70"/>
      <sheetName val="[POWER5_XLA]__na1_salesforce_63"/>
      <sheetName val="[POWER5_XLA]__sfdc_DFS_Applic24"/>
      <sheetName val="[POWER5_XLA]_J_Applications__42"/>
      <sheetName val="[POWER5_XLA]_Applications_Mi_71"/>
      <sheetName val="[POWER5_XLA]__aodocs_altirna100"/>
      <sheetName val="[POWER5_XLA]__localhost_webd_71"/>
      <sheetName val="[POWER5_XLA]__localhost_webd_72"/>
      <sheetName val="[POWER5_XLA]__localhost_FY_2024"/>
      <sheetName val="[POWER5_XLA]__aodocs_altirna101"/>
      <sheetName val="[POWER5_XLA]__localhost_webd_73"/>
      <sheetName val="[POWER5_XLA][POWER5_XLA]_Appl46"/>
      <sheetName val="[POWER5_XLA][POWER5_XLA]__na146"/>
      <sheetName val="[POWER5_XLA][POWER5_XLA]__sfd46"/>
      <sheetName val="[POWER5_XLA][POWER5_XLA]_POW193"/>
      <sheetName val="[POWER5_XLA][POWER5_XLA]_POW194"/>
      <sheetName val="[POWER5_XLA][POWER5_XLA]_POW195"/>
      <sheetName val="[POWER5_XLA]__na1_salesforce_64"/>
      <sheetName val="[POWER5_XLA]_J_Applications__43"/>
      <sheetName val="[POWER5_XLA][POWER5_XLA]__qma30"/>
      <sheetName val="[POWER5_XLA][POWER5_XLA]_POW196"/>
      <sheetName val="[POWER5_XLA][POWER5_XLA]_POW197"/>
      <sheetName val="[POWER5_XLA][POWER5_XLA]_J_Ap30"/>
      <sheetName val="[POWER5_XLA]_Applications_Mi_72"/>
      <sheetName val="[POWER5_XLA]_Users_Dan_Librar24"/>
      <sheetName val="[POWER5_XLA]__aodocs_altirna102"/>
      <sheetName val="[POWER5_XLA]__aodocs_altirna103"/>
      <sheetName val="[POWER5_XLA][POWER5_XLA]_POW198"/>
      <sheetName val="[POWER5_XLA][POWER5_XLA]_POW199"/>
      <sheetName val="[POWER5_XLA][POWER5_XLA]_POW200"/>
      <sheetName val="[POWER5_XLA][POWER5_XLA]_Appl47"/>
      <sheetName val="[POWER5_XLA][POWER5_XLA]__na147"/>
      <sheetName val="[POWER5_XLA][POWER5_XLA]__sfd47"/>
      <sheetName val="[POWER5_XLA]_Users_SSimakova_16"/>
      <sheetName val="[POWER5_XLA]__na1_salesforce_65"/>
      <sheetName val="[POWER5_XLA][POWER5_XLA]__qma31"/>
      <sheetName val="[POWER5_XLA][POWER5_XLA]_POW201"/>
      <sheetName val="[POWER5_XLA][POWER5_XLA]_POW202"/>
      <sheetName val="[POWER5_XLA][POWER5_XLA]_J_Ap31"/>
      <sheetName val="[POWER5_XLA]_Users_Dan_Librar25"/>
      <sheetName val="[POWER5_XLA]__qmaxsolutions1802"/>
      <sheetName val="[POWER5_XLA]__qmaxsolutions1803"/>
      <sheetName val="[POWER5_XLA]__qmaxsolutions1804"/>
      <sheetName val="[POWER5_XLA]__qmaxsolutions1805"/>
      <sheetName val="[POWER5_XLA]__qmaxsolutions1806"/>
      <sheetName val="[POWER5_XLA]__qmaxsolutions1807"/>
      <sheetName val="[POWER5_XLA]__qmaxsolutions1808"/>
      <sheetName val="DCF_Inputs2"/>
      <sheetName val="Portugal_Q1RF2"/>
      <sheetName val="[POWER5_XLA]__qmaxsolutions1809"/>
      <sheetName val="[POWER5_XLA]__qmaxsolutions1810"/>
      <sheetName val="[POWER5_XLA]__qmaxsolutions1811"/>
      <sheetName val="[POWER5_XLA]__qmaxsolutions1812"/>
      <sheetName val="[POWER5_XLA]__qmaxsolutions1813"/>
      <sheetName val="[POWER5_XLA]__qmaxsolutions1814"/>
      <sheetName val="[POWER5_XLA]__qmaxsolutions1815"/>
      <sheetName val="[POWER5_XLA]__qmaxsolutions1816"/>
      <sheetName val="[POWER5_XLA]__qmaxsolutions1817"/>
      <sheetName val="[POWER5_XLA]__qmaxsolutions1818"/>
      <sheetName val="[POWER5_XLA]__qmaxsolutions1819"/>
      <sheetName val="[POWER5_XLA]__qmaxsolutions1820"/>
      <sheetName val="[POWER5_XLA]__qmaxsolutions1821"/>
      <sheetName val="2020_Capex_Budget2"/>
      <sheetName val="Capex_Forecast2"/>
      <sheetName val="Open_PO_@_11_1_182"/>
      <sheetName val="SA18-072_to_18-083_Flipper_Pro2"/>
      <sheetName val="CC_pmt_SA18-075_&amp;_18-0762"/>
      <sheetName val="Summary_Prophix_Vs_Macola2"/>
      <sheetName val="Summary_Small_Flipper2"/>
      <sheetName val="AP_invoices_SA18-073-0832"/>
      <sheetName val="CC_Expense_SA18-073-_0832"/>
      <sheetName val="Open_PO_@11_29_182"/>
      <sheetName val="Open_PO_@_12_31_20182"/>
      <sheetName val="Depr_Table3"/>
      <sheetName val="[POWER5_XLA]__qmaxsolutions1822"/>
      <sheetName val="[POWER5_XLA]__qmaxsolutions1823"/>
      <sheetName val="[POWER5_XLA]__qmaxsolutions1824"/>
      <sheetName val="[POWER5_XLA]__qmaxsolutions1825"/>
      <sheetName val="[POWER5_XLA]__qmaxsolutions1826"/>
      <sheetName val="[POWER5_XLA]__qmaxsolutions1827"/>
      <sheetName val="[POWER5_XLA]__qmaxsolutions1828"/>
      <sheetName val="[POWER5_XLA]__qmaxsolutions1829"/>
      <sheetName val="[POWER5_XLA]__qmaxsolutions1830"/>
      <sheetName val="[POWER5_XLA]__qmaxsolutions1831"/>
      <sheetName val="[POWER5_XLA]__qmaxsolutions1832"/>
      <sheetName val="[POWER5_XLA]__qmaxsolutions1833"/>
      <sheetName val="ScratchPad_HCB_YTD_BS2"/>
      <sheetName val="ScratchPad_HPM_YTD_BS2"/>
      <sheetName val="Financial_Data3"/>
      <sheetName val="Lookup_Table3"/>
      <sheetName val="Dashboard_-_Page_13"/>
      <sheetName val="Dashboard_-_Page_23"/>
      <sheetName val="Dashboard_-_Page_33"/>
      <sheetName val="HRs_&amp;_Fill_Rate3"/>
      <sheetName val="TX_Consolidated3"/>
      <sheetName val="Corpus_Christi3"/>
      <sheetName val="Del_Rio(xfers__to_SA_in_Nov_)3"/>
      <sheetName val="Laredo(xfers__to_Corp__in_Nov_3"/>
      <sheetName val="Mt_Vernon3"/>
      <sheetName val="San_Antonio3"/>
      <sheetName val="Consolidated_CCS_Tracker3"/>
      <sheetName val="Abilene_CCS_Tracker3"/>
      <sheetName val="Arlington_CCS_Tracker3"/>
      <sheetName val="Bridgeport_CCS_Tracker3"/>
      <sheetName val="Cooper_CCS_Tracker3"/>
      <sheetName val="Corpus_Christi_CCS_Tracker3"/>
      <sheetName val="Del_Rio_CCS_Tracker3"/>
      <sheetName val="Edinburg_CCS_Tracker3"/>
      <sheetName val="Jasper_CCS_Tracker3"/>
      <sheetName val="Laredo_CCS_Tracker3"/>
      <sheetName val="Mt_Vernon_CCS_Tracker3"/>
      <sheetName val="Pasadena_CCS_Tracker3"/>
      <sheetName val="San_Antonio_CCS_Tracker3"/>
      <sheetName val="Pyramid_CCS_Tracker3"/>
      <sheetName val="OK_Consol3"/>
      <sheetName val="Avg_PCA_Hrs3"/>
      <sheetName val="PCA_Hours3"/>
      <sheetName val="[POWER5_XLA]__qmaxsolutions1834"/>
      <sheetName val="Mini_Model2"/>
      <sheetName val="Case_Driver2"/>
      <sheetName val="Case_Feed2"/>
      <sheetName val="[POWER5_XLA]_Applications_Mi_73"/>
      <sheetName val="[POWER5_XLA]__sfdc_DFS_Applic25"/>
      <sheetName val="[POWER5_XLA]_J_Applications__44"/>
      <sheetName val="[POWER5_XLA]_Applications_Mi_74"/>
      <sheetName val="[POWER5_XLA]__aodocs_altirna104"/>
      <sheetName val="[POWER5_XLA]__localhost_webd_74"/>
      <sheetName val="[POWER5_XLA]__localhost_webd_75"/>
      <sheetName val="[POWER5_XLA]__localhost_FY_2025"/>
      <sheetName val="[POWER5_XLA]__aodocs_altirna105"/>
      <sheetName val="[POWER5_XLA]__localhost_webd_76"/>
      <sheetName val="[POWER5_XLA][POWER5_XLA]_Appl48"/>
      <sheetName val="[POWER5_XLA][POWER5_XLA]__na148"/>
      <sheetName val="[POWER5_XLA][POWER5_XLA]__sfd48"/>
      <sheetName val="[POWER5_XLA][POWER5_XLA]_POW203"/>
      <sheetName val="[POWER5_XLA][POWER5_XLA]_POW204"/>
      <sheetName val="[POWER5_XLA][POWER5_XLA]_POW205"/>
      <sheetName val="[POWER5_XLA]__na1_salesforce_66"/>
      <sheetName val="[POWER5_XLA]_J_Applications__45"/>
      <sheetName val="[POWER5_XLA][POWER5_XLA]__qma32"/>
      <sheetName val="[POWER5_XLA][POWER5_XLA]_POW206"/>
      <sheetName val="[POWER5_XLA][POWER5_XLA]_POW207"/>
      <sheetName val="[POWER5_XLA][POWER5_XLA]_J_Ap32"/>
      <sheetName val="[POWER5_XLA]_Applications_Mi_75"/>
      <sheetName val="[POWER5_XLA]__aodocs_altirna106"/>
      <sheetName val="[POWER5_XLA]__aodocs_altirna107"/>
      <sheetName val="[POWER5_XLA][POWER5_XLA]_POW208"/>
      <sheetName val="[POWER5_XLA][POWER5_XLA]_Appl49"/>
      <sheetName val="[POWER5_XLA][POWER5_XLA]__na149"/>
      <sheetName val="[POWER5_XLA][POWER5_XLA]__sfd49"/>
      <sheetName val="[POWER5_XLA]_Users_SSimakova_17"/>
      <sheetName val="[POWER5_XLA]__na1_salesforce_67"/>
      <sheetName val="[POWER5_XLA][POWER5_XLA]_POW209"/>
      <sheetName val="[POWER5_XLA][POWER5_XLA]_POW210"/>
      <sheetName val="[POWER5_XLA]_Users_Dan_Librar26"/>
      <sheetName val="[POWER5_XLA]__qmaxsolutions1835"/>
      <sheetName val="[POWER5_XLA]__qmaxsolutions1836"/>
      <sheetName val="[POWER5_XLA]__qmaxsolutions1837"/>
      <sheetName val="[POWER5_XLA]__qmaxsolutions1838"/>
      <sheetName val="[POWER5_XLA]__qmaxsolutions1839"/>
      <sheetName val="[POWER5_XLA]__qmaxsolutions1840"/>
      <sheetName val="[POWER5_XLA]__qmaxsolutions1841"/>
      <sheetName val="[POWER5_XLA]__qmaxsolutions1842"/>
      <sheetName val="[POWER5_XLA]__qmaxsolutions1843"/>
      <sheetName val="[POWER5_XLA]__qmaxsolutions1844"/>
      <sheetName val="[POWER5_XLA]__qmaxsolutions1845"/>
      <sheetName val="[POWER5_XLA]__qmaxsolutions1846"/>
      <sheetName val="[POWER5_XLA]__qmaxsolutions1847"/>
      <sheetName val="[POWER5_XLA]__qmaxsolutions1848"/>
      <sheetName val="[POWER5_XLA]__qmaxsolutions1849"/>
      <sheetName val="8_23_062"/>
      <sheetName val="EPS_Chart_CRNv22"/>
      <sheetName val="PL_-_Corintech_UK2"/>
      <sheetName val="PL4_2_-_Corintech_HK2"/>
      <sheetName val="[POWER5_XLA]__qmaxsolutions1850"/>
      <sheetName val="Convertible_Preferred3"/>
      <sheetName val="Upside_Cases3"/>
      <sheetName val="Standalone_Costs3"/>
      <sheetName val="[POWER5_XLA]__qmaxsolutions1851"/>
      <sheetName val="[POWER5_XLA]__qmaxsolutions1852"/>
      <sheetName val="[POWER5_XLA]__qmaxsolutions1853"/>
      <sheetName val="[POWER5_XLA]__qmaxsolutions1854"/>
      <sheetName val="[POWER5_XLA]__qmaxsolutions1855"/>
      <sheetName val="[POWER5_XLA]__qmaxsolutions1856"/>
      <sheetName val="[POWER5_XLA]__qmaxsolutions1857"/>
      <sheetName val="Mo_Cons2"/>
      <sheetName val="Fin_Ratios2"/>
      <sheetName val="Summary_Statistics2"/>
      <sheetName val="Income_-_Year2"/>
      <sheetName val="Cash_-_Year2"/>
      <sheetName val="Balance_-_Year2"/>
      <sheetName val="FCF_Chart2"/>
      <sheetName val="Paging_Pen_Chart2"/>
      <sheetName val="Deferred_Charges2"/>
      <sheetName val="A_Shares2"/>
      <sheetName val="B_Shares2"/>
      <sheetName val="Total_Shares2"/>
      <sheetName val="Valuation_-_FCF2"/>
      <sheetName val="Valuation_-_FCF_+_Multiple2"/>
      <sheetName val="Valuation_-_EBITDA_Multiple2"/>
      <sheetName val="[POWER5_XLA]__qmaxsolutions1858"/>
      <sheetName val="[POWER5_XLA]__qmaxsolutions1859"/>
      <sheetName val="[POWER5_XLA]__qmaxsolutions1860"/>
      <sheetName val="[POWER5_XLA]__qmaxsolutions1861"/>
      <sheetName val="[POWER5_XLA]__qmaxsolutions1862"/>
      <sheetName val="[POWER5_XLA]__qmaxsolutions1863"/>
      <sheetName val="[POWER5_XLA]__qmaxsolutions1864"/>
      <sheetName val="[POWER5_XLA]__qmaxsolutions1865"/>
      <sheetName val="[POWER5_XLA]__qmaxsolutions1866"/>
      <sheetName val="[POWER5_XLA]__qmaxsolutions1867"/>
      <sheetName val="[POWER5_XLA]__qmaxsolutions1868"/>
      <sheetName val="[POWER5_XLA]__qmaxsolutions1869"/>
      <sheetName val="[POWER5_XLA]__qmaxsolutions1870"/>
      <sheetName val="[POWER5_XLA]__qmaxsolutions1871"/>
      <sheetName val="[POWER5_XLA]__qmaxsolutions1872"/>
      <sheetName val="[POWER5_XLA]__qmaxsolutions1873"/>
      <sheetName val="[POWER5_XLA]__qmaxsolutions1874"/>
      <sheetName val="[POWER5_XLA]__qmaxsolutions1875"/>
      <sheetName val="[POWER5_XLA]__qmaxsolutions1876"/>
      <sheetName val="[POWER5_XLA]__qmaxsolutions1877"/>
      <sheetName val="[POWER5_XLA]__qmaxsolutions1878"/>
      <sheetName val="[POWER5_XLA]__qmaxsolutions1879"/>
      <sheetName val="[POWER5_XLA]__qmaxsolutions1880"/>
      <sheetName val="[POWER5_XLA]__qmaxsolutions1881"/>
      <sheetName val="[POWER5_XLA]__qmaxsolutions1882"/>
      <sheetName val="[POWER5_XLA]__qmaxsolutions1883"/>
      <sheetName val="[POWER5_XLA]__qmaxsolutions1884"/>
      <sheetName val="[POWER5_XLA]__qmaxsolutions1885"/>
      <sheetName val="[POWER5_XLA]__qmaxsolutions1886"/>
      <sheetName val="[POWER5_XLA]__qmaxsolutions1887"/>
      <sheetName val="[POWER5_XLA]__qmaxsolutions1888"/>
      <sheetName val="CF_trat__2"/>
      <sheetName val="Dist_Maq2"/>
      <sheetName val="Dados_Maq2"/>
      <sheetName val="Da_agr2"/>
      <sheetName val="Evolução_do_Plantio_2"/>
      <sheetName val="[POWER5_XLA]__qmaxsolutions1889"/>
      <sheetName val="[POWER5_XLA]__qmaxsolutions1890"/>
      <sheetName val="[POWER5_XLA]__qmaxsolutions1891"/>
      <sheetName val="[POWER5_XLA]__qmaxsolutions1892"/>
      <sheetName val="[POWER5_XLA]__qmaxsolutions1893"/>
      <sheetName val="[POWER5_XLA]__qmaxsolutions1894"/>
      <sheetName val="[POWER5_XLA]__qmaxsolutions1895"/>
      <sheetName val="[POWER5_XLA]__qmaxsolutions1896"/>
      <sheetName val="[POWER5_XLA]__qmaxsolutions1897"/>
      <sheetName val="[POWER5_XLA]__qmaxsolutions1898"/>
      <sheetName val="[POWER5_XLA]__qmaxsolutions1899"/>
      <sheetName val="[POWER5_XLA]__qmaxsolutions1900"/>
      <sheetName val="[POWER5_XLA]__qmaxsolutions1901"/>
      <sheetName val="[POWER5_XLA]__qmaxsolutions1902"/>
      <sheetName val="Global_Footcare_price_list2"/>
      <sheetName val="Foot_Balance_price_list2"/>
      <sheetName val="QE_adjustment_database2"/>
      <sheetName val="PL_Data2"/>
      <sheetName val="BS_Data2"/>
      <sheetName val="NWC_adjustments2"/>
      <sheetName val="[POWER5_XLA]__qmaxsolutions1903"/>
      <sheetName val="[POWER5_XLA]__qmaxsolutions1904"/>
      <sheetName val="[POWER5_XLA]__qmaxsolutions1905"/>
      <sheetName val="[POWER5_XLA]__qmaxsolutions1906"/>
      <sheetName val="[POWER5_XLA]__qmaxsolutions1907"/>
      <sheetName val="[POWER5_XLA]__qmaxsolutions1908"/>
      <sheetName val="[POWER5_XLA]__qmaxsolutions1909"/>
      <sheetName val="[POWER5_XLA]__qmaxsolutions1910"/>
      <sheetName val="[POWER5_XLA]__qmaxsolutions1911"/>
      <sheetName val="[POWER5_XLA]__qmaxsolutions1912"/>
      <sheetName val="[POWER5_XLA]__qmaxsolutions1913"/>
      <sheetName val="[POWER5_XLA]__qmaxsolutions1914"/>
      <sheetName val="[POWER5_XLA]__qmaxsolutions1915"/>
      <sheetName val="[POWER5_XLA]__qmaxsolutions1916"/>
      <sheetName val="[POWER5_XLA]__qmaxsolutions1917"/>
      <sheetName val="[POWER5_XLA]__qmaxsolutions1918"/>
      <sheetName val="[POWER5_XLA]__d_docs_live_net17"/>
      <sheetName val="[POWER5_XLA]__d_docs_live_net18"/>
      <sheetName val="[POWER5_XLA]__d_docs_live_net19"/>
      <sheetName val="[POWER5_XLA]__d_docs_live_net20"/>
      <sheetName val="Supporting_Settings2"/>
      <sheetName val="[POWER5_XLA]_Appl_23"/>
      <sheetName val="[POWER5_XLA]__na1_23"/>
      <sheetName val="[POWER5_XLA]__sfd_23"/>
      <sheetName val="[POWER5_XLA]_POWE_23"/>
      <sheetName val="[POWER5_XLA]_POWE_33"/>
      <sheetName val="[POWER5_XLA]_POWE_43"/>
      <sheetName val="[POWER5_XLA]__qma_22"/>
      <sheetName val="[POWER5_XLA]_POWE_53"/>
      <sheetName val="[POWER5_XLA]_POWE_63"/>
      <sheetName val="[POWER5_XLA]_J_Ap_22"/>
      <sheetName val="[POWER5_XLA]_Appl_33"/>
      <sheetName val="[POWER5_XLA]__na1_33"/>
      <sheetName val="[POWER5_XLA]__sfd_33"/>
      <sheetName val="[POWER5_XLA]_POWE_73"/>
      <sheetName val="[POWER5_XLA]_POWE_82"/>
      <sheetName val="[POWER5_XLA]_POWE_92"/>
      <sheetName val="[POWER5_XLA]__qma_32"/>
      <sheetName val="[POWER5_XLA]_POW_102"/>
      <sheetName val="[POWER5_XLA]_POW_112"/>
      <sheetName val="[POWER5_XLA]_J_Ap_32"/>
      <sheetName val="[POWER5_XLA]_Appl_42"/>
      <sheetName val="[POWER5_XLA]__na1_42"/>
      <sheetName val="[POWER5_XLA]__sfd_42"/>
      <sheetName val="[POWER5_XLA]_POW_122"/>
      <sheetName val="[POWER5_XLA]_POW_132"/>
      <sheetName val="[POWER5_XLA]_POW_142"/>
      <sheetName val="[POWER5_XLA]__qma_42"/>
      <sheetName val="[POWER5_XLA]_POW_152"/>
      <sheetName val="[POWER5_XLA]_POW_162"/>
      <sheetName val="[POWER5_XLA]_J_Ap_42"/>
      <sheetName val="[POWER5_XLA]__d_docs_live_net21"/>
      <sheetName val="Outputs_for_CIP2"/>
      <sheetName val="[POWER5_XLA]__qmaxsolutions1919"/>
      <sheetName val="[POWER5_XLA]__qmaxsolutions1920"/>
      <sheetName val="[POWER5_XLA]__qmaxsolutions1921"/>
      <sheetName val="[POWER5_XLA]__qmaxsolutions1922"/>
      <sheetName val="[POWER5_XLA]__qmaxsolutions1923"/>
      <sheetName val="[POWER5_XLA]__qmaxsolutions1924"/>
      <sheetName val="[POWER5_XLA]__qmaxsolutions1925"/>
      <sheetName val="[POWER5_XLA]__qmaxsolutions1926"/>
      <sheetName val="[POWER5_XLA]__qmaxsolutions1927"/>
      <sheetName val="[POWER5_XLA]__qmaxsolutions1928"/>
      <sheetName val="[POWER5_XLA]__qmaxsolutions1929"/>
      <sheetName val="[POWER5_XLA]__qmaxsolutions1930"/>
      <sheetName val="[POWER5_XLA]__qmaxsolutions1931"/>
      <sheetName val="[POWER5_XLA]__qmaxsolutions1932"/>
      <sheetName val="[POWER5_XLA]__qmaxsolutions1933"/>
      <sheetName val="[POWER5_XLA]__qmaxsolutions1934"/>
      <sheetName val="[POWER5_XLA]__qmaxsolutions1935"/>
      <sheetName val="[POWER5_XLA]__qmaxsolutions1936"/>
      <sheetName val="[POWER5_XLA]__qmaxsolutions1937"/>
      <sheetName val="[POWER5_XLA]__qmaxsolutions1938"/>
      <sheetName val="[POWER5_XLA]__qmaxsolutions1939"/>
      <sheetName val="[POWER5_XLA]__qmaxsolutions1940"/>
      <sheetName val="[POWER5_XLA]__qmaxsolutions1941"/>
      <sheetName val="[POWER5_XLA]__qmaxsolutions1942"/>
      <sheetName val="[POWER5_XLA]__qmaxsolutions1943"/>
      <sheetName val="[POWER5_XLA]__qmaxsolutions1944"/>
      <sheetName val="[POWER5_XLA]__qmaxsolutions1945"/>
      <sheetName val="[POWER5_XLA]__qmaxsolutions1946"/>
      <sheetName val="[POWER5_XLA]__qmaxsolutions1947"/>
      <sheetName val="[POWER5_XLA]__qmaxsolutions1948"/>
      <sheetName val="ePSM_BOB_Data_Page2"/>
      <sheetName val="Rx_Key_Stat_by_Generic_page2"/>
      <sheetName val="ePSM_Header_Data_Page2"/>
      <sheetName val="Data_Availability_page2"/>
      <sheetName val="HPD_page2"/>
      <sheetName val="Med_Cat_-_Curr_page2"/>
      <sheetName val="ePSM_Medical_Data_Page2"/>
      <sheetName val="ePSM_Fund_Code2"/>
      <sheetName val="[POWER5_XLA]__qmaxsolutions1949"/>
      <sheetName val="[POWER5_XLA]__qmaxsolutions1950"/>
      <sheetName val="[POWER5_XLA]__qmaxsolutions1951"/>
      <sheetName val="[POWER5_XLA]__qmaxsolutions1952"/>
      <sheetName val="[POWER5_XLA]__qmaxsolutions1953"/>
      <sheetName val="[POWER5_XLA]__qmaxsolutions1954"/>
      <sheetName val="[POWER5_XLA]__qmaxsolutions1955"/>
      <sheetName val="[POWER5_XLA]__qmaxsolutions1956"/>
      <sheetName val="[POWER5_XLA]__qmaxsolutions1957"/>
      <sheetName val="[POWER5_XLA]__qmaxsolutions1958"/>
      <sheetName val="[POWER5_XLA]__qmaxsolutions1959"/>
      <sheetName val="[POWER5_XLA]__qmaxsolutions1960"/>
      <sheetName val="[POWER5_XLA]__qmaxsolutions1961"/>
      <sheetName val="[POWER5_XLA]__qmaxsolutions1962"/>
      <sheetName val="[POWER5_XLA]__qmaxsolutions1963"/>
      <sheetName val="[POWER5_XLA]__qmaxsolutions1964"/>
      <sheetName val="TBAL9697_-group_wise__sdpl2"/>
      <sheetName val="[POWER5_XLA]__soferadvisors_m17"/>
      <sheetName val="[POWER5_XLA]__soferadvisors_m18"/>
      <sheetName val="[POWER5_XLA]__soferadvisors_m19"/>
      <sheetName val="[POWER5_XLA]__soferadvisors_m20"/>
      <sheetName val="[POWER5_XLA]__soferadvisors_m21"/>
      <sheetName val="[POWER5_XLA]__soferadvisors_m22"/>
      <sheetName val="[POWER5_XLA]__soferadvisors_m23"/>
      <sheetName val="[POWER5_XLA]__soferadvisors_m24"/>
      <sheetName val="Beluga_CTRL2"/>
      <sheetName val="Ret_MSC_StaffDemand2"/>
      <sheetName val="[POWER5_XLA]__d_docs_live_net22"/>
      <sheetName val="[POWER5_XLA]__d_docs_live_net23"/>
      <sheetName val="LYO_(2)3"/>
      <sheetName val="Gerken_(2)3"/>
      <sheetName val="TMS_(2)3"/>
      <sheetName val="Fesler_(2)3"/>
      <sheetName val="Benham_(2)3"/>
      <sheetName val="LCD_(2)3"/>
      <sheetName val="Roberts_(2)3"/>
      <sheetName val="Hoffman_(2)3"/>
      <sheetName val="Baker_(2)3"/>
      <sheetName val="Victoria_(2)3"/>
      <sheetName val="Williams_(2)3"/>
      <sheetName val="Engel_(2)3"/>
      <sheetName val="Sonoran_(2)3"/>
      <sheetName val="MThurman_(2)3"/>
      <sheetName val="BThurman_(2)3"/>
      <sheetName val="DSA_(2)3"/>
      <sheetName val="Coastal_(2)3"/>
      <sheetName val="Income_Statement_Summary2"/>
      <sheetName val="BS_Summary2"/>
      <sheetName val="Cash_Flow_Summary2"/>
      <sheetName val="1_-_2018-2019_Rev2"/>
      <sheetName val="2_-_2018-2019_Rev_Fcst_Detail2"/>
      <sheetName val="3_-_Cash_Flow_(New_Format)2"/>
      <sheetName val="4_-_2018-2019_Gen_&amp;_Admin2"/>
      <sheetName val="3_-_2018-2019_Cash_Flow2"/>
      <sheetName val="5_-_2018-2019_Bal_Sheet2"/>
      <sheetName val="6_-_2018-2019_Inc_Stmt2"/>
      <sheetName val="7_-_Purchasing2"/>
      <sheetName val="[POWER5_XLA]__qmaxsolutions1965"/>
      <sheetName val="[POWER5_XLA]__qmaxsolutions1966"/>
      <sheetName val="[POWER5_XLA]__qmaxsolutions1967"/>
      <sheetName val="[POWER5_XLA]__qmaxsolutions1968"/>
      <sheetName val="[POWER5_XLA]__qmaxsolutions1969"/>
      <sheetName val="[POWER5_XLA]__qmaxsolutions1970"/>
      <sheetName val="[POWER5_XLA]__qmaxsolutions1971"/>
      <sheetName val="[POWER5_XLA]__qmaxsolutions1972"/>
      <sheetName val="[POWER5_XLA]__qmaxsolutions1973"/>
      <sheetName val="[POWER5_XLA]__qmaxsolutions1974"/>
      <sheetName val="[POWER5_XLA]__qmaxsolutions1975"/>
      <sheetName val="[POWER5_XLA]__qmaxsolutions1976"/>
      <sheetName val="[POWER5_XLA]__qmaxsolutions1977"/>
      <sheetName val="[POWER5_XLA]__qmaxsolutions1978"/>
      <sheetName val="[POWER5_XLA]__qmaxsolutions1979"/>
      <sheetName val="[POWER5_XLA]__qmaxsolutions1980"/>
      <sheetName val="[POWER5_XLA]__qmaxsolutions1981"/>
      <sheetName val="Control_-_S&amp;U2"/>
      <sheetName val="[POWER5_XLA]__qmaxsolutions1982"/>
      <sheetName val="[POWER5_XLA]__qmaxsolutions1983"/>
      <sheetName val="[POWER5_XLA]__qmaxsolutions1984"/>
      <sheetName val="[POWER5_XLA]__qmaxsolutions1985"/>
      <sheetName val="[POWER5_XLA]__qmaxsolutions1986"/>
      <sheetName val="[POWER5_XLA]__qmaxsolutions1987"/>
      <sheetName val="[POWER5_XLA]__qmaxsolutions1988"/>
      <sheetName val="[POWER5_XLA]__qmaxsolutions1989"/>
      <sheetName val="[POWER5_XLA]__qmaxsolutions1990"/>
      <sheetName val="[POWER5_XLA]__qmaxsolutions1991"/>
      <sheetName val="[POWER5_XLA]__qmaxsolutions1992"/>
      <sheetName val="[POWER5_XLA]__qmaxsolutions1993"/>
      <sheetName val="[POWER5_XLA]__qmaxsolutions1994"/>
      <sheetName val="[POWER5_XLA]__qmaxsolutions1995"/>
      <sheetName val="[POWER5_XLA]__qmaxsolutions1996"/>
      <sheetName val="13-01_BS2"/>
      <sheetName val="09-02_-_BS2"/>
      <sheetName val="Enity_&amp;_Line_Item_Map2"/>
      <sheetName val="13-01_IS2"/>
      <sheetName val="P&amp;L_12months_thru_09-022"/>
      <sheetName val="[POWER5_XLA]__qmaxsolutions1997"/>
      <sheetName val="[POWER5_XLA]__qmaxsolutions1998"/>
      <sheetName val="[POWER5_XLA]__qmaxsolutions1999"/>
      <sheetName val="[POWER5_XLA]__qmaxsolutions2000"/>
      <sheetName val="[POWER5_XLA]__qmaxsolutions2001"/>
      <sheetName val="[POWER5_XLA]__qmaxsolutions2002"/>
      <sheetName val="[POWER5_XLA]__qmaxsolutions2003"/>
      <sheetName val="[POWER5_XLA]__qmaxsolutions2004"/>
      <sheetName val="[POWER5_XLA]__qmaxsolutions2005"/>
      <sheetName val="[POWER5_XLA]__qmaxsolutions2006"/>
      <sheetName val="[POWER5_XLA]__qmaxsolutions2007"/>
      <sheetName val="[POWER5_XLA]__qmaxsolutions2008"/>
      <sheetName val="[POWER5_XLA]__qmaxsolutions2009"/>
      <sheetName val="[POWER5_XLA]__qmaxsolutions2010"/>
      <sheetName val="[POWER5_XLA]__qmaxsolutions2011"/>
      <sheetName val="[POWER5_XLA]__qmaxsolutions2012"/>
      <sheetName val="[POWER5_XLA]__qmaxsolutions2013"/>
      <sheetName val="[POWER5_XLA]__qmaxsolutions2014"/>
      <sheetName val="[POWER5_XLA]__qmaxsolutions2015"/>
      <sheetName val="[POWER5_XLA]__qmaxsolutions2016"/>
      <sheetName val="Détail_mensuel2"/>
      <sheetName val="Functional_Currency_Code2"/>
      <sheetName val="[POWER5_XLA]__qmaxsolutions2017"/>
      <sheetName val="[POWER5_XLA]__qmaxsolutions2018"/>
      <sheetName val="[POWER5_XLA]__qmaxsolutions2019"/>
      <sheetName val="[POWER5_XLA]__qmaxsolutions2020"/>
      <sheetName val="[POWER5_XLA]__qmaxsolutions2021"/>
      <sheetName val="[POWER5_XLA]__qmaxsolutions2022"/>
      <sheetName val="[POWER5_XLA]__qmaxsolutions2023"/>
      <sheetName val="[POWER5_XLA]__qmaxsolutions2024"/>
      <sheetName val="WEST_REGION_-_652"/>
      <sheetName val="Global_Controls2"/>
      <sheetName val="[POWER5_XLA]__qmaxsolutions2025"/>
      <sheetName val="[POWER5_XLA]__qmaxsolutions2026"/>
      <sheetName val="[POWER5_XLA]__qmaxsolutions2027"/>
      <sheetName val="[POWER5_XLA]__qmaxsolutions2028"/>
      <sheetName val="[POWER5_XLA]__qmaxsolutions2029"/>
      <sheetName val="[POWER5_XLA]__qmaxsolutions2030"/>
      <sheetName val="[POWER5_XLA]__qmaxsolutions2031"/>
      <sheetName val="[POWER5_XLA]__qmaxsolutions2032"/>
      <sheetName val="[POWER5_XLA]__qmaxsolutions2033"/>
      <sheetName val="[POWER5_XLA]__qmaxsolutions2034"/>
      <sheetName val="[POWER5_XLA]__qmaxsolutions2035"/>
      <sheetName val="[POWER5_XLA]__qmaxsolutions2036"/>
      <sheetName val="[POWER5_XLA]__qmaxsolutions2037"/>
      <sheetName val="[POWER5_XLA]__qmaxsolutions2038"/>
      <sheetName val="[POWER5_XLA]__qmaxsolutions2039"/>
      <sheetName val="[POWER5_XLA]__qmaxsolutions2040"/>
      <sheetName val="[POWER5_XLA]__qmaxsolutions2041"/>
      <sheetName val="[POWER5_XLA]__qmaxsolutions2042"/>
      <sheetName val="[POWER5_XLA]__qmaxsolutions2043"/>
      <sheetName val="Cash_Flow2"/>
      <sheetName val="Active_EE's_(KS_27-02-22)2"/>
      <sheetName val="[POWER5_XLA]__d_docs_live_ne150"/>
      <sheetName val="[POWER5_XLA]__d_docs_live_net24"/>
      <sheetName val="[POWER5_XLA]__d_docs_live_ne151"/>
      <sheetName val="[POWER5_XLA]__soferadvisors_128"/>
      <sheetName val="[POWER5_XLA]__d_docs_live_ne152"/>
      <sheetName val="[POWER5_XLA]__d_docs_live_ne153"/>
      <sheetName val="[POWER5_XLA]__soferadvisors_129"/>
      <sheetName val="[POWER5_XLA]__d_docs_live_ne154"/>
      <sheetName val="[POWER5_XLA]__soferadvisors_130"/>
      <sheetName val="[POWER5_XLA]__d_docs_live_ne155"/>
      <sheetName val="[POWER5_XLA]__soferadvisors_131"/>
      <sheetName val="[POWER5_XLA]__qmaxsolutions2044"/>
      <sheetName val="[POWER5_XLA]__qmaxsolutions2045"/>
      <sheetName val="[POWER5_XLA]__qmaxsolutions2046"/>
      <sheetName val="[POWER5_XLA]__qmaxsolutions2047"/>
      <sheetName val="[POWER5_XLA]__qmaxsolutions2048"/>
      <sheetName val="[POWER5_XLA]__qmaxsolutions2049"/>
      <sheetName val="[POWER5_XLA]__qmaxsolutions2050"/>
      <sheetName val="[POWER5_XLA]__qmaxsolutions2051"/>
      <sheetName val="[POWER5_XLA]__qmaxsolutions2052"/>
      <sheetName val="[POWER5_XLA]__qmaxsolutions2053"/>
      <sheetName val="[POWER5_XLA]__qmaxsolutions2054"/>
      <sheetName val="[POWER5_XLA]__qmaxsolutions2055"/>
      <sheetName val="[POWER5_XLA]__qmaxsolutions2056"/>
      <sheetName val="[POWER5_XLA]__qmaxsolutions2057"/>
      <sheetName val="[POWER5_XLA]__qmaxsolutions2058"/>
      <sheetName val="[POWER5_XLA]__qmaxsolutions2059"/>
      <sheetName val="[POWER5_XLA]__qmaxsolutions2060"/>
      <sheetName val="[POWER5_XLA]__qmaxsolutions2061"/>
      <sheetName val="[POWER5_XLA]__qmaxsolutions2062"/>
      <sheetName val="[POWER5_XLA]__qmaxsolutions2063"/>
      <sheetName val="[POWER5_XLA]__qmaxsolutions2064"/>
      <sheetName val="[POWER5_XLA]__qmaxsolutions2065"/>
      <sheetName val="[POWER5_XLA]__qmaxsolutions2066"/>
      <sheetName val="[POWER5_XLA]__qmaxsolutions2067"/>
      <sheetName val="[POWER5_XLA]__qmaxsolutions2068"/>
      <sheetName val="[POWER5_XLA]__qmaxsolutions2069"/>
      <sheetName val="[POWER5_XLA]__qmaxsolutions2070"/>
      <sheetName val="[POWER5_XLA]__qmaxsolutions2071"/>
      <sheetName val="[POWER5_XLA]__qmaxsolutions2072"/>
      <sheetName val="[POWER5_XLA]__qmaxsolutions2073"/>
      <sheetName val="[POWER5_XLA]__qmaxsolutions2074"/>
      <sheetName val="[POWER5_XLA]__qmaxsolutions2075"/>
      <sheetName val="[POWER5_XLA]__qmaxsolutions2076"/>
      <sheetName val="[POWER5_XLA]__qmaxsolutions2077"/>
      <sheetName val="[POWER5_XLA]__qmaxsolutions2078"/>
      <sheetName val="[POWER5_XLA]__qmaxsolutions2079"/>
      <sheetName val="[POWER5_XLA]__qmaxsolutions2080"/>
      <sheetName val="[POWER5_XLA]__qmaxsolutions2081"/>
      <sheetName val="[POWER5_XLA]__qmaxsolutions2082"/>
      <sheetName val="[POWER5_XLA]__qmaxsolutions2083"/>
      <sheetName val="[POWER5_XLA]__qmaxsolutions2084"/>
      <sheetName val="[POWER5_XLA]__qmaxsolutions2085"/>
      <sheetName val="[POWER5_XLA]__qmaxsolutions2086"/>
      <sheetName val="[POWER5_XLA]__qmaxsolutions2087"/>
      <sheetName val="[POWER5_XLA]__qmaxsolutions2088"/>
      <sheetName val="[POWER5_XLA]__qmaxsolutions2089"/>
      <sheetName val="[POWER5_XLA]__qmaxsolutions2090"/>
      <sheetName val="[POWER5_XLA]__qmaxsolutions2091"/>
      <sheetName val="[POWER5_XLA]__qmaxsolutions2092"/>
      <sheetName val="[POWER5_XLA]__qmaxsolutions2093"/>
      <sheetName val="[POWER5_XLA]__qmaxsolutions2094"/>
      <sheetName val="[POWER5_XLA]__qmaxsolutions2095"/>
      <sheetName val="[POWER5_XLA]__qmaxsolutions2096"/>
      <sheetName val="[POWER5_XLA]__qmaxsolutions2097"/>
      <sheetName val="[POWER5_XLA]__qmaxsolutions2098"/>
      <sheetName val="[POWER5_XLA]__qmaxsolutions2099"/>
      <sheetName val="[POWER5_XLA]__qmaxsolutions2100"/>
      <sheetName val="[POWER5_XLA]__qmaxsolutions2101"/>
      <sheetName val="[POWER5_XLA]__qmaxsolutions2102"/>
      <sheetName val="[POWER5_XLA]__qmaxsolutions2103"/>
      <sheetName val="[POWER5_XLA]__qmaxsolutions2104"/>
      <sheetName val="[POWER5_XLA]__qmaxsolutions2105"/>
      <sheetName val="[POWER5_XLA]__qmaxsolutions2106"/>
      <sheetName val="[POWER5_XLA]__qmaxsolutions2107"/>
      <sheetName val="[POWER5_XLA]__qmaxsolutions2108"/>
      <sheetName val="[POWER5_XLA]__qmaxsolutions2109"/>
      <sheetName val="[POWER5_XLA]__qmaxsolutions2110"/>
      <sheetName val="[POWER5_XLA]__qmaxsolutions2111"/>
      <sheetName val="[POWER5_XLA]__qmaxsolutions2112"/>
      <sheetName val="[POWER5_XLA]__qmaxsolutions2113"/>
      <sheetName val="[POWER5_XLA]__qmaxsolutions2114"/>
      <sheetName val="[POWER5_XLA]__qmaxsolutions2115"/>
      <sheetName val="[POWER5_XLA]__qmaxsolutions2116"/>
      <sheetName val="[POWER5_XLA]__qmaxsolutions2117"/>
      <sheetName val="[POWER5_XLA]__qmaxsolutions2118"/>
      <sheetName val="[POWER5_XLA]__qmaxsolutions2119"/>
      <sheetName val="[POWER5_XLA]__qmaxsolutions2120"/>
      <sheetName val="[POWER5_XLA]__qmaxsolutions2121"/>
      <sheetName val="[POWER5_XLA]__qmaxsolutions2122"/>
      <sheetName val="[POWER5_XLA]__qmaxsolutions2123"/>
      <sheetName val="[POWER5_XLA]__qmaxsolutions2124"/>
      <sheetName val="[POWER5_XLA]__qmaxsolutions2125"/>
      <sheetName val="Index_Chart2"/>
      <sheetName val="[POWER5_XLA]__qmaxsolutions2126"/>
      <sheetName val="[POWER5_XLA]__qmaxsolutions2127"/>
      <sheetName val="[POWER5_XLA]__qmaxsolutions2128"/>
      <sheetName val="LBO_Analysis2"/>
      <sheetName val="[POWER5_XLA]__qmaxsolutions2129"/>
      <sheetName val="[POWER5_XLA]__qmaxsolutions2130"/>
      <sheetName val="Group_NWC_monthly2"/>
      <sheetName val="Lead_CF2"/>
      <sheetName val="Exch_rates2"/>
      <sheetName val="Cap_Table2"/>
      <sheetName val="[POWER5_XLA]__qmaxsolutions2131"/>
      <sheetName val="[POWER5_XLA]__qmaxsolutions2132"/>
      <sheetName val="[POWER5_XLA]__qmaxsolutions2133"/>
      <sheetName val="[POWER5_XLA]__qmaxsolutions2134"/>
      <sheetName val="[POWER5_XLA]__qmaxsolutions2135"/>
      <sheetName val="[POWER5_XLA]__na1_salesforce_68"/>
      <sheetName val="[POWER5_XLA][POWER5_XLA]__qma33"/>
      <sheetName val="[POWER5_XLA][POWER5_XLA]_POW211"/>
      <sheetName val="[POWER5_XLA][POWER5_XLA]_POW212"/>
      <sheetName val="[POWER5_XLA][POWER5_XLA]_J_Ap33"/>
      <sheetName val="[POWER5_XLA]_Users_Dan_Librar27"/>
      <sheetName val="[POWER5_XLA]_Applications_Mi_76"/>
      <sheetName val="[POWER5_XLA]__sfdc_DFS_Applic26"/>
      <sheetName val="[POWER5_XLA]_J_Applications__46"/>
      <sheetName val="[POWER5_XLA]_Applications_Mi_77"/>
      <sheetName val="[POWER5_XLA]__aodocs_altirna108"/>
      <sheetName val="[POWER5_XLA]__localhost_webd_77"/>
      <sheetName val="[POWER5_XLA]__localhost_webd_78"/>
      <sheetName val="[POWER5_XLA]__localhost_FY_2026"/>
      <sheetName val="[POWER5_XLA]__aodocs_altirna109"/>
      <sheetName val="[POWER5_XLA]__localhost_webd_79"/>
      <sheetName val="[POWER5_XLA][POWER5_XLA]_Appl50"/>
      <sheetName val="[POWER5_XLA][POWER5_XLA]__na150"/>
      <sheetName val="[POWER5_XLA][POWER5_XLA]__sfd50"/>
      <sheetName val="[POWER5_XLA][POWER5_XLA]_POW213"/>
      <sheetName val="[POWER5_XLA][POWER5_XLA]_POW214"/>
      <sheetName val="[POWER5_XLA][POWER5_XLA]_POW215"/>
      <sheetName val="[POWER5_XLA]__na1_salesforce_69"/>
      <sheetName val="[POWER5_XLA]_J_Applications__47"/>
      <sheetName val="[POWER5_XLA][POWER5_XLA]__qma34"/>
      <sheetName val="[POWER5_XLA][POWER5_XLA]_POW216"/>
      <sheetName val="[POWER5_XLA][POWER5_XLA]_POW217"/>
      <sheetName val="[POWER5_XLA][POWER5_XLA]_J_Ap34"/>
      <sheetName val="[POWER5_XLA]_Applications_Mi_78"/>
      <sheetName val="[POWER5_XLA]__aodocs_altirna110"/>
      <sheetName val="[POWER5_XLA]__aodocs_altirna111"/>
      <sheetName val="[POWER5_XLA][POWER5_XLA]_POW218"/>
      <sheetName val="[POWER5_XLA][POWER5_XLA]_Appl51"/>
      <sheetName val="[POWER5_XLA][POWER5_XLA]__na151"/>
      <sheetName val="[POWER5_XLA][POWER5_XLA]__sfd51"/>
      <sheetName val="[POWER5_XLA]_Users_SSimakova_18"/>
      <sheetName val="[POWER5_XLA]__na1_salesforce_70"/>
      <sheetName val="[POWER5_XLA][POWER5_XLA]_POW219"/>
      <sheetName val="[POWER5_XLA][POWER5_XLA]_POW220"/>
      <sheetName val="[POWER5_XLA]_Users_Dan_Libra_18"/>
      <sheetName val="[POWER5_XLA]__na1_salesforce_71"/>
      <sheetName val="[POWER5_XLA][POWER5_XLA]__qma35"/>
      <sheetName val="[POWER5_XLA][POWER5_XLA]_POW221"/>
      <sheetName val="[POWER5_XLA][POWER5_XLA]_POW222"/>
      <sheetName val="[POWER5_XLA][POWER5_XLA]_J_Ap35"/>
      <sheetName val="[POWER5_XLA]_Users_Dan_Libra_19"/>
      <sheetName val="[POWER5_XLA]_J_Applications__48"/>
      <sheetName val="[POWER5_XLA]__d_docs_live_ne156"/>
      <sheetName val="[POWER5_XLA]__d_docs_live_ne157"/>
      <sheetName val="[POWER5_XLA]__d_docs_live_ne158"/>
      <sheetName val="[POWER5_XLA]__d_docs_live_ne159"/>
      <sheetName val="[POWER5_XLA]__d_docs_live_ne160"/>
      <sheetName val="[POWER5_XLA]__d_docs_live_ne161"/>
      <sheetName val="[POWER5_XLA]__d_docs_live_ne162"/>
      <sheetName val="[POWER5_XLA]__d_docs_live_ne163"/>
      <sheetName val="[POWER5_XLA]__d_docs_live_ne164"/>
      <sheetName val="[POWER5_XLA]__d_docs_live_ne165"/>
      <sheetName val="[POWER5_XLA]__d_docs_live_ne166"/>
      <sheetName val="[POWER5_XLA]__d_docs_live_ne167"/>
      <sheetName val="[POWER5_XLA]__d_docs_live_ne168"/>
      <sheetName val="[POWER5_XLA]__d_docs_live_ne169"/>
      <sheetName val="[POWER5_XLA]__d_docs_live_ne170"/>
      <sheetName val="[POWER5_XLA]__d_docs_live_ne171"/>
      <sheetName val="[POWER5_XLA]__d_docs_live_ne172"/>
      <sheetName val="[POWER5_XLA]__d_docs_live_ne173"/>
      <sheetName val="[POWER5_XLA]__d_docs_live_ne174"/>
      <sheetName val="[POWER5_XLA]__d_docs_live_ne175"/>
      <sheetName val="[POWER5_XLA]__d_docs_live_ne176"/>
      <sheetName val="[POWER5_XLA]__d_docs_live_ne177"/>
      <sheetName val="[POWER5_XLA]__d_docs_live_ne178"/>
      <sheetName val="[POWER5_XLA]__d_docs_live_ne179"/>
      <sheetName val="[POWER5_XLA]__d_docs_live_ne180"/>
      <sheetName val="[POWER5_XLA]__d_docs_live_ne181"/>
      <sheetName val="[POWER5_XLA]__d_docs_live_ne182"/>
      <sheetName val="[POWER5_XLA]__d_docs_live_ne183"/>
      <sheetName val="[POWER5_XLA]__d_docs_live_ne184"/>
      <sheetName val="[POWER5_XLA]__d_docs_live_ne185"/>
      <sheetName val="[POWER5_XLA]__d_docs_live_ne186"/>
      <sheetName val="[POWER5_XLA]__d_docs_live_ne187"/>
      <sheetName val="[POWER5_XLA]__d_docs_live_ne188"/>
      <sheetName val="[POWER5_XLA]__d_docs_live_ne189"/>
      <sheetName val="[POWER5_XLA]__d_docs_live_ne190"/>
      <sheetName val="[POWER5_XLA]__d_docs_live_ne191"/>
      <sheetName val="[POWER5_XLA]__d_docs_live_ne192"/>
      <sheetName val="[POWER5_XLA]__qmaxsolutions2136"/>
      <sheetName val="[POWER5_XLA]__qmaxsolutions2137"/>
      <sheetName val="[POWER5_XLA]__qmaxsolutions2138"/>
      <sheetName val="[POWER5_XLA]__qmaxsolutions2139"/>
      <sheetName val="[POWER5_XLA]__qmaxsolutions2140"/>
      <sheetName val="[POWER5_XLA]__qmaxsolutions2141"/>
      <sheetName val="[POWER5_XLA]__qmaxsolutions2142"/>
      <sheetName val="[POWER5_XLA]__qmaxsolutions2143"/>
      <sheetName val="[POWER5_XLA]__qmaxsolutions2144"/>
      <sheetName val="[POWER5_XLA]__qmaxsolutions2145"/>
      <sheetName val="[POWER5_XLA]__qmaxsolutions2146"/>
      <sheetName val="[POWER5_XLA]__qmaxsolutions2147"/>
      <sheetName val="[POWER5_XLA]__qmaxsolutions2148"/>
      <sheetName val="[POWER5_XLA]__qmaxsolutions2149"/>
      <sheetName val="[POWER5_XLA]__qmaxsolutions2150"/>
      <sheetName val="[POWER5_XLA]__qmaxsolutions2151"/>
      <sheetName val="[POWER5_XLA]__qmaxsolutions2152"/>
      <sheetName val="[POWER5_XLA]__qmaxsolutions2153"/>
      <sheetName val="[POWER5_XLA]__soferadvisors_132"/>
      <sheetName val="[POWER5_XLA]__soferadvisors_133"/>
      <sheetName val="Bloomberg_Market_Data1"/>
      <sheetName val="[POWER5_XLA]__soferadvisors_134"/>
      <sheetName val="[POWER5_XLA]__soferadvisors_135"/>
      <sheetName val="[POWER5_XLA]__qmaxsolutions2154"/>
      <sheetName val="Rev__by_Product2"/>
      <sheetName val="FY97_CAPITAL_BUDGET2"/>
      <sheetName val="ICC_FY972"/>
      <sheetName val="5_WIRE적용LIST2"/>
      <sheetName val="(JJ-2_2)_Deferred_taxes2"/>
      <sheetName val="[POWER5_XLA]__soferadvisors_136"/>
      <sheetName val="[POWER5_XLA]__soferadvisors_137"/>
      <sheetName val="[POWER5_XLA]__soferadvisors_138"/>
      <sheetName val="[POWER5_XLA]__soferadvisors_139"/>
      <sheetName val="[POWER5_XLA]__soferadvisors_140"/>
      <sheetName val="[POWER5_XLA]__soferadvisors_141"/>
      <sheetName val="[POWER5_XLA]__soferadvisors_142"/>
      <sheetName val="[POWER5_XLA]__soferadvisors_143"/>
      <sheetName val="RANKING_XLS2"/>
      <sheetName val="[POWER5_XLA]__soferadvisors_144"/>
      <sheetName val="[POWER5_XLA]__soferadvisors_145"/>
      <sheetName val="[POWER5_XLA]__soferadvisors_146"/>
      <sheetName val="[POWER5_XLA]__soferadvisors_147"/>
      <sheetName val="[POWER5_XLA]__soferadvisors_148"/>
      <sheetName val="[POWER5_XLA]__soferadvisors_149"/>
      <sheetName val="[POWER5_XLA]__soferadvisors_150"/>
      <sheetName val="[POWER5_XLA]__soferadvisors_151"/>
      <sheetName val="[POWER5_XLA]__soferadvisors_152"/>
      <sheetName val="[POWER5_XLA]__soferadvisors_153"/>
      <sheetName val="[POWER5_XLA]__soferadvisors_154"/>
      <sheetName val="[POWER5_XLA]__soferadvisors_155"/>
      <sheetName val="[POWER5_XLA]__soferadvisors_156"/>
      <sheetName val="[POWER5_XLA]__soferadvisors_157"/>
      <sheetName val="deal_summary1"/>
      <sheetName val="[POWER5_XLA]__soferadvisors_158"/>
      <sheetName val="[POWER5_XLA]__soferadvisors_159"/>
      <sheetName val="[POWER5_XLA]__soferadvisors_160"/>
      <sheetName val="[POWER5_XLA]__soferadvisors_161"/>
      <sheetName val="[POWER5_XLA]__soferadvisors_162"/>
      <sheetName val="[POWER5_XLA]__soferadvisors_163"/>
      <sheetName val="[POWER5_XLA]__soferadvisors_164"/>
      <sheetName val="[POWER5_XLA]__soferadvisors_165"/>
      <sheetName val="[POWER5_XLA]__soferadvisors_166"/>
      <sheetName val="[POWER5_XLA]__soferadvisors_167"/>
      <sheetName val="[POWER5_XLA]__soferadvisors_168"/>
      <sheetName val="[POWER5_XLA]__soferadvisors_169"/>
      <sheetName val="[POWER5_XLA]__soferadvisors_170"/>
      <sheetName val="[POWER5_XLA]__soferadvisors_171"/>
      <sheetName val="[POWER5_XLA]__soferadvisors_172"/>
      <sheetName val="[POWER5_XLA]__soferadvisors_173"/>
      <sheetName val="[POWER5_XLA]__soferadvisors_174"/>
      <sheetName val="[POWER5_XLA]__soferadvisors_175"/>
      <sheetName val="[POWER5_XLA]__soferadvisors_176"/>
      <sheetName val="[POWER5_XLA]__soferadvisors_177"/>
      <sheetName val="[POWER5_XLA]__soferadvisors_178"/>
      <sheetName val="[POWER5_XLA]__soferadvisors_179"/>
      <sheetName val="[POWER5_XLA]__soferadvisors_180"/>
      <sheetName val="[POWER5_XLA]__soferadvisors_181"/>
      <sheetName val="[POWER5_XLA]__soferadvisors_182"/>
      <sheetName val="8_125%_Fixed2"/>
      <sheetName val="Time_Deposits2"/>
      <sheetName val="First_Chester_Loans2"/>
      <sheetName val="[POWER5_XLA]__qmaxsolutions2155"/>
      <sheetName val="[POWER5_XLA]__qmaxsolutions2156"/>
      <sheetName val="[POWER5_XLA]__qmaxsolutions2157"/>
      <sheetName val="[POWER5_XLA]__qmaxsolutions2158"/>
      <sheetName val="[POWER5_XLA]__qmaxsolutions2159"/>
      <sheetName val="Deferred_taxes1"/>
      <sheetName val="Projects_&amp;_Initiatives1"/>
      <sheetName val="[POWER5_XLA]__qmaxsolutions2160"/>
      <sheetName val="[POWER5_XLA]__qmaxsolutions2161"/>
      <sheetName val="[POWER5_XLA]__qmaxsolutions2162"/>
      <sheetName val="[POWER5_XLA]__qmaxsolutions2163"/>
      <sheetName val="[POWER5_XLA]__qmaxsolutions2164"/>
      <sheetName val="[POWER5_XLA]__qmaxsolutions2165"/>
      <sheetName val="[POWER5_XLA]__qmaxsolutions2166"/>
      <sheetName val="[POWER5_XLA]__qmaxsolutions2167"/>
      <sheetName val="[POWER5_XLA]__qmaxsolutions2168"/>
      <sheetName val="[POWER5_XLA]__qmaxsolutions2169"/>
      <sheetName val="[POWER5_XLA]__qmaxsolutions2170"/>
      <sheetName val="[POWER5_XLA]__qmaxsolutions2171"/>
      <sheetName val="[POWER5_XLA]__qmaxsolutions2172"/>
      <sheetName val="[POWER5_XLA]__qmaxsolutions2173"/>
      <sheetName val="[POWER5_XLA]__qmaxsolutions2174"/>
      <sheetName val="[POWER5_XLA]__qmaxsolutions2175"/>
      <sheetName val="[POWER5_XLA]__qmaxsolutions2176"/>
      <sheetName val="[POWER5_XLA]__qmaxsolutions2177"/>
      <sheetName val="[POWER5_XLA]__qmaxsolutions2178"/>
      <sheetName val="[POWER5_XLA]__qmaxsolutions2179"/>
      <sheetName val="[POWER5_XLA]__qmaxsolutions2180"/>
      <sheetName val="[POWER5_XLA]__qmaxsolutions2181"/>
      <sheetName val="[POWER5_XLA]__qmaxsolutions2182"/>
      <sheetName val="[POWER5_XLA]__qmaxsolutions2183"/>
      <sheetName val="[POWER5_XLA]__qmaxsolutions2184"/>
      <sheetName val="[POWER5_XLA]__qmaxsolutions2185"/>
      <sheetName val="[POWER5_XLA]__qmaxsolutions2186"/>
      <sheetName val="[POWER5_XLA]__qmaxsolutions2187"/>
      <sheetName val="[POWER5_XLA]__qmaxsolutions2188"/>
      <sheetName val="[POWER5_XLA]__qmaxsolutions2189"/>
      <sheetName val="[POWER5_XLA]__soferadvisors_183"/>
      <sheetName val="[POWER5_XLA]__soferadvisors_184"/>
      <sheetName val="[POWER5_XLA]__soferadvisors_185"/>
      <sheetName val="[POWER5_XLA]__soferadvisors_186"/>
      <sheetName val="[POWER5_XLA]__soferadvisors_187"/>
      <sheetName val="[POWER5_XLA]__soferadvisors_188"/>
      <sheetName val="UBA_Table2"/>
      <sheetName val="[POWER5_XLA]__soferadvisors_189"/>
      <sheetName val="[POWER5_XLA]__soferadvisors_190"/>
      <sheetName val="[POWER5_XLA]__soferadvisors_191"/>
      <sheetName val="[POWER5_XLA]__qmaxsolutions2190"/>
      <sheetName val="[POWER5_XLA]__qmaxsolutions2191"/>
      <sheetName val="[POWER5_XLA]__qmaxsolutions2192"/>
      <sheetName val="[POWER5_XLA]__qmaxsolutions2193"/>
      <sheetName val="[POWER5_XLA]__qmaxsolutions2194"/>
      <sheetName val="[POWER5_XLA]__qmaxsolutions2195"/>
      <sheetName val="[POWER5_XLA]__qmaxsolutions2196"/>
      <sheetName val="[POWER5_XLA]__qmaxsolutions2197"/>
      <sheetName val="[POWER5_XLA]__qmaxsolutions2198"/>
      <sheetName val="[POWER5_XLA]__qmaxsolutions2199"/>
      <sheetName val="[POWER5_XLA]__qmaxsolutions2200"/>
      <sheetName val="[POWER5_XLA]__qmaxsolutions2201"/>
      <sheetName val="[POWER5_XLA]__qmaxsolutions2202"/>
      <sheetName val="[POWER5_XLA]__qmaxsolutions2203"/>
      <sheetName val="[POWER5_XLA]__qmaxsolutions2204"/>
      <sheetName val="[POWER5_XLA]__qmaxsolutions2205"/>
      <sheetName val="[POWER5_XLA]__qmaxsolutions2206"/>
      <sheetName val="[POWER5_XLA]__qmaxsolutions2207"/>
      <sheetName val="[POWER5_XLA]__qmaxsolutions2208"/>
      <sheetName val="[POWER5_XLA]__qmaxsolutions2209"/>
      <sheetName val="[POWER5_XLA]__qmaxsolutions2210"/>
      <sheetName val="[POWER5_XLA]__qmaxsolutions2211"/>
      <sheetName val="[POWER5_XLA]__qmaxsolutions2212"/>
      <sheetName val="[POWER5_XLA]__qmaxsolutions2213"/>
      <sheetName val="[POWER5_XLA]__qmaxsolutions2214"/>
      <sheetName val="[POWER5_XLA]__qmaxsolutions2215"/>
      <sheetName val="[POWER5_XLA]__qmaxsolutions2216"/>
      <sheetName val="[POWER5_XLA]__qmaxsolutions2217"/>
      <sheetName val="[POWER5_XLA]__qmaxsolutions2218"/>
      <sheetName val="[POWER5_XLA]__qmaxsolutions2219"/>
      <sheetName val="[POWER5_XLA]__qmaxsolutions2220"/>
      <sheetName val="[POWER5_XLA]__qmaxsolutions2221"/>
      <sheetName val="461_011"/>
      <sheetName val="[POWER5_XLA]__qmaxsolutions2222"/>
      <sheetName val="[POWER5_XLA]__qmaxsolutions2223"/>
      <sheetName val="[POWER5_XLA]__qmaxsolutions2224"/>
      <sheetName val="[POWER5_XLA]__qmaxsolutions2225"/>
      <sheetName val="[POWER5_XLA]__soferadvisors_192"/>
      <sheetName val="[POWER5_XLA]__soferadvisors_193"/>
      <sheetName val="[POWER5_XLA]__soferadvisors_194"/>
      <sheetName val="[POWER5_XLA]__soferadvisors_195"/>
      <sheetName val="[POWER5_XLA]__soferadvisors_196"/>
      <sheetName val="[POWER5_XLA]__soferadvisors_197"/>
      <sheetName val="[POWER5_XLA]__qmaxsolutions2226"/>
      <sheetName val="[POWER5_XLA]__qmaxsolutions2227"/>
      <sheetName val="[POWER5_XLA]__qmaxsolutions2228"/>
      <sheetName val="[POWER5_XLA]__qmaxsolutions2229"/>
      <sheetName val="[POWER5_XLA]__qmaxsolutions2230"/>
      <sheetName val="[POWER5_XLA]__qmaxsolutions2231"/>
      <sheetName val="[POWER5_XLA]__qmaxsolutions2232"/>
      <sheetName val="[POWER5_XLA]__qmaxsolutions2233"/>
      <sheetName val="[POWER5_XLA]__qmaxsolutions2234"/>
      <sheetName val="[POWER5_XLA]__qmaxsolutions2235"/>
      <sheetName val="[POWER5_XLA]__qmaxsolutions2236"/>
      <sheetName val="[POWER5_XLA]__qmaxsolutions2237"/>
      <sheetName val="[POWER5_XLA]__qmaxsolutions2238"/>
      <sheetName val="[POWER5_XLA]__qmaxsolutions2239"/>
      <sheetName val="[POWER5_XLA]__qmaxsolutions2240"/>
      <sheetName val="[POWER5_XLA]__qmaxsolutions2241"/>
      <sheetName val="[POWER5_XLA]__qmaxsolutions2242"/>
      <sheetName val="[POWER5_XLA]__qmaxsolutions2243"/>
      <sheetName val="[POWER5_XLA]__qmaxsolutions2244"/>
      <sheetName val="[POWER5_XLA]__qmaxsolutions2245"/>
      <sheetName val="[POWER5_XLA]__qmaxsolutions2246"/>
      <sheetName val="[POWER5_XLA]__qmaxsolutions2247"/>
      <sheetName val="[POWER5_XLA]__qmaxsolutions2248"/>
      <sheetName val="[POWER5_XLA]__qmaxsolutions2249"/>
      <sheetName val="[POWER5_XLA]__qmaxsolutions2250"/>
      <sheetName val="[POWER5_XLA]__qmaxsolutions2251"/>
      <sheetName val="[POWER5_XLA]__qmaxsolutions2252"/>
      <sheetName val="[POWER5_XLA]__qmaxsolutions2253"/>
      <sheetName val="[POWER5_XLA]__qmaxsolutions2254"/>
      <sheetName val="[POWER5_XLA]__qmaxsolutions2255"/>
      <sheetName val="[POWER5_XLA]__qmaxsolutions2256"/>
      <sheetName val="Customer_Complaints2"/>
      <sheetName val="[POWER5_XLA]__qmaxsolutions2257"/>
      <sheetName val="[POWER5_XLA]__qmaxsolutions2258"/>
      <sheetName val="[POWER5_XLA]__qmaxsolutions2259"/>
      <sheetName val="[POWER5_XLA]__qmaxsolutions2260"/>
      <sheetName val="[POWER5_XLA]__qmaxsolutions2261"/>
      <sheetName val="[POWER5_XLA]__qmaxsolutions2262"/>
      <sheetName val="[POWER5_XLA]__qmaxsolutions2263"/>
      <sheetName val="[POWER5_XLA]__qmaxsolutions2264"/>
      <sheetName val="[POWER5_XLA]__qmaxsolutions2265"/>
      <sheetName val="[POWER5_XLA]__qmaxsolutions2266"/>
      <sheetName val="[POWER5_XLA]__qmaxsolutions2267"/>
      <sheetName val="[POWER5_XLA]__qmaxsolutions2268"/>
      <sheetName val="[POWER5_XLA]__qmaxsolutions2269"/>
      <sheetName val="[POWER5_XLA]__qmaxsolutions2270"/>
      <sheetName val="[POWER5_XLA]__qmaxsolutions2271"/>
      <sheetName val="[POWER5_XLA]__qmaxsolutions2272"/>
      <sheetName val="[POWER5_XLA]__qmaxsolutions2273"/>
      <sheetName val="[POWER5_XLA]__qmaxsolutions2274"/>
      <sheetName val="[POWER5_XLA]__qmaxsolutions2275"/>
      <sheetName val="[POWER5_XLA]__qmaxsolutions2276"/>
      <sheetName val="[POWER5_XLA]__qmaxsolutions2277"/>
      <sheetName val="[POWER5_XLA]__qmaxsolutions2278"/>
      <sheetName val="[POWER5_XLA]__soferadvisors_198"/>
      <sheetName val="[POWER5_XLA]__soferadvisors_199"/>
      <sheetName val="[POWER5_XLA]__soferadvisors_200"/>
      <sheetName val="[POWER5_XLA]__soferadvisors_201"/>
      <sheetName val="[POWER5_XLA]__soferadvisors_202"/>
      <sheetName val="[POWER5_XLA]__soferadvisors_203"/>
      <sheetName val="[POWER5_XLA]__soferadvisors_204"/>
      <sheetName val="[POWER5_XLA]__soferadvisors_205"/>
      <sheetName val="[POWER5_XLA]__soferadvisors_206"/>
      <sheetName val="[POWER5_XLA]__soferadvisors_207"/>
      <sheetName val="[POWER5_XLA]__d_docs_live_ne193"/>
      <sheetName val="[POWER5_XLA]__d_docs_live_ne194"/>
      <sheetName val="[POWER5_XLA]__d_docs_live_ne195"/>
      <sheetName val="[POWER5_XLA]__d_docs_live_ne196"/>
      <sheetName val="[POWER5_XLA]__d_docs_live_ne197"/>
      <sheetName val="[POWER5_XLA]__d_docs_live_ne198"/>
      <sheetName val="[POWER5_XLA]__d_docs_live_ne199"/>
      <sheetName val="[POWER5_XLA]__d_docs_live_ne200"/>
      <sheetName val="[POWER5_XLA]__d_docs_live_ne201"/>
      <sheetName val="[POWER5_XLA]__d_docs_live_ne202"/>
      <sheetName val="[POWER5_XLA]__d_docs_live_ne203"/>
      <sheetName val="[POWER5_XLA]__d_docs_live_ne204"/>
      <sheetName val="[POWER5_XLA]__d_docs_live_ne205"/>
      <sheetName val="[POWER5_XLA]__d_docs_live_ne206"/>
      <sheetName val="[POWER5_XLA]__d_docs_live_ne207"/>
      <sheetName val="[POWER5_XLA]__d_docs_live_ne208"/>
      <sheetName val="[POWER5_XLA]__d_docs_live_ne209"/>
      <sheetName val="[POWER5_XLA]__d_docs_live_ne210"/>
      <sheetName val="[POWER5_XLA]__d_docs_live_ne211"/>
      <sheetName val="[POWER5_XLA]__d_docs_live_ne212"/>
      <sheetName val="[POWER5_XLA]__d_docs_live_ne213"/>
      <sheetName val="[POWER5_XLA]__d_docs_live_ne214"/>
      <sheetName val="[POWER5_XLA]__d_docs_live_ne215"/>
      <sheetName val="[POWER5_XLA]__d_docs_live_ne216"/>
      <sheetName val="[POWER5_XLA]__d_docs_live_ne217"/>
      <sheetName val="[POWER5_XLA]__d_docs_live_ne218"/>
      <sheetName val="[POWER5_XLA]__d_docs_live_ne219"/>
      <sheetName val="[POWER5_XLA]__d_docs_live_ne220"/>
      <sheetName val="[POWER5_XLA]__d_docs_live_ne221"/>
      <sheetName val="[POWER5_XLA]__d_docs_live_ne222"/>
      <sheetName val="[POWER5_XLA]__d_docs_live_ne223"/>
      <sheetName val="[POWER5_XLA]__d_docs_live_ne224"/>
      <sheetName val="[POWER5_XLA]__d_docs_live_ne225"/>
      <sheetName val="[POWER5_XLA]__d_docs_live_ne226"/>
      <sheetName val="[POWER5_XLA]__d_docs_live_ne227"/>
      <sheetName val="[POWER5_XLA]__d_docs_live_ne228"/>
      <sheetName val="[POWER5_XLA]__d_docs_live_ne229"/>
      <sheetName val="[POWER5_XLA]__d_docs_live_ne230"/>
      <sheetName val="[POWER5_XLA]__d_docs_live_ne231"/>
      <sheetName val="[POWER5_XLA]__d_docs_live_ne232"/>
      <sheetName val="[POWER5_XLA]__d_docs_live_ne233"/>
      <sheetName val="[POWER5_XLA]__d_docs_live_ne234"/>
      <sheetName val="[POWER5_XLA]__d_docs_live_ne235"/>
      <sheetName val="[POWER5_XLA]__d_docs_live_ne236"/>
      <sheetName val="[POWER5_XLA]__d_docs_live_ne237"/>
      <sheetName val="[POWER5_XLA]__d_docs_live_n_116"/>
      <sheetName val="[POWER5_XLA]__d_docs_live_ne238"/>
      <sheetName val="[POWER5_XLA]__d_docs_live_ne239"/>
      <sheetName val="[POWER5_XLA]__d_docs_live_n_117"/>
      <sheetName val="[POWER5_XLA]__d_docs_live_n_118"/>
      <sheetName val="[POWER5_XLA]__d_docs_live_n_119"/>
      <sheetName val="[POWER5_XLA]__d_docs_live_n_120"/>
      <sheetName val="[POWER5_XLA]__d_docs_live_n_121"/>
      <sheetName val="[POWER5_XLA]__d_docs_live_n_122"/>
      <sheetName val="[POWER5_XLA]__d_docs_live_n_123"/>
      <sheetName val="[POWER5_XLA]__d_docs_live_n_124"/>
      <sheetName val="[POWER5_XLA]__d_docs_live_n_125"/>
      <sheetName val="[POWER5_XLA]__d_docs_live_n_126"/>
      <sheetName val="[POWER5_XLA]__soferadvisors_208"/>
      <sheetName val="[POWER5_XLA]__soferadvisors_209"/>
      <sheetName val="[POWER5_XLA]__soferadvisors_210"/>
      <sheetName val="[POWER5_XLA]__soferadvisors_211"/>
      <sheetName val="[POWER5_XLA]__soferadvisors_212"/>
      <sheetName val="[POWER5_XLA]__qmaxsolutions2279"/>
      <sheetName val="[POWER5_XLA]__qmaxsolutions2280"/>
      <sheetName val="[POWER5_XLA]__qmaxsolutions2281"/>
      <sheetName val="[POWER5_XLA]__qmaxsolutions2282"/>
      <sheetName val="[POWER5_XLA]__qmaxsolutions2283"/>
      <sheetName val="[POWER5_XLA]__qmaxsolutions2284"/>
      <sheetName val="[POWER5_XLA]__qmaxsolutions2285"/>
      <sheetName val="[POWER5_XLA]__qmaxsolutions2286"/>
      <sheetName val="[POWER5_XLA]__qmaxsolutions2287"/>
      <sheetName val="[POWER5_XLA]__qmaxsolutions2288"/>
      <sheetName val="[POWER5_XLA]__qmaxsolutions2289"/>
      <sheetName val="[POWER5_XLA]__qmaxsolutions2290"/>
      <sheetName val="[POWER5_XLA]__qmaxsolutions2291"/>
      <sheetName val="[POWER5_XLA]__qmaxsolutions2292"/>
      <sheetName val="cost_centers1"/>
      <sheetName val="[POWER5_XLA]__qmaxsolutions2293"/>
      <sheetName val="#Partner_Level_Footnotes#1"/>
      <sheetName val="Cost_Centre_Completeness1"/>
      <sheetName val="Country_15_Check1"/>
      <sheetName val="BU112_Check1"/>
      <sheetName val="BU113_Check1"/>
      <sheetName val="BU100_Check_1"/>
      <sheetName val="BU153_Check1"/>
      <sheetName val="GFS_BU_105-1111"/>
      <sheetName val="EITS_Check1"/>
      <sheetName val="[POWER5_XLA]__qmaxsolutions2294"/>
      <sheetName val="[POWER5_XLA]__qmaxsolutions2295"/>
      <sheetName val="[POWER5_XLA]__qmaxsolutions2296"/>
      <sheetName val="[POWER5_XLA]__qmaxsolutions2297"/>
      <sheetName val="[POWER5_XLA]__qmaxsolutions2298"/>
      <sheetName val="[POWER5_XLA]__soferadvisors_213"/>
      <sheetName val="[POWER5_XLA]__soferadvisors_214"/>
      <sheetName val="[POWER5_XLA]__soferadvisors_215"/>
      <sheetName val="[POWER5_XLA]__soferadvisors_216"/>
      <sheetName val="[POWER5_XLA]__soferadvisors_217"/>
      <sheetName val="[POWER5_XLA]__soferadvisors_218"/>
      <sheetName val="[POWER5_XLA]__soferadvisors_219"/>
      <sheetName val="[POWER5_XLA]__qmaxsolutions2299"/>
      <sheetName val="[POWER5_XLA]__qmaxsolutions2300"/>
      <sheetName val="[POWER5_XLA]__qmaxsolutions2301"/>
      <sheetName val="[POWER5_XLA]__qmaxsolutions2302"/>
      <sheetName val="[POWER5_XLA]__qmaxsolutions2303"/>
      <sheetName val="[POWER5_XLA]__qmaxsolutions2304"/>
      <sheetName val="[POWER5_XLA]__qmaxsolutions2305"/>
      <sheetName val="[POWER5_XLA]__qmaxsolutions2306"/>
      <sheetName val="[POWER5_XLA]__qmaxsolutions2307"/>
      <sheetName val="[POWER5_XLA]__qmaxsolutions2308"/>
      <sheetName val="[POWER5_XLA]__qmaxsolutions2309"/>
      <sheetName val="[POWER5_XLA]__qmaxsolutions2310"/>
      <sheetName val="[POWER5_XLA]__qmaxsolutions2311"/>
      <sheetName val="[POWER5_XLA]__qmaxsolutions2312"/>
      <sheetName val="[POWER5_XLA]__qmaxsolutions2313"/>
      <sheetName val="[POWER5_XLA]__qmaxsolutions2314"/>
      <sheetName val="[POWER5_XLA]__qmaxsolutions2315"/>
      <sheetName val="[POWER5_XLA]__qmaxsolutions2316"/>
      <sheetName val="[POWER5_XLA]__qmaxsolutions2317"/>
      <sheetName val="Backlog_LOI1"/>
      <sheetName val="Chain_Info1"/>
      <sheetName val="Fed_Curr_Prov1"/>
      <sheetName val="Equity_set_04"/>
      <sheetName val="Roll_Up_Fee_Class1"/>
      <sheetName val="Downside_Financial_Model1"/>
      <sheetName val="Projected_2009_PPC_TI"/>
      <sheetName val="[POWER5_XLA]__qmaxsolutions2318"/>
      <sheetName val="[POWER5_XLA]__qmaxsolutions2319"/>
      <sheetName val="[POWER5_XLA]__qmaxsolutions2320"/>
      <sheetName val="[POWER5_XLA]__qmaxsolutions2321"/>
      <sheetName val="[POWER5_XLA]__d_docs_live_n_127"/>
      <sheetName val="[POWER5_XLA]__d_docs_live_n_128"/>
      <sheetName val="[POWER5_XLA]__d_docs_live_n_129"/>
      <sheetName val="[POWER5_XLA]__d_docs_live_n_130"/>
      <sheetName val="[POWER5_XLA]__d_docs_live_n_131"/>
      <sheetName val="[POWER5_XLA]__qmaxsolutions2322"/>
      <sheetName val="[POWER5_XLA]__qmaxsolutions2323"/>
      <sheetName val="[POWER5_XLA]__qmaxsolutions2324"/>
      <sheetName val="[POWER5_XLA]__qmaxsolutions2325"/>
      <sheetName val="[POWER5_XLA]__qmaxsolutions2326"/>
      <sheetName val="[POWER5_XLA]__qmaxsolutions2327"/>
      <sheetName val="[POWER5_XLA]__qmaxsolutions2328"/>
      <sheetName val="[POWER5_XLA]__qmaxsolutions2329"/>
      <sheetName val="[POWER5_XLA]__qmaxsolutions2330"/>
      <sheetName val="[POWER5_XLA]__qmaxsolutions2331"/>
      <sheetName val="[POWER5_XLA]__qmaxsolutions2332"/>
      <sheetName val="[POWER5_XLA]__qmaxsolutions2333"/>
      <sheetName val="[POWER5_XLA]__qmaxsolutions2334"/>
      <sheetName val="[POWER5_XLA]__qmaxsolutions2335"/>
      <sheetName val="[POWER5_XLA]__qmaxsolutions2336"/>
      <sheetName val="[POWER5_XLA]__qmaxsolutions2337"/>
      <sheetName val="[POWER5_XLA]__qmaxsolutions2338"/>
      <sheetName val="[POWER5_XLA]__qmaxsolutions2339"/>
      <sheetName val="[POWER5_XLA]__qmaxsolutions2340"/>
      <sheetName val="[POWER5_XLA]__qmaxsolutions2341"/>
      <sheetName val="[POWER5_XLA]__qmaxsolutions2342"/>
      <sheetName val="[POWER5_XLA]__qmaxsolutions2343"/>
      <sheetName val="[POWER5_XLA]__qmaxsolutions2344"/>
      <sheetName val="[POWER5_XLA]__qmaxsolutions2345"/>
      <sheetName val="[POWER5_XLA]__qmaxsolutions2346"/>
      <sheetName val="[POWER5_XLA]__qmaxsolutions2347"/>
      <sheetName val="[POWER5_XLA]__qmaxsolutions2348"/>
      <sheetName val="[POWER5_XLA]__qmaxsolutions2349"/>
      <sheetName val="[POWER5_XLA]__qmaxsolutions2350"/>
      <sheetName val="[POWER5_XLA]__qmaxsolutions2351"/>
      <sheetName val="[POWER5_XLA]__qmaxsolutions2352"/>
      <sheetName val="[POWER5_XLA]__qmaxsolutions2353"/>
      <sheetName val="[POWER5_XLA]__d_docs_live_n_132"/>
      <sheetName val="[POWER5_XLA]__d_docs_live_n_133"/>
      <sheetName val="[POWER5_XLA]__d_docs_live_n_134"/>
      <sheetName val="[POWER5_XLA]__d_docs_live_n_135"/>
      <sheetName val="[POWER5_XLA]__d_docs_live_n_136"/>
      <sheetName val="[POWER5_XLA]__d_docs_live_n_137"/>
      <sheetName val="[POWER5_XLA]__d_docs_live_n_138"/>
      <sheetName val="[POWER5_XLA]__d_docs_live_n_139"/>
      <sheetName val="[POWER5_XLA]__d_docs_live_n_140"/>
      <sheetName val="[POWER5_XLA]__d_docs_live_n_141"/>
      <sheetName val="[POWER5_XLA]__d_docs_live_n_142"/>
      <sheetName val="[POWER5_XLA]__qmaxsolutions2354"/>
      <sheetName val="[POWER5_XLA]__soferadvisors_220"/>
      <sheetName val="[POWER5_XLA]__soferadvisors_221"/>
      <sheetName val="[POWER5_XLA]__soferadvisors_222"/>
      <sheetName val="[POWER5_XLA]__soferadvisors_223"/>
      <sheetName val="[POWER5_XLA]__soferadvisors_224"/>
      <sheetName val="[POWER5_XLA]__soferadvisors_225"/>
      <sheetName val="[POWER5_XLA]__soferadvisors_226"/>
      <sheetName val="[POWER5_XLA]__soferadvisors_227"/>
      <sheetName val="[POWER5_XLA]__soferadvisors_228"/>
      <sheetName val="[POWER5_XLA]__soferadvisors_229"/>
      <sheetName val="[POWER5_XLA]__soferadvisors_230"/>
      <sheetName val="[POWER5_XLA]__soferadvisors_231"/>
      <sheetName val="[POWER5_XLA]__soferadvisors_232"/>
      <sheetName val="[POWER5_XLA]__soferadvisors_233"/>
      <sheetName val="[POWER5_XLA]__soferadvisors_234"/>
      <sheetName val="[POWER5_XLA]__soferadvisors_235"/>
      <sheetName val="[POWER5_XLA]__soferadvisors_236"/>
      <sheetName val="[POWER5_XLA]__soferadvisors_237"/>
      <sheetName val="[POWER5_XLA]__soferadvisors_238"/>
      <sheetName val="[POWER5_XLA]__soferadvisors_239"/>
      <sheetName val="[POWER5_XLA]__soferadvisors_240"/>
      <sheetName val="[POWER5_XLA]__soferadvisors_241"/>
      <sheetName val="[POWER5_XLA]__soferadvisors_242"/>
      <sheetName val="[POWER5_XLA]__soferadvisors_243"/>
      <sheetName val="[POWER5_XLA]__soferadvisors_244"/>
      <sheetName val="[POWER5_XLA]__soferadvisors_245"/>
      <sheetName val="[POWER5_XLA]__soferadvisors_246"/>
      <sheetName val="[POWER5_XLA]__soferadvisors_247"/>
      <sheetName val="[POWER5_XLA]__soferadvisors_248"/>
      <sheetName val="[POWER5_XLA]__soferadvisors_249"/>
      <sheetName val="[POWER5_XLA]__soferadvisors_250"/>
      <sheetName val="[POWER5_XLA]__soferadvisors_251"/>
      <sheetName val="[POWER5_XLA]__soferadvisors_252"/>
      <sheetName val="[POWER5_XLA]__soferadvisors_253"/>
      <sheetName val="[POWER5_XLA]__soferadvisors_254"/>
      <sheetName val="[POWER5_XLA]__soferadvisors_255"/>
      <sheetName val="[POWER5_XLA]__soferadvisors_256"/>
      <sheetName val="[POWER5_XLA]__soferadvisors_257"/>
      <sheetName val="[POWER5_XLA]__soferadvisors_258"/>
      <sheetName val="[POWER5_XLA]__soferadvisors_259"/>
      <sheetName val="BS17_-_TB_Scratchpad"/>
      <sheetName val="[POWER5_XLA]__qmaxsolutions2355"/>
      <sheetName val="Income_Statement1"/>
      <sheetName val="Operating_Cycle1"/>
      <sheetName val="Rekap_Direct_Cost1"/>
      <sheetName val="[POWER5_XLA]__qmaxsolutions2356"/>
      <sheetName val="[POWER5_XLA]__qmaxsolutions2357"/>
      <sheetName val="[POWER5_XLA]__qmaxsolutions2358"/>
      <sheetName val="[POWER5_XLA]__qmaxsolutions2359"/>
      <sheetName val="[POWER5_XLA]__qmaxsolutions2360"/>
      <sheetName val="[POWER5_XLA]__qmaxsolutions2361"/>
      <sheetName val="[POWER5_XLA]__qmaxsolutions2362"/>
      <sheetName val="[POWER5_XLA]__qmaxsolutions2363"/>
      <sheetName val="[POWER5_XLA]__qmaxsolutions2364"/>
      <sheetName val="[POWER5_XLA]__qmaxsolutions2365"/>
      <sheetName val="[POWER5_XLA]__qmaxsolutions2366"/>
      <sheetName val="[POWER5_XLA]__qmaxsolutions2367"/>
      <sheetName val="[POWER5_XLA]__qmaxsolutions2368"/>
      <sheetName val="[POWER5_XLA]__qmaxsolutions2369"/>
      <sheetName val="[POWER5_XLA]__qmaxsolutions2370"/>
      <sheetName val="[POWER5_XLA]__qmaxsolutions2371"/>
      <sheetName val="[POWER5_XLA]__qmaxsolutions2372"/>
      <sheetName val="[POWER5_XLA]__qmaxsolutions2373"/>
      <sheetName val="C_US"/>
      <sheetName val="N_US"/>
      <sheetName val="[POWER5_XLA]__qmaxsolutions2374"/>
      <sheetName val="[POWER5_XLA]__qmaxsolutions2375"/>
      <sheetName val="[POWER5_XLA]__qmaxsolutions2376"/>
      <sheetName val="[POWER5_XLA]__qmaxsolutions2377"/>
      <sheetName val="[POWER5_XLA]__qmaxsolutions2378"/>
      <sheetName val="[POWER5_XLA]__qmaxsolutions2379"/>
      <sheetName val="[POWER5_XLA]__qmaxsolutions2380"/>
      <sheetName val="[POWER5_XLA]__qmaxsolutions2381"/>
      <sheetName val="[POWER5_XLA]__qmaxsolutions2382"/>
      <sheetName val="[POWER5_XLA]__qmaxsolutions2383"/>
      <sheetName val="Original_Andrew___Data"/>
      <sheetName val="[POWER5_XLA]__sfdc_DFS_Applic27"/>
      <sheetName val="[POWER5_XLA]_Applications_Mi_79"/>
      <sheetName val="[POWER5_XLA]__localhost_webd_80"/>
      <sheetName val="[POWER5_XLA]__localhost_webd_81"/>
      <sheetName val="[POWER5_XLA]__localhost_FY_2027"/>
      <sheetName val="[POWER5_XLA]__localhost_webd_82"/>
      <sheetName val="[POWER5_XLA][POWER5_XLA]_POW223"/>
      <sheetName val="[POWER5_XLA][POWER5_XLA]_POW224"/>
      <sheetName val="[POWER5_XLA][POWER5_XLA]_POW225"/>
      <sheetName val="[POWER5_XLA][POWER5_XLA]_Appl52"/>
      <sheetName val="[POWER5_XLA][POWER5_XLA]__na152"/>
      <sheetName val="[POWER5_XLA][POWER5_XLA]__sfd52"/>
      <sheetName val="[POWER5_XLA][POWER5_XLA]__qma36"/>
      <sheetName val="[POWER5_XLA][POWER5_XLA]_POW226"/>
      <sheetName val="[POWER5_XLA][POWER5_XLA]_POW227"/>
      <sheetName val="[POWER5_XLA][POWER5_XLA]_J_Ap36"/>
      <sheetName val="[POWER5_XLA]_J_Applications__49"/>
      <sheetName val="[POWER5_XLA]_Applications_Mi_80"/>
      <sheetName val="[POWER5_XLA]__aodocs_altirna112"/>
      <sheetName val="[POWER5_XLA]__aodocs_altirna113"/>
      <sheetName val="[POWER5_XLA]__localhost_Appli_1"/>
      <sheetName val="Prog_Amort1"/>
      <sheetName val="Input_Sheet1"/>
      <sheetName val="10-1_Media"/>
      <sheetName val="Column_titles"/>
      <sheetName val="Rate_Card_-_Base_Currency"/>
      <sheetName val="0__AMP_Inputs"/>
      <sheetName val="Disclaimer_&amp;_Terms_of_Use"/>
      <sheetName val="Cover_Sheet"/>
      <sheetName val="Panel_Data"/>
      <sheetName val="Summary_Mapping"/>
      <sheetName val="[POWER5_XLA]__qmaxsolutions2384"/>
      <sheetName val="[POWER5_XLA]__qmaxsolutions2385"/>
      <sheetName val="[POWER5_XLA]__qmaxsolutions2386"/>
      <sheetName val="[POWER5_XLA]__qmaxsolutions2387"/>
      <sheetName val="[POWER5_XLA]__qmaxsolutions2388"/>
      <sheetName val="[POWER5_XLA]__qmaxsolutions2389"/>
      <sheetName val="[POWER5_XLA]__qmaxsolutions2390"/>
      <sheetName val="[POWER5_XLA]__qmaxsolutions2391"/>
      <sheetName val="[POWER5_XLA]__qmaxsolutions2392"/>
      <sheetName val="[POWER5_XLA]__qmaxsolutions2393"/>
      <sheetName val="[POWER5_XLA]__qmaxsolutions2394"/>
      <sheetName val="[POWER5_XLA]__qmaxsolutions2395"/>
      <sheetName val="[POWER5_XLA]__qmaxsolutions2396"/>
      <sheetName val="[POWER5_XLA]__qmaxsolutions2397"/>
      <sheetName val="[POWER5_XLA]__soferadvisors_260"/>
      <sheetName val="[POWER5_XLA]__soferadvisors_261"/>
      <sheetName val="[POWER5_XLA]__soferadvisors_262"/>
      <sheetName val="[POWER5_XLA]__soferadvisors_263"/>
      <sheetName val="[POWER5_XLA]__soferadvisors_264"/>
      <sheetName val="[POWER5_XLA]__soferadvisors_265"/>
      <sheetName val="[POWER5_XLA]__soferadvisors_266"/>
      <sheetName val="[POWER5_XLA]__soferadvisors_267"/>
      <sheetName val="[POWER5_XLA]__soferadvisors_268"/>
      <sheetName val="[POWER5_XLA]__soferadvisors_269"/>
      <sheetName val="[POWER5_XLA]__soferadvisors_270"/>
      <sheetName val="[POWER5_XLA]__soferadvisors_271"/>
      <sheetName val="[POWER5_XLA]__soferadvisors_272"/>
      <sheetName val="[POWER5_XLA]__soferadvisors_273"/>
      <sheetName val="[POWER5_XLA]__soferadvisors_274"/>
      <sheetName val="[POWER5_XLA]__soferadvisors_275"/>
      <sheetName val="[POWER5_XLA]__soferadvisors_276"/>
      <sheetName val="[POWER5_XLA]__soferadvisors_277"/>
      <sheetName val="[POWER5_XLA]__soferadvisors_278"/>
      <sheetName val="[POWER5_XLA]__soferadvisors_279"/>
      <sheetName val="[POWER5_XLA]__soferadvisors_280"/>
      <sheetName val="[POWER5_XLA]__soferadvisors_281"/>
      <sheetName val="[POWER5_XLA]__soferadvisors_282"/>
      <sheetName val="[POWER5_XLA]__soferadvisors_283"/>
      <sheetName val="[POWER5_XLA]__soferadvisors_284"/>
      <sheetName val="[POWER5_XLA]__soferadvisors_285"/>
      <sheetName val="[POWER5_XLA]__soferadvisors_286"/>
      <sheetName val="[POWER5_XLA]__soferadvisors_287"/>
      <sheetName val="[POWER5_XLA]__soferadvisors_288"/>
      <sheetName val="[POWER5_XLA]__soferadvisors_289"/>
      <sheetName val="[POWER5_XLA]__soferadvisors_290"/>
      <sheetName val="[POWER5_XLA]__soferadvisors_291"/>
      <sheetName val="[POWER5_XLA]__soferadvisors_292"/>
      <sheetName val="[POWER5_XLA]__soferadvisors_293"/>
      <sheetName val="[POWER5_XLA]__soferadvisors_294"/>
      <sheetName val="[POWER5_XLA]__soferadvisors_295"/>
      <sheetName val="[POWER5_XLA]__soferadvisors_296"/>
      <sheetName val="[POWER5_XLA]__soferadvisors_297"/>
      <sheetName val="[POWER5_XLA]__soferadvisors_298"/>
      <sheetName val="[POWER5_XLA]__soferadvisors_299"/>
      <sheetName val="[POWER5_XLA]__soferadvisors_300"/>
      <sheetName val="[POWER5_XLA]__soferadvisors_301"/>
      <sheetName val="[POWER5_XLA]__soferadvisors_302"/>
      <sheetName val="[POWER5_XLA]__soferadvisors_303"/>
      <sheetName val="[POWER5_XLA]__soferadvisors_304"/>
      <sheetName val="[POWER5_XLA]__soferadvisors_305"/>
      <sheetName val="[POWER5_XLA]__soferadvisors_306"/>
      <sheetName val="[POWER5_XLA]__soferadvisors_307"/>
      <sheetName val="[POWER5_XLA]__soferadvisors_308"/>
      <sheetName val="[POWER5_XLA]__soferadvisors_309"/>
      <sheetName val="[POWER5_XLA]__soferadvisors_310"/>
      <sheetName val="[POWER5_XLA]__soferadvisors_311"/>
      <sheetName val="[POWER5_XLA]__soferadvisors_312"/>
      <sheetName val="[POWER5_XLA]__soferadvisors_313"/>
      <sheetName val="[POWER5_XLA]__soferadvisors_314"/>
      <sheetName val="[POWER5_XLA]__soferadvisors_315"/>
      <sheetName val="[POWER5_XLA]__soferadvisors_316"/>
      <sheetName val="[POWER5_XLA]__soferadvisors_317"/>
      <sheetName val="[POWER5_XLA]__soferadvisors_318"/>
      <sheetName val="[POWER5_XLA]__soferadvisors_319"/>
      <sheetName val="[POWER5_XLA]__soferadvisors_320"/>
      <sheetName val="[POWER5_XLA]__soferadvisors_321"/>
      <sheetName val="[POWER5_XLA]__soferadvisors_322"/>
      <sheetName val="[POWER5_XLA]__soferadvisors_323"/>
      <sheetName val="[POWER5_XLA]__soferadvisors_324"/>
      <sheetName val="[POWER5_XLA]__soferadvisors_325"/>
      <sheetName val="[POWER5_XLA]__soferadvisors_326"/>
      <sheetName val="[POWER5_XLA]__soferadvisors_327"/>
      <sheetName val="[POWER5_XLA]__soferadvisors_328"/>
      <sheetName val="[POWER5_XLA]__soferadvisors_329"/>
      <sheetName val="[POWER5_XLA]__soferadvisors_330"/>
      <sheetName val="[POWER5_XLA]__soferadvisors_331"/>
      <sheetName val="[POWER5_XLA]__soferadvisors_332"/>
      <sheetName val="[POWER5_XLA]__soferadvisors_333"/>
      <sheetName val="[POWER5_XLA]__soferadvisors_334"/>
      <sheetName val="[POWER5_XLA]__soferadvisors_335"/>
      <sheetName val="[POWER5_XLA]__soferadvisors_336"/>
      <sheetName val="[POWER5_XLA]__soferadvisors_337"/>
      <sheetName val="[POWER5_XLA]__soferadvisors_338"/>
      <sheetName val="[POWER5_XLA]__soferadvisors_339"/>
      <sheetName val="[POWER5_XLA]__soferadvisors_340"/>
      <sheetName val="[POWER5_XLA]__soferadvisors_341"/>
      <sheetName val="[POWER5_XLA]__soferadvisors_342"/>
      <sheetName val="[POWER5_XLA]__soferadvisors_343"/>
      <sheetName val="[POWER5_XLA]__soferadvisors_344"/>
      <sheetName val="[POWER5_XLA]__soferadvisors_345"/>
      <sheetName val="[POWER5_XLA]__soferadvisors_346"/>
      <sheetName val="[POWER5_XLA]__soferadvisors_347"/>
      <sheetName val="[POWER5_XLA]__soferadvisors_348"/>
      <sheetName val="[POWER5_XLA]__soferadvisors_349"/>
      <sheetName val="[POWER5_XLA]__soferadvisors_350"/>
      <sheetName val="[POWER5_XLA]__soferadvisors_351"/>
      <sheetName val="[POWER5_XLA]__soferadvisors_352"/>
      <sheetName val="[POWER5_XLA]__soferadvisors_353"/>
      <sheetName val="[POWER5_XLA]__soferadvisors_354"/>
      <sheetName val="[POWER5_XLA]__soferadvisors_355"/>
      <sheetName val="[POWER5_XLA]__soferadvisors_356"/>
      <sheetName val="[POWER5_XLA]__soferadvisors_357"/>
      <sheetName val="[POWER5_XLA]__soferadvisors_358"/>
      <sheetName val="[POWER5_XLA]__soferadvisors_359"/>
      <sheetName val="[POWER5_XLA]__soferadvisors_360"/>
      <sheetName val="[POWER5_XLA]__soferadvisors_361"/>
      <sheetName val="[POWER5_XLA]__soferadvisors_362"/>
      <sheetName val="[POWER5_XLA]__soferadvisors_363"/>
      <sheetName val="[POWER5_XLA]__soferadvisors_364"/>
      <sheetName val="[POWER5_XLA]__soferadvisors_365"/>
      <sheetName val="[POWER5_XLA]__soferadvisors_366"/>
      <sheetName val="[POWER5_XLA]__soferadvisors_367"/>
      <sheetName val="[POWER5_XLA]__soferadvisors_368"/>
      <sheetName val="[POWER5_XLA]__soferadvisors_369"/>
      <sheetName val="[POWER5_XLA]__soferadvisors_370"/>
      <sheetName val="[POWER5_XLA]__soferadvisors_371"/>
      <sheetName val="[POWER5_XLA]__soferadvisors_372"/>
      <sheetName val="[POWER5_XLA]__soferadvisors_373"/>
      <sheetName val="[POWER5_XLA]__soferadvisors_374"/>
      <sheetName val="Adj_Combined_IS"/>
      <sheetName val="PV_of_Future_Price"/>
      <sheetName val="DCF_Output"/>
      <sheetName val="Contribution_Analysis"/>
      <sheetName val="[POWER5_XLA]__soferadvisors_375"/>
      <sheetName val="[POWER5_XLA]__soferadvisors_376"/>
      <sheetName val="[POWER5_XLA]__soferadvisors_377"/>
      <sheetName val="[POWER5_XLA]__soferadvisors_378"/>
      <sheetName val="[POWER5_XLA]__soferadvisors_379"/>
      <sheetName val="[POWER5_XLA]__soferadvisors_380"/>
      <sheetName val="[POWER5_XLA]__soferadvisors_381"/>
      <sheetName val="[POWER5_XLA]__soferadvisors_382"/>
      <sheetName val="[POWER5_XLA]__soferadvisors_383"/>
      <sheetName val="[POWER5_XLA]__soferadvisors_384"/>
      <sheetName val="[POWER5_XLA]__soferadvisors_385"/>
      <sheetName val="[POWER5_XLA]__soferadvisors_386"/>
      <sheetName val="[POWER5_XLA]__soferadvisors_387"/>
      <sheetName val="[POWER5_XLA]__soferadvisors_388"/>
      <sheetName val="[POWER5_XLA]__soferadvisors_389"/>
      <sheetName val="[POWER5_XLA]__soferadvisors_390"/>
      <sheetName val="[POWER5_XLA]__soferadvisors_391"/>
      <sheetName val="[POWER5_XLA]__soferadvisors_392"/>
      <sheetName val="[POWER5_XLA]__soferadvisors_393"/>
      <sheetName val="[POWER5_XLA]__soferadvisors_394"/>
      <sheetName val="[POWER5_XLA]__soferadvisors_395"/>
      <sheetName val="[POWER5_XLA]__soferadvisors_396"/>
      <sheetName val="[POWER5_XLA]__soferadvisors_397"/>
      <sheetName val="[POWER5_XLA]__soferadvisors_398"/>
      <sheetName val="[POWER5_XLA]__soferadvisors_399"/>
      <sheetName val="[POWER5_XLA]__qmaxsolutions2398"/>
      <sheetName val="[POWER5_XLA]__qmaxsolutions2399"/>
      <sheetName val="[POWER5_XLA]__qmaxsolutions2400"/>
      <sheetName val="[POWER5_XLA]__qmaxsolutions2401"/>
      <sheetName val="[POWER5_XLA]__qmaxsolutions2402"/>
      <sheetName val="[POWER5_XLA]__qmaxsolutions2403"/>
      <sheetName val="[POWER5_XLA]__qmaxsolutions2404"/>
      <sheetName val="[POWER5_XLA]__qmaxsolutions2405"/>
      <sheetName val="[POWER5_XLA]__qmaxsolutions2406"/>
      <sheetName val="[POWER5_XLA]__qmaxsolutions2407"/>
      <sheetName val="[POWER5_XLA]__qmaxsolutions2408"/>
      <sheetName val="[POWER5_XLA]__qmaxsolutions2409"/>
      <sheetName val="[POWER5_XLA]__qmaxsolutions2410"/>
      <sheetName val="[POWER5_XLA]__qmaxsolutions2411"/>
      <sheetName val="[POWER5_XLA]__qmaxsolutions2412"/>
      <sheetName val="[POWER5_XLA]__qmaxsolutions2413"/>
      <sheetName val="[POWER5_XLA]__qmaxsolutions2414"/>
      <sheetName val="[POWER5_XLA]__qmaxsolutions2415"/>
      <sheetName val="[POWER5_XLA]__qmaxsolutions2416"/>
      <sheetName val="[POWER5_XLA]__qmaxsolutions2417"/>
      <sheetName val="[POWER5_XLA]__qmaxsolutions2418"/>
      <sheetName val="[POWER5_XLA]__qmaxsolutions2419"/>
      <sheetName val="[POWER5_XLA]__qmaxsolutions2420"/>
      <sheetName val="[POWER5_XLA]__qmaxsolutions2421"/>
      <sheetName val="[POWER5_XLA]__qmaxsolutions2422"/>
      <sheetName val="[POWER5_XLA]__qmaxsolutions2423"/>
      <sheetName val="[POWER5_XLA]__qmaxsolutions2424"/>
      <sheetName val="[POWER5_XLA]__qmaxsolutions2425"/>
      <sheetName val="[POWER5_XLA]__qmaxsolutions2426"/>
      <sheetName val="[POWER5_XLA]__qmaxsolutions2427"/>
      <sheetName val="[POWER5_XLA]__qmaxsolutions2428"/>
      <sheetName val="[POWER5_XLA]__qmaxsolutions2429"/>
      <sheetName val="[POWER5_XLA]__qmaxsolutions2430"/>
      <sheetName val="[POWER5_XLA]__qmaxsolutions2431"/>
      <sheetName val="[POWER5_XLA]__qmaxsolutions2432"/>
      <sheetName val="[POWER5_XLA]__qmaxsolutions2433"/>
      <sheetName val="[POWER5_XLA]__qmaxsolutions2434"/>
      <sheetName val="[POWER5_XLA]__qmaxsolutions2435"/>
      <sheetName val="[POWER5_XLA]__qmaxsolutions2436"/>
      <sheetName val="[POWER5_XLA]__qmaxsolutions2437"/>
      <sheetName val="[POWER5_XLA]__qmaxsolutions2438"/>
      <sheetName val="[POWER5_XLA]__qmaxsolutions2439"/>
      <sheetName val="Operating_Model"/>
      <sheetName val="Backlog_Backlog_Mthdly"/>
      <sheetName val="TMTN_2-RFR_"/>
      <sheetName val="Consolidated_P&amp;L1"/>
      <sheetName val="[POWER5_XLA]__soferadvisors_400"/>
      <sheetName val="[POWER5_XLA]__soferadvisors_401"/>
      <sheetName val="[POWER5_XLA]__soferadvisors_402"/>
      <sheetName val="[POWER5_XLA]__soferadvisors_403"/>
      <sheetName val="CREDIT_STATS"/>
      <sheetName val="[POWER5_XLA]__soferadvisors_404"/>
      <sheetName val="[POWER5_XLA]__soferadvisors_405"/>
      <sheetName val="[POWER5_XLA]__soferadvisors_406"/>
      <sheetName val="[POWER5_XLA]__soferadvisors_407"/>
      <sheetName val="[POWER5_XLA]__soferadvisors_408"/>
      <sheetName val="[POWER5_XLA]__soferadvisors_409"/>
      <sheetName val="[POWER5_XLA]__soferadvisors_410"/>
      <sheetName val="[POWER5_XLA]__qmaxsolutions2440"/>
      <sheetName val="[POWER5_XLA]__qmaxsolutions2441"/>
      <sheetName val="[POWER5_XLA]__qmaxsolutions2442"/>
      <sheetName val="[POWER5_XLA]__qmaxsolutions2443"/>
      <sheetName val="[POWER5_XLA]__qmaxsolutions2444"/>
      <sheetName val="[POWER5_XLA]__qmaxsolutions2445"/>
      <sheetName val="[POWER5_XLA]__qmaxsolutions2446"/>
      <sheetName val="[POWER5_XLA]__qmaxsolutions2447"/>
      <sheetName val="Contact_Sheet"/>
      <sheetName val="LOB_&amp;_Products"/>
      <sheetName val="[POWER5_XLA]__qmaxsolutions2448"/>
      <sheetName val="[POWER5_XLA]__qmaxsolutions2449"/>
      <sheetName val="[POWER5_XLA]__qmaxsolutions2450"/>
      <sheetName val="[POWER5_XLA]__qmaxsolutions2451"/>
      <sheetName val="[POWER5_XLA]__qmaxsolutions2452"/>
      <sheetName val="[POWER5_XLA]__qmaxsolutions2453"/>
      <sheetName val="[POWER5_XLA]__qmaxsolutions2454"/>
      <sheetName val="DATA_BOOKINGS_-_SF1"/>
      <sheetName val="DATA_REVENUE_-_SF1"/>
      <sheetName val="1__Summary1"/>
      <sheetName val="2__Detail_Variances1"/>
      <sheetName val="3__12_Mo_P&amp;L1"/>
      <sheetName val="4__Vendor_GL_Pivot1"/>
      <sheetName val="5__Smartlist1"/>
      <sheetName val="Control_Panel1"/>
      <sheetName val="[POWER5_XLA]__soferadvisors_411"/>
      <sheetName val="[POWER5_XLA]__soferadvisors_412"/>
      <sheetName val="[POWER5_XLA]__soferadvisors_413"/>
      <sheetName val="[POWER5_XLA]__soferadvisors_414"/>
      <sheetName val="[POWER5_XLA]__soferadvisors_415"/>
      <sheetName val="[POWER5_XLA]__soferadvisors_416"/>
      <sheetName val="[POWER5_XLA]__soferadvisors_417"/>
      <sheetName val="[POWER5_XLA]__soferadvisors_418"/>
      <sheetName val="[POWER5_XLA]__soferadvisors_419"/>
      <sheetName val="[POWER5_XLA]__soferadvisors_420"/>
      <sheetName val="[POWER5_XLA]__soferadvisors_421"/>
      <sheetName val="[POWER5_XLA]__soferadvisors_422"/>
      <sheetName val="[POWER5_XLA]__soferadvisors_423"/>
      <sheetName val="Schedule_2"/>
      <sheetName val="[POWER5_XLA]__qmaxsolutions2455"/>
      <sheetName val="[POWER5_XLA]__qmaxsolutions2456"/>
      <sheetName val="[POWER5_XLA]__qmaxsolutions2457"/>
      <sheetName val="[POWER5_XLA]__qmaxsolutions2458"/>
      <sheetName val="[POWER5_XLA]__qmaxsolutions2459"/>
      <sheetName val="[POWER5_XLA]__qmaxsolutions2460"/>
      <sheetName val="[POWER5_XLA]__qmaxsolutions2461"/>
      <sheetName val="[POWER5_XLA]__qmaxsolutions2462"/>
      <sheetName val="[POWER5_XLA]__qmaxsolutions2463"/>
      <sheetName val="[POWER5_XLA]__qmaxsolutions2464"/>
      <sheetName val="[POWER5_XLA]__qmaxsolutions2465"/>
      <sheetName val="[POWER5_XLA]__qmaxsolutions2466"/>
      <sheetName val="[POWER5_XLA]__qmaxsolutions2467"/>
      <sheetName val="[POWER5_XLA]__qmaxsolutions2468"/>
      <sheetName val="[POWER5_XLA]__qmaxsolutions2469"/>
      <sheetName val="ADJ_-_RATE"/>
      <sheetName val="[POWER5_XLA]//na1_salesforce_11"/>
      <sheetName val="[POWER5_XLA]//qmaxsolutions-m11"/>
      <sheetName val="[POWER5_XLA][POWER5_XLA]\Appl11"/>
      <sheetName val="[POWER5_XLA][POWER5_XLA]//na111"/>
      <sheetName val="[POWER5_XLA][POWER5_XLA]\\sfd11"/>
      <sheetName val="[POWER5_XLA][POWER5_XLA]//qma11"/>
      <sheetName val="[POWER5_XLA][POWER5_XLA]\J\Ap11"/>
      <sheetName val="[POWER5_XLA]_Appl_51"/>
      <sheetName val="[POWER5_XLA]__na1_51"/>
      <sheetName val="[POWER5_XLA]__sfd_51"/>
      <sheetName val="[POWER5_XLA]_POW_171"/>
      <sheetName val="[POWER5_XLA]_POW_181"/>
      <sheetName val="[POWER5_XLA]_POW_191"/>
      <sheetName val="[POWER5_XLA]__qma_5"/>
      <sheetName val="[POWER5_XLA]_POW_201"/>
      <sheetName val="[POWER5_XLA]_POW_211"/>
      <sheetName val="[POWER5_XLA]_J_Ap_5"/>
      <sheetName val="[POWER5_XLA]_Appl_61"/>
      <sheetName val="[POWER5_XLA]__na1_61"/>
      <sheetName val="[POWER5_XLA]__sfd_61"/>
      <sheetName val="[POWER5_XLA]_POW_221"/>
      <sheetName val="[POWER5_XLA]_POW_231"/>
      <sheetName val="[POWER5_XLA]_POW_241"/>
      <sheetName val="[POWER5_XLA]__qma_6"/>
      <sheetName val="[POWER5_XLA]_POW_251"/>
      <sheetName val="[POWER5_XLA]_POW_261"/>
      <sheetName val="[POWER5_XLA]_J_Ap_6"/>
      <sheetName val="[POWER5_XLA]_Appl_71"/>
      <sheetName val="[POWER5_XLA]__na1_71"/>
      <sheetName val="[POWER5_XLA]__sfd_71"/>
      <sheetName val="[POWER5_XLA]_POW_29"/>
      <sheetName val="[POWER5_XLA]__qma_7"/>
      <sheetName val="[POWER5_XLA]_POW_30"/>
      <sheetName val="[POWER5_XLA]_POW_31"/>
      <sheetName val="[POWER5_XLA]_J_Ap_7"/>
      <sheetName val="[POWER5_XLA]_Appl_81"/>
      <sheetName val="[POWER5_XLA]__na1_81"/>
      <sheetName val="[POWER5_XLA]__sfd_81"/>
      <sheetName val="[POWER5_XLA]_POW_32"/>
      <sheetName val="[POWER5_XLA]_POW_33"/>
      <sheetName val="[POWER5_XLA]_POW_34"/>
      <sheetName val="[POWER5_XLA]__qma_8"/>
      <sheetName val="[POWER5_XLA]_POW_35"/>
      <sheetName val="[POWER5_XLA]_POW_36"/>
      <sheetName val="[POWER5_XLA]_J_Ap_8"/>
      <sheetName val="[POWER5_XLA]__qmaxsolutions2470"/>
      <sheetName val="share_buyback_output"/>
      <sheetName val="Alpha_Standalone"/>
      <sheetName val="[POWER5_XLA]__qmaxsolutions2471"/>
      <sheetName val="[POWER5_XLA]__qmaxsolutions2472"/>
      <sheetName val="[POWER5_XLA]__qmaxsolutions2473"/>
      <sheetName val="[POWER5_XLA]__qmaxsolutions2474"/>
      <sheetName val="[POWER5_XLA]__qmaxsolutions2475"/>
      <sheetName val="[POWER5_XLA]__qmaxsolutions2476"/>
      <sheetName val="[POWER5_XLA]__qmaxsolutions2477"/>
      <sheetName val="[POWER5_XLA]__qmaxsolutions2478"/>
      <sheetName val="[POWER5_XLA]__qmaxsolutions2479"/>
      <sheetName val="[POWER5_XLA]__qmaxsolutions2480"/>
      <sheetName val="[POWER5_XLA]__qmaxsolutions2481"/>
      <sheetName val="[POWER5_XLA]__qmaxsolutions2482"/>
      <sheetName val="Summary_-&gt;"/>
      <sheetName val="Status_Dashboard"/>
      <sheetName val="Operational_HC_Adj_"/>
      <sheetName val="Functional_Tabs_-&gt;"/>
      <sheetName val="Executive_&amp;_Strategy"/>
      <sheetName val="Supply_Management"/>
      <sheetName val="All_Other"/>
      <sheetName val="Supply_Management_Data_-&gt;"/>
      <sheetName val="Warehouse_Cost"/>
      <sheetName val="WH_Pricing"/>
      <sheetName val="Real_Estate"/>
      <sheetName val="Data_Files_-&gt;"/>
      <sheetName val="Census_-_All_Business"/>
      <sheetName val="ADJ__SMB_Employee_Census_with_$"/>
      <sheetName val="SMB_P&amp;L_(Clean)"/>
      <sheetName val="Corp19_Actual_P&amp;L_wo__Alloc"/>
      <sheetName val="Allocation_Metric_Input"/>
      <sheetName val="Graveyard_-&gt;"/>
      <sheetName val="SMBAllocated_Depts"/>
      <sheetName val="SMBP&amp;L_by_Function"/>
      <sheetName val="SMB_Employee_Census_with_Comp"/>
      <sheetName val="2019_Corp_Actual_PL_(Clean)"/>
      <sheetName val="Corp__Check_Pivot"/>
      <sheetName val="Section_Divider"/>
      <sheetName val="Flatfile_-_Details"/>
      <sheetName val="Operational_Finance_SMB_Direct"/>
      <sheetName val="2019_Actual_PL"/>
      <sheetName val="2020_P&amp;L"/>
      <sheetName val="[POWER5_XLA]__soferadvisors_424"/>
      <sheetName val="[POWER5_XLA]__soferadvisors_425"/>
      <sheetName val="[POWER5_XLA]__soferadvisors_426"/>
      <sheetName val="[POWER5_XLA]__soferadvisors_427"/>
      <sheetName val="[POWER5_XLA]__soferadvisors_428"/>
      <sheetName val="[POWER5_XLA]__soferadvisors_429"/>
      <sheetName val="[POWER5_XLA]__soferadvisors_430"/>
      <sheetName val="[POWER5_XLA]__soferadvisors_431"/>
      <sheetName val="[POWER5_XLA]__soferadvisors_432"/>
      <sheetName val="[POWER5_XLA]__soferadvisors_433"/>
      <sheetName val="[POWER5_XLA]__soferadvisors_434"/>
      <sheetName val="[POWER5_XLA]__soferadvisors_435"/>
      <sheetName val="[POWER5_XLA]__soferadvisors_436"/>
      <sheetName val="[POWER5_XLA]__soferadvisors_437"/>
      <sheetName val="[POWER5_XLA]__soferadvisors_438"/>
      <sheetName val="[POWER5_XLA]__qmaxsolution_1049"/>
      <sheetName val="[POWER5_XLA]__qmaxsolution_1045"/>
      <sheetName val="[POWER5_XLA]__qmaxsolutions2483"/>
      <sheetName val="[POWER5_XLA]__qmaxsolutions2484"/>
      <sheetName val="[POWER5_XLA]__qmaxsolutions2485"/>
      <sheetName val="[POWER5_XLA]__qmaxsolutions2486"/>
      <sheetName val="[POWER5_XLA]__qmaxsolutions2487"/>
      <sheetName val="[POWER5_XLA]__qmaxsolutions2488"/>
      <sheetName val="[POWER5_XLA]__qmaxsolutions2489"/>
      <sheetName val="[POWER5_XLA]__qmaxsolutions2490"/>
      <sheetName val="[POWER5_XLA]__qmaxsolutions2491"/>
      <sheetName val="[POWER5_XLA]__qmaxsolutions2492"/>
      <sheetName val="[POWER5_XLA]__qmaxsolutions2493"/>
      <sheetName val="[POWER5_XLA]__qmaxsolutions2494"/>
      <sheetName val="[POWER5_XLA]__qmaxsolutions2495"/>
      <sheetName val="[POWER5_XLA]__qmaxsolutions2496"/>
      <sheetName val="[POWER5_XLA]__qmaxsolutions2497"/>
      <sheetName val="[POWER5_XLA]__qmaxsolutions2498"/>
      <sheetName val="[POWER5_XLA]__qmaxsolutions2499"/>
      <sheetName val="[POWER5_XLA]__qmaxsolutions2500"/>
      <sheetName val="[POWER5_XLA]__qmaxsolutions2501"/>
      <sheetName val="[POWER5_XLA]__qmaxsolutions2502"/>
      <sheetName val="[POWER5_XLA]__qmaxsolutions2503"/>
      <sheetName val="[POWER5_XLA]__qmaxsolutions2504"/>
      <sheetName val="[POWER5_XLA]__qmaxsolutions2505"/>
      <sheetName val="[POWER5_XLA]__qmaxsolutions2506"/>
      <sheetName val="[POWER5_XLA]__qmaxsolutions2507"/>
      <sheetName val="[POWER5_XLA]__qmaxsolutions2508"/>
      <sheetName val="[POWER5_XLA]__qmaxsolutions2509"/>
      <sheetName val="[POWER5_XLA]__qmaxsolutions2510"/>
      <sheetName val="[POWER5_XLA]__qmaxsolutions2511"/>
      <sheetName val="[POWER5_XLA]__qmaxsolutions2512"/>
      <sheetName val="[POWER5_XLA]__qmaxsolutions2513"/>
      <sheetName val="[POWER5_XLA]__qmaxsolutions2514"/>
      <sheetName val="[POWER5_XLA]__qmaxsolutions2515"/>
      <sheetName val="[POWER5_XLA]__qmaxsolutions2516"/>
      <sheetName val="[POWER5_XLA]__qmaxsolutions2517"/>
      <sheetName val="[POWER5_XLA]__qmaxsolutions2518"/>
      <sheetName val="[POWER5_XLA]__qmaxsolutions2519"/>
      <sheetName val="[POWER5_XLA]__qmaxsolutions2520"/>
      <sheetName val="[POWER5_XLA]__qmaxsolutions2521"/>
      <sheetName val="[POWER5_XLA]__qmaxsolutions2522"/>
      <sheetName val="[POWER5_XLA]__qmaxsolutions2523"/>
      <sheetName val="[POWER5_XLA]__qmaxsolutions2524"/>
      <sheetName val="[POWER5_XLA]__qmaxsolutions2525"/>
      <sheetName val="[POWER5_XLA]__qmaxsolutions2526"/>
      <sheetName val="[POWER5_XLA]__qmaxsolutions2527"/>
      <sheetName val="[POWER5_XLA]__qmaxsolutions2528"/>
      <sheetName val="[POWER5_XLA]__qmaxsolutions2529"/>
      <sheetName val="[POWER5_XLA]__qmaxsolutions2530"/>
      <sheetName val="[POWER5_XLA]__qmaxsolutions2531"/>
      <sheetName val="[POWER5_XLA]__qmaxsolution_1039"/>
      <sheetName val="[POWER5_XLA]__qmaxsolutions2532"/>
      <sheetName val="[POWER5_XLA]__qmaxsolutions2533"/>
      <sheetName val="[POWER5_XLA]__qmaxsolution_1009"/>
      <sheetName val="[POWER5_XLA]__qmaxsolution_1008"/>
      <sheetName val="[POWER5_XLA]__qmaxsolutions2534"/>
      <sheetName val="[POWER5_XLA]__qmaxsolutions2535"/>
      <sheetName val="[POWER5_XLA]__qmaxsolutions2536"/>
      <sheetName val="[POWER5_XLA]__qmaxsolutions2537"/>
      <sheetName val="[POWER5_XLA]__qmaxsolutions2538"/>
      <sheetName val="[POWER5_XLA]__qmaxsolutions2539"/>
      <sheetName val="[POWER5_XLA]__qmaxsolutions2540"/>
      <sheetName val="[POWER5_XLA]__qmaxsolutions2541"/>
      <sheetName val="[POWER5_XLA]__qmaxsolutions2542"/>
      <sheetName val="[POWER5_XLA]__qmaxsolutions2543"/>
      <sheetName val="[POWER5_XLA]__qmaxsolutions2544"/>
      <sheetName val="[POWER5_XLA]__qmaxsolutions2545"/>
      <sheetName val="[POWER5_XLA]__qmaxsolutions2546"/>
      <sheetName val="[POWER5_XLA]__qmaxsolutions2547"/>
      <sheetName val="[POWER5_XLA]__qmaxsolutions2548"/>
      <sheetName val="[POWER5_XLA]__qmaxsolutions2549"/>
      <sheetName val="[POWER5_XLA]__qmaxsolutions2550"/>
      <sheetName val="[POWER5_XLA]__qmaxsolutions2551"/>
      <sheetName val="[POWER5_XLA]__qmaxsolutions2552"/>
      <sheetName val="[POWER5_XLA]__qmaxsolutions2553"/>
      <sheetName val="[POWER5_XLA]__qmaxsolutions2554"/>
      <sheetName val="[POWER5_XLA]__qmaxsolutions2555"/>
      <sheetName val="[POWER5_XLA]__qmaxsolutions2556"/>
      <sheetName val="[POWER5_XLA]__qmaxsolutions2557"/>
      <sheetName val="[POWER5_XLA]__qmaxsolutions2558"/>
      <sheetName val="[POWER5_XLA]__qmaxsolutions2559"/>
      <sheetName val="[POWER5_XLA]__qmaxsolutions2560"/>
      <sheetName val="[POWER5_XLA]__qmaxsolutions2561"/>
      <sheetName val="[POWER5_XLA]__qmaxsolutions2562"/>
      <sheetName val="[POWER5_XLA]__qmaxsolutions2563"/>
      <sheetName val="[POWER5_XLA]__qmaxsolutions2564"/>
      <sheetName val="[POWER5_XLA]__qmaxsolutions2565"/>
      <sheetName val="[POWER5_XLA]__qmaxsolutions2566"/>
      <sheetName val="[POWER5_XLA]__qmaxsolutions2567"/>
      <sheetName val="[POWER5_XLA]__qmaxsolutions2568"/>
      <sheetName val="[POWER5_XLA]__qmaxsolutions2569"/>
      <sheetName val="[POWER5_XLA]__qmaxsolutions2570"/>
      <sheetName val="[POWER5_XLA]__qmaxsolutions2571"/>
      <sheetName val="[POWER5_XLA]__qmaxsolutions2572"/>
      <sheetName val="[POWER5_XLA]__qmaxsolutions2573"/>
      <sheetName val="[POWER5_XLA]__qmaxsolutions2574"/>
      <sheetName val="[POWER5_XLA]__qmaxsolutions2575"/>
      <sheetName val="[POWER5_XLA]__qmaxsolutions2576"/>
      <sheetName val="[POWER5_XLA]__qmaxsolutions2577"/>
      <sheetName val="[POWER5_XLA]__qmaxsolutions2578"/>
      <sheetName val="[POWER5_XLA]__qmaxsolutions2579"/>
      <sheetName val="[POWER5_XLA]__qmaxsolution_1007"/>
      <sheetName val="[POWER5_XLA]__qmaxsolutions2580"/>
      <sheetName val="[POWER5_XLA]__qmaxsolutions2581"/>
      <sheetName val="[POWER5_XLA]__qmaxsolutions2582"/>
      <sheetName val="[POWER5_XLA]__qmaxsolutions2583"/>
      <sheetName val="[POWER5_XLA]__qmaxsolutions2584"/>
      <sheetName val="[POWER5_XLA]__qmaxsolutions2585"/>
      <sheetName val="[POWER5_XLA]__qmaxsolutions2586"/>
      <sheetName val="[POWER5_XLA]__qmaxsolutions2587"/>
      <sheetName val="[POWER5_XLA]__qmaxsolutions2588"/>
      <sheetName val="[POWER5_XLA]__qmaxsolutions2589"/>
      <sheetName val="[POWER5_XLA]__qmaxsolutions2590"/>
      <sheetName val="[POWER5_XLA]__qmaxsolutions2591"/>
      <sheetName val="[POWER5_XLA]__qmaxsolutions2592"/>
      <sheetName val="[POWER5_XLA]__qmaxsolutions2593"/>
      <sheetName val="[POWER5_XLA]__qmaxsolutions2594"/>
      <sheetName val="[POWER5_XLA]__qmaxsolutions2595"/>
      <sheetName val="[POWER5_XLA]__qmaxsolutions2596"/>
      <sheetName val="[POWER5_XLA]__qmaxsolutions2597"/>
      <sheetName val="[POWER5_XLA]__qmaxsolutions2598"/>
      <sheetName val="[POWER5_XLA]__qmaxsolutions2599"/>
      <sheetName val="[POWER5_XLA]__qmaxsolutions2600"/>
      <sheetName val="[POWER5_XLA]__qmaxsolutions2601"/>
      <sheetName val="[POWER5_XLA]__qmaxsolutions2602"/>
      <sheetName val="[POWER5_XLA]__qmaxsolutions2603"/>
      <sheetName val="[POWER5_XLA]__qmaxsolutions2604"/>
      <sheetName val="[POWER5_XLA]__qmaxsolutions2605"/>
      <sheetName val="[POWER5_XLA]__qmaxsolutions2606"/>
      <sheetName val="[POWER5_XLA]__qmaxsolutions2607"/>
      <sheetName val="[POWER5_XLA]__qmaxsolutions2608"/>
      <sheetName val="[POWER5_XLA]__qmaxsolutions2609"/>
      <sheetName val="[POWER5_XLA]__qmaxsolutions2610"/>
      <sheetName val="[POWER5_XLA]__qmaxsolutions2611"/>
      <sheetName val="[POWER5_XLA]__qmaxsolutions2612"/>
      <sheetName val="[POWER5_XLA]__qmaxsolution_1001"/>
      <sheetName val="[POWER5_XLA]__qmaxsolutions2613"/>
      <sheetName val="[POWER5_XLA]__qmaxsolution_1000"/>
      <sheetName val="[POWER5_XLA]__qmaxsolution_1003"/>
      <sheetName val="[POWER5_XLA]__qmaxsolution_1002"/>
      <sheetName val="[POWER5_XLA]__qmaxsolution_1004"/>
      <sheetName val="[POWER5_XLA]__qmaxsolution_1005"/>
      <sheetName val="[POWER5_XLA]__qmaxsolution_1006"/>
      <sheetName val="[POWER5_XLA]__qmaxsolution_1025"/>
      <sheetName val="[POWER5_XLA]__qmaxsolution_1010"/>
      <sheetName val="[POWER5_XLA]__qmaxsolution_1011"/>
      <sheetName val="[POWER5_XLA]__qmaxsolution_1016"/>
      <sheetName val="[POWER5_XLA]__qmaxsolution_1012"/>
      <sheetName val="[POWER5_XLA]__qmaxsolution_1013"/>
      <sheetName val="[POWER5_XLA]__qmaxsolution_1014"/>
      <sheetName val="[POWER5_XLA]__qmaxsolution_1015"/>
      <sheetName val="[POWER5_XLA]__qmaxsolution_1018"/>
      <sheetName val="[POWER5_XLA]__qmaxsolution_1017"/>
      <sheetName val="[POWER5_XLA]__qmaxsolution_1020"/>
      <sheetName val="[POWER5_XLA]__qmaxsolution_1019"/>
      <sheetName val="[POWER5_XLA]__qmaxsolution_1021"/>
      <sheetName val="[POWER5_XLA]__qmaxsolution_1022"/>
      <sheetName val="[POWER5_XLA]__qmaxsolution_1023"/>
      <sheetName val="[POWER5_XLA]__qmaxsolution_1024"/>
      <sheetName val="[POWER5_XLA]__qmaxsolution_1026"/>
      <sheetName val="[POWER5_XLA]__qmaxsolution_1027"/>
      <sheetName val="[POWER5_XLA]__qmaxsolution_1030"/>
      <sheetName val="[POWER5_XLA]__qmaxsolution_1028"/>
      <sheetName val="[POWER5_XLA]__qmaxsolution_1029"/>
      <sheetName val="[POWER5_XLA]__qmaxsolution_1034"/>
      <sheetName val="[POWER5_XLA]__qmaxsolution_1031"/>
      <sheetName val="[POWER5_XLA]__qmaxsolution_1032"/>
      <sheetName val="[POWER5_XLA]__qmaxsolution_1033"/>
      <sheetName val="[POWER5_XLA]__qmaxsolution_1035"/>
      <sheetName val="[POWER5_XLA]__qmaxsolution_1036"/>
      <sheetName val="[POWER5_XLA]__qmaxsolution_1037"/>
      <sheetName val="[POWER5_XLA]__qmaxsolution_1038"/>
      <sheetName val="[POWER5_XLA]__qmaxsolution_1040"/>
      <sheetName val="[POWER5_XLA]__qmaxsolution_1041"/>
      <sheetName val="[POWER5_XLA]__qmaxsolution_1042"/>
      <sheetName val="[POWER5_XLA]__qmaxsolution_1043"/>
      <sheetName val="[POWER5_XLA]__qmaxsolution_1044"/>
      <sheetName val="[POWER5_XLA]__qmaxsolution_1048"/>
      <sheetName val="[POWER5_XLA]__qmaxsolution_1046"/>
      <sheetName val="[POWER5_XLA]__qmaxsolution_1047"/>
      <sheetName val="[POWER5_XLA]__qmaxsolution_1050"/>
      <sheetName val="[POWER5_XLA]__qmaxsolution_1051"/>
      <sheetName val="[POWER5_XLA]__qmaxsolution_1052"/>
      <sheetName val="[POWER5_XLA]__qmaxsolution_1053"/>
      <sheetName val="[POWER5_XLA]__qmaxsolution_1054"/>
      <sheetName val="[POWER5_XLA]__qmaxsolution_1056"/>
      <sheetName val="[POWER5_XLA]__qmaxsolution_1055"/>
      <sheetName val="[POWER5_XLA]__qmaxsolution_1057"/>
      <sheetName val="[POWER5_XLA]__qmaxsolution_1059"/>
      <sheetName val="[POWER5_XLA]__qmaxsolution_1058"/>
      <sheetName val="[POWER5_XLA]__qmaxsolution_1060"/>
      <sheetName val="[POWER5_XLA]__qmaxsolution_1061"/>
      <sheetName val="[POWER5_XLA]__qmaxsolution_1062"/>
      <sheetName val="[POWER5_XLA]__qmaxsolution_1064"/>
      <sheetName val="[POWER5_XLA]__qmaxsolution_1063"/>
      <sheetName val="[POWER5_XLA]__qmaxsolution_1065"/>
      <sheetName val="[POWER5_XLA]__qmaxsolution_1068"/>
      <sheetName val="[POWER5_XLA]__qmaxsolution_1066"/>
      <sheetName val="[POWER5_XLA]__qmaxsolution_1067"/>
      <sheetName val="[POWER5_XLA]__qmaxsolution_1069"/>
      <sheetName val="[POWER5_XLA]__qmaxsolution_1070"/>
      <sheetName val="[POWER5_XLA]__soferadvisors_439"/>
      <sheetName val="[POWER5_XLA]__soferadvisors_440"/>
      <sheetName val="[POWER5_XLA]__soferadvisors_441"/>
      <sheetName val="[POWER5_XLA]__soferadvisors_442"/>
      <sheetName val="[POWER5_XLA]__qmaxsolution_1071"/>
      <sheetName val="Intang_SAP"/>
      <sheetName val="Table_-_Mapping"/>
      <sheetName val="[POWER5_XLA]__qmaxsolution_1072"/>
      <sheetName val="[POWER5_XLA]__qmaxsolution_1074"/>
      <sheetName val="[POWER5_XLA]__qmaxsolution_1073"/>
      <sheetName val="[POWER5_XLA]__qmaxsolution_1075"/>
      <sheetName val="[POWER5_XLA]__qmaxsolution_1085"/>
      <sheetName val="[POWER5_XLA]__qmaxsolution_1076"/>
      <sheetName val="[POWER5_XLA]__qmaxsolution_1077"/>
      <sheetName val="[POWER5_XLA]__qmaxsolution_1078"/>
      <sheetName val="[POWER5_XLA]__qmaxsolution_1079"/>
      <sheetName val="[POWER5_XLA]__qmaxsolution_1080"/>
      <sheetName val="[POWER5_XLA]__qmaxsolution_1081"/>
      <sheetName val="[POWER5_XLA]__qmaxsolution_1082"/>
      <sheetName val="[POWER5_XLA]__qmaxsolution_1083"/>
      <sheetName val="[POWER5_XLA]__qmaxsolution_1084"/>
      <sheetName val="Ericcson_Data"/>
      <sheetName val="New_CapEx_EBITDA"/>
      <sheetName val="Uniti_Implied"/>
      <sheetName val="LT_Rev+CapEx"/>
      <sheetName val="Hist_Val"/>
      <sheetName val="Undw_EBITDA"/>
      <sheetName val="Hist_Fin"/>
      <sheetName val="Fin_Input"/>
      <sheetName val="US_1L_Inc_TL_Returns"/>
      <sheetName val="US_1L_TL_Returns"/>
      <sheetName val="Eur_1L_TL_Returns"/>
      <sheetName val="1L_Notes_Returns"/>
      <sheetName val="Uns_Notes_Returns"/>
      <sheetName val="ROE_Calc-&gt;"/>
      <sheetName val="ROE_Calculator"/>
      <sheetName val="Modeled_Cash_Flows"/>
      <sheetName val="Drop_Downs"/>
      <sheetName val="[POWER5_XLA]_Applications_Mi_81"/>
      <sheetName val="[POWER5_XLA]__aodocs_altirna114"/>
      <sheetName val="[POWER5_XLA]__aodocs_altirna115"/>
      <sheetName val="[POWER5_XLA][POWER5_XLA]_Appl53"/>
      <sheetName val="[POWER5_XLA][POWER5_XLA]__na153"/>
      <sheetName val="[POWER5_XLA][POWER5_XLA]__sfd53"/>
      <sheetName val="[POWER5_XLA]_Applications_Mi_82"/>
      <sheetName val="[POWER5_XLA]__sfdc_DFS_Appli_18"/>
      <sheetName val="[POWER5_XLA]_J_Applications__50"/>
      <sheetName val="[POWER5_XLA]_Applications_Mi_83"/>
      <sheetName val="[POWER5_XLA]__aodocs_altirna116"/>
      <sheetName val="[POWER5_XLA]__localhost_webd_83"/>
      <sheetName val="[POWER5_XLA]__localhost_webd_84"/>
      <sheetName val="[POWER5_XLA]__localhost_FY_2_18"/>
      <sheetName val="[POWER5_XLA]__aodocs_altirna117"/>
      <sheetName val="[POWER5_XLA]__localhost_webd_85"/>
      <sheetName val="[POWER5_XLA][POWER5_XLA]_App_26"/>
      <sheetName val="[POWER5_XLA][POWER5_XLA]__na_26"/>
      <sheetName val="[POWER5_XLA][POWER5_XLA]__sf_26"/>
      <sheetName val="[POWER5_XLA][POWER5_XLA]_POW228"/>
      <sheetName val="[POWER5_XLA][POWER5_XLA]_POW229"/>
      <sheetName val="[POWER5_XLA][POWER5_XLA]_POW230"/>
      <sheetName val="[POWER5_XLA]__na1_salesforce_72"/>
      <sheetName val="[POWER5_XLA]_J_Applications__51"/>
      <sheetName val="[POWER5_XLA][POWER5_XLA]__qm_18"/>
      <sheetName val="[POWER5_XLA][POWER5_XLA]_POW231"/>
      <sheetName val="[POWER5_XLA][POWER5_XLA]_POW232"/>
      <sheetName val="[POWER5_XLA][POWER5_XLA]_J_A_18"/>
      <sheetName val="[POWER5_XLA]_Applications_Mi_84"/>
      <sheetName val="[POWER5_XLA]__aodocs_altirna118"/>
      <sheetName val="[POWER5_XLA]__aodocs_altirna119"/>
      <sheetName val="[POWER5_XLA][POWER5_XLA]_App_27"/>
      <sheetName val="[POWER5_XLA][POWER5_XLA]__na_27"/>
      <sheetName val="[POWER5_XLA][POWER5_XLA]__sf_27"/>
      <sheetName val="[POWER5_XLA]_Applications_Mi_85"/>
      <sheetName val="[POWER5_XLA]__na1_salesforce_73"/>
      <sheetName val="[POWER5_XLA]__sfdc_DFS_Appli_19"/>
      <sheetName val="[POWER5_XLA]_J_Applications__52"/>
      <sheetName val="[POWER5_XLA]_Applications_Mi_86"/>
      <sheetName val="[POWER5_XLA]__aodocs_altirna120"/>
      <sheetName val="[POWER5_XLA]__localhost_webd_86"/>
      <sheetName val="[POWER5_XLA]__localhost_webd_87"/>
      <sheetName val="[POWER5_XLA]__localhost_FY_2_19"/>
      <sheetName val="[POWER5_XLA]__aodocs_altirna121"/>
      <sheetName val="[POWER5_XLA]__localhost_webd_88"/>
      <sheetName val="[POWER5_XLA][POWER5_XLA]_App_28"/>
      <sheetName val="[POWER5_XLA][POWER5_XLA]__na_28"/>
      <sheetName val="[POWER5_XLA][POWER5_XLA]__sf_28"/>
      <sheetName val="[POWER5_XLA][POWER5_XLA]_POW233"/>
      <sheetName val="[POWER5_XLA][POWER5_XLA]_POW234"/>
      <sheetName val="[POWER5_XLA][POWER5_XLA]_POW235"/>
      <sheetName val="[POWER5_XLA]__na1_salesforce_74"/>
      <sheetName val="[POWER5_XLA]_J_Applications__53"/>
      <sheetName val="[POWER5_XLA][POWER5_XLA]__qm_19"/>
      <sheetName val="[POWER5_XLA][POWER5_XLA]_POW236"/>
      <sheetName val="[POWER5_XLA][POWER5_XLA]_POW237"/>
      <sheetName val="[POWER5_XLA][POWER5_XLA]_J_A_19"/>
      <sheetName val="[POWER5_XLA]_Users_Dan_Libra_20"/>
      <sheetName val="[POWER5_XLA]_Applications_Mi_87"/>
      <sheetName val="[POWER5_XLA]__aodocs_altirna122"/>
      <sheetName val="[POWER5_XLA]__aodocs_altirna123"/>
      <sheetName val="[POWER5_XLA][POWER5_XLA]_POW238"/>
      <sheetName val="[POWER5_XLA][POWER5_XLA]_POW239"/>
      <sheetName val="[POWER5_XLA][POWER5_XLA]_POW240"/>
      <sheetName val="[POWER5_XLA][POWER5_XLA]_App_29"/>
      <sheetName val="[POWER5_XLA][POWER5_XLA]__na_29"/>
      <sheetName val="[POWER5_XLA][POWER5_XLA]__sf_29"/>
      <sheetName val="[POWER5_XLA]_Applications_Mi_88"/>
      <sheetName val="[POWER5_XLA]__na1_salesforce_75"/>
      <sheetName val="[POWER5_XLA]__sfdc_DFS_Appli_20"/>
      <sheetName val="[POWER5_XLA]_J_Applications__54"/>
      <sheetName val="[POWER5_XLA]_Applications_Mi_89"/>
      <sheetName val="[POWER5_XLA]__aodocs_altirna124"/>
      <sheetName val="[POWER5_XLA]__localhost_webd_89"/>
      <sheetName val="[POWER5_XLA]__localhost_webd_90"/>
      <sheetName val="[POWER5_XLA]__localhost_FY_2_20"/>
      <sheetName val="[POWER5_XLA]__aodocs_altirna125"/>
      <sheetName val="[POWER5_XLA]__localhost_webd_91"/>
      <sheetName val="[POWER5_XLA][POWER5_XLA]_App_30"/>
      <sheetName val="[POWER5_XLA][POWER5_XLA]__na_30"/>
      <sheetName val="[POWER5_XLA][POWER5_XLA]__sf_30"/>
      <sheetName val="[POWER5_XLA][POWER5_XLA]_POW241"/>
      <sheetName val="[POWER5_XLA][POWER5_XLA]_POW242"/>
      <sheetName val="[POWER5_XLA][POWER5_XLA]_POW243"/>
      <sheetName val="[POWER5_XLA]__na1_salesforce_76"/>
      <sheetName val="[POWER5_XLA]_J_Applications__55"/>
      <sheetName val="[POWER5_XLA][POWER5_XLA]__qm_20"/>
      <sheetName val="[POWER5_XLA][POWER5_XLA]_POW244"/>
      <sheetName val="[POWER5_XLA][POWER5_XLA]_POW245"/>
      <sheetName val="[POWER5_XLA][POWER5_XLA]_J_A_20"/>
      <sheetName val="[POWER5_XLA]_Applications_Mi_90"/>
      <sheetName val="[POWER5_XLA]__aodocs_altirna126"/>
      <sheetName val="[POWER5_XLA]__aodocs_altirna127"/>
      <sheetName val="[POWER5_XLA][POWER5_XLA]_POW246"/>
      <sheetName val="[POWER5_XLA][POWER5_XLA]_POW247"/>
      <sheetName val="[POWER5_XLA][POWER5_XLA]_POW248"/>
      <sheetName val="[POWER5_XLA][POWER5_XLA]_App_31"/>
      <sheetName val="[POWER5_XLA][POWER5_XLA]__na_31"/>
      <sheetName val="[POWER5_XLA][POWER5_XLA]__sf_31"/>
      <sheetName val="[POWER5_XLA]_Applications_Mi_91"/>
      <sheetName val="[POWER5_XLA]__na1_salesforce_77"/>
      <sheetName val="[POWER5_XLA]__sfdc_DFS_Appli_21"/>
      <sheetName val="[POWER5_XLA]_J_Applications__56"/>
      <sheetName val="[POWER5_XLA]_Applications_Mi_92"/>
      <sheetName val="[POWER5_XLA]__aodocs_altirna128"/>
      <sheetName val="[POWER5_XLA]__localhost_webd_92"/>
      <sheetName val="[POWER5_XLA]__localhost_webd_93"/>
      <sheetName val="[POWER5_XLA]__localhost_FY_2_21"/>
      <sheetName val="[POWER5_XLA]__aodocs_altirna129"/>
      <sheetName val="[POWER5_XLA]__localhost_webd_94"/>
      <sheetName val="[POWER5_XLA][POWER5_XLA]_App_32"/>
      <sheetName val="[POWER5_XLA][POWER5_XLA]__na_32"/>
      <sheetName val="[POWER5_XLA][POWER5_XLA]__sf_32"/>
      <sheetName val="[POWER5_XLA][POWER5_XLA]_POW249"/>
      <sheetName val="[POWER5_XLA][POWER5_XLA]_POW250"/>
      <sheetName val="[POWER5_XLA][POWER5_XLA]_POW251"/>
      <sheetName val="[POWER5_XLA]__na1_salesforce_78"/>
      <sheetName val="[POWER5_XLA]_J_Applications__57"/>
      <sheetName val="[POWER5_XLA][POWER5_XLA]__qm_21"/>
      <sheetName val="[POWER5_XLA][POWER5_XLA]_POW252"/>
      <sheetName val="[POWER5_XLA][POWER5_XLA]_POW253"/>
      <sheetName val="[POWER5_XLA][POWER5_XLA]_J_A_21"/>
      <sheetName val="[POWER5_XLA]_Users_Dan_Libra_21"/>
      <sheetName val="[POWER5_XLA]_Applications_Mi_93"/>
      <sheetName val="[POWER5_XLA]__aodocs_altirna130"/>
      <sheetName val="[POWER5_XLA]__aodocs_altirna131"/>
      <sheetName val="[POWER5_XLA][POWER5_XLA]_POW254"/>
      <sheetName val="[POWER5_XLA][POWER5_XLA]_POW255"/>
      <sheetName val="[POWER5_XLA][POWER5_XLA]_POW256"/>
      <sheetName val="[POWER5_XLA][POWER5_XLA]_App_33"/>
      <sheetName val="[POWER5_XLA][POWER5_XLA]__na_33"/>
      <sheetName val="[POWER5_XLA][POWER5_XLA]__sf_33"/>
      <sheetName val="CPANA_Consolidated"/>
      <sheetName val="P_and_L"/>
      <sheetName val="[POWER5_XLA]__qmaxsolution_1088"/>
      <sheetName val="[POWER5_XLA]__qmaxsolution_1086"/>
      <sheetName val="[POWER5_XLA]__qmaxsolution_1087"/>
      <sheetName val="[POWER5_XLA]__qmaxsolution_1089"/>
      <sheetName val="[POWER5_XLA]__qmaxsolution_1090"/>
      <sheetName val="[POWER5_XLA]__qmaxsolution_1091"/>
      <sheetName val="Name_Refs"/>
      <sheetName val="080_(2)"/>
      <sheetName val="[POWER5_XLA]__d_docs_live_n_143"/>
      <sheetName val="[POWER5_XLA]__d_docs_live_n_144"/>
      <sheetName val="[POWER5_XLA]__d_docs_live_n_145"/>
      <sheetName val="[POWER5_XLA]__d_docs_live_n_146"/>
      <sheetName val="[POWER5_XLA]__d_docs_live_n_147"/>
      <sheetName val="[POWER5_XLA]__d_docs_live_n_148"/>
      <sheetName val="[POWER5_XLA]__d_docs_live_n_149"/>
      <sheetName val="[POWER5_XLA]__d_docs_live_n_150"/>
      <sheetName val="[POWER5_XLA]__d_docs_live_n_151"/>
      <sheetName val="[POWER5_XLA]__d_docs_live_n_152"/>
      <sheetName val="[POWER5_XLA]__d_docs_live_n_153"/>
      <sheetName val="[POWER5_XLA]__d_docs_live_n_154"/>
      <sheetName val="[POWER5_XLA]__d_docs_live_n_155"/>
      <sheetName val="[POWER5_XLA]__d_docs_live_n_156"/>
      <sheetName val="[POWER5_XLA]__d_docs_live_n_157"/>
      <sheetName val="[POWER5_XLA]__d_docs_live_n_158"/>
      <sheetName val="BASE_REAL"/>
      <sheetName val="[POWER5_XLA]__d_docs_live_n_159"/>
      <sheetName val="[POWER5_XLA]__d_docs_live_n_160"/>
      <sheetName val="[POWER5_XLA]__d_docs_live_n_161"/>
      <sheetName val="[POWER5_XLA]__d_docs_live_n_162"/>
      <sheetName val="[POWER5_XLA]__d_docs_live_n_163"/>
      <sheetName val="[POWER5_XLA]__d_docs_live_n_164"/>
      <sheetName val="[POWER5_XLA]__d_docs_live_n_165"/>
      <sheetName val="[POWER5_XLA]__d_docs_live_n_166"/>
      <sheetName val="[POWER5_XLA]__d_docs_live_n_167"/>
      <sheetName val="[POWER5_XLA]__d_docs_live_n_168"/>
      <sheetName val="[POWER5_XLA]__soferadvisors_443"/>
      <sheetName val="[POWER5_XLA]__soferadvisors_444"/>
      <sheetName val="[POWER5_XLA]__soferadvisors_445"/>
      <sheetName val="[POWER5_XLA]__soferadvisors_446"/>
      <sheetName val="[POWER5_XLA]__soferadvisors_447"/>
      <sheetName val="[POWER5_XLA]__soferadvisors_448"/>
      <sheetName val="[POWER5_XLA]__soferadvisors_449"/>
      <sheetName val="[POWER5_XLA]__soferadvisors_450"/>
      <sheetName val="[POWER5_XLA]__soferadvisors_451"/>
      <sheetName val="[POWER5_XLA]__soferadvisors_452"/>
      <sheetName val="[POWER5_XLA]__soferadvisors_453"/>
      <sheetName val="[POWER5_XLA]__soferadvisors_454"/>
      <sheetName val="[POWER5_XLA]__soferadvisors_455"/>
      <sheetName val="[POWER5_XLA]__soferadvisors_456"/>
      <sheetName val="[POWER5_XLA]__soferadvisors_457"/>
      <sheetName val="[POWER5_XLA]__soferadvisors_458"/>
      <sheetName val="[POWER5_XLA]__soferadvisors_459"/>
      <sheetName val="[POWER5_XLA]__soferadvisors_460"/>
      <sheetName val="[POWER5_XLA]__soferadvisors_461"/>
      <sheetName val="[POWER5_XLA]__soferadvisors_462"/>
      <sheetName val="[POWER5_XLA]__soferadvisors_463"/>
      <sheetName val="[POWER5_XLA]__soferadvisors_464"/>
      <sheetName val="[POWER5_XLA]__soferadvisors_465"/>
      <sheetName val="[POWER5_XLA]__soferadvisors_466"/>
      <sheetName val="[POWER5_XLA]__soferadvisors_467"/>
      <sheetName val="[POWER5_XLA]__soferadvisors_468"/>
      <sheetName val="[POWER5_XLA]__soferadvisors_469"/>
      <sheetName val="[POWER5_XLA]__soferadvisors_470"/>
      <sheetName val="[POWER5_XLA]__soferadvisors_471"/>
      <sheetName val="[POWER5_XLA]__soferadvisors_472"/>
      <sheetName val="[POWER5_XLA]__soferadvisors_473"/>
      <sheetName val="[POWER5_XLA]__soferadvisors_474"/>
      <sheetName val="[POWER5_XLA]__soferadvisors_475"/>
      <sheetName val="[POWER5_XLA]__soferadvisors_476"/>
      <sheetName val="[POWER5_XLA]__soferadvisors_477"/>
      <sheetName val="[POWER5_XLA]__qmaxsolution_1092"/>
      <sheetName val="COM_BU_ex_DS_(2)"/>
      <sheetName val="Pivots_Entries"/>
      <sheetName val="Pivots_exits"/>
      <sheetName val="PL-_53_07_OE"/>
      <sheetName val="B1__Tax_Data"/>
      <sheetName val="[POWER5_XLA]__qmaxsolution_1100"/>
      <sheetName val="[POWER5_XLA]__qmaxsolution_1094"/>
      <sheetName val="[POWER5_XLA]__qmaxsolution_1093"/>
      <sheetName val="[POWER5_XLA]__qmaxsolution_1096"/>
      <sheetName val="[POWER5_XLA]__qmaxsolution_1095"/>
      <sheetName val="[POWER5_XLA]__qmaxsolution_1097"/>
      <sheetName val="[POWER5_XLA]__qmaxsolution_1098"/>
      <sheetName val="[POWER5_XLA]__qmaxsolution_1099"/>
      <sheetName val="[POWER5_XLA]__qmaxsolution_1101"/>
      <sheetName val="[POWER5_XLA]__qmaxsolution_1102"/>
      <sheetName val="[POWER5_XLA]__qmaxsolution_1103"/>
      <sheetName val="[POWER5_XLA]__qmaxsolution_1106"/>
      <sheetName val="[POWER5_XLA]__qmaxsolution_1104"/>
      <sheetName val="[POWER5_XLA]__qmaxsolution_1105"/>
      <sheetName val="[POWER5_XLA]__qmaxsolution_1107"/>
      <sheetName val="[POWER5_XLA]__qmaxsolution_1108"/>
      <sheetName val="[POWER5_XLA]__qmaxsolution_1109"/>
      <sheetName val="[POWER5_XLA]__qmaxsolution_1110"/>
      <sheetName val="[POWER5_XLA]__qmaxsolution_1111"/>
      <sheetName val="[POWER5_XLA]__qmaxsolution_1113"/>
      <sheetName val="[POWER5_XLA]__qmaxsolution_1112"/>
      <sheetName val="[POWER5_XLA]__qmaxsolution_1114"/>
      <sheetName val="Mezz_Interest_Calc"/>
      <sheetName val="Q1_2012"/>
      <sheetName val="[POWER5_XLA]__qmaxsolution_1115"/>
      <sheetName val="Pro_Forma_BS"/>
      <sheetName val="[POWER5_XLA]__qmaxsolution_1116"/>
      <sheetName val="[POWER5_XLA]__qmaxsolution_1117"/>
      <sheetName val="[POWER5_XLA]__qmaxsolution_1122"/>
      <sheetName val="[POWER5_XLA]__qmaxsolution_1118"/>
      <sheetName val="[POWER5_XLA]__qmaxsolution_1119"/>
      <sheetName val="[POWER5_XLA]__qmaxsolution_1120"/>
      <sheetName val="[POWER5_XLA]__qmaxsolution_1121"/>
      <sheetName val="MGLN_LBO_second"/>
      <sheetName val="[POWER5_XLA]__qmaxsolution_1123"/>
      <sheetName val="IRL_-_BDD"/>
      <sheetName val="Pk_prod"/>
      <sheetName val="Std-Prod_KS"/>
      <sheetName val="rab_lt_2_bo"/>
      <sheetName val="ANALISA_PEK_UMUM"/>
      <sheetName val="Multiple_Spreadsheets"/>
      <sheetName val="Cashflow_(2)"/>
      <sheetName val="BALANCE_ANALYTIQUE"/>
      <sheetName val="dico_mois"/>
      <sheetName val="Comparable_Firms"/>
      <sheetName val="[POWER5_XLA]__localhost_Appli_3"/>
      <sheetName val="[POWER5_XLA]//na1_s10"/>
      <sheetName val="Outstanding_Borrowings"/>
      <sheetName val="IS_Proforma"/>
      <sheetName val="BS_Proforma"/>
      <sheetName val="Reporting_historical"/>
      <sheetName val="Assumptions_and_Dashboard"/>
      <sheetName val="Sales_and_Collections"/>
      <sheetName val="Financial_Summary"/>
      <sheetName val="Inventory_and_Purchases"/>
      <sheetName val="Operating_Expenses"/>
      <sheetName val="Data_LPJUM"/>
      <sheetName val="[POWER5_XLA]__qmaxsolution_1125"/>
      <sheetName val="[POWER5_XLA]__qmaxsolution_1124"/>
      <sheetName val="[POWER5_XLA]__qmaxsolution_1126"/>
      <sheetName val="[POWER5_XLA]__qmaxsolution_1127"/>
      <sheetName val="[POWER5_XLA]__qmaxsolution_1128"/>
      <sheetName val="[POWER5_XLA]__qmaxsolution_1129"/>
      <sheetName val="[POWER5_XLA]__qmaxsolution_1130"/>
      <sheetName val="[POWER5_XLA]__qmaxsolution_1544"/>
      <sheetName val="[POWER5_XLA]__qmaxsolution_1540"/>
      <sheetName val="[POWER5_XLA]__qmaxsolution_1146"/>
      <sheetName val="[POWER5_XLA]__qmaxsolution_1131"/>
      <sheetName val="[POWER5_XLA]__qmaxsolution_1132"/>
      <sheetName val="[POWER5_XLA]__qmaxsolution_1133"/>
      <sheetName val="[POWER5_XLA]__qmaxsolution_1135"/>
      <sheetName val="[POWER5_XLA]__qmaxsolution_1134"/>
      <sheetName val="[POWER5_XLA]__qmaxsolution_1136"/>
      <sheetName val="[POWER5_XLA]__qmaxsolution_1137"/>
      <sheetName val="[POWER5_XLA]__qmaxsolution_1138"/>
      <sheetName val="[POWER5_XLA]__qmaxsolution_1139"/>
      <sheetName val="[POWER5_XLA]__qmaxsolution_1140"/>
      <sheetName val="[POWER5_XLA]__qmaxsolution_1141"/>
      <sheetName val="[POWER5_XLA]__qmaxsolution_1143"/>
      <sheetName val="[POWER5_XLA]__qmaxsolution_1142"/>
      <sheetName val="[POWER5_XLA]__qmaxsolution_1144"/>
      <sheetName val="[POWER5_XLA]__qmaxsolution_1145"/>
      <sheetName val="[POWER5_XLA]__qmaxsolution_1154"/>
      <sheetName val="[POWER5_XLA]__qmaxsolution_1147"/>
      <sheetName val="[POWER5_XLA]__qmaxsolution_1148"/>
      <sheetName val="[POWER5_XLA]__qmaxsolution_1149"/>
      <sheetName val="[POWER5_XLA]__qmaxsolution_1150"/>
      <sheetName val="[POWER5_XLA]__qmaxsolution_1151"/>
      <sheetName val="[POWER5_XLA]__qmaxsolution_1152"/>
      <sheetName val="[POWER5_XLA]__qmaxsolution_1153"/>
      <sheetName val="[POWER5_XLA]__qmaxsolution_1158"/>
      <sheetName val="[POWER5_XLA]__qmaxsolution_1155"/>
      <sheetName val="[POWER5_XLA]__qmaxsolution_1156"/>
      <sheetName val="[POWER5_XLA]__qmaxsolution_1157"/>
      <sheetName val="[POWER5_XLA]__qmaxsolution_1159"/>
      <sheetName val="[POWER5_XLA]__qmaxsolution_1161"/>
      <sheetName val="[POWER5_XLA]__qmaxsolution_1160"/>
      <sheetName val="[POWER5_XLA]__qmaxsolution_1165"/>
      <sheetName val="[POWER5_XLA]__qmaxsolution_1162"/>
      <sheetName val="[POWER5_XLA]__qmaxsolution_1163"/>
      <sheetName val="[POWER5_XLA]__qmaxsolution_1164"/>
      <sheetName val="[POWER5_XLA]__qmaxsolution_1187"/>
      <sheetName val="[POWER5_XLA]__qmaxsolution_1168"/>
      <sheetName val="[POWER5_XLA]__qmaxsolution_1166"/>
      <sheetName val="[POWER5_XLA]__qmaxsolution_1167"/>
      <sheetName val="[POWER5_XLA]__qmaxsolution_1186"/>
      <sheetName val="[POWER5_XLA]__qmaxsolution_1169"/>
      <sheetName val="[POWER5_XLA]__qmaxsolution_1170"/>
      <sheetName val="[POWER5_XLA]__qmaxsolution_1171"/>
      <sheetName val="[POWER5_XLA]__qmaxsolution_1172"/>
      <sheetName val="[POWER5_XLA]__qmaxsolution_1173"/>
      <sheetName val="[POWER5_XLA]__qmaxsolution_1174"/>
      <sheetName val="[POWER5_XLA]__qmaxsolution_1175"/>
      <sheetName val="[POWER5_XLA]__qmaxsolution_1176"/>
      <sheetName val="[POWER5_XLA]__qmaxsolution_1177"/>
      <sheetName val="[POWER5_XLA]__qmaxsolution_1178"/>
      <sheetName val="[POWER5_XLA]__qmaxsolution_1179"/>
      <sheetName val="[POWER5_XLA]__qmaxsolution_1180"/>
      <sheetName val="[POWER5_XLA]__qmaxsolution_1181"/>
      <sheetName val="[POWER5_XLA]__qmaxsolution_1182"/>
      <sheetName val="[POWER5_XLA]__qmaxsolution_1183"/>
      <sheetName val="[POWER5_XLA]__qmaxsolution_1184"/>
      <sheetName val="[POWER5_XLA]__qmaxsolution_1185"/>
      <sheetName val="[POWER5_XLA]__qmaxsolution_1390"/>
      <sheetName val="[POWER5_XLA]__qmaxsolution_1188"/>
      <sheetName val="[POWER5_XLA]__qmaxsolution_1189"/>
      <sheetName val="[POWER5_XLA]__qmaxsolution_1190"/>
      <sheetName val="[POWER5_XLA]__qmaxsolution_1191"/>
      <sheetName val="[POWER5_XLA]__qmaxsolution_1192"/>
      <sheetName val="[POWER5_XLA]__qmaxsolution_1193"/>
      <sheetName val="[POWER5_XLA]__qmaxsolution_1194"/>
      <sheetName val="[POWER5_XLA]__qmaxsolution_1195"/>
      <sheetName val="[POWER5_XLA]__qmaxsolution_1196"/>
      <sheetName val="[POWER5_XLA]__qmaxsolution_1197"/>
      <sheetName val="[POWER5_XLA]__qmaxsolution_1198"/>
      <sheetName val="[POWER5_XLA]__qmaxsolution_1199"/>
      <sheetName val="[POWER5_XLA]__qmaxsolution_1200"/>
      <sheetName val="[POWER5_XLA]__qmaxsolution_1201"/>
      <sheetName val="[POWER5_XLA]__qmaxsolution_1202"/>
      <sheetName val="[POWER5_XLA]__qmaxsolution_1203"/>
      <sheetName val="[POWER5_XLA]__qmaxsolution_1204"/>
      <sheetName val="[POWER5_XLA]__qmaxsolution_1205"/>
      <sheetName val="[POWER5_XLA]__qmaxsolution_1206"/>
      <sheetName val="[POWER5_XLA]__qmaxsolution_1207"/>
      <sheetName val="[POWER5_XLA]__qmaxsolution_1208"/>
      <sheetName val="[POWER5_XLA]__qmaxsolution_1209"/>
      <sheetName val="[POWER5_XLA]__qmaxsolution_1210"/>
      <sheetName val="[POWER5_XLA]__qmaxsolution_1211"/>
      <sheetName val="[POWER5_XLA]__qmaxsolution_1212"/>
      <sheetName val="[POWER5_XLA]__qmaxsolution_1213"/>
      <sheetName val="[POWER5_XLA]__qmaxsolution_1214"/>
      <sheetName val="[POWER5_XLA]__qmaxsolution_1215"/>
      <sheetName val="[POWER5_XLA]__qmaxsolution_1216"/>
      <sheetName val="[POWER5_XLA]__qmaxsolution_1217"/>
      <sheetName val="[POWER5_XLA]__qmaxsolution_1218"/>
      <sheetName val="[POWER5_XLA]__qmaxsolution_1219"/>
      <sheetName val="[POWER5_XLA]__qmaxsolution_1220"/>
      <sheetName val="[POWER5_XLA]__qmaxsolution_1221"/>
      <sheetName val="[POWER5_XLA]__qmaxsolution_1222"/>
      <sheetName val="[POWER5_XLA]__qmaxsolution_1223"/>
      <sheetName val="[POWER5_XLA]__qmaxsolution_1224"/>
      <sheetName val="[POWER5_XLA]__qmaxsolution_1225"/>
      <sheetName val="[POWER5_XLA]__qmaxsolution_1226"/>
      <sheetName val="[POWER5_XLA]__qmaxsolution_1227"/>
      <sheetName val="[POWER5_XLA]__qmaxsolution_1228"/>
      <sheetName val="[POWER5_XLA]__qmaxsolution_1229"/>
      <sheetName val="[POWER5_XLA]__qmaxsolution_1230"/>
      <sheetName val="[POWER5_XLA]__qmaxsolution_1231"/>
      <sheetName val="[POWER5_XLA]__qmaxsolution_1232"/>
      <sheetName val="[POWER5_XLA]__qmaxsolution_1233"/>
      <sheetName val="[POWER5_XLA]__qmaxsolution_1234"/>
      <sheetName val="[POWER5_XLA]__qmaxsolution_1235"/>
      <sheetName val="[POWER5_XLA]__qmaxsolution_1236"/>
      <sheetName val="[POWER5_XLA]__qmaxsolution_1237"/>
      <sheetName val="[POWER5_XLA]__qmaxsolution_1238"/>
      <sheetName val="[POWER5_XLA]__qmaxsolution_1239"/>
      <sheetName val="[POWER5_XLA]__qmaxsolution_1240"/>
      <sheetName val="[POWER5_XLA]__qmaxsolution_1241"/>
      <sheetName val="[POWER5_XLA]__qmaxsolution_1242"/>
      <sheetName val="[POWER5_XLA]__qmaxsolution_1243"/>
      <sheetName val="[POWER5_XLA]__qmaxsolution_1244"/>
      <sheetName val="[POWER5_XLA]__qmaxsolution_1245"/>
      <sheetName val="[POWER5_XLA]__qmaxsolution_1246"/>
      <sheetName val="[POWER5_XLA]__qmaxsolution_1247"/>
      <sheetName val="[POWER5_XLA]__qmaxsolution_1248"/>
      <sheetName val="[POWER5_XLA]__qmaxsolution_1249"/>
      <sheetName val="[POWER5_XLA]__qmaxsolution_1250"/>
      <sheetName val="[POWER5_XLA]__qmaxsolution_1251"/>
      <sheetName val="[POWER5_XLA]__qmaxsolution_1252"/>
      <sheetName val="[POWER5_XLA]__qmaxsolution_1253"/>
      <sheetName val="[POWER5_XLA]__qmaxsolution_1254"/>
      <sheetName val="[POWER5_XLA]__qmaxsolution_1255"/>
      <sheetName val="[POWER5_XLA]__qmaxsolution_1256"/>
      <sheetName val="[POWER5_XLA]__qmaxsolution_1257"/>
      <sheetName val="[POWER5_XLA]__qmaxsolution_1258"/>
      <sheetName val="[POWER5_XLA]__qmaxsolution_1259"/>
      <sheetName val="[POWER5_XLA]__qmaxsolution_1260"/>
      <sheetName val="[POWER5_XLA]__qmaxsolution_1261"/>
      <sheetName val="[POWER5_XLA]__qmaxsolution_1262"/>
      <sheetName val="[POWER5_XLA]__qmaxsolution_1263"/>
      <sheetName val="[POWER5_XLA]__qmaxsolution_1264"/>
      <sheetName val="[POWER5_XLA]__qmaxsolution_1265"/>
      <sheetName val="[POWER5_XLA]__qmaxsolution_1266"/>
      <sheetName val="[POWER5_XLA]__qmaxsolution_1267"/>
      <sheetName val="[POWER5_XLA]__qmaxsolution_1268"/>
      <sheetName val="[POWER5_XLA]__qmaxsolution_1269"/>
      <sheetName val="[POWER5_XLA]__qmaxsolution_1270"/>
      <sheetName val="[POWER5_XLA]__qmaxsolution_1271"/>
      <sheetName val="[POWER5_XLA]__qmaxsolution_1272"/>
      <sheetName val="[POWER5_XLA]__qmaxsolution_1273"/>
      <sheetName val="[POWER5_XLA]__qmaxsolution_1274"/>
      <sheetName val="[POWER5_XLA]__qmaxsolution_1275"/>
      <sheetName val="[POWER5_XLA]__qmaxsolution_1276"/>
      <sheetName val="[POWER5_XLA]__qmaxsolution_1277"/>
      <sheetName val="[POWER5_XLA]__qmaxsolution_1278"/>
      <sheetName val="[POWER5_XLA]__qmaxsolution_1279"/>
      <sheetName val="[POWER5_XLA]__qmaxsolution_1280"/>
      <sheetName val="[POWER5_XLA]__qmaxsolution_1281"/>
      <sheetName val="[POWER5_XLA]__qmaxsolution_1282"/>
      <sheetName val="[POWER5_XLA]__qmaxsolution_1283"/>
      <sheetName val="[POWER5_XLA]__qmaxsolution_1284"/>
      <sheetName val="[POWER5_XLA]__qmaxsolution_1285"/>
      <sheetName val="[POWER5_XLA]__qmaxsolution_1286"/>
      <sheetName val="[POWER5_XLA]__qmaxsolution_1287"/>
      <sheetName val="[POWER5_XLA]__qmaxsolution_1288"/>
      <sheetName val="[POWER5_XLA]__qmaxsolution_1289"/>
      <sheetName val="[POWER5_XLA]__qmaxsolution_1290"/>
      <sheetName val="[POWER5_XLA]__qmaxsolution_1291"/>
      <sheetName val="[POWER5_XLA]__qmaxsolution_1292"/>
      <sheetName val="[POWER5_XLA]__qmaxsolution_1293"/>
      <sheetName val="[POWER5_XLA]__qmaxsolution_1294"/>
      <sheetName val="[POWER5_XLA]__qmaxsolution_1295"/>
      <sheetName val="[POWER5_XLA]__qmaxsolution_1296"/>
      <sheetName val="[POWER5_XLA]__qmaxsolution_1297"/>
      <sheetName val="[POWER5_XLA]__qmaxsolution_1298"/>
      <sheetName val="[POWER5_XLA]__qmaxsolution_1299"/>
      <sheetName val="[POWER5_XLA]__qmaxsolution_1300"/>
      <sheetName val="[POWER5_XLA]__qmaxsolution_1301"/>
      <sheetName val="[POWER5_XLA]__qmaxsolution_1302"/>
      <sheetName val="[POWER5_XLA]__qmaxsolution_1303"/>
      <sheetName val="[POWER5_XLA]__qmaxsolution_1304"/>
      <sheetName val="[POWER5_XLA]__qmaxsolution_1305"/>
      <sheetName val="[POWER5_XLA]__qmaxsolution_1306"/>
      <sheetName val="[POWER5_XLA]__qmaxsolution_1307"/>
      <sheetName val="[POWER5_XLA]__qmaxsolution_1308"/>
      <sheetName val="[POWER5_XLA]__qmaxsolution_1309"/>
      <sheetName val="[POWER5_XLA]__qmaxsolution_1310"/>
      <sheetName val="[POWER5_XLA]__qmaxsolution_1311"/>
      <sheetName val="[POWER5_XLA]__qmaxsolution_1312"/>
      <sheetName val="[POWER5_XLA]__qmaxsolution_1313"/>
      <sheetName val="[POWER5_XLA]__qmaxsolution_1314"/>
      <sheetName val="[POWER5_XLA]__qmaxsolution_1315"/>
      <sheetName val="[POWER5_XLA]__qmaxsolution_1316"/>
      <sheetName val="[POWER5_XLA]__qmaxsolution_1317"/>
      <sheetName val="[POWER5_XLA]__qmaxsolution_1318"/>
      <sheetName val="[POWER5_XLA]__qmaxsolution_1319"/>
      <sheetName val="[POWER5_XLA]__qmaxsolution_1320"/>
      <sheetName val="[POWER5_XLA]__qmaxsolution_1321"/>
      <sheetName val="[POWER5_XLA]__qmaxsolution_1322"/>
      <sheetName val="[POWER5_XLA]__qmaxsolution_1323"/>
      <sheetName val="[POWER5_XLA]__qmaxsolution_1324"/>
      <sheetName val="[POWER5_XLA]__qmaxsolution_1325"/>
      <sheetName val="[POWER5_XLA]__qmaxsolution_1326"/>
      <sheetName val="[POWER5_XLA]__qmaxsolution_1327"/>
      <sheetName val="[POWER5_XLA]__qmaxsolution_1328"/>
      <sheetName val="[POWER5_XLA]__qmaxsolution_1329"/>
      <sheetName val="[POWER5_XLA]__qmaxsolution_1330"/>
      <sheetName val="[POWER5_XLA]__qmaxsolution_1331"/>
      <sheetName val="[POWER5_XLA]__qmaxsolution_1332"/>
      <sheetName val="[POWER5_XLA]__qmaxsolution_1333"/>
      <sheetName val="[POWER5_XLA]__qmaxsolution_1334"/>
      <sheetName val="[POWER5_XLA]__qmaxsolution_1335"/>
      <sheetName val="[POWER5_XLA]__qmaxsolution_1336"/>
      <sheetName val="[POWER5_XLA]__qmaxsolution_1337"/>
      <sheetName val="[POWER5_XLA]__qmaxsolution_1338"/>
      <sheetName val="[POWER5_XLA]__qmaxsolution_1339"/>
      <sheetName val="[POWER5_XLA]__qmaxsolution_1340"/>
      <sheetName val="[POWER5_XLA]__qmaxsolution_1341"/>
      <sheetName val="[POWER5_XLA]__qmaxsolution_1342"/>
      <sheetName val="[POWER5_XLA]__qmaxsolution_1343"/>
      <sheetName val="[POWER5_XLA]__qmaxsolution_1344"/>
      <sheetName val="[POWER5_XLA]__qmaxsolution_1345"/>
      <sheetName val="[POWER5_XLA]__qmaxsolution_1346"/>
      <sheetName val="[POWER5_XLA]__qmaxsolution_1347"/>
      <sheetName val="[POWER5_XLA]__qmaxsolution_1348"/>
      <sheetName val="[POWER5_XLA]__qmaxsolution_1349"/>
      <sheetName val="[POWER5_XLA]__qmaxsolution_1350"/>
      <sheetName val="[POWER5_XLA]__qmaxsolution_1351"/>
      <sheetName val="[POWER5_XLA]__qmaxsolution_1352"/>
      <sheetName val="[POWER5_XLA]__qmaxsolution_1353"/>
      <sheetName val="[POWER5_XLA]__qmaxsolution_1354"/>
      <sheetName val="[POWER5_XLA]__qmaxsolution_1355"/>
      <sheetName val="[POWER5_XLA]__qmaxsolution_1356"/>
      <sheetName val="[POWER5_XLA]__qmaxsolution_1357"/>
      <sheetName val="[POWER5_XLA]__qmaxsolution_1358"/>
      <sheetName val="[POWER5_XLA]__qmaxsolution_1359"/>
      <sheetName val="[POWER5_XLA]__qmaxsolution_1360"/>
      <sheetName val="[POWER5_XLA]__qmaxsolution_1361"/>
      <sheetName val="[POWER5_XLA]__qmaxsolution_1362"/>
      <sheetName val="[POWER5_XLA]__qmaxsolution_1363"/>
      <sheetName val="[POWER5_XLA]__qmaxsolution_1364"/>
      <sheetName val="[POWER5_XLA]__qmaxsolution_1365"/>
      <sheetName val="[POWER5_XLA]__qmaxsolution_1366"/>
      <sheetName val="[POWER5_XLA]__qmaxsolution_1367"/>
      <sheetName val="[POWER5_XLA]__qmaxsolution_1368"/>
      <sheetName val="[POWER5_XLA]__qmaxsolution_1369"/>
      <sheetName val="[POWER5_XLA]__qmaxsolution_1370"/>
      <sheetName val="[POWER5_XLA]__qmaxsolution_1371"/>
      <sheetName val="[POWER5_XLA]__qmaxsolution_1372"/>
      <sheetName val="[POWER5_XLA]__qmaxsolution_1373"/>
      <sheetName val="[POWER5_XLA]__qmaxsolution_1374"/>
      <sheetName val="[POWER5_XLA]__qmaxsolution_1375"/>
      <sheetName val="[POWER5_XLA]__qmaxsolution_1376"/>
      <sheetName val="[POWER5_XLA]__qmaxsolution_1377"/>
      <sheetName val="[POWER5_XLA]__qmaxsolution_1378"/>
      <sheetName val="[POWER5_XLA]__qmaxsolution_1379"/>
      <sheetName val="[POWER5_XLA]__qmaxsolution_1380"/>
      <sheetName val="[POWER5_XLA]__qmaxsolution_1381"/>
      <sheetName val="[POWER5_XLA]__qmaxsolution_1382"/>
      <sheetName val="[POWER5_XLA]__qmaxsolution_1383"/>
      <sheetName val="[POWER5_XLA]__qmaxsolution_1384"/>
      <sheetName val="[POWER5_XLA]__qmaxsolution_1385"/>
      <sheetName val="[POWER5_XLA]__qmaxsolution_1386"/>
      <sheetName val="[POWER5_XLA]__qmaxsolution_1387"/>
      <sheetName val="[POWER5_XLA]__qmaxsolution_1388"/>
      <sheetName val="[POWER5_XLA]__qmaxsolution_1389"/>
      <sheetName val="[POWER5_XLA]__qmaxsolution_1391"/>
      <sheetName val="[POWER5_XLA]__qmaxsolution_1441"/>
      <sheetName val="[POWER5_XLA]__qmaxsolution_1427"/>
      <sheetName val="[POWER5_XLA]__qmaxsolution_1392"/>
      <sheetName val="[POWER5_XLA]__qmaxsolution_1393"/>
      <sheetName val="[POWER5_XLA]__qmaxsolution_1394"/>
      <sheetName val="[POWER5_XLA]__qmaxsolution_1395"/>
      <sheetName val="[POWER5_XLA]__qmaxsolution_1396"/>
      <sheetName val="[POWER5_XLA]__qmaxsolution_1397"/>
      <sheetName val="[POWER5_XLA]__qmaxsolution_1398"/>
      <sheetName val="[POWER5_XLA]__qmaxsolution_1399"/>
      <sheetName val="[POWER5_XLA]__qmaxsolution_1400"/>
      <sheetName val="[POWER5_XLA]__qmaxsolution_1401"/>
      <sheetName val="[POWER5_XLA]__qmaxsolution_1402"/>
      <sheetName val="[POWER5_XLA]__qmaxsolution_1403"/>
      <sheetName val="[POWER5_XLA]__qmaxsolution_1404"/>
      <sheetName val="[POWER5_XLA]__qmaxsolution_1405"/>
      <sheetName val="[POWER5_XLA]__qmaxsolution_1406"/>
      <sheetName val="[POWER5_XLA]__qmaxsolution_1407"/>
      <sheetName val="[POWER5_XLA]__qmaxsolution_1408"/>
      <sheetName val="[POWER5_XLA]__qmaxsolution_1409"/>
      <sheetName val="[POWER5_XLA]__qmaxsolution_1410"/>
      <sheetName val="[POWER5_XLA]__qmaxsolution_1411"/>
      <sheetName val="[POWER5_XLA]__qmaxsolution_1412"/>
      <sheetName val="[POWER5_XLA]__qmaxsolution_1413"/>
      <sheetName val="[POWER5_XLA]__qmaxsolution_1414"/>
      <sheetName val="[POWER5_XLA]__qmaxsolution_1415"/>
      <sheetName val="[POWER5_XLA]__qmaxsolution_1416"/>
      <sheetName val="[POWER5_XLA]__qmaxsolution_1417"/>
      <sheetName val="[POWER5_XLA]__qmaxsolution_1418"/>
      <sheetName val="[POWER5_XLA]__qmaxsolution_1419"/>
      <sheetName val="[POWER5_XLA]__qmaxsolution_1420"/>
      <sheetName val="[POWER5_XLA]__qmaxsolution_1421"/>
      <sheetName val="[POWER5_XLA]__qmaxsolution_1422"/>
      <sheetName val="[POWER5_XLA]__qmaxsolution_1423"/>
      <sheetName val="[POWER5_XLA]__qmaxsolution_1424"/>
      <sheetName val="[POWER5_XLA]__qmaxsolution_1425"/>
      <sheetName val="[POWER5_XLA]__qmaxsolution_1426"/>
      <sheetName val="[POWER5_XLA]__qmaxsolution_1428"/>
      <sheetName val="[POWER5_XLA]__qmaxsolution_1429"/>
      <sheetName val="[POWER5_XLA]__qmaxsolution_1430"/>
      <sheetName val="[POWER5_XLA]__qmaxsolution_1431"/>
      <sheetName val="[POWER5_XLA]__qmaxsolution_1432"/>
      <sheetName val="[POWER5_XLA]__qmaxsolution_1433"/>
      <sheetName val="[POWER5_XLA]__qmaxsolution_1434"/>
      <sheetName val="[POWER5_XLA]__qmaxsolution_1435"/>
      <sheetName val="[POWER5_XLA]__qmaxsolution_1436"/>
      <sheetName val="[POWER5_XLA]__qmaxsolution_1437"/>
      <sheetName val="[POWER5_XLA]__qmaxsolution_1438"/>
      <sheetName val="[POWER5_XLA]__qmaxsolution_1439"/>
      <sheetName val="[POWER5_XLA]__qmaxsolution_1440"/>
      <sheetName val="[POWER5_XLA]__qmaxsolution_1445"/>
      <sheetName val="[POWER5_XLA]__qmaxsolution_1442"/>
      <sheetName val="[POWER5_XLA]__qmaxsolution_1444"/>
      <sheetName val="[POWER5_XLA]__qmaxsolution_1443"/>
      <sheetName val="[POWER5_XLA]__qmaxsolution_1447"/>
      <sheetName val="[POWER5_XLA]__qmaxsolution_1446"/>
      <sheetName val="[POWER5_XLA]__qmaxsolution_1448"/>
      <sheetName val="[POWER5_XLA]__qmaxsolution_1452"/>
      <sheetName val="[POWER5_XLA]__qmaxsolution_1449"/>
      <sheetName val="[POWER5_XLA]__qmaxsolution_1450"/>
      <sheetName val="[POWER5_XLA]__qmaxsolution_1451"/>
      <sheetName val="[POWER5_XLA]__qmaxsolution_1453"/>
      <sheetName val="[POWER5_XLA]__qmaxsolution_1454"/>
      <sheetName val="[POWER5_XLA]__qmaxsolution_1472"/>
      <sheetName val="[POWER5_XLA]__qmaxsolution_1455"/>
      <sheetName val="[POWER5_XLA]__qmaxsolution_1456"/>
      <sheetName val="[POWER5_XLA]__qmaxsolution_1457"/>
      <sheetName val="[POWER5_XLA]__qmaxsolution_1458"/>
      <sheetName val="[POWER5_XLA]__qmaxsolution_1459"/>
      <sheetName val="[POWER5_XLA]__qmaxsolution_1460"/>
      <sheetName val="[POWER5_XLA]__qmaxsolution_1461"/>
      <sheetName val="[POWER5_XLA]__qmaxsolution_1462"/>
      <sheetName val="[POWER5_XLA]__qmaxsolution_1463"/>
      <sheetName val="[POWER5_XLA]__qmaxsolution_1464"/>
      <sheetName val="[POWER5_XLA]__qmaxsolution_1465"/>
      <sheetName val="[POWER5_XLA]__qmaxsolution_1466"/>
      <sheetName val="[POWER5_XLA]__qmaxsolution_1467"/>
      <sheetName val="[POWER5_XLA]__qmaxsolution_1468"/>
      <sheetName val="[POWER5_XLA]__qmaxsolution_1469"/>
      <sheetName val="[POWER5_XLA]__qmaxsolution_1470"/>
      <sheetName val="[POWER5_XLA]__qmaxsolution_1471"/>
      <sheetName val="[POWER5_XLA]__qmaxsolution_1497"/>
      <sheetName val="[POWER5_XLA]__qmaxsolution_1473"/>
      <sheetName val="[POWER5_XLA]__qmaxsolution_1481"/>
      <sheetName val="[POWER5_XLA]__qmaxsolution_1474"/>
      <sheetName val="[POWER5_XLA]__qmaxsolution_1480"/>
      <sheetName val="[POWER5_XLA]__qmaxsolution_1475"/>
      <sheetName val="[POWER5_XLA]__qmaxsolution_1479"/>
      <sheetName val="[POWER5_XLA]__qmaxsolution_1478"/>
      <sheetName val="[POWER5_XLA]__qmaxsolution_1476"/>
      <sheetName val="[POWER5_XLA]__qmaxsolution_1477"/>
      <sheetName val="[POWER5_XLA]__qmaxsolution_1487"/>
      <sheetName val="[POWER5_XLA]__qmaxsolution_1482"/>
      <sheetName val="[POWER5_XLA]__qmaxsolution_1483"/>
      <sheetName val="[POWER5_XLA]__qmaxsolution_1485"/>
      <sheetName val="[POWER5_XLA]__qmaxsolution_1484"/>
      <sheetName val="[POWER5_XLA]__qmaxsolution_1486"/>
      <sheetName val="[POWER5_XLA]__qmaxsolution_1488"/>
      <sheetName val="[POWER5_XLA]__qmaxsolution_1489"/>
      <sheetName val="[POWER5_XLA]__qmaxsolution_1492"/>
      <sheetName val="[POWER5_XLA]__qmaxsolution_1490"/>
      <sheetName val="[POWER5_XLA]__qmaxsolution_1491"/>
      <sheetName val="[POWER5_XLA]__qmaxsolution_1493"/>
      <sheetName val="[POWER5_XLA]__qmaxsolution_1495"/>
      <sheetName val="[POWER5_XLA]__qmaxsolution_1494"/>
      <sheetName val="[POWER5_XLA]__qmaxsolution_1496"/>
      <sheetName val="[POWER5_XLA]__qmaxsolution_1501"/>
      <sheetName val="[POWER5_XLA]__qmaxsolution_1498"/>
      <sheetName val="[POWER5_XLA]__qmaxsolution_1499"/>
      <sheetName val="[POWER5_XLA]__qmaxsolution_1500"/>
      <sheetName val="[POWER5_XLA]__qmaxsolution_1502"/>
      <sheetName val="[POWER5_XLA]__qmaxsolution_1503"/>
      <sheetName val="[POWER5_XLA]__qmaxsolution_1513"/>
      <sheetName val="[POWER5_XLA]__qmaxsolution_1508"/>
      <sheetName val="[POWER5_XLA]__qmaxsolution_1504"/>
      <sheetName val="[POWER5_XLA]__qmaxsolution_1505"/>
      <sheetName val="[POWER5_XLA]__qmaxsolution_1506"/>
      <sheetName val="[POWER5_XLA]__qmaxsolution_1507"/>
      <sheetName val="[POWER5_XLA]__qmaxsolution_1509"/>
      <sheetName val="[POWER5_XLA]__qmaxsolution_1510"/>
      <sheetName val="[POWER5_XLA]__qmaxsolution_1512"/>
      <sheetName val="[POWER5_XLA]__qmaxsolution_1511"/>
      <sheetName val="[POWER5_XLA]__qmaxsolution_1517"/>
      <sheetName val="[POWER5_XLA]__qmaxsolution_1514"/>
      <sheetName val="[POWER5_XLA]__qmaxsolution_1515"/>
      <sheetName val="[POWER5_XLA]__qmaxsolution_1516"/>
      <sheetName val="[POWER5_XLA]__qmaxsolution_1520"/>
      <sheetName val="[POWER5_XLA]__qmaxsolution_1518"/>
      <sheetName val="[POWER5_XLA]__qmaxsolution_1519"/>
      <sheetName val="[POWER5_XLA]__qmaxsolution_1521"/>
      <sheetName val="[POWER5_XLA]__qmaxsolution_1522"/>
      <sheetName val="[POWER5_XLA]__qmaxsolution_1525"/>
      <sheetName val="[POWER5_XLA]__qmaxsolution_1524"/>
      <sheetName val="[POWER5_XLA]__qmaxsolution_1523"/>
      <sheetName val="[POWER5_XLA]__qmaxsolution_1529"/>
      <sheetName val="[POWER5_XLA]__qmaxsolution_1526"/>
      <sheetName val="[POWER5_XLA]__qmaxsolution_1527"/>
      <sheetName val="[POWER5_XLA]__qmaxsolution_1528"/>
      <sheetName val="[POWER5_XLA]__qmaxsolution_1536"/>
      <sheetName val="[POWER5_XLA]__qmaxsolution_1535"/>
      <sheetName val="[POWER5_XLA]__qmaxsolution_1530"/>
      <sheetName val="[POWER5_XLA]__qmaxsolution_1531"/>
      <sheetName val="[POWER5_XLA]__qmaxsolution_1532"/>
      <sheetName val="[POWER5_XLA]__qmaxsolution_1533"/>
      <sheetName val="[POWER5_XLA]__qmaxsolution_1534"/>
      <sheetName val="[POWER5_XLA]__qmaxsolution_1537"/>
      <sheetName val="[POWER5_XLA]__qmaxsolution_1538"/>
      <sheetName val="[POWER5_XLA]__qmaxsolution_1539"/>
      <sheetName val="[POWER5_XLA]__qmaxsolution_1543"/>
      <sheetName val="[POWER5_XLA]__qmaxsolution_1541"/>
      <sheetName val="[POWER5_XLA]__qmaxsolution_1542"/>
      <sheetName val="[POWER5_XLA]__qmaxsolution_1547"/>
      <sheetName val="[POWER5_XLA]__qmaxsolution_1545"/>
      <sheetName val="[POWER5_XLA]__qmaxsolution_1546"/>
      <sheetName val="[POWER5_XLA]__qmaxsolution_1548"/>
      <sheetName val="[POWER5_XLA]__qmaxsolution_1549"/>
      <sheetName val="[POWER5_XLA]__qmaxsolution_1550"/>
      <sheetName val="[POWER5_XLA]__qmaxsolution_1551"/>
      <sheetName val="[POWER5_XLA]__qmaxsolution_1552"/>
      <sheetName val="[POWER5_XLA]__qmaxsolution_1553"/>
      <sheetName val="[POWER5_XLA]__qmaxsolution_1554"/>
      <sheetName val="[POWER5_XLA]__qmaxsolution_1555"/>
      <sheetName val="[POWER5_XLA]__qmaxsolution_1556"/>
      <sheetName val="[POWER5_XLA]__qmaxsolution_1558"/>
      <sheetName val="[POWER5_XLA]__qmaxsolution_1557"/>
      <sheetName val="[POWER5_XLA]__qmaxsolution_1561"/>
      <sheetName val="[POWER5_XLA]__qmaxsolution_1559"/>
      <sheetName val="[POWER5_XLA]__qmaxsolution_1560"/>
      <sheetName val="[POWER5_XLA]__qmaxsolution_1562"/>
      <sheetName val="[POWER5_XLA]__qmaxsolution_1564"/>
      <sheetName val="[POWER5_XLA]__qmaxsolution_1563"/>
      <sheetName val="[POWER5_XLA]__qmaxsolution_1565"/>
      <sheetName val="[POWER5_XLA]__qmaxsolution_1567"/>
      <sheetName val="[POWER5_XLA]__qmaxsolution_1566"/>
      <sheetName val="[POWER5_XLA]__qmaxsolution_1573"/>
      <sheetName val="[POWER5_XLA]__qmaxsolution_1568"/>
      <sheetName val="[POWER5_XLA]__qmaxsolution_1569"/>
      <sheetName val="[POWER5_XLA]__qmaxsolution_1570"/>
      <sheetName val="[POWER5_XLA]__qmaxsolution_1571"/>
      <sheetName val="[POWER5_XLA]__qmaxsolution_1572"/>
      <sheetName val="[POWER5_XLA]__qmaxsolution_1574"/>
      <sheetName val="IS_Out"/>
      <sheetName val="Forecast"/>
      <sheetName val="Codes"/>
      <sheetName val="Allied_BS"/>
      <sheetName val="LTC_BS"/>
      <sheetName val="RN_BS"/>
      <sheetName val="Mkt Cap"/>
      <sheetName val="Ownership"/>
      <sheetName val="Pres. Spreads"/>
      <sheetName val="Rev._EBITDA by biz seg."/>
      <sheetName val="Personal Savings Rate"/>
      <sheetName val="Unemployment rate"/>
      <sheetName val="ABI Non Res Correl"/>
      <sheetName val="Mortgage Loan tightening stds"/>
      <sheetName val="CALLCTR"/>
      <sheetName val="Validation Lists"/>
      <sheetName val="CDS"/>
      <sheetName val="[POWER5.XLA]__soferadvisors_422"/>
      <sheetName val="Lead PL - GF - CM"/>
      <sheetName val="[POWER5.XLA]__qmaxsolution_1608"/>
      <sheetName val="[POWER5.XLA]__d_docs_live_n_187"/>
      <sheetName val="[POWER5.XLA]__d_docs_live_n_186"/>
      <sheetName val="[POWER5.XLA]__d_docs_live_n_167"/>
      <sheetName val="[POWER5.XLA]__d_docs_live_n_168"/>
      <sheetName val="[POWER5.XLA]__d_docs_live_n_169"/>
      <sheetName val="[POWER5.XLA]__d_docs_live_n_171"/>
      <sheetName val="[POWER5.XLA]__d_docs_live_n_170"/>
      <sheetName val="[POWER5.XLA]__d_docs_live_n_182"/>
      <sheetName val="[POWER5.XLA]__d_docs_live_n_172"/>
      <sheetName val="[POWER5.XLA]__d_docs_live_n_173"/>
      <sheetName val="[POWER5.XLA]__d_docs_live_n_174"/>
      <sheetName val="[POWER5.XLA]__d_docs_live_n_177"/>
      <sheetName val="[POWER5.XLA]__d_docs_live_n_175"/>
      <sheetName val="[POWER5.XLA]__d_docs_live_n_176"/>
      <sheetName val="[POWER5.XLA]__d_docs_live_n_178"/>
      <sheetName val="[POWER5.XLA]__d_docs_live_n_179"/>
      <sheetName val="[POWER5.XLA]__d_docs_live_n_180"/>
      <sheetName val="[POWER5.XLA]__d_docs_live_n_181"/>
      <sheetName val="[POWER5.XLA]__d_docs_live_n_183"/>
      <sheetName val="[POWER5.XLA]__d_docs_live_n_184"/>
      <sheetName val="[POWER5.XLA]__d_docs_live_n_185"/>
      <sheetName val="[POWER5.XLA]__d_docs_live_n_188"/>
      <sheetName val="[POWER5.XLA]__d_docs_live_n_189"/>
      <sheetName val="[POWER5.XLA]__d_docs_live_n_190"/>
      <sheetName val="Amort Schedule"/>
      <sheetName val="[POWER5.XLA]__qmaxsolution_1619"/>
      <sheetName val="ENAITINERE"/>
      <sheetName val="Derivatives_EI"/>
      <sheetName val="CIRC"/>
      <sheetName val="Scenario Manager"/>
      <sheetName val="Hypothèse"/>
      <sheetName val="Fuel"/>
      <sheetName val="Commercial"/>
      <sheetName val="10 K CASH FLOW DETAIL BY CO"/>
      <sheetName val="[POWER5.XLA]__qmaxsolution_1609"/>
      <sheetName val="[POWER5.XLA]__qmaxsolution_1610"/>
      <sheetName val="[POWER5.XLA]__qmaxsolution_1611"/>
      <sheetName val="[POWER5.XLA]__qmaxsolution_1612"/>
      <sheetName val="[POWER5.XLA]__qmaxsolution_1613"/>
      <sheetName val="[POWER5.XLA]__qmaxsolution_1614"/>
      <sheetName val="Valuation"/>
      <sheetName val="Bad Debt Charts"/>
      <sheetName val="[POWER5.XLA]__qmaxsolution_1615"/>
      <sheetName val="[POWER5.XLA]__qmaxsolution_1616"/>
      <sheetName val="[POWER5.XLA]__qmaxsolution_1617"/>
      <sheetName val="[POWER5.XLA]__qmaxsolution_1618"/>
      <sheetName val="[POWER5.XLA]__qmaxsolution_1624"/>
      <sheetName val="[POWER5.XLA]__qmaxsolution_1620"/>
      <sheetName val="[POWER5.XLA]__qmaxsolution_1621"/>
      <sheetName val="[POWER5.XLA]__qmaxsolution_1622"/>
      <sheetName val="[POWER5.XLA]__qmaxsolution_1623"/>
      <sheetName val="Ext Sales  (2)"/>
      <sheetName val="[POWER5.XLA]__qmaxsolution_1626"/>
      <sheetName val="[POWER5.XLA]__qmaxsolution_1625"/>
      <sheetName val="Suco"/>
      <sheetName val="[POWER5.XLA]__qmaxsolution_1627"/>
      <sheetName val="[POWER5.XLA]__qmaxsolution_1628"/>
      <sheetName val="[POWER5.XLA]__qmaxsolution_1629"/>
      <sheetName val="[POWER5.XLA]__qmaxsolution_1630"/>
      <sheetName val="[POWER5.XLA]__qmaxsolution_1631"/>
      <sheetName val="[POWER5.XLA]__qmaxsolution_1632"/>
      <sheetName val="Agenda"/>
      <sheetName val="President Perspective"/>
      <sheetName val="KPIs"/>
      <sheetName val="Income Statement &amp; Capex"/>
      <sheetName val="Future Income Statement &amp; Capex"/>
      <sheetName val="Product Segment IS"/>
      <sheetName val="Balance Sheet"/>
      <sheetName val="Cash Flow Statement"/>
      <sheetName val="Capex Summary"/>
      <sheetName val="Covenants"/>
      <sheetName val="Rolling IS &amp; Capex"/>
      <sheetName val="Budget IS &amp; Capex"/>
      <sheetName val="Rolling Segment GP"/>
      <sheetName val="Rolling Balance Sheet"/>
      <sheetName val="Rolling Cash Flow Statement"/>
      <sheetName val="Source Material"/>
      <sheetName val="PL1"/>
      <sheetName val="Lead QE"/>
      <sheetName val="BS1"/>
      <sheetName val="[POWER5.XLA]__d_docs_live_n_210"/>
      <sheetName val="[POWER5.XLA]__d_docs_live_n_193"/>
      <sheetName val="[POWER5.XLA]__d_docs_live_n_191"/>
      <sheetName val="[POWER5.XLA]__d_docs_live_n_192"/>
      <sheetName val="[POWER5.XLA]__d_docs_live_n_194"/>
      <sheetName val="[POWER5.XLA]__d_docs_live_n_195"/>
      <sheetName val="[POWER5.XLA]__d_docs_live_n_196"/>
      <sheetName val="[POWER5.XLA]__d_docs_live_n_203"/>
      <sheetName val="[POWER5.XLA]__d_docs_live_n_200"/>
      <sheetName val="[POWER5.XLA]__d_docs_live_n_197"/>
      <sheetName val="[POWER5.XLA]__d_docs_live_n_198"/>
      <sheetName val="[POWER5.XLA]__d_docs_live_n_199"/>
      <sheetName val="[POWER5.XLA]__d_docs_live_n_201"/>
      <sheetName val="[POWER5.XLA]__d_docs_live_n_202"/>
      <sheetName val="[POWER5.XLA]__d_docs_live_n_207"/>
      <sheetName val="[POWER5.XLA]__d_docs_live_n_205"/>
      <sheetName val="[POWER5.XLA]__d_docs_live_n_204"/>
      <sheetName val="[POWER5.XLA]__d_docs_live_n_206"/>
      <sheetName val="[POWER5.XLA]__d_docs_live_n_209"/>
      <sheetName val="[POWER5.XLA]__d_docs_live_n_208"/>
      <sheetName val="[POWER5.XLA]__soferadvisors_423"/>
      <sheetName val="[POWER5.XLA]__soferadvisors_426"/>
      <sheetName val="[POWER5.XLA]__soferadvisors_424"/>
      <sheetName val="[POWER5.XLA]__soferadvisors_425"/>
      <sheetName val="[POWER5.XLA]__soferadvisors_427"/>
      <sheetName val="[POWER5.XLA]__soferadvisors_430"/>
      <sheetName val="[POWER5.XLA]__soferadvisors_428"/>
      <sheetName val="[POWER5.XLA]__soferadvisors_429"/>
      <sheetName val="[POWER5.XLA]__soferadvisors_431"/>
      <sheetName val="IS_Detail-budget_run1__Updated"/>
      <sheetName val="[POWER5.XLA]__qmaxsolution_1633"/>
      <sheetName val="B3_Sensitivity Analysis"/>
      <sheetName val="Spread Sheet"/>
      <sheetName val="Reported PL"/>
      <sheetName val="2020_Capex_Budget4"/>
      <sheetName val="Capex_Forecast4"/>
      <sheetName val="Open_PO_@_11_1_184"/>
      <sheetName val="SA18-072_to_18-083_Flipper_Pro4"/>
      <sheetName val="CC_pmt_SA18-075_&amp;_18-0764"/>
      <sheetName val="Summary_Prophix_Vs_Macola4"/>
      <sheetName val="Summary_Small_Flipper4"/>
      <sheetName val="AP_invoices_SA18-073-0834"/>
      <sheetName val="CC_Expense_SA18-073-_0834"/>
      <sheetName val="Open_PO_@11_29_184"/>
      <sheetName val="Open_PO_@_12_31_20184"/>
      <sheetName val="2020_Capex_Budget3"/>
      <sheetName val="Capex_Forecast3"/>
      <sheetName val="Open_PO_@_11_1_183"/>
      <sheetName val="SA18-072_to_18-083_Flipper_Pro3"/>
      <sheetName val="CC_pmt_SA18-075_&amp;_18-0763"/>
      <sheetName val="Summary_Prophix_Vs_Macola3"/>
      <sheetName val="Summary_Small_Flipper3"/>
      <sheetName val="AP_invoices_SA18-073-0833"/>
      <sheetName val="CC_Expense_SA18-073-_0833"/>
      <sheetName val="Open_PO_@11_29_183"/>
      <sheetName val="Open_PO_@_12_31_20183"/>
      <sheetName val="[POWER5.XLA]__d_doc_x0000__live_ne_29"/>
    </sheetNames>
    <definedNames>
      <definedName name="ChangeRange"/>
      <definedName name="ContentsHelp"/>
      <definedName name="CreateTable"/>
      <definedName name="DeleteRange"/>
      <definedName name="DeleteTable"/>
      <definedName name="MerrillPrintIt"/>
      <definedName name="RedefinePrintTableRange"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ow r="12">
          <cell r="I12" t="str">
            <v>Altegrity, Inc.</v>
          </cell>
        </row>
      </sheetData>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ow r="12">
          <cell r="I12" t="str">
            <v>Altegrity, Inc.</v>
          </cell>
        </row>
      </sheetData>
      <sheetData sheetId="355">
        <row r="12">
          <cell r="I12" t="str">
            <v>Altegrity, Inc.</v>
          </cell>
        </row>
      </sheetData>
      <sheetData sheetId="356">
        <row r="12">
          <cell r="I12" t="str">
            <v>Altegrity, Inc.</v>
          </cell>
        </row>
      </sheetData>
      <sheetData sheetId="357">
        <row r="12">
          <cell r="I12" t="str">
            <v>Altegrity, Inc.</v>
          </cell>
        </row>
      </sheetData>
      <sheetData sheetId="358" refreshError="1"/>
      <sheetData sheetId="359">
        <row r="12">
          <cell r="I12" t="str">
            <v>Altegrity, Inc.</v>
          </cell>
        </row>
      </sheetData>
      <sheetData sheetId="360">
        <row r="12">
          <cell r="I12" t="str">
            <v>Altegrity, Inc.</v>
          </cell>
        </row>
      </sheetData>
      <sheetData sheetId="361">
        <row r="12">
          <cell r="I12" t="str">
            <v>Altegrity, Inc.</v>
          </cell>
        </row>
      </sheetData>
      <sheetData sheetId="362"/>
      <sheetData sheetId="363">
        <row r="12">
          <cell r="I12" t="str">
            <v>Altegrity, Inc.</v>
          </cell>
        </row>
      </sheetData>
      <sheetData sheetId="364" refreshError="1"/>
      <sheetData sheetId="365">
        <row r="12">
          <cell r="I12" t="str">
            <v>Altegrity, Inc.</v>
          </cell>
        </row>
      </sheetData>
      <sheetData sheetId="366" refreshError="1"/>
      <sheetData sheetId="367" refreshError="1"/>
      <sheetData sheetId="368">
        <row r="12">
          <cell r="I12" t="str">
            <v>Altegrity, Inc.</v>
          </cell>
        </row>
      </sheetData>
      <sheetData sheetId="369">
        <row r="12">
          <cell r="I12" t="str">
            <v>Altegrity, Inc.</v>
          </cell>
        </row>
      </sheetData>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ow r="12">
          <cell r="I12" t="str">
            <v>Altegrity, Inc.</v>
          </cell>
        </row>
      </sheetData>
      <sheetData sheetId="383">
        <row r="12">
          <cell r="I12" t="str">
            <v>Altegrity, Inc.</v>
          </cell>
        </row>
      </sheetData>
      <sheetData sheetId="384">
        <row r="12">
          <cell r="I12" t="str">
            <v>Altegrity, Inc.</v>
          </cell>
        </row>
      </sheetData>
      <sheetData sheetId="385">
        <row r="12">
          <cell r="I12" t="str">
            <v>Altegrity, Inc.</v>
          </cell>
        </row>
      </sheetData>
      <sheetData sheetId="386">
        <row r="12">
          <cell r="I12" t="str">
            <v>Altegrity, Inc.</v>
          </cell>
        </row>
      </sheetData>
      <sheetData sheetId="387">
        <row r="12">
          <cell r="I12" t="str">
            <v>Altegrity, Inc.</v>
          </cell>
        </row>
      </sheetData>
      <sheetData sheetId="388">
        <row r="12">
          <cell r="I12" t="str">
            <v>Altegrity, Inc.</v>
          </cell>
        </row>
      </sheetData>
      <sheetData sheetId="389">
        <row r="12">
          <cell r="I12" t="str">
            <v>Altegrity, Inc.</v>
          </cell>
        </row>
      </sheetData>
      <sheetData sheetId="390">
        <row r="12">
          <cell r="I12" t="str">
            <v>Altegrity, Inc.</v>
          </cell>
        </row>
      </sheetData>
      <sheetData sheetId="391">
        <row r="12">
          <cell r="I12" t="str">
            <v>Altegrity, Inc.</v>
          </cell>
        </row>
      </sheetData>
      <sheetData sheetId="392" refreshError="1"/>
      <sheetData sheetId="393" refreshError="1"/>
      <sheetData sheetId="394" refreshError="1"/>
      <sheetData sheetId="395" refreshError="1"/>
      <sheetData sheetId="396">
        <row r="12">
          <cell r="I12" t="str">
            <v>Altegrity, Inc.</v>
          </cell>
        </row>
      </sheetData>
      <sheetData sheetId="397">
        <row r="12">
          <cell r="I12" t="str">
            <v>Altegrity, Inc.</v>
          </cell>
        </row>
      </sheetData>
      <sheetData sheetId="398">
        <row r="12">
          <cell r="I12" t="str">
            <v>Altegrity, Inc.</v>
          </cell>
        </row>
      </sheetData>
      <sheetData sheetId="399">
        <row r="12">
          <cell r="I12" t="str">
            <v>Altegrity, Inc.</v>
          </cell>
        </row>
      </sheetData>
      <sheetData sheetId="400">
        <row r="12">
          <cell r="I12" t="str">
            <v>Altegrity, Inc.</v>
          </cell>
        </row>
      </sheetData>
      <sheetData sheetId="401">
        <row r="12">
          <cell r="I12" t="str">
            <v>Altegrity, Inc.</v>
          </cell>
        </row>
      </sheetData>
      <sheetData sheetId="402">
        <row r="12">
          <cell r="I12" t="str">
            <v>Altegrity, Inc.</v>
          </cell>
        </row>
      </sheetData>
      <sheetData sheetId="403">
        <row r="12">
          <cell r="I12" t="str">
            <v>Altegrity, Inc.</v>
          </cell>
        </row>
      </sheetData>
      <sheetData sheetId="404">
        <row r="12">
          <cell r="I12" t="str">
            <v>Altegrity, Inc.</v>
          </cell>
        </row>
      </sheetData>
      <sheetData sheetId="405">
        <row r="12">
          <cell r="I12" t="str">
            <v>Altegrity, Inc.</v>
          </cell>
        </row>
      </sheetData>
      <sheetData sheetId="406">
        <row r="12">
          <cell r="I12" t="str">
            <v>Altegrity, Inc.</v>
          </cell>
        </row>
      </sheetData>
      <sheetData sheetId="407">
        <row r="12">
          <cell r="I12" t="str">
            <v>Altegrity, Inc.</v>
          </cell>
        </row>
      </sheetData>
      <sheetData sheetId="408">
        <row r="12">
          <cell r="I12" t="str">
            <v>Altegrity, Inc.</v>
          </cell>
        </row>
      </sheetData>
      <sheetData sheetId="409">
        <row r="12">
          <cell r="I12" t="str">
            <v>Altegrity, Inc.</v>
          </cell>
        </row>
      </sheetData>
      <sheetData sheetId="410">
        <row r="12">
          <cell r="I12" t="str">
            <v>Altegrity, Inc.</v>
          </cell>
        </row>
      </sheetData>
      <sheetData sheetId="411">
        <row r="12">
          <cell r="I12" t="str">
            <v>Altegrity, Inc.</v>
          </cell>
        </row>
      </sheetData>
      <sheetData sheetId="412">
        <row r="12">
          <cell r="I12" t="str">
            <v>Altegrity, Inc.</v>
          </cell>
        </row>
      </sheetData>
      <sheetData sheetId="413">
        <row r="12">
          <cell r="I12" t="str">
            <v>Altegrity, Inc.</v>
          </cell>
        </row>
      </sheetData>
      <sheetData sheetId="414">
        <row r="12">
          <cell r="I12" t="str">
            <v>Altegrity, Inc.</v>
          </cell>
        </row>
      </sheetData>
      <sheetData sheetId="415">
        <row r="12">
          <cell r="I12" t="str">
            <v>Altegrity, Inc.</v>
          </cell>
        </row>
      </sheetData>
      <sheetData sheetId="416">
        <row r="12">
          <cell r="I12" t="str">
            <v>Altegrity, Inc.</v>
          </cell>
        </row>
      </sheetData>
      <sheetData sheetId="417">
        <row r="12">
          <cell r="I12" t="str">
            <v>Altegrity, Inc.</v>
          </cell>
        </row>
      </sheetData>
      <sheetData sheetId="418">
        <row r="12">
          <cell r="I12" t="str">
            <v>Altegrity, Inc.</v>
          </cell>
        </row>
      </sheetData>
      <sheetData sheetId="419">
        <row r="12">
          <cell r="I12" t="str">
            <v>Altegrity, Inc.</v>
          </cell>
        </row>
      </sheetData>
      <sheetData sheetId="420">
        <row r="12">
          <cell r="I12" t="str">
            <v>Altegrity, Inc.</v>
          </cell>
        </row>
      </sheetData>
      <sheetData sheetId="421">
        <row r="12">
          <cell r="I12" t="str">
            <v>Altegrity, Inc.</v>
          </cell>
        </row>
      </sheetData>
      <sheetData sheetId="422">
        <row r="12">
          <cell r="I12" t="str">
            <v>Altegrity, Inc.</v>
          </cell>
        </row>
      </sheetData>
      <sheetData sheetId="423">
        <row r="12">
          <cell r="I12" t="str">
            <v>Altegrity, Inc.</v>
          </cell>
        </row>
      </sheetData>
      <sheetData sheetId="424">
        <row r="12">
          <cell r="I12" t="str">
            <v>Altegrity, Inc.</v>
          </cell>
        </row>
      </sheetData>
      <sheetData sheetId="425">
        <row r="12">
          <cell r="I12" t="str">
            <v>Altegrity, Inc.</v>
          </cell>
        </row>
      </sheetData>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ow r="12">
          <cell r="I12" t="str">
            <v>Altegrity, Inc.</v>
          </cell>
        </row>
      </sheetData>
      <sheetData sheetId="442">
        <row r="12">
          <cell r="I12" t="str">
            <v>Altegrity, Inc.</v>
          </cell>
        </row>
      </sheetData>
      <sheetData sheetId="443">
        <row r="12">
          <cell r="I12" t="str">
            <v>Altegrity, Inc.</v>
          </cell>
        </row>
      </sheetData>
      <sheetData sheetId="444">
        <row r="12">
          <cell r="I12" t="str">
            <v>Altegrity, Inc.</v>
          </cell>
        </row>
      </sheetData>
      <sheetData sheetId="445">
        <row r="12">
          <cell r="I12" t="str">
            <v>Altegrity, Inc.</v>
          </cell>
        </row>
      </sheetData>
      <sheetData sheetId="446">
        <row r="12">
          <cell r="I12" t="str">
            <v>Altegrity, Inc.</v>
          </cell>
        </row>
      </sheetData>
      <sheetData sheetId="447">
        <row r="12">
          <cell r="I12" t="str">
            <v>Altegrity, Inc.</v>
          </cell>
        </row>
      </sheetData>
      <sheetData sheetId="448">
        <row r="12">
          <cell r="I12" t="str">
            <v>Altegrity, Inc.</v>
          </cell>
        </row>
      </sheetData>
      <sheetData sheetId="449">
        <row r="12">
          <cell r="I12" t="str">
            <v>Altegrity, Inc.</v>
          </cell>
        </row>
      </sheetData>
      <sheetData sheetId="450">
        <row r="12">
          <cell r="I12" t="str">
            <v>Altegrity, Inc.</v>
          </cell>
        </row>
      </sheetData>
      <sheetData sheetId="451">
        <row r="12">
          <cell r="I12" t="str">
            <v>Altegrity, Inc.</v>
          </cell>
        </row>
      </sheetData>
      <sheetData sheetId="452">
        <row r="12">
          <cell r="I12" t="str">
            <v>Altegrity, Inc.</v>
          </cell>
        </row>
      </sheetData>
      <sheetData sheetId="453">
        <row r="12">
          <cell r="I12" t="str">
            <v>Altegrity, Inc.</v>
          </cell>
        </row>
      </sheetData>
      <sheetData sheetId="454">
        <row r="12">
          <cell r="I12" t="str">
            <v>Altegrity, Inc.</v>
          </cell>
        </row>
      </sheetData>
      <sheetData sheetId="455">
        <row r="12">
          <cell r="I12" t="str">
            <v>Altegrity, Inc.</v>
          </cell>
        </row>
      </sheetData>
      <sheetData sheetId="456">
        <row r="12">
          <cell r="I12" t="str">
            <v>Altegrity, Inc.</v>
          </cell>
        </row>
      </sheetData>
      <sheetData sheetId="457">
        <row r="12">
          <cell r="I12" t="str">
            <v>Altegrity, Inc.</v>
          </cell>
        </row>
      </sheetData>
      <sheetData sheetId="458">
        <row r="12">
          <cell r="I12" t="str">
            <v>Altegrity, Inc.</v>
          </cell>
        </row>
      </sheetData>
      <sheetData sheetId="459">
        <row r="12">
          <cell r="I12" t="str">
            <v>Altegrity, Inc.</v>
          </cell>
        </row>
      </sheetData>
      <sheetData sheetId="460">
        <row r="12">
          <cell r="I12" t="str">
            <v>Altegrity, Inc.</v>
          </cell>
        </row>
      </sheetData>
      <sheetData sheetId="461">
        <row r="12">
          <cell r="I12" t="str">
            <v>Altegrity, Inc.</v>
          </cell>
        </row>
      </sheetData>
      <sheetData sheetId="462">
        <row r="12">
          <cell r="I12" t="str">
            <v>Altegrity, Inc.</v>
          </cell>
        </row>
      </sheetData>
      <sheetData sheetId="463">
        <row r="12">
          <cell r="I12" t="str">
            <v>Altegrity, Inc.</v>
          </cell>
        </row>
      </sheetData>
      <sheetData sheetId="464">
        <row r="12">
          <cell r="I12" t="str">
            <v>Altegrity, Inc.</v>
          </cell>
        </row>
      </sheetData>
      <sheetData sheetId="465">
        <row r="12">
          <cell r="I12" t="str">
            <v>Altegrity, Inc.</v>
          </cell>
        </row>
      </sheetData>
      <sheetData sheetId="466">
        <row r="12">
          <cell r="I12" t="str">
            <v>Altegrity, Inc.</v>
          </cell>
        </row>
      </sheetData>
      <sheetData sheetId="467">
        <row r="12">
          <cell r="I12" t="str">
            <v>Altegrity, Inc.</v>
          </cell>
        </row>
      </sheetData>
      <sheetData sheetId="468">
        <row r="12">
          <cell r="I12" t="str">
            <v>Altegrity, Inc.</v>
          </cell>
        </row>
      </sheetData>
      <sheetData sheetId="469">
        <row r="12">
          <cell r="I12" t="str">
            <v>Altegrity, Inc.</v>
          </cell>
        </row>
      </sheetData>
      <sheetData sheetId="470">
        <row r="12">
          <cell r="I12" t="str">
            <v>Altegrity, Inc.</v>
          </cell>
        </row>
      </sheetData>
      <sheetData sheetId="471">
        <row r="12">
          <cell r="I12" t="str">
            <v>Altegrity, Inc.</v>
          </cell>
        </row>
      </sheetData>
      <sheetData sheetId="472">
        <row r="12">
          <cell r="I12" t="str">
            <v>Altegrity, Inc.</v>
          </cell>
        </row>
      </sheetData>
      <sheetData sheetId="473">
        <row r="12">
          <cell r="I12" t="str">
            <v>Altegrity, Inc.</v>
          </cell>
        </row>
      </sheetData>
      <sheetData sheetId="474">
        <row r="12">
          <cell r="I12" t="str">
            <v>Altegrity, Inc.</v>
          </cell>
        </row>
      </sheetData>
      <sheetData sheetId="475">
        <row r="12">
          <cell r="I12" t="str">
            <v>Altegrity, Inc.</v>
          </cell>
        </row>
      </sheetData>
      <sheetData sheetId="476">
        <row r="12">
          <cell r="I12" t="str">
            <v>Altegrity, Inc.</v>
          </cell>
        </row>
      </sheetData>
      <sheetData sheetId="477">
        <row r="12">
          <cell r="I12" t="str">
            <v>Altegrity, Inc.</v>
          </cell>
        </row>
      </sheetData>
      <sheetData sheetId="478">
        <row r="12">
          <cell r="I12" t="str">
            <v>Altegrity, Inc.</v>
          </cell>
        </row>
      </sheetData>
      <sheetData sheetId="479">
        <row r="12">
          <cell r="I12" t="str">
            <v>Altegrity, Inc.</v>
          </cell>
        </row>
      </sheetData>
      <sheetData sheetId="480">
        <row r="12">
          <cell r="I12" t="str">
            <v>Altegrity, Inc.</v>
          </cell>
        </row>
      </sheetData>
      <sheetData sheetId="481">
        <row r="12">
          <cell r="I12" t="str">
            <v>Altegrity, Inc.</v>
          </cell>
        </row>
      </sheetData>
      <sheetData sheetId="482">
        <row r="12">
          <cell r="I12" t="str">
            <v>Altegrity, Inc.</v>
          </cell>
        </row>
      </sheetData>
      <sheetData sheetId="483">
        <row r="12">
          <cell r="I12" t="str">
            <v>Altegrity, Inc.</v>
          </cell>
        </row>
      </sheetData>
      <sheetData sheetId="484">
        <row r="12">
          <cell r="I12" t="str">
            <v>Altegrity, Inc.</v>
          </cell>
        </row>
      </sheetData>
      <sheetData sheetId="485">
        <row r="12">
          <cell r="I12" t="str">
            <v>Altegrity, Inc.</v>
          </cell>
        </row>
      </sheetData>
      <sheetData sheetId="486">
        <row r="12">
          <cell r="I12" t="str">
            <v>Altegrity, Inc.</v>
          </cell>
        </row>
      </sheetData>
      <sheetData sheetId="487">
        <row r="12">
          <cell r="I12" t="str">
            <v>Altegrity, Inc.</v>
          </cell>
        </row>
      </sheetData>
      <sheetData sheetId="488">
        <row r="12">
          <cell r="I12" t="str">
            <v>Altegrity, Inc.</v>
          </cell>
        </row>
      </sheetData>
      <sheetData sheetId="489">
        <row r="12">
          <cell r="I12" t="str">
            <v>Altegrity, Inc.</v>
          </cell>
        </row>
      </sheetData>
      <sheetData sheetId="490">
        <row r="12">
          <cell r="I12" t="str">
            <v>Altegrity, Inc.</v>
          </cell>
        </row>
      </sheetData>
      <sheetData sheetId="491">
        <row r="12">
          <cell r="I12" t="str">
            <v>Altegrity, Inc.</v>
          </cell>
        </row>
      </sheetData>
      <sheetData sheetId="492">
        <row r="12">
          <cell r="I12" t="str">
            <v>Altegrity, Inc.</v>
          </cell>
        </row>
      </sheetData>
      <sheetData sheetId="493">
        <row r="12">
          <cell r="I12" t="str">
            <v>Altegrity, Inc.</v>
          </cell>
        </row>
      </sheetData>
      <sheetData sheetId="494">
        <row r="12">
          <cell r="I12" t="str">
            <v>Altegrity, Inc.</v>
          </cell>
        </row>
      </sheetData>
      <sheetData sheetId="495">
        <row r="12">
          <cell r="I12" t="str">
            <v>Altegrity, Inc.</v>
          </cell>
        </row>
      </sheetData>
      <sheetData sheetId="496">
        <row r="12">
          <cell r="I12" t="str">
            <v>Altegrity, Inc.</v>
          </cell>
        </row>
      </sheetData>
      <sheetData sheetId="497">
        <row r="12">
          <cell r="I12" t="str">
            <v>Altegrity, Inc.</v>
          </cell>
        </row>
      </sheetData>
      <sheetData sheetId="498">
        <row r="12">
          <cell r="I12" t="str">
            <v>Altegrity, Inc.</v>
          </cell>
        </row>
      </sheetData>
      <sheetData sheetId="499">
        <row r="12">
          <cell r="I12" t="str">
            <v>Altegrity, Inc.</v>
          </cell>
        </row>
      </sheetData>
      <sheetData sheetId="500">
        <row r="12">
          <cell r="I12" t="str">
            <v>Altegrity, Inc.</v>
          </cell>
        </row>
      </sheetData>
      <sheetData sheetId="501">
        <row r="12">
          <cell r="I12" t="str">
            <v>Altegrity, Inc.</v>
          </cell>
        </row>
      </sheetData>
      <sheetData sheetId="502">
        <row r="12">
          <cell r="I12" t="str">
            <v>Altegrity, Inc.</v>
          </cell>
        </row>
      </sheetData>
      <sheetData sheetId="503">
        <row r="12">
          <cell r="I12" t="str">
            <v>Altegrity, Inc.</v>
          </cell>
        </row>
      </sheetData>
      <sheetData sheetId="504">
        <row r="12">
          <cell r="I12" t="str">
            <v>Altegrity, Inc.</v>
          </cell>
        </row>
      </sheetData>
      <sheetData sheetId="505">
        <row r="12">
          <cell r="I12" t="str">
            <v>Altegrity, Inc.</v>
          </cell>
        </row>
      </sheetData>
      <sheetData sheetId="506">
        <row r="12">
          <cell r="I12" t="str">
            <v>Altegrity, Inc.</v>
          </cell>
        </row>
      </sheetData>
      <sheetData sheetId="507">
        <row r="12">
          <cell r="I12" t="str">
            <v>Altegrity, Inc.</v>
          </cell>
        </row>
      </sheetData>
      <sheetData sheetId="508">
        <row r="12">
          <cell r="I12" t="str">
            <v>Altegrity, Inc.</v>
          </cell>
        </row>
      </sheetData>
      <sheetData sheetId="509">
        <row r="12">
          <cell r="I12" t="str">
            <v>Altegrity, Inc.</v>
          </cell>
        </row>
      </sheetData>
      <sheetData sheetId="510">
        <row r="12">
          <cell r="I12" t="str">
            <v>Altegrity, Inc.</v>
          </cell>
        </row>
      </sheetData>
      <sheetData sheetId="511">
        <row r="12">
          <cell r="I12" t="str">
            <v>Altegrity, Inc.</v>
          </cell>
        </row>
      </sheetData>
      <sheetData sheetId="512"/>
      <sheetData sheetId="513"/>
      <sheetData sheetId="514"/>
      <sheetData sheetId="515"/>
      <sheetData sheetId="516">
        <row r="12">
          <cell r="I12" t="str">
            <v>Altegrity, Inc.</v>
          </cell>
        </row>
      </sheetData>
      <sheetData sheetId="517">
        <row r="12">
          <cell r="I12" t="str">
            <v>Altegrity, Inc.</v>
          </cell>
        </row>
      </sheetData>
      <sheetData sheetId="518">
        <row r="12">
          <cell r="I12" t="str">
            <v>Altegrity, Inc.</v>
          </cell>
        </row>
      </sheetData>
      <sheetData sheetId="519"/>
      <sheetData sheetId="520">
        <row r="12">
          <cell r="I12" t="str">
            <v>Altegrity, Inc.</v>
          </cell>
        </row>
      </sheetData>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ow r="12">
          <cell r="I12" t="str">
            <v>Altegrity, Inc.</v>
          </cell>
        </row>
      </sheetData>
      <sheetData sheetId="553">
        <row r="12">
          <cell r="I12" t="str">
            <v>Altegrity, Inc.</v>
          </cell>
        </row>
      </sheetData>
      <sheetData sheetId="554">
        <row r="12">
          <cell r="I12" t="str">
            <v>Altegrity, Inc.</v>
          </cell>
        </row>
      </sheetData>
      <sheetData sheetId="555"/>
      <sheetData sheetId="556"/>
      <sheetData sheetId="557"/>
      <sheetData sheetId="558"/>
      <sheetData sheetId="559"/>
      <sheetData sheetId="560">
        <row r="12">
          <cell r="I12" t="str">
            <v>Altegrity, Inc.</v>
          </cell>
        </row>
      </sheetData>
      <sheetData sheetId="561"/>
      <sheetData sheetId="562" refreshError="1"/>
      <sheetData sheetId="563" refreshError="1"/>
      <sheetData sheetId="564" refreshError="1"/>
      <sheetData sheetId="565" refreshError="1"/>
      <sheetData sheetId="566" refreshError="1"/>
      <sheetData sheetId="567" refreshError="1"/>
      <sheetData sheetId="568">
        <row r="12">
          <cell r="I12" t="str">
            <v>Altegrity, Inc.</v>
          </cell>
        </row>
      </sheetData>
      <sheetData sheetId="569">
        <row r="12">
          <cell r="I12" t="str">
            <v>Altegrity, Inc.</v>
          </cell>
        </row>
      </sheetData>
      <sheetData sheetId="570">
        <row r="12">
          <cell r="I12" t="str">
            <v>Altegrity, Inc.</v>
          </cell>
        </row>
      </sheetData>
      <sheetData sheetId="571"/>
      <sheetData sheetId="572">
        <row r="12">
          <cell r="I12" t="str">
            <v>Altegrity, Inc.</v>
          </cell>
        </row>
      </sheetData>
      <sheetData sheetId="573"/>
      <sheetData sheetId="574"/>
      <sheetData sheetId="575"/>
      <sheetData sheetId="576"/>
      <sheetData sheetId="577" refreshError="1"/>
      <sheetData sheetId="578" refreshError="1"/>
      <sheetData sheetId="579">
        <row r="12">
          <cell r="I12" t="str">
            <v>Altegrity, Inc.</v>
          </cell>
        </row>
      </sheetData>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ow r="12">
          <cell r="I12" t="str">
            <v>Altegrity, Inc.</v>
          </cell>
        </row>
      </sheetData>
      <sheetData sheetId="616">
        <row r="12">
          <cell r="I12" t="str">
            <v>Altegrity, Inc.</v>
          </cell>
        </row>
      </sheetData>
      <sheetData sheetId="617">
        <row r="12">
          <cell r="I12" t="str">
            <v>Altegrity, Inc.</v>
          </cell>
        </row>
      </sheetData>
      <sheetData sheetId="618">
        <row r="12">
          <cell r="I12" t="str">
            <v>Altegrity, Inc.</v>
          </cell>
        </row>
      </sheetData>
      <sheetData sheetId="619">
        <row r="12">
          <cell r="I12" t="str">
            <v>Altegrity, Inc.</v>
          </cell>
        </row>
      </sheetData>
      <sheetData sheetId="620">
        <row r="12">
          <cell r="I12" t="str">
            <v>Altegrity, Inc.</v>
          </cell>
        </row>
      </sheetData>
      <sheetData sheetId="621">
        <row r="12">
          <cell r="I12" t="str">
            <v>Altegrity, Inc.</v>
          </cell>
        </row>
      </sheetData>
      <sheetData sheetId="622">
        <row r="12">
          <cell r="I12" t="str">
            <v>Altegrity, Inc.</v>
          </cell>
        </row>
      </sheetData>
      <sheetData sheetId="623">
        <row r="12">
          <cell r="I12" t="str">
            <v>Altegrity, Inc.</v>
          </cell>
        </row>
      </sheetData>
      <sheetData sheetId="624"/>
      <sheetData sheetId="625"/>
      <sheetData sheetId="626">
        <row r="12">
          <cell r="I12" t="str">
            <v>Altegrity, Inc.</v>
          </cell>
        </row>
      </sheetData>
      <sheetData sheetId="627">
        <row r="12">
          <cell r="I12" t="str">
            <v>Altegrity, Inc.</v>
          </cell>
        </row>
      </sheetData>
      <sheetData sheetId="628"/>
      <sheetData sheetId="629">
        <row r="12">
          <cell r="I12" t="str">
            <v>Altegrity, Inc.</v>
          </cell>
        </row>
      </sheetData>
      <sheetData sheetId="630"/>
      <sheetData sheetId="631">
        <row r="12">
          <cell r="I12" t="str">
            <v>Altegrity, Inc.</v>
          </cell>
        </row>
      </sheetData>
      <sheetData sheetId="632">
        <row r="12">
          <cell r="I12" t="str">
            <v>Altegrity, Inc.</v>
          </cell>
        </row>
      </sheetData>
      <sheetData sheetId="633"/>
      <sheetData sheetId="634"/>
      <sheetData sheetId="635">
        <row r="12">
          <cell r="I12" t="str">
            <v>Altegrity, Inc.</v>
          </cell>
        </row>
      </sheetData>
      <sheetData sheetId="636"/>
      <sheetData sheetId="637">
        <row r="12">
          <cell r="I12" t="str">
            <v>Altegrity, Inc.</v>
          </cell>
        </row>
      </sheetData>
      <sheetData sheetId="638"/>
      <sheetData sheetId="639">
        <row r="12">
          <cell r="I12" t="str">
            <v>Altegrity, Inc.</v>
          </cell>
        </row>
      </sheetData>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ow r="12">
          <cell r="I12" t="str">
            <v>Altegrity, Inc.</v>
          </cell>
        </row>
      </sheetData>
      <sheetData sheetId="656">
        <row r="12">
          <cell r="I12" t="str">
            <v>Altegrity, Inc.</v>
          </cell>
        </row>
      </sheetData>
      <sheetData sheetId="657"/>
      <sheetData sheetId="658"/>
      <sheetData sheetId="659"/>
      <sheetData sheetId="660">
        <row r="12">
          <cell r="I12" t="str">
            <v>Altegrity, Inc.</v>
          </cell>
        </row>
      </sheetData>
      <sheetData sheetId="661"/>
      <sheetData sheetId="662">
        <row r="12">
          <cell r="I12" t="str">
            <v>Altegrity, Inc.</v>
          </cell>
        </row>
      </sheetData>
      <sheetData sheetId="663"/>
      <sheetData sheetId="664">
        <row r="12">
          <cell r="I12" t="str">
            <v>Altegrity, Inc.</v>
          </cell>
        </row>
      </sheetData>
      <sheetData sheetId="665">
        <row r="12">
          <cell r="I12" t="str">
            <v>Altegrity, Inc.</v>
          </cell>
        </row>
      </sheetData>
      <sheetData sheetId="666"/>
      <sheetData sheetId="667"/>
      <sheetData sheetId="668"/>
      <sheetData sheetId="669"/>
      <sheetData sheetId="670"/>
      <sheetData sheetId="671">
        <row r="12">
          <cell r="I12" t="str">
            <v>Altegrity, Inc.</v>
          </cell>
        </row>
      </sheetData>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sheetData sheetId="846"/>
      <sheetData sheetId="847"/>
      <sheetData sheetId="848"/>
      <sheetData sheetId="849">
        <row r="12">
          <cell r="I12" t="str">
            <v>Altegrity, Inc.</v>
          </cell>
        </row>
      </sheetData>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sheetData sheetId="969"/>
      <sheetData sheetId="970" refreshError="1"/>
      <sheetData sheetId="971" refreshError="1"/>
      <sheetData sheetId="972" refreshError="1"/>
      <sheetData sheetId="973" refreshError="1"/>
      <sheetData sheetId="974"/>
      <sheetData sheetId="975" refreshError="1"/>
      <sheetData sheetId="976"/>
      <sheetData sheetId="977"/>
      <sheetData sheetId="978"/>
      <sheetData sheetId="979"/>
      <sheetData sheetId="980"/>
      <sheetData sheetId="981"/>
      <sheetData sheetId="982"/>
      <sheetData sheetId="983"/>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refreshError="1"/>
      <sheetData sheetId="1503" refreshError="1"/>
      <sheetData sheetId="1504" refreshError="1"/>
      <sheetData sheetId="1505" refreshError="1"/>
      <sheetData sheetId="1506" refreshError="1"/>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sheetData sheetId="1672"/>
      <sheetData sheetId="1673" refreshError="1"/>
      <sheetData sheetId="1674" refreshError="1"/>
      <sheetData sheetId="1675" refreshError="1"/>
      <sheetData sheetId="1676" refreshError="1"/>
      <sheetData sheetId="1677"/>
      <sheetData sheetId="1678"/>
      <sheetData sheetId="1679"/>
      <sheetData sheetId="1680"/>
      <sheetData sheetId="1681"/>
      <sheetData sheetId="1682"/>
      <sheetData sheetId="1683"/>
      <sheetData sheetId="1684" refreshError="1"/>
      <sheetData sheetId="1685"/>
      <sheetData sheetId="1686"/>
      <sheetData sheetId="1687"/>
      <sheetData sheetId="1688"/>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sheetData sheetId="1956"/>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sheetData sheetId="2094"/>
      <sheetData sheetId="2095"/>
      <sheetData sheetId="2096"/>
      <sheetData sheetId="2097"/>
      <sheetData sheetId="2098"/>
      <sheetData sheetId="2099"/>
      <sheetData sheetId="2100"/>
      <sheetData sheetId="210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sheetData sheetId="2559"/>
      <sheetData sheetId="2560"/>
      <sheetData sheetId="2561"/>
      <sheetData sheetId="2562" refreshError="1"/>
      <sheetData sheetId="2563" refreshError="1"/>
      <sheetData sheetId="2564" refreshError="1"/>
      <sheetData sheetId="2565" refreshError="1"/>
      <sheetData sheetId="2566"/>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sheetData sheetId="2580"/>
      <sheetData sheetId="2581" refreshError="1"/>
      <sheetData sheetId="2582" refreshError="1"/>
      <sheetData sheetId="2583" refreshError="1"/>
      <sheetData sheetId="2584" refreshError="1"/>
      <sheetData sheetId="2585"/>
      <sheetData sheetId="2586"/>
      <sheetData sheetId="2587"/>
      <sheetData sheetId="2588"/>
      <sheetData sheetId="2589"/>
      <sheetData sheetId="2590"/>
      <sheetData sheetId="2591"/>
      <sheetData sheetId="2592" refreshError="1"/>
      <sheetData sheetId="2593"/>
      <sheetData sheetId="2594"/>
      <sheetData sheetId="2595"/>
      <sheetData sheetId="2596"/>
      <sheetData sheetId="2597"/>
      <sheetData sheetId="2598"/>
      <sheetData sheetId="2599"/>
      <sheetData sheetId="2600"/>
      <sheetData sheetId="2601"/>
      <sheetData sheetId="2602"/>
      <sheetData sheetId="2603"/>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refreshError="1"/>
      <sheetData sheetId="2708" refreshError="1"/>
      <sheetData sheetId="2709" refreshError="1"/>
      <sheetData sheetId="2710" refreshError="1"/>
      <sheetData sheetId="2711" refreshError="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row r="12">
          <cell r="I12" t="str">
            <v>Altegrity, Inc.</v>
          </cell>
        </row>
      </sheetData>
      <sheetData sheetId="3321">
        <row r="12">
          <cell r="I12" t="str">
            <v>Altegrity, Inc.</v>
          </cell>
        </row>
      </sheetData>
      <sheetData sheetId="3322"/>
      <sheetData sheetId="3323">
        <row r="12">
          <cell r="I12" t="str">
            <v>Altegrity, Inc.</v>
          </cell>
        </row>
      </sheetData>
      <sheetData sheetId="3324">
        <row r="12">
          <cell r="I12" t="str">
            <v>Altegrity, Inc.</v>
          </cell>
        </row>
      </sheetData>
      <sheetData sheetId="3325">
        <row r="12">
          <cell r="I12" t="str">
            <v>Altegrity, Inc.</v>
          </cell>
        </row>
      </sheetData>
      <sheetData sheetId="3326">
        <row r="12">
          <cell r="I12" t="str">
            <v>Altegrity, Inc.</v>
          </cell>
        </row>
      </sheetData>
      <sheetData sheetId="3327">
        <row r="12">
          <cell r="I12" t="str">
            <v>Altegrity, Inc.</v>
          </cell>
        </row>
      </sheetData>
      <sheetData sheetId="3328"/>
      <sheetData sheetId="3329"/>
      <sheetData sheetId="3330"/>
      <sheetData sheetId="3331"/>
      <sheetData sheetId="3332"/>
      <sheetData sheetId="3333"/>
      <sheetData sheetId="3334">
        <row r="12">
          <cell r="I12" t="str">
            <v>Altegrity, Inc.</v>
          </cell>
        </row>
      </sheetData>
      <sheetData sheetId="3335">
        <row r="12">
          <cell r="I12" t="str">
            <v>Altegrity, Inc.</v>
          </cell>
        </row>
      </sheetData>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row r="12">
          <cell r="I12" t="str">
            <v>Altegrity, Inc.</v>
          </cell>
        </row>
      </sheetData>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row r="12">
          <cell r="I12" t="str">
            <v>Altegrity, Inc.</v>
          </cell>
        </row>
      </sheetData>
      <sheetData sheetId="3587">
        <row r="12">
          <cell r="I12" t="str">
            <v>Altegrity, Inc.</v>
          </cell>
        </row>
      </sheetData>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row r="12">
          <cell r="I12" t="str">
            <v>Altegrity, Inc.</v>
          </cell>
        </row>
      </sheetData>
      <sheetData sheetId="3865">
        <row r="12">
          <cell r="I12" t="str">
            <v>Altegrity, Inc.</v>
          </cell>
        </row>
      </sheetData>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row r="12">
          <cell r="I12" t="str">
            <v>Altegrity, Inc.</v>
          </cell>
        </row>
      </sheetData>
      <sheetData sheetId="4997">
        <row r="12">
          <cell r="I12" t="str">
            <v>Altegrity, Inc.</v>
          </cell>
        </row>
      </sheetData>
      <sheetData sheetId="4998"/>
      <sheetData sheetId="4999">
        <row r="12">
          <cell r="I12" t="str">
            <v>Altegrity, Inc.</v>
          </cell>
        </row>
      </sheetData>
      <sheetData sheetId="5000">
        <row r="12">
          <cell r="I12" t="str">
            <v>Altegrity, Inc.</v>
          </cell>
        </row>
      </sheetData>
      <sheetData sheetId="5001">
        <row r="12">
          <cell r="I12" t="str">
            <v>Altegrity, Inc.</v>
          </cell>
        </row>
      </sheetData>
      <sheetData sheetId="5002">
        <row r="12">
          <cell r="I12" t="str">
            <v>Altegrity, Inc.</v>
          </cell>
        </row>
      </sheetData>
      <sheetData sheetId="5003">
        <row r="12">
          <cell r="I12" t="str">
            <v>Altegrity, Inc.</v>
          </cell>
        </row>
      </sheetData>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row r="12">
          <cell r="I12" t="str">
            <v>Altegrity, Inc.</v>
          </cell>
        </row>
      </sheetData>
      <sheetData sheetId="5021">
        <row r="12">
          <cell r="I12" t="str">
            <v>Altegrity, Inc.</v>
          </cell>
        </row>
      </sheetData>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sheetData sheetId="6175"/>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sheetData sheetId="6385"/>
      <sheetData sheetId="6386"/>
      <sheetData sheetId="6387"/>
      <sheetData sheetId="6388" refreshError="1"/>
      <sheetData sheetId="6389" refreshError="1"/>
      <sheetData sheetId="6390" refreshError="1"/>
      <sheetData sheetId="6391" refreshError="1"/>
      <sheetData sheetId="6392" refreshError="1"/>
      <sheetData sheetId="6393"/>
      <sheetData sheetId="6394"/>
      <sheetData sheetId="6395"/>
      <sheetData sheetId="6396"/>
      <sheetData sheetId="6397"/>
      <sheetData sheetId="6398"/>
      <sheetData sheetId="6399"/>
      <sheetData sheetId="6400"/>
      <sheetData sheetId="640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sheetData sheetId="6590"/>
      <sheetData sheetId="6591"/>
      <sheetData sheetId="6592"/>
      <sheetData sheetId="6593"/>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sheetData sheetId="6683"/>
      <sheetData sheetId="6684"/>
      <sheetData sheetId="6685"/>
      <sheetData sheetId="6686"/>
      <sheetData sheetId="6687"/>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refreshError="1"/>
      <sheetData sheetId="7233" refreshError="1"/>
      <sheetData sheetId="7234" refreshError="1"/>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refreshError="1"/>
      <sheetData sheetId="7286" refreshError="1"/>
      <sheetData sheetId="7287" refreshError="1"/>
      <sheetData sheetId="7288" refreshError="1"/>
      <sheetData sheetId="7289" refreshError="1"/>
      <sheetData sheetId="7290"/>
      <sheetData sheetId="729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refreshError="1"/>
      <sheetData sheetId="7727" refreshError="1"/>
      <sheetData sheetId="7728" refreshError="1"/>
      <sheetData sheetId="7729"/>
      <sheetData sheetId="7730"/>
      <sheetData sheetId="7731"/>
      <sheetData sheetId="7732"/>
      <sheetData sheetId="7733"/>
      <sheetData sheetId="7734"/>
      <sheetData sheetId="7735"/>
      <sheetData sheetId="7736" refreshError="1"/>
      <sheetData sheetId="7737" refreshError="1"/>
      <sheetData sheetId="7738" refreshError="1"/>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sheetData sheetId="7819" refreshError="1"/>
      <sheetData sheetId="7820" refreshError="1"/>
      <sheetData sheetId="7821" refreshError="1"/>
      <sheetData sheetId="7822" refreshError="1"/>
      <sheetData sheetId="7823" refreshError="1"/>
      <sheetData sheetId="7824" refreshError="1"/>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refreshError="1"/>
      <sheetData sheetId="7841" refreshError="1"/>
      <sheetData sheetId="7842" refreshError="1"/>
      <sheetData sheetId="7843">
        <row r="12">
          <cell r="I12" t="str">
            <v>Altegrity, Inc.</v>
          </cell>
        </row>
      </sheetData>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sheetData sheetId="7857" refreshError="1"/>
      <sheetData sheetId="7858" refreshError="1"/>
      <sheetData sheetId="7859" refreshError="1"/>
      <sheetData sheetId="7860" refreshError="1"/>
      <sheetData sheetId="7861" refreshError="1"/>
      <sheetData sheetId="7862"/>
      <sheetData sheetId="7863"/>
      <sheetData sheetId="7864"/>
      <sheetData sheetId="7865"/>
      <sheetData sheetId="7866"/>
      <sheetData sheetId="7867"/>
      <sheetData sheetId="7868" refreshError="1"/>
      <sheetData sheetId="7869" refreshError="1"/>
      <sheetData sheetId="7870" refreshError="1"/>
      <sheetData sheetId="7871" refreshError="1"/>
      <sheetData sheetId="7872"/>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sheetData sheetId="7886" refreshError="1"/>
      <sheetData sheetId="7887" refreshError="1"/>
      <sheetData sheetId="7888" refreshError="1"/>
      <sheetData sheetId="7889" refreshError="1"/>
      <sheetData sheetId="7890" refreshError="1"/>
      <sheetData sheetId="7891"/>
      <sheetData sheetId="7892"/>
      <sheetData sheetId="7893"/>
      <sheetData sheetId="7894"/>
      <sheetData sheetId="7895"/>
      <sheetData sheetId="7896"/>
      <sheetData sheetId="7897"/>
      <sheetData sheetId="7898"/>
      <sheetData sheetId="7899"/>
      <sheetData sheetId="7900" refreshError="1"/>
      <sheetData sheetId="7901" refreshError="1"/>
      <sheetData sheetId="7902" refreshError="1"/>
      <sheetData sheetId="7903" refreshError="1"/>
      <sheetData sheetId="7904"/>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sheetData sheetId="7918" refreshError="1"/>
      <sheetData sheetId="7919" refreshError="1"/>
      <sheetData sheetId="7920" refreshError="1"/>
      <sheetData sheetId="7921" refreshError="1"/>
      <sheetData sheetId="7922" refreshError="1"/>
      <sheetData sheetId="7923" refreshError="1"/>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refreshError="1"/>
      <sheetData sheetId="7942" refreshError="1"/>
      <sheetData sheetId="7943" refreshError="1"/>
      <sheetData sheetId="7944" refreshError="1"/>
      <sheetData sheetId="7945" refreshError="1"/>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refreshError="1"/>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row r="12">
          <cell r="I12" t="str">
            <v>Altegrity, Inc.</v>
          </cell>
        </row>
      </sheetData>
      <sheetData sheetId="8284">
        <row r="12">
          <cell r="I12" t="str">
            <v>Altegrity, Inc.</v>
          </cell>
        </row>
      </sheetData>
      <sheetData sheetId="8285"/>
      <sheetData sheetId="8286">
        <row r="12">
          <cell r="I12" t="str">
            <v>Altegrity, Inc.</v>
          </cell>
        </row>
      </sheetData>
      <sheetData sheetId="8287">
        <row r="12">
          <cell r="I12" t="str">
            <v>Altegrity, Inc.</v>
          </cell>
        </row>
      </sheetData>
      <sheetData sheetId="8288">
        <row r="12">
          <cell r="I12" t="str">
            <v>Altegrity, Inc.</v>
          </cell>
        </row>
      </sheetData>
      <sheetData sheetId="8289">
        <row r="12">
          <cell r="I12" t="str">
            <v>Altegrity, Inc.</v>
          </cell>
        </row>
      </sheetData>
      <sheetData sheetId="8290">
        <row r="12">
          <cell r="I12" t="str">
            <v>Altegrity, Inc.</v>
          </cell>
        </row>
      </sheetData>
      <sheetData sheetId="8291"/>
      <sheetData sheetId="8292"/>
      <sheetData sheetId="8293"/>
      <sheetData sheetId="8294"/>
      <sheetData sheetId="8295"/>
      <sheetData sheetId="8296"/>
      <sheetData sheetId="8297"/>
      <sheetData sheetId="8298"/>
      <sheetData sheetId="8299"/>
      <sheetData sheetId="8300">
        <row r="12">
          <cell r="I12" t="str">
            <v>Altegrity, Inc.</v>
          </cell>
        </row>
      </sheetData>
      <sheetData sheetId="8301">
        <row r="12">
          <cell r="I12" t="str">
            <v>Altegrity, Inc.</v>
          </cell>
        </row>
      </sheetData>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row r="12">
          <cell r="I12" t="str">
            <v>Altegrity, Inc.</v>
          </cell>
        </row>
      </sheetData>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refreshError="1"/>
      <sheetData sheetId="9899" refreshError="1"/>
      <sheetData sheetId="9900" refreshError="1"/>
      <sheetData sheetId="9901" refreshError="1"/>
      <sheetData sheetId="9902" refreshError="1"/>
      <sheetData sheetId="9903" refreshError="1"/>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refreshError="1"/>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refreshError="1"/>
      <sheetData sheetId="10191" refreshError="1"/>
      <sheetData sheetId="10192" refreshError="1"/>
      <sheetData sheetId="10193" refreshError="1"/>
      <sheetData sheetId="10194" refreshError="1"/>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refreshError="1"/>
      <sheetData sheetId="11039"/>
      <sheetData sheetId="11040"/>
      <sheetData sheetId="11041"/>
      <sheetData sheetId="11042"/>
      <sheetData sheetId="11043" refreshError="1"/>
      <sheetData sheetId="11044" refreshError="1"/>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sheetData sheetId="11205"/>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row r="12">
          <cell r="I12" t="str">
            <v>Altegrity, Inc.</v>
          </cell>
        </row>
      </sheetData>
      <sheetData sheetId="11426">
        <row r="12">
          <cell r="I12" t="str">
            <v>Altegrity, Inc.</v>
          </cell>
        </row>
      </sheetData>
      <sheetData sheetId="11427"/>
      <sheetData sheetId="11428">
        <row r="12">
          <cell r="I12" t="str">
            <v>Altegrity, Inc.</v>
          </cell>
        </row>
      </sheetData>
      <sheetData sheetId="11429">
        <row r="12">
          <cell r="I12" t="str">
            <v>Altegrity, Inc.</v>
          </cell>
        </row>
      </sheetData>
      <sheetData sheetId="11430">
        <row r="12">
          <cell r="I12" t="str">
            <v>Altegrity, Inc.</v>
          </cell>
        </row>
      </sheetData>
      <sheetData sheetId="11431">
        <row r="12">
          <cell r="I12" t="str">
            <v>Altegrity, Inc.</v>
          </cell>
        </row>
      </sheetData>
      <sheetData sheetId="11432">
        <row r="12">
          <cell r="I12" t="str">
            <v>Altegrity, Inc.</v>
          </cell>
        </row>
      </sheetData>
      <sheetData sheetId="11433">
        <row r="12">
          <cell r="I12" t="str">
            <v>Altegrity, Inc.</v>
          </cell>
        </row>
      </sheetData>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row r="12">
          <cell r="I12" t="str">
            <v>Altegrity, Inc.</v>
          </cell>
        </row>
      </sheetData>
      <sheetData sheetId="11456"/>
      <sheetData sheetId="11457"/>
      <sheetData sheetId="11458"/>
      <sheetData sheetId="11459"/>
      <sheetData sheetId="11460"/>
      <sheetData sheetId="11461"/>
      <sheetData sheetId="11462">
        <row r="12">
          <cell r="I12" t="str">
            <v>Altegrity, Inc.</v>
          </cell>
        </row>
      </sheetData>
      <sheetData sheetId="11463"/>
      <sheetData sheetId="11464"/>
      <sheetData sheetId="11465"/>
      <sheetData sheetId="11466"/>
      <sheetData sheetId="11467">
        <row r="12">
          <cell r="I12" t="str">
            <v>Altegrity, Inc.</v>
          </cell>
        </row>
      </sheetData>
      <sheetData sheetId="11468">
        <row r="12">
          <cell r="I12" t="str">
            <v>Altegrity, Inc.</v>
          </cell>
        </row>
      </sheetData>
      <sheetData sheetId="11469"/>
      <sheetData sheetId="11470">
        <row r="12">
          <cell r="I12" t="str">
            <v>Altegrity, Inc.</v>
          </cell>
        </row>
      </sheetData>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row r="12">
          <cell r="I12" t="str">
            <v>Altegrity, Inc.</v>
          </cell>
        </row>
      </sheetData>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sheetData sheetId="14559" refreshError="1"/>
      <sheetData sheetId="14560" refreshError="1"/>
      <sheetData sheetId="14561" refreshError="1"/>
      <sheetData sheetId="14562" refreshError="1"/>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1"/>
      <sheetName val="Sheet2"/>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BreakdownSummary"/>
      <sheetName val="CustomerSummary"/>
      <sheetName val="ExecutiveSummary"/>
      <sheetName val="ChangeOrderSummary"/>
      <sheetName val="CustomerBidForm"/>
      <sheetName val="GeneralInfo"/>
      <sheetName val="SupervisionProfitOHCont"/>
      <sheetName val="SubSelect"/>
      <sheetName val="Permit"/>
      <sheetName val="Lot"/>
      <sheetName val="PlansEngineering"/>
      <sheetName val="ConstructionLoan"/>
      <sheetName val="TemporaryUtilities"/>
      <sheetName val="Demolition"/>
      <sheetName val="Earthwork"/>
      <sheetName val="Footings"/>
      <sheetName val="WindowWell"/>
      <sheetName val="Foundation"/>
      <sheetName val="CMUFoundation"/>
      <sheetName val="Flatwork"/>
      <sheetName val="MiscSteel"/>
      <sheetName val="Damproofing"/>
      <sheetName val="UtilityLaterals"/>
      <sheetName val="SepticSystem"/>
      <sheetName val="PotableWaterWell"/>
      <sheetName val="FramingMaterial"/>
      <sheetName val="FramingLabor"/>
      <sheetName val="EntryDoor"/>
      <sheetName val="GarageDoor"/>
      <sheetName val="Windows"/>
      <sheetName val="Plumbing"/>
      <sheetName val="Heating"/>
      <sheetName val="AirConditioning"/>
      <sheetName val="Electrical"/>
      <sheetName val="LightFixtures"/>
      <sheetName val="Roofing"/>
      <sheetName val="Insulation"/>
      <sheetName val="Drywall"/>
      <sheetName val="FinishCarpentry"/>
      <sheetName val="FinishCarpentryLabor"/>
      <sheetName val="Painting"/>
      <sheetName val="TileMarble"/>
      <sheetName val="Fireplace"/>
      <sheetName val="FloorCoverings"/>
      <sheetName val="Cabinets"/>
      <sheetName val="Countertops"/>
      <sheetName val="Appliances"/>
      <sheetName val="HardwareMirror"/>
      <sheetName val="Siding"/>
      <sheetName val="SoffitFascia"/>
      <sheetName val="Gutter"/>
      <sheetName val="Deck"/>
      <sheetName val="ExtRailing"/>
      <sheetName val="FDNPlaster"/>
      <sheetName val="Cleanup"/>
      <sheetName val="Landscaping"/>
      <sheetName val="ZCustom1"/>
      <sheetName val="ZCustom2"/>
      <sheetName val="ZCustom3"/>
      <sheetName val="ZCustom4"/>
      <sheetName val="ZCustom5"/>
      <sheetName val="ZCustom6"/>
      <sheetName val="ZCustom7"/>
      <sheetName val="ZCustom8"/>
      <sheetName val="ZCustom9"/>
      <sheetName val="ZCustom10"/>
      <sheetName val="ZCustom11"/>
      <sheetName val="ZCustom12"/>
      <sheetName val="ZCustom13"/>
      <sheetName val="ZCustom14"/>
      <sheetName val="ZCustom15"/>
      <sheetName val="ZCustom16"/>
      <sheetName val="ZCustom17"/>
      <sheetName val="ZCustom18"/>
      <sheetName val="ZCustom19"/>
      <sheetName val="ZCustom20"/>
      <sheetName val="PurchaseOrder"/>
      <sheetName val="BasicPurchaseOrder"/>
      <sheetName val="DatabaseLinks"/>
      <sheetName val="Property Info"/>
      <sheetName val="P13"/>
      <sheetName val="TOC"/>
      <sheetName val="Draft closing statement"/>
      <sheetName val="protective advances since 9_1"/>
      <sheetName val="Expense thru April 2010 backup"/>
      <sheetName val="S&amp;U comparison"/>
      <sheetName val="Carry cost comparison"/>
      <sheetName val="OST_DATA"/>
      <sheetName val="Development Cost Input"/>
      <sheetName val="Rom Telecom (fixed line)"/>
      <sheetName val="Project"/>
      <sheetName val="OTHER"/>
      <sheetName val="Summary"/>
      <sheetName val="Drop Downs"/>
      <sheetName val="Rent Roll"/>
      <sheetName val="Accrue"/>
      <sheetName val=" Data"/>
      <sheetName val="Telco"/>
      <sheetName val="Cash Flow Summary"/>
      <sheetName val="BY REP-S"/>
      <sheetName val="Budget Export"/>
      <sheetName val="Calendar"/>
      <sheetName val="OfficeStock"/>
      <sheetName val="3"/>
      <sheetName val="tbl_RCAexport"/>
      <sheetName val="Layout"/>
      <sheetName val="Residential - Loan Summary"/>
      <sheetName val="Assum"/>
      <sheetName val="EstimatorPro1"/>
      <sheetName val="Pick_Lists"/>
      <sheetName val="Phyical Data"/>
      <sheetName val="AreaMeasures"/>
      <sheetName val="DREpF_TB"/>
      <sheetName val="Assumptions"/>
      <sheetName val="Historic Market"/>
      <sheetName val="Projected Occupancy"/>
      <sheetName val="Projected Rate"/>
      <sheetName val="HOTEL SUMMARY"/>
      <sheetName val="Deal Summary"/>
      <sheetName val="Proforma"/>
      <sheetName val="Property_Info"/>
      <sheetName val="Draft_closing_statement"/>
      <sheetName val="protective_advances_since_9_1"/>
      <sheetName val="Expense_thru_April_2010_backup"/>
      <sheetName val="S&amp;U_comparison"/>
      <sheetName val="Carry_cost_comparison"/>
      <sheetName val="Development_Cost_Input"/>
      <sheetName val="Rom_Telecom_(fixed_line)"/>
      <sheetName val="_Data"/>
      <sheetName val="Drop_Downs"/>
      <sheetName val="Rent_Roll"/>
      <sheetName val="BY_REP-S"/>
      <sheetName val="Cash_Flow_Summary"/>
      <sheetName val="Hotel Calcs"/>
      <sheetName val="CAP"/>
      <sheetName val="main"/>
      <sheetName val="Unit Mix"/>
      <sheetName val="SSMGLA12"/>
      <sheetName val="Escrow-Seller"/>
      <sheetName val="840 Amortization Schedule"/>
      <sheetName val="tenant information"/>
      <sheetName val="Input"/>
      <sheetName val="CONSL-beforeWyeth"/>
      <sheetName val="2008 Budget Expense Comparison"/>
      <sheetName val="A - 5700 Other Assets - Interim"/>
      <sheetName val="Terms and Capital Inputs"/>
      <sheetName val="Forex&amp;CPI"/>
      <sheetName val="Facilities"/>
      <sheetName val="General"/>
      <sheetName val="Pres."/>
      <sheetName val="USD"/>
      <sheetName val="Line by Line"/>
      <sheetName val="10 Yr PL Det"/>
      <sheetName val="Rooms Revenue"/>
      <sheetName val="Detail"/>
    </sheetNames>
    <sheetDataSet>
      <sheetData sheetId="0" refreshError="1">
        <row r="9">
          <cell r="F9">
            <v>0</v>
          </cell>
        </row>
        <row r="25">
          <cell r="F25">
            <v>0</v>
          </cell>
        </row>
        <row r="94">
          <cell r="F9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persons/person.xml><?xml version="1.0" encoding="utf-8"?>
<personList xmlns="http://schemas.microsoft.com/office/spreadsheetml/2018/threadedcomments" xmlns:x="http://schemas.openxmlformats.org/spreadsheetml/2006/main">
  <person displayName="Xu, Renjie" id="{5800EB88-3AF6-401E-80D1-5483A646E13F}" userId="S::rxu@sixthstreet.com::1a9ced98-c72a-4925-9245-9cdf75f257c7" providerId="AD"/>
  <person displayName="Dovas, Nicholas" id="{55D02444-9BD4-4539-9BAB-DBD4B5299D6E}" userId="S::ndovas@sixthstreet.com::9fcc0963-cffa-4e76-bb8d-606ca7552d8c" providerId="AD"/>
  <person displayName="Russell, Charlie" id="{23DBE1A9-10C6-4BF2-8C9F-822CA0881B07}" userId="S::crussell@sixthstreet.com::33e8a0f7-e167-4dc0-afa6-e3fb827ab65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1C8E81-5C49-4838-AC60-7E0CCD834ECF}" name="Table3" displayName="Table3" ref="B11:E176" totalsRowCount="1" headerRowDxfId="33" dataDxfId="32">
  <autoFilter ref="B11:E175" xr:uid="{F9F5F7D8-D1E9-4128-98DD-FC0A514A2E5A}"/>
  <tableColumns count="4">
    <tableColumn id="4" xr3:uid="{54AFB38E-C7DF-46FD-8514-A44F18B3E876}" name="Loan Document Location " dataDxfId="31" totalsRowDxfId="30"/>
    <tableColumn id="1" xr3:uid="{2F3820D4-F188-4CA0-B6E5-C65935CC6D88}" name="Field Name      " dataDxfId="29" totalsRowDxfId="28"/>
    <tableColumn id="2" xr3:uid="{4351B5AD-5970-419D-8287-B1F9D5F8B67B}" name="Information" dataDxfId="27" totalsRowDxfId="26"/>
    <tableColumn id="3" xr3:uid="{BD17C67E-64AC-4130-8DBA-55D79B13DDD1}" name="Notes" totalsRowFunction="custom" dataDxfId="25" totalsRowDxfId="24">
      <totalsRowFormula>SUBTOTAL(103,Table3[[#Headers],[Notes]])</totalsRow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0A2AEF-0B3D-4838-BAA9-E672685AE5DC}" name="Table2" displayName="Table2" ref="B7:H24" totalsRowShown="0" headerRowDxfId="23" dataDxfId="22">
  <autoFilter ref="B7:H24" xr:uid="{FC503E5C-C1CA-49F4-B114-26A5E20416BE}"/>
  <tableColumns count="7">
    <tableColumn id="1" xr3:uid="{1483A9E2-C1EB-49AB-92AB-91A8AAF7C2C7}" name=" " dataDxfId="21"/>
    <tableColumn id="2" xr3:uid="{877DD10B-BC2A-4A2A-B5AF-29C1B1835256}" name="Borrower" dataDxfId="20"/>
    <tableColumn id="7" xr3:uid="{67AE21E1-2EB2-4438-87A2-45BB262AB89D}" name="Borrower2" dataDxfId="19"/>
    <tableColumn id="8" xr3:uid="{CD658F60-0992-4F46-8DEF-2CB6010D0C95}" name="Borrower3" dataDxfId="18"/>
    <tableColumn id="9" xr3:uid="{7416EB76-99C7-4AE2-9C77-BC51D13B3FB3}" name="Borrower4" dataDxfId="17"/>
    <tableColumn id="10" xr3:uid="{A6069AD3-2E23-45AC-B7AD-635D5AD840F9}" name="Borrower5" dataDxfId="16"/>
    <tableColumn id="11" xr3:uid="{4226AD62-500B-4598-934D-D2792CCDE8FF}" name="Borrower6" dataDxfId="15"/>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1CE439-1C52-4BD7-9444-430602C65FEA}" name="Table1" displayName="Table1" ref="B8:D59" totalsRowShown="0" headerRowDxfId="14" dataDxfId="13" dataCellStyle="Comma">
  <autoFilter ref="B8:D59" xr:uid="{11E9B205-B7CA-460A-8377-BEBC8672BD90}"/>
  <tableColumns count="3">
    <tableColumn id="1" xr3:uid="{74A21B61-954B-4FA4-9889-060D8B0EC936}" name="Property Number    " dataDxfId="12"/>
    <tableColumn id="2" xr3:uid="{46EA7490-F970-472F-A4F0-F3247CB191D5}" name="1 (Primary Collateral)" dataDxfId="11" dataCellStyle="Comma"/>
    <tableColumn id="4" xr3:uid="{7E7B2555-126B-4556-8849-CE9CF119F27C}" name="Notes" dataDxfId="10" dataCellStyle="Comma"/>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53A561-47BD-4CE2-B366-DE3C8B16B7EB}" name="Table15" displayName="Table15" ref="B7:F16" totalsRowShown="0" headerRowDxfId="9" dataDxfId="8" dataCellStyle="Comma">
  <autoFilter ref="B7:F16" xr:uid="{4975B088-A707-4F3F-8C2A-E92497356E19}"/>
  <tableColumns count="5">
    <tableColumn id="1" xr3:uid="{F3712AFF-9BBC-4ED3-97CE-F77FC7B2508A}" name="Escrow Type ---&gt;" dataDxfId="7"/>
    <tableColumn id="2" xr3:uid="{6EBBF1C2-C133-413B-AEE9-5CE484A51025}" name="Capex" dataDxfId="6" dataCellStyle="Comma"/>
    <tableColumn id="5" xr3:uid="{2DA068B6-752C-4B11-8472-5A8C1D51CE48}" name="FF&amp;E" dataDxfId="5"/>
    <tableColumn id="4" xr3:uid="{27D82D90-794A-4E25-8029-F9BF25E83B01}" name="Insurance" dataDxfId="4"/>
    <tableColumn id="3" xr3:uid="{EB9B896D-9675-4AA4-B655-5A8374B958BD}" name="Taxes" dataDxfId="3" dataCellStyle="Comma"/>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B75A31-7F35-4385-986D-7D3A2035F616}" name="Table6" displayName="Table6" ref="A1:A25" totalsRowShown="0" headerRowDxfId="2" headerRowCellStyle="Normal 4" dataCellStyle="Normal 4">
  <autoFilter ref="A1:A25" xr:uid="{F0B75A31-7F35-4385-986D-7D3A2035F616}"/>
  <tableColumns count="1">
    <tableColumn id="1" xr3:uid="{CE548C23-2E89-4ABA-B83C-4E8B6CB8A772}" name="Property Type" dataCellStyle="Normal 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2" dT="2026-10-21T13:55:50.13" personId="{23DBE1A9-10C6-4BF2-8C9F-822CA0881B07}" id="{160420E2-25EC-40D1-8418-A05466E8986E}">
    <text>Total Debt = Mtg + Mezz + Pref</text>
  </threadedComment>
</ThreadedComments>
</file>

<file path=xl/threadedComments/threadedComment2.xml><?xml version="1.0" encoding="utf-8"?>
<ThreadedComments xmlns="http://schemas.microsoft.com/office/spreadsheetml/2018/threadedcomments" xmlns:x="http://schemas.openxmlformats.org/spreadsheetml/2006/main">
  <threadedComment ref="CQ3" dT="2023-08-01T15:41:47.29" personId="{5800EB88-3AF6-401E-80D1-5483A646E13F}" id="{D1829153-0958-4EEF-AE28-D69B56856DD1}">
    <text>MATT RAO Q</text>
  </threadedComment>
  <threadedComment ref="CS3" dT="2024-09-04T16:54:00.74" personId="{55D02444-9BD4-4539-9BAB-DBD4B5299D6E}" id="{488E93D6-DECD-4C88-AEC6-09CE295AC7AE}">
    <text xml:space="preserve">For whole loans :
Purchase Price
 Purchase Price as of settlement (final population being funded)
   Parent Deal Size
 Original total commitment as of the trade date (prior to loan drops)
   Original Commitment / Deal Size ($M)
 Original commitment amount at trade (prior to loan drops)
   Original UPB ($M)
 Actual capital commitment funded at closing
   Original Face
 Actual capital commitment funded at closing
   Orig Face x PX
 Actual capital commitment funded at closing * Purchase Price at closing
   Original Book Cost ($M)
 Actual capital commitment funded at closing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6E83ED-FB55-4393-BB85-4EF1C5B9F49F}">
  <we:reference id="29673e3c-d826-4f00-92ee-162334a52b1a" version="1.0.0.8" store="EXCatalog" storeType="EXCatalog"/>
  <we:alternateReferences>
    <we:reference id="WA200009404" version="1.0.0.8" store="en-US" storeType="OMEX"/>
  </we:alternateReferences>
  <we:properties>
    <we:property name="claude.fileId" value="&quot;ba529c49-2757-4c67-a0b1-62254496d98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5.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7.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2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81140-2F55-4923-874E-6C4453F26629}">
  <sheetPr>
    <tabColor rgb="FFFF0000"/>
    <pageSetUpPr autoPageBreaks="0"/>
  </sheetPr>
  <dimension ref="B1:M41"/>
  <sheetViews>
    <sheetView showGridLines="0" zoomScale="85" zoomScaleNormal="85" workbookViewId="0"/>
  </sheetViews>
  <sheetFormatPr defaultRowHeight="14.5" x14ac:dyDescent="0.35"/>
  <cols>
    <col min="2" max="2" width="30.1796875" style="294" bestFit="1" customWidth="1"/>
    <col min="3" max="3" width="33.54296875" style="294" bestFit="1" customWidth="1"/>
    <col min="4" max="4" width="14" style="294" bestFit="1" customWidth="1"/>
    <col min="5" max="5" width="18.7265625" style="294" bestFit="1" customWidth="1"/>
    <col min="6" max="6" width="17.1796875" style="294" bestFit="1" customWidth="1"/>
    <col min="7" max="7" width="34" style="294" bestFit="1" customWidth="1"/>
    <col min="8" max="8" width="34" style="294" customWidth="1"/>
    <col min="9" max="9" width="16.1796875" style="294" bestFit="1" customWidth="1"/>
    <col min="10" max="10" width="16.26953125" style="294" bestFit="1" customWidth="1"/>
    <col min="11" max="11" width="15.81640625" style="294" customWidth="1"/>
    <col min="12" max="12" width="85.54296875" style="294" bestFit="1" customWidth="1"/>
    <col min="13" max="13" width="16.54296875" style="294" bestFit="1" customWidth="1"/>
  </cols>
  <sheetData>
    <row r="1" spans="2:13" x14ac:dyDescent="0.35">
      <c r="C1" s="485"/>
      <c r="D1" s="470"/>
      <c r="E1" s="470"/>
      <c r="F1" s="470"/>
      <c r="G1" s="485"/>
      <c r="H1" s="470"/>
      <c r="I1" s="470"/>
      <c r="J1" s="470"/>
      <c r="K1" s="470"/>
      <c r="L1" s="470"/>
      <c r="M1" s="470"/>
    </row>
    <row r="2" spans="2:13" x14ac:dyDescent="0.35">
      <c r="C2" s="485"/>
      <c r="D2" s="470"/>
      <c r="E2" s="470"/>
      <c r="F2" s="470"/>
      <c r="G2" s="485"/>
      <c r="H2" s="470"/>
      <c r="I2" s="470"/>
      <c r="J2" s="470"/>
      <c r="K2" s="470"/>
      <c r="L2" s="470"/>
      <c r="M2" s="470"/>
    </row>
    <row r="3" spans="2:13" x14ac:dyDescent="0.35">
      <c r="C3" s="485"/>
      <c r="D3" s="470"/>
      <c r="E3" s="470"/>
      <c r="F3" s="470"/>
      <c r="G3" s="485"/>
      <c r="H3" s="470"/>
      <c r="I3" s="470"/>
      <c r="J3" s="470"/>
      <c r="K3" s="470"/>
      <c r="L3" s="470"/>
      <c r="M3" s="470"/>
    </row>
    <row r="4" spans="2:13" ht="29" x14ac:dyDescent="0.35">
      <c r="B4" s="471" t="s">
        <v>110</v>
      </c>
      <c r="C4" s="486" t="s">
        <v>3264</v>
      </c>
      <c r="D4" s="472" t="s">
        <v>3265</v>
      </c>
      <c r="E4" s="472" t="s">
        <v>2150</v>
      </c>
      <c r="F4" s="472" t="s">
        <v>2151</v>
      </c>
      <c r="G4" s="486" t="s">
        <v>3266</v>
      </c>
      <c r="H4" s="472" t="s">
        <v>3359</v>
      </c>
      <c r="I4" s="472" t="s">
        <v>3268</v>
      </c>
      <c r="J4" s="472" t="s">
        <v>3378</v>
      </c>
      <c r="K4" s="472" t="s">
        <v>3408</v>
      </c>
      <c r="L4" s="472" t="s">
        <v>3267</v>
      </c>
      <c r="M4" s="472" t="s">
        <v>3269</v>
      </c>
    </row>
    <row r="5" spans="2:13" x14ac:dyDescent="0.35">
      <c r="B5" s="9" t="s">
        <v>288</v>
      </c>
      <c r="C5" s="476" t="s">
        <v>3270</v>
      </c>
      <c r="D5" s="473" t="s">
        <v>3271</v>
      </c>
      <c r="E5" s="473" t="s">
        <v>3272</v>
      </c>
      <c r="F5" s="473" t="s">
        <v>3273</v>
      </c>
      <c r="G5" s="476" t="s">
        <v>3274</v>
      </c>
      <c r="H5" s="473" t="s">
        <v>3286</v>
      </c>
      <c r="I5" s="473" t="s">
        <v>3276</v>
      </c>
      <c r="J5" s="473" t="s">
        <v>2312</v>
      </c>
      <c r="K5" s="473" t="s">
        <v>3409</v>
      </c>
      <c r="L5" s="473" t="s">
        <v>3275</v>
      </c>
      <c r="M5" s="473" t="s">
        <v>3277</v>
      </c>
    </row>
    <row r="6" spans="2:13" x14ac:dyDescent="0.35">
      <c r="B6" s="9" t="s">
        <v>283</v>
      </c>
      <c r="C6" s="476" t="s">
        <v>3278</v>
      </c>
      <c r="D6" s="473" t="s">
        <v>3279</v>
      </c>
      <c r="E6" s="473" t="s">
        <v>3280</v>
      </c>
      <c r="F6" s="473" t="s">
        <v>3286</v>
      </c>
      <c r="G6" s="476" t="s">
        <v>3281</v>
      </c>
      <c r="H6" s="473" t="s">
        <v>3300</v>
      </c>
      <c r="I6" s="473" t="s">
        <v>3282</v>
      </c>
      <c r="J6" s="473" t="s">
        <v>3282</v>
      </c>
      <c r="K6" s="473" t="s">
        <v>3410</v>
      </c>
      <c r="L6" s="473" t="s">
        <v>2305</v>
      </c>
      <c r="M6" s="473" t="s">
        <v>3283</v>
      </c>
    </row>
    <row r="7" spans="2:13" x14ac:dyDescent="0.35">
      <c r="B7" s="9" t="s">
        <v>1262</v>
      </c>
      <c r="C7" s="476" t="s">
        <v>3284</v>
      </c>
      <c r="D7" s="473" t="s">
        <v>1251</v>
      </c>
      <c r="E7" s="473" t="s">
        <v>3285</v>
      </c>
      <c r="F7" s="473" t="s">
        <v>2126</v>
      </c>
      <c r="G7" s="476" t="s">
        <v>3287</v>
      </c>
      <c r="H7" s="473" t="s">
        <v>1266</v>
      </c>
      <c r="I7" s="473" t="s">
        <v>3289</v>
      </c>
      <c r="J7" s="473" t="s">
        <v>3289</v>
      </c>
      <c r="K7" s="473" t="s">
        <v>3426</v>
      </c>
      <c r="L7" s="473" t="s">
        <v>3288</v>
      </c>
      <c r="M7" s="473" t="s">
        <v>3290</v>
      </c>
    </row>
    <row r="8" spans="2:13" x14ac:dyDescent="0.35">
      <c r="B8" s="9" t="s">
        <v>1264</v>
      </c>
      <c r="C8" s="476" t="s">
        <v>3291</v>
      </c>
      <c r="D8" s="473" t="s">
        <v>3292</v>
      </c>
      <c r="E8" s="473" t="s">
        <v>3293</v>
      </c>
      <c r="F8" s="473" t="s">
        <v>3300</v>
      </c>
      <c r="G8" s="476" t="s">
        <v>3294</v>
      </c>
      <c r="H8" s="473" t="s">
        <v>3360</v>
      </c>
      <c r="I8" s="473" t="s">
        <v>2312</v>
      </c>
      <c r="J8" s="473" t="s">
        <v>3379</v>
      </c>
      <c r="K8" s="473" t="s">
        <v>3411</v>
      </c>
      <c r="L8" s="473" t="s">
        <v>3295</v>
      </c>
      <c r="M8" s="473" t="s">
        <v>3296</v>
      </c>
    </row>
    <row r="9" spans="2:13" x14ac:dyDescent="0.35">
      <c r="B9" s="9" t="s">
        <v>3297</v>
      </c>
      <c r="C9" s="476" t="s">
        <v>3298</v>
      </c>
      <c r="D9" s="473" t="s">
        <v>3361</v>
      </c>
      <c r="E9" s="473" t="s">
        <v>3299</v>
      </c>
      <c r="F9" s="473" t="s">
        <v>1266</v>
      </c>
      <c r="G9" s="476" t="s">
        <v>3301</v>
      </c>
      <c r="H9" s="473" t="s">
        <v>418</v>
      </c>
      <c r="I9" s="473" t="s">
        <v>3303</v>
      </c>
      <c r="J9" s="473" t="s">
        <v>3380</v>
      </c>
      <c r="K9" s="473" t="s">
        <v>3412</v>
      </c>
      <c r="L9" s="473" t="s">
        <v>3302</v>
      </c>
      <c r="M9" s="473"/>
    </row>
    <row r="10" spans="2:13" x14ac:dyDescent="0.35">
      <c r="B10" s="9" t="s">
        <v>1263</v>
      </c>
      <c r="C10" s="476" t="s">
        <v>3304</v>
      </c>
      <c r="D10" s="473" t="s">
        <v>3285</v>
      </c>
      <c r="E10" s="473" t="s">
        <v>3305</v>
      </c>
      <c r="F10" s="473" t="s">
        <v>3312</v>
      </c>
      <c r="G10" s="476" t="s">
        <v>3306</v>
      </c>
      <c r="H10" s="473" t="s">
        <v>95</v>
      </c>
      <c r="I10" s="473"/>
      <c r="J10" s="473" t="s">
        <v>3286</v>
      </c>
      <c r="K10" s="473" t="s">
        <v>3413</v>
      </c>
      <c r="L10" s="473" t="s">
        <v>3307</v>
      </c>
      <c r="M10" s="473"/>
    </row>
    <row r="11" spans="2:13" x14ac:dyDescent="0.35">
      <c r="B11" s="9" t="s">
        <v>3308</v>
      </c>
      <c r="C11" s="476" t="s">
        <v>3309</v>
      </c>
      <c r="D11" s="473" t="s">
        <v>3310</v>
      </c>
      <c r="E11" s="473" t="s">
        <v>3311</v>
      </c>
      <c r="F11" s="473" t="s">
        <v>1253</v>
      </c>
      <c r="G11" s="476" t="s">
        <v>3313</v>
      </c>
      <c r="H11" s="473"/>
      <c r="I11" s="473"/>
      <c r="J11" s="473" t="s">
        <v>3393</v>
      </c>
      <c r="K11" s="473"/>
      <c r="L11" s="473" t="s">
        <v>3314</v>
      </c>
      <c r="M11" s="473"/>
    </row>
    <row r="12" spans="2:13" x14ac:dyDescent="0.35">
      <c r="B12" s="9" t="s">
        <v>284</v>
      </c>
      <c r="C12" s="476" t="s">
        <v>3315</v>
      </c>
      <c r="D12" s="473" t="s">
        <v>3316</v>
      </c>
      <c r="E12" s="473" t="s">
        <v>3317</v>
      </c>
      <c r="F12" s="473" t="s">
        <v>418</v>
      </c>
      <c r="G12" s="476" t="s">
        <v>3318</v>
      </c>
      <c r="H12" s="473"/>
      <c r="I12" s="473"/>
      <c r="J12" s="473" t="s">
        <v>108</v>
      </c>
      <c r="K12" s="473"/>
      <c r="L12" s="473" t="s">
        <v>3319</v>
      </c>
      <c r="M12" s="473"/>
    </row>
    <row r="13" spans="2:13" x14ac:dyDescent="0.35">
      <c r="B13" s="9" t="s">
        <v>2842</v>
      </c>
      <c r="C13" s="476" t="s">
        <v>3320</v>
      </c>
      <c r="D13" s="473" t="s">
        <v>149</v>
      </c>
      <c r="E13" s="473" t="s">
        <v>3321</v>
      </c>
      <c r="F13" s="473"/>
      <c r="G13" s="476" t="s">
        <v>2302</v>
      </c>
      <c r="H13" s="473"/>
      <c r="I13" s="473"/>
      <c r="J13" s="473" t="s">
        <v>3381</v>
      </c>
      <c r="K13" s="473"/>
      <c r="L13" s="473" t="s">
        <v>3322</v>
      </c>
      <c r="M13" s="473"/>
    </row>
    <row r="14" spans="2:13" x14ac:dyDescent="0.35">
      <c r="B14" s="9" t="s">
        <v>3323</v>
      </c>
      <c r="C14" s="476" t="s">
        <v>3324</v>
      </c>
      <c r="D14" s="473" t="s">
        <v>95</v>
      </c>
      <c r="E14" s="473" t="s">
        <v>1266</v>
      </c>
      <c r="F14" s="473"/>
      <c r="G14" s="476" t="s">
        <v>3325</v>
      </c>
      <c r="H14" s="473"/>
      <c r="I14" s="473"/>
      <c r="J14" s="473" t="s">
        <v>3382</v>
      </c>
      <c r="K14" s="473"/>
      <c r="L14" s="473" t="s">
        <v>3326</v>
      </c>
      <c r="M14" s="473"/>
    </row>
    <row r="15" spans="2:13" x14ac:dyDescent="0.35">
      <c r="B15" s="9" t="s">
        <v>3327</v>
      </c>
      <c r="C15" s="476" t="s">
        <v>3328</v>
      </c>
      <c r="D15" s="473"/>
      <c r="E15" s="473" t="s">
        <v>3329</v>
      </c>
      <c r="F15" s="473"/>
      <c r="G15" s="476" t="s">
        <v>3330</v>
      </c>
      <c r="H15" s="473"/>
      <c r="I15" s="473"/>
      <c r="J15" s="473" t="s">
        <v>1266</v>
      </c>
      <c r="K15" s="473"/>
      <c r="L15" s="473" t="s">
        <v>3331</v>
      </c>
      <c r="M15" s="473"/>
    </row>
    <row r="16" spans="2:13" x14ac:dyDescent="0.35">
      <c r="B16" s="9" t="s">
        <v>3332</v>
      </c>
      <c r="C16" s="476" t="s">
        <v>3333</v>
      </c>
      <c r="D16" s="473"/>
      <c r="E16" s="473" t="s">
        <v>108</v>
      </c>
      <c r="F16" s="473"/>
      <c r="G16" s="476" t="s">
        <v>3334</v>
      </c>
      <c r="H16" s="473"/>
      <c r="I16" s="473"/>
      <c r="J16" s="473" t="s">
        <v>1253</v>
      </c>
      <c r="K16" s="473"/>
      <c r="L16" s="473" t="s">
        <v>3335</v>
      </c>
      <c r="M16" s="473"/>
    </row>
    <row r="17" spans="2:13" x14ac:dyDescent="0.35">
      <c r="B17" s="9" t="s">
        <v>3336</v>
      </c>
      <c r="C17" s="476" t="s">
        <v>3337</v>
      </c>
      <c r="D17" s="473"/>
      <c r="E17" s="473"/>
      <c r="F17" s="473"/>
      <c r="G17" s="476"/>
      <c r="H17" s="473"/>
      <c r="I17" s="473"/>
      <c r="J17" s="473" t="s">
        <v>418</v>
      </c>
      <c r="K17" s="473"/>
      <c r="L17" s="473" t="s">
        <v>3338</v>
      </c>
      <c r="M17" s="473"/>
    </row>
    <row r="18" spans="2:13" x14ac:dyDescent="0.35">
      <c r="B18" s="9" t="s">
        <v>3339</v>
      </c>
      <c r="C18" s="476" t="s">
        <v>3340</v>
      </c>
      <c r="D18" s="473"/>
      <c r="E18" s="473"/>
      <c r="F18" s="473"/>
      <c r="G18" s="476"/>
      <c r="H18" s="473"/>
      <c r="I18" s="473"/>
      <c r="J18" s="473"/>
      <c r="K18" s="473"/>
      <c r="L18" s="473" t="s">
        <v>3341</v>
      </c>
      <c r="M18" s="473"/>
    </row>
    <row r="19" spans="2:13" x14ac:dyDescent="0.35">
      <c r="B19" s="9" t="s">
        <v>3342</v>
      </c>
      <c r="C19" s="476" t="s">
        <v>3343</v>
      </c>
      <c r="D19" s="473"/>
      <c r="E19" s="473"/>
      <c r="F19" s="473"/>
      <c r="G19" s="476"/>
      <c r="H19" s="473"/>
      <c r="I19" s="473"/>
      <c r="J19" s="473"/>
      <c r="K19" s="473"/>
      <c r="L19" s="473" t="s">
        <v>3344</v>
      </c>
      <c r="M19" s="473"/>
    </row>
    <row r="20" spans="2:13" x14ac:dyDescent="0.35">
      <c r="B20" s="9" t="s">
        <v>3345</v>
      </c>
      <c r="C20" s="476" t="s">
        <v>3346</v>
      </c>
      <c r="D20" s="473"/>
      <c r="E20" s="473"/>
      <c r="F20" s="473"/>
      <c r="G20" s="476"/>
      <c r="H20" s="473"/>
      <c r="I20" s="473"/>
      <c r="J20" s="473"/>
      <c r="K20" s="473"/>
      <c r="L20" s="473" t="s">
        <v>3347</v>
      </c>
      <c r="M20" s="473"/>
    </row>
    <row r="21" spans="2:13" x14ac:dyDescent="0.35">
      <c r="B21" s="9" t="s">
        <v>2900</v>
      </c>
      <c r="C21" s="476"/>
      <c r="D21" s="473"/>
      <c r="E21" s="473"/>
      <c r="F21" s="473"/>
      <c r="G21" s="476"/>
      <c r="H21" s="473"/>
      <c r="I21" s="473"/>
      <c r="J21" s="473"/>
      <c r="K21" s="473"/>
      <c r="L21" s="473" t="s">
        <v>3348</v>
      </c>
      <c r="M21" s="473"/>
    </row>
    <row r="22" spans="2:13" x14ac:dyDescent="0.35">
      <c r="B22" s="9" t="s">
        <v>3349</v>
      </c>
      <c r="C22" s="476"/>
      <c r="D22" s="473"/>
      <c r="E22" s="473"/>
      <c r="F22" s="473"/>
      <c r="G22" s="476"/>
      <c r="H22" s="473"/>
      <c r="I22" s="473"/>
      <c r="J22" s="473"/>
      <c r="K22" s="473"/>
      <c r="L22" s="473" t="s">
        <v>3350</v>
      </c>
      <c r="M22" s="473"/>
    </row>
    <row r="23" spans="2:13" x14ac:dyDescent="0.35">
      <c r="B23" s="9" t="s">
        <v>3351</v>
      </c>
      <c r="C23" s="476"/>
      <c r="D23" s="473"/>
      <c r="E23" s="473"/>
      <c r="F23" s="473"/>
      <c r="G23" s="476"/>
      <c r="H23" s="473"/>
      <c r="I23" s="473"/>
      <c r="J23" s="473"/>
      <c r="K23" s="473"/>
      <c r="L23" s="473" t="s">
        <v>95</v>
      </c>
      <c r="M23" s="473"/>
    </row>
    <row r="24" spans="2:13" x14ac:dyDescent="0.35">
      <c r="B24" s="9" t="s">
        <v>3352</v>
      </c>
      <c r="C24" s="9"/>
      <c r="D24" s="9"/>
      <c r="E24" s="9"/>
      <c r="F24" s="9"/>
      <c r="G24" s="9"/>
      <c r="H24" s="9"/>
      <c r="I24" s="9"/>
      <c r="J24" s="9"/>
      <c r="K24" s="9"/>
      <c r="L24" s="9"/>
      <c r="M24" s="9"/>
    </row>
    <row r="25" spans="2:13" x14ac:dyDescent="0.35">
      <c r="B25" s="9" t="s">
        <v>3353</v>
      </c>
      <c r="C25" s="9"/>
      <c r="D25" s="9"/>
      <c r="E25" s="9"/>
      <c r="F25" s="9"/>
      <c r="G25" s="9"/>
      <c r="H25" s="9"/>
      <c r="I25" s="9"/>
      <c r="J25" s="9"/>
      <c r="K25" s="9"/>
      <c r="L25" s="9"/>
      <c r="M25" s="9"/>
    </row>
    <row r="26" spans="2:13" x14ac:dyDescent="0.35">
      <c r="B26" s="9" t="s">
        <v>3354</v>
      </c>
      <c r="C26" s="9"/>
      <c r="D26" s="9"/>
      <c r="E26" s="9"/>
      <c r="F26" s="9"/>
      <c r="G26" s="9"/>
      <c r="H26" s="9"/>
      <c r="I26" s="9"/>
      <c r="J26" s="9"/>
      <c r="K26" s="9"/>
      <c r="L26" s="9"/>
      <c r="M26" s="9"/>
    </row>
    <row r="27" spans="2:13" x14ac:dyDescent="0.35">
      <c r="B27" s="9" t="s">
        <v>3147</v>
      </c>
      <c r="C27" s="9"/>
      <c r="D27" s="9"/>
      <c r="E27" s="9"/>
      <c r="F27" s="9"/>
      <c r="G27" s="9"/>
      <c r="H27" s="9"/>
      <c r="I27" s="9"/>
      <c r="J27" s="9"/>
      <c r="K27" s="9"/>
      <c r="L27" s="9"/>
      <c r="M27" s="9"/>
    </row>
    <row r="28" spans="2:13" x14ac:dyDescent="0.35">
      <c r="B28" s="9" t="s">
        <v>3355</v>
      </c>
      <c r="C28" s="9"/>
      <c r="D28" s="9"/>
      <c r="E28" s="9"/>
      <c r="F28" s="9"/>
      <c r="G28" s="9"/>
      <c r="H28" s="9"/>
      <c r="I28" s="9"/>
      <c r="J28" s="9"/>
      <c r="K28" s="9"/>
      <c r="L28" s="9"/>
      <c r="M28" s="9"/>
    </row>
    <row r="29" spans="2:13" x14ac:dyDescent="0.35">
      <c r="B29" s="9" t="s">
        <v>3356</v>
      </c>
      <c r="C29" s="9"/>
      <c r="D29" s="9"/>
      <c r="E29" s="9"/>
      <c r="F29" s="9"/>
      <c r="G29" s="9"/>
      <c r="H29" s="9"/>
      <c r="I29" s="9"/>
      <c r="J29" s="9"/>
      <c r="K29" s="9"/>
      <c r="L29" s="9"/>
      <c r="M29" s="9"/>
    </row>
    <row r="30" spans="2:13" x14ac:dyDescent="0.35">
      <c r="B30" s="9" t="s">
        <v>3357</v>
      </c>
      <c r="C30" s="9"/>
      <c r="D30" s="9"/>
      <c r="E30" s="9"/>
      <c r="F30" s="9"/>
      <c r="G30" s="9"/>
      <c r="H30" s="9"/>
      <c r="I30" s="9"/>
      <c r="J30" s="9"/>
      <c r="K30" s="9"/>
      <c r="L30" s="9"/>
      <c r="M30" s="9"/>
    </row>
    <row r="31" spans="2:13" x14ac:dyDescent="0.35">
      <c r="B31" s="9" t="s">
        <v>149</v>
      </c>
      <c r="C31" s="9"/>
      <c r="D31" s="9"/>
      <c r="E31" s="9"/>
      <c r="F31" s="9"/>
      <c r="G31" s="9"/>
      <c r="H31" s="9"/>
      <c r="I31" s="9"/>
      <c r="J31" s="9"/>
      <c r="K31" s="9"/>
      <c r="L31" s="9"/>
      <c r="M31" s="9"/>
    </row>
    <row r="41" spans="8:8" x14ac:dyDescent="0.35">
      <c r="H41" s="477"/>
    </row>
  </sheetData>
  <pageMargins left="0.7" right="0.7" top="0.75" bottom="0.75" header="0.3" footer="0.3"/>
  <pageSetup orientation="portrait"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69E6-F57E-44E3-8803-4F47AFFB070D}">
  <sheetPr>
    <tabColor theme="8" tint="0.39997558519241921"/>
  </sheetPr>
  <dimension ref="A1:Z71"/>
  <sheetViews>
    <sheetView showGridLines="0" workbookViewId="0"/>
  </sheetViews>
  <sheetFormatPr defaultRowHeight="14.5" x14ac:dyDescent="0.35"/>
  <cols>
    <col min="1" max="1" width="2.1796875" style="490" customWidth="1"/>
    <col min="2" max="2" width="5.453125" style="490" customWidth="1"/>
    <col min="3" max="3" width="21.81640625" style="490" customWidth="1"/>
    <col min="4" max="4" width="13.1796875" style="490" customWidth="1"/>
    <col min="5" max="5" width="36.453125" style="490" customWidth="1"/>
    <col min="6" max="6" width="21.81640625" style="490" customWidth="1"/>
    <col min="7" max="7" width="76.453125" style="490" customWidth="1"/>
    <col min="8" max="8" width="3.54296875" style="490" customWidth="1"/>
    <col min="9" max="9" width="23.54296875" style="490" customWidth="1"/>
    <col min="10" max="10" width="13.54296875" style="490" customWidth="1"/>
    <col min="11" max="26" width="8.7265625" style="490"/>
  </cols>
  <sheetData>
    <row r="1" spans="1:26" ht="15" customHeight="1" x14ac:dyDescent="0.35">
      <c r="A1"/>
      <c r="B1"/>
      <c r="C1"/>
      <c r="D1"/>
      <c r="E1"/>
      <c r="F1"/>
      <c r="G1"/>
      <c r="H1"/>
      <c r="I1"/>
      <c r="J1"/>
      <c r="K1"/>
      <c r="L1"/>
      <c r="M1"/>
      <c r="N1"/>
      <c r="O1"/>
      <c r="P1"/>
      <c r="Q1"/>
      <c r="R1"/>
      <c r="S1"/>
      <c r="T1"/>
      <c r="U1"/>
      <c r="V1"/>
      <c r="W1"/>
      <c r="X1"/>
      <c r="Y1"/>
      <c r="Z1"/>
    </row>
    <row r="2" spans="1:26" ht="15" customHeight="1" x14ac:dyDescent="0.35">
      <c r="I2"/>
      <c r="J2"/>
    </row>
    <row r="3" spans="1:26" ht="16" x14ac:dyDescent="0.5">
      <c r="B3" s="502" t="s">
        <v>3557</v>
      </c>
      <c r="C3" s="491"/>
      <c r="D3" s="491"/>
      <c r="E3" s="491"/>
      <c r="F3" s="491"/>
      <c r="G3" s="505"/>
      <c r="I3"/>
      <c r="J3"/>
    </row>
    <row r="4" spans="1:26" x14ac:dyDescent="0.35">
      <c r="B4" s="503" t="s">
        <v>1387</v>
      </c>
      <c r="C4" s="492" t="s">
        <v>3437</v>
      </c>
      <c r="D4" s="492" t="s">
        <v>3438</v>
      </c>
      <c r="E4" s="492" t="s">
        <v>3439</v>
      </c>
      <c r="F4" s="492" t="s">
        <v>3440</v>
      </c>
      <c r="G4" s="506" t="s">
        <v>3441</v>
      </c>
      <c r="I4"/>
      <c r="J4"/>
    </row>
    <row r="5" spans="1:26" x14ac:dyDescent="0.35">
      <c r="B5" s="504">
        <f>ROW()-4</f>
        <v>1</v>
      </c>
      <c r="C5" s="493" t="s">
        <v>3442</v>
      </c>
      <c r="D5" s="494" t="s">
        <v>3444</v>
      </c>
      <c r="E5" s="495" t="s">
        <v>6</v>
      </c>
      <c r="F5" s="493" t="s">
        <v>3496</v>
      </c>
      <c r="G5" s="507" t="s">
        <v>3497</v>
      </c>
      <c r="I5"/>
      <c r="J5"/>
    </row>
    <row r="6" spans="1:26" x14ac:dyDescent="0.35">
      <c r="B6" s="504">
        <f t="shared" ref="B6:B69" si="0">ROW()-4</f>
        <v>2</v>
      </c>
      <c r="C6" s="496" t="s">
        <v>3442</v>
      </c>
      <c r="D6" s="497" t="s">
        <v>3445</v>
      </c>
      <c r="E6" s="498" t="s">
        <v>3372</v>
      </c>
      <c r="F6" s="496" t="s">
        <v>3496</v>
      </c>
      <c r="G6" s="508" t="s">
        <v>3498</v>
      </c>
      <c r="I6"/>
      <c r="J6"/>
    </row>
    <row r="7" spans="1:26" x14ac:dyDescent="0.35">
      <c r="B7" s="504">
        <f t="shared" si="0"/>
        <v>3</v>
      </c>
      <c r="C7" s="493" t="s">
        <v>3442</v>
      </c>
      <c r="D7" s="494" t="s">
        <v>3446</v>
      </c>
      <c r="E7" s="495" t="s">
        <v>2151</v>
      </c>
      <c r="F7" s="493" t="s">
        <v>3499</v>
      </c>
      <c r="G7" s="507" t="s">
        <v>3500</v>
      </c>
      <c r="I7"/>
      <c r="J7"/>
    </row>
    <row r="8" spans="1:26" ht="29" x14ac:dyDescent="0.35">
      <c r="B8" s="504">
        <f t="shared" si="0"/>
        <v>4</v>
      </c>
      <c r="C8" s="496" t="s">
        <v>3442</v>
      </c>
      <c r="D8" s="497" t="s">
        <v>3447</v>
      </c>
      <c r="E8" s="498" t="s">
        <v>3365</v>
      </c>
      <c r="F8" s="496" t="s">
        <v>3499</v>
      </c>
      <c r="G8" s="508" t="s">
        <v>3501</v>
      </c>
      <c r="I8"/>
      <c r="J8"/>
    </row>
    <row r="9" spans="1:26" ht="58" x14ac:dyDescent="0.35">
      <c r="B9" s="504">
        <f t="shared" si="0"/>
        <v>5</v>
      </c>
      <c r="C9" s="493" t="s">
        <v>3442</v>
      </c>
      <c r="D9" s="494" t="s">
        <v>3448</v>
      </c>
      <c r="E9" s="495" t="s">
        <v>3374</v>
      </c>
      <c r="F9" s="493" t="s">
        <v>3499</v>
      </c>
      <c r="G9" s="507" t="s">
        <v>3502</v>
      </c>
      <c r="I9"/>
      <c r="J9"/>
    </row>
    <row r="10" spans="1:26" ht="58" x14ac:dyDescent="0.35">
      <c r="B10" s="504">
        <f t="shared" si="0"/>
        <v>6</v>
      </c>
      <c r="C10" s="496" t="s">
        <v>3442</v>
      </c>
      <c r="D10" s="497" t="s">
        <v>3449</v>
      </c>
      <c r="E10" s="498" t="s">
        <v>3374</v>
      </c>
      <c r="F10" s="496" t="s">
        <v>3499</v>
      </c>
      <c r="G10" s="508" t="s">
        <v>3502</v>
      </c>
      <c r="I10"/>
      <c r="J10"/>
    </row>
    <row r="11" spans="1:26" ht="29" x14ac:dyDescent="0.35">
      <c r="B11" s="504">
        <f t="shared" si="0"/>
        <v>7</v>
      </c>
      <c r="C11" s="493" t="s">
        <v>3442</v>
      </c>
      <c r="D11" s="494" t="s">
        <v>3450</v>
      </c>
      <c r="E11" s="495" t="s">
        <v>3414</v>
      </c>
      <c r="F11" s="493" t="s">
        <v>3496</v>
      </c>
      <c r="G11" s="507" t="s">
        <v>3503</v>
      </c>
      <c r="I11"/>
      <c r="J11"/>
    </row>
    <row r="12" spans="1:26" ht="29" x14ac:dyDescent="0.35">
      <c r="B12" s="504">
        <f t="shared" si="0"/>
        <v>8</v>
      </c>
      <c r="C12" s="496" t="s">
        <v>3442</v>
      </c>
      <c r="D12" s="497" t="s">
        <v>3451</v>
      </c>
      <c r="E12" s="498" t="s">
        <v>3375</v>
      </c>
      <c r="F12" s="496" t="s">
        <v>3504</v>
      </c>
      <c r="G12" s="508" t="s">
        <v>3505</v>
      </c>
      <c r="I12"/>
      <c r="J12"/>
    </row>
    <row r="13" spans="1:26" ht="29" x14ac:dyDescent="0.35">
      <c r="B13" s="504">
        <f t="shared" si="0"/>
        <v>9</v>
      </c>
      <c r="C13" s="493" t="s">
        <v>3442</v>
      </c>
      <c r="D13" s="494" t="s">
        <v>3452</v>
      </c>
      <c r="E13" s="495" t="s">
        <v>3376</v>
      </c>
      <c r="F13" s="493" t="s">
        <v>3504</v>
      </c>
      <c r="G13" s="507" t="s">
        <v>3506</v>
      </c>
      <c r="I13"/>
      <c r="J13"/>
    </row>
    <row r="14" spans="1:26" ht="87" x14ac:dyDescent="0.35">
      <c r="B14" s="504">
        <f t="shared" si="0"/>
        <v>10</v>
      </c>
      <c r="C14" s="496" t="s">
        <v>3442</v>
      </c>
      <c r="D14" s="497" t="s">
        <v>3453</v>
      </c>
      <c r="E14" s="498" t="s">
        <v>2101</v>
      </c>
      <c r="F14" s="496" t="s">
        <v>3499</v>
      </c>
      <c r="G14" s="508" t="s">
        <v>3507</v>
      </c>
      <c r="I14"/>
      <c r="J14"/>
    </row>
    <row r="15" spans="1:26" x14ac:dyDescent="0.35">
      <c r="B15" s="504">
        <f t="shared" si="0"/>
        <v>11</v>
      </c>
      <c r="C15" s="493" t="s">
        <v>3442</v>
      </c>
      <c r="D15" s="494" t="s">
        <v>3454</v>
      </c>
      <c r="E15" s="495" t="s">
        <v>3383</v>
      </c>
      <c r="F15" s="493" t="s">
        <v>3499</v>
      </c>
      <c r="G15" s="507" t="s">
        <v>3508</v>
      </c>
      <c r="I15"/>
      <c r="J15"/>
    </row>
    <row r="16" spans="1:26" x14ac:dyDescent="0.35">
      <c r="B16" s="504">
        <f t="shared" si="0"/>
        <v>12</v>
      </c>
      <c r="C16" s="496" t="s">
        <v>3442</v>
      </c>
      <c r="D16" s="497" t="s">
        <v>3455</v>
      </c>
      <c r="E16" s="498" t="s">
        <v>3384</v>
      </c>
      <c r="F16" s="496" t="s">
        <v>3499</v>
      </c>
      <c r="G16" s="508" t="s">
        <v>3508</v>
      </c>
      <c r="I16"/>
      <c r="J16"/>
    </row>
    <row r="17" spans="2:10" x14ac:dyDescent="0.35">
      <c r="B17" s="504">
        <f t="shared" si="0"/>
        <v>13</v>
      </c>
      <c r="C17" s="493" t="s">
        <v>3442</v>
      </c>
      <c r="D17" s="494" t="s">
        <v>3456</v>
      </c>
      <c r="E17" s="495" t="s">
        <v>3385</v>
      </c>
      <c r="F17" s="493" t="s">
        <v>3499</v>
      </c>
      <c r="G17" s="507" t="s">
        <v>3508</v>
      </c>
      <c r="I17"/>
      <c r="J17"/>
    </row>
    <row r="18" spans="2:10" ht="29" x14ac:dyDescent="0.35">
      <c r="B18" s="504">
        <f t="shared" si="0"/>
        <v>14</v>
      </c>
      <c r="C18" s="496" t="s">
        <v>3442</v>
      </c>
      <c r="D18" s="497" t="s">
        <v>3457</v>
      </c>
      <c r="E18" s="498" t="s">
        <v>3387</v>
      </c>
      <c r="F18" s="496" t="s">
        <v>3504</v>
      </c>
      <c r="G18" s="508" t="s">
        <v>3509</v>
      </c>
      <c r="I18"/>
      <c r="J18"/>
    </row>
    <row r="19" spans="2:10" x14ac:dyDescent="0.35">
      <c r="B19" s="504">
        <f t="shared" si="0"/>
        <v>15</v>
      </c>
      <c r="C19" s="493" t="s">
        <v>3442</v>
      </c>
      <c r="D19" s="494" t="s">
        <v>3458</v>
      </c>
      <c r="E19" s="495" t="s">
        <v>3388</v>
      </c>
      <c r="F19" s="493" t="s">
        <v>3504</v>
      </c>
      <c r="G19" s="507" t="s">
        <v>3510</v>
      </c>
      <c r="I19"/>
      <c r="J19"/>
    </row>
    <row r="20" spans="2:10" x14ac:dyDescent="0.35">
      <c r="B20" s="504">
        <f t="shared" si="0"/>
        <v>16</v>
      </c>
      <c r="C20" s="496" t="s">
        <v>3442</v>
      </c>
      <c r="D20" s="497" t="s">
        <v>3459</v>
      </c>
      <c r="E20" s="498" t="s">
        <v>3389</v>
      </c>
      <c r="F20" s="496" t="s">
        <v>3504</v>
      </c>
      <c r="G20" s="508" t="s">
        <v>3511</v>
      </c>
      <c r="I20"/>
      <c r="J20"/>
    </row>
    <row r="21" spans="2:10" ht="43.5" x14ac:dyDescent="0.35">
      <c r="B21" s="504">
        <f t="shared" si="0"/>
        <v>17</v>
      </c>
      <c r="C21" s="493" t="s">
        <v>3442</v>
      </c>
      <c r="D21" s="494" t="s">
        <v>3460</v>
      </c>
      <c r="E21" s="495" t="s">
        <v>3390</v>
      </c>
      <c r="F21" s="493" t="s">
        <v>3504</v>
      </c>
      <c r="G21" s="507" t="s">
        <v>3512</v>
      </c>
      <c r="I21"/>
      <c r="J21"/>
    </row>
    <row r="22" spans="2:10" ht="29" x14ac:dyDescent="0.35">
      <c r="B22" s="504">
        <f t="shared" si="0"/>
        <v>18</v>
      </c>
      <c r="C22" s="496" t="s">
        <v>3442</v>
      </c>
      <c r="D22" s="497" t="s">
        <v>3461</v>
      </c>
      <c r="E22" s="498" t="s">
        <v>3394</v>
      </c>
      <c r="F22" s="496" t="s">
        <v>3504</v>
      </c>
      <c r="G22" s="508" t="s">
        <v>3513</v>
      </c>
      <c r="I22"/>
      <c r="J22"/>
    </row>
    <row r="23" spans="2:10" x14ac:dyDescent="0.35">
      <c r="B23" s="504">
        <f t="shared" si="0"/>
        <v>19</v>
      </c>
      <c r="C23" s="493" t="s">
        <v>3442</v>
      </c>
      <c r="D23" s="494" t="s">
        <v>3462</v>
      </c>
      <c r="E23" s="495" t="s">
        <v>3395</v>
      </c>
      <c r="F23" s="493" t="s">
        <v>3504</v>
      </c>
      <c r="G23" s="507" t="s">
        <v>3514</v>
      </c>
      <c r="I23"/>
      <c r="J23"/>
    </row>
    <row r="24" spans="2:10" x14ac:dyDescent="0.35">
      <c r="B24" s="504">
        <f t="shared" si="0"/>
        <v>20</v>
      </c>
      <c r="C24" s="496" t="s">
        <v>3442</v>
      </c>
      <c r="D24" s="497" t="s">
        <v>3463</v>
      </c>
      <c r="E24" s="498" t="s">
        <v>3396</v>
      </c>
      <c r="F24" s="496" t="s">
        <v>3504</v>
      </c>
      <c r="G24" s="508" t="s">
        <v>3510</v>
      </c>
      <c r="I24"/>
      <c r="J24"/>
    </row>
    <row r="25" spans="2:10" x14ac:dyDescent="0.35">
      <c r="B25" s="504">
        <f t="shared" si="0"/>
        <v>21</v>
      </c>
      <c r="C25" s="493" t="s">
        <v>3442</v>
      </c>
      <c r="D25" s="494" t="s">
        <v>3464</v>
      </c>
      <c r="E25" s="495" t="s">
        <v>3397</v>
      </c>
      <c r="F25" s="493" t="s">
        <v>3504</v>
      </c>
      <c r="G25" s="507" t="s">
        <v>3511</v>
      </c>
      <c r="I25"/>
      <c r="J25"/>
    </row>
    <row r="26" spans="2:10" x14ac:dyDescent="0.35">
      <c r="B26" s="504">
        <f t="shared" si="0"/>
        <v>22</v>
      </c>
      <c r="C26" s="496" t="s">
        <v>3442</v>
      </c>
      <c r="D26" s="497" t="s">
        <v>3465</v>
      </c>
      <c r="E26" s="498" t="s">
        <v>3398</v>
      </c>
      <c r="F26" s="496" t="s">
        <v>3504</v>
      </c>
      <c r="G26" s="508" t="s">
        <v>3515</v>
      </c>
      <c r="I26"/>
      <c r="J26"/>
    </row>
    <row r="27" spans="2:10" x14ac:dyDescent="0.35">
      <c r="B27" s="504">
        <f t="shared" si="0"/>
        <v>23</v>
      </c>
      <c r="C27" s="493" t="s">
        <v>3442</v>
      </c>
      <c r="D27" s="494" t="s">
        <v>3466</v>
      </c>
      <c r="E27" s="495" t="s">
        <v>3401</v>
      </c>
      <c r="F27" s="493" t="s">
        <v>3504</v>
      </c>
      <c r="G27" s="507" t="s">
        <v>3514</v>
      </c>
      <c r="I27"/>
      <c r="J27"/>
    </row>
    <row r="28" spans="2:10" x14ac:dyDescent="0.35">
      <c r="B28" s="504">
        <f t="shared" si="0"/>
        <v>24</v>
      </c>
      <c r="C28" s="496" t="s">
        <v>3442</v>
      </c>
      <c r="D28" s="497" t="s">
        <v>3467</v>
      </c>
      <c r="E28" s="498" t="s">
        <v>3402</v>
      </c>
      <c r="F28" s="496" t="s">
        <v>3504</v>
      </c>
      <c r="G28" s="508" t="s">
        <v>3514</v>
      </c>
      <c r="I28"/>
      <c r="J28"/>
    </row>
    <row r="29" spans="2:10" x14ac:dyDescent="0.35">
      <c r="B29" s="504">
        <f t="shared" si="0"/>
        <v>25</v>
      </c>
      <c r="C29" s="493" t="s">
        <v>3442</v>
      </c>
      <c r="D29" s="494" t="s">
        <v>3468</v>
      </c>
      <c r="E29" s="495" t="s">
        <v>3403</v>
      </c>
      <c r="F29" s="493" t="s">
        <v>3504</v>
      </c>
      <c r="G29" s="507" t="s">
        <v>3510</v>
      </c>
      <c r="I29"/>
      <c r="J29"/>
    </row>
    <row r="30" spans="2:10" x14ac:dyDescent="0.35">
      <c r="B30" s="504">
        <f t="shared" si="0"/>
        <v>26</v>
      </c>
      <c r="C30" s="496" t="s">
        <v>3442</v>
      </c>
      <c r="D30" s="497" t="s">
        <v>3469</v>
      </c>
      <c r="E30" s="498" t="s">
        <v>3404</v>
      </c>
      <c r="F30" s="496" t="s">
        <v>3504</v>
      </c>
      <c r="G30" s="508" t="s">
        <v>3511</v>
      </c>
      <c r="I30"/>
      <c r="J30"/>
    </row>
    <row r="31" spans="2:10" ht="15" thickBot="1" x14ac:dyDescent="0.4">
      <c r="B31" s="504">
        <f t="shared" si="0"/>
        <v>27</v>
      </c>
      <c r="C31" s="493" t="s">
        <v>3442</v>
      </c>
      <c r="D31" s="494" t="s">
        <v>3470</v>
      </c>
      <c r="E31" s="495" t="s">
        <v>3405</v>
      </c>
      <c r="F31" s="493" t="s">
        <v>3504</v>
      </c>
      <c r="G31" s="507" t="s">
        <v>3515</v>
      </c>
      <c r="I31"/>
      <c r="J31"/>
    </row>
    <row r="32" spans="2:10" x14ac:dyDescent="0.35">
      <c r="B32" s="504">
        <f t="shared" si="0"/>
        <v>28</v>
      </c>
      <c r="C32" s="499" t="s">
        <v>1750</v>
      </c>
      <c r="D32" s="500" t="s">
        <v>3445</v>
      </c>
      <c r="E32" s="501" t="s">
        <v>3371</v>
      </c>
      <c r="F32" s="499" t="s">
        <v>3516</v>
      </c>
      <c r="G32" s="509" t="s">
        <v>3517</v>
      </c>
      <c r="I32"/>
      <c r="J32"/>
    </row>
    <row r="33" spans="2:10" x14ac:dyDescent="0.35">
      <c r="B33" s="504">
        <f t="shared" si="0"/>
        <v>29</v>
      </c>
      <c r="C33" s="493" t="s">
        <v>1750</v>
      </c>
      <c r="D33" s="494" t="s">
        <v>3446</v>
      </c>
      <c r="E33" s="495" t="s">
        <v>3422</v>
      </c>
      <c r="F33" s="493" t="s">
        <v>3516</v>
      </c>
      <c r="G33" s="507" t="s">
        <v>3517</v>
      </c>
      <c r="I33"/>
      <c r="J33"/>
    </row>
    <row r="34" spans="2:10" x14ac:dyDescent="0.35">
      <c r="B34" s="504">
        <f t="shared" si="0"/>
        <v>30</v>
      </c>
      <c r="C34" s="496" t="s">
        <v>1750</v>
      </c>
      <c r="D34" s="497" t="s">
        <v>3471</v>
      </c>
      <c r="E34" s="498" t="s">
        <v>2322</v>
      </c>
      <c r="F34" s="496" t="s">
        <v>3518</v>
      </c>
      <c r="G34" s="508" t="s">
        <v>3519</v>
      </c>
      <c r="I34"/>
      <c r="J34"/>
    </row>
    <row r="35" spans="2:10" x14ac:dyDescent="0.35">
      <c r="B35" s="504">
        <f t="shared" si="0"/>
        <v>31</v>
      </c>
      <c r="C35" s="493" t="s">
        <v>1750</v>
      </c>
      <c r="D35" s="494" t="s">
        <v>3472</v>
      </c>
      <c r="E35" s="495" t="s">
        <v>3363</v>
      </c>
      <c r="F35" s="493" t="s">
        <v>3516</v>
      </c>
      <c r="G35" s="507" t="s">
        <v>3520</v>
      </c>
      <c r="I35"/>
      <c r="J35"/>
    </row>
    <row r="36" spans="2:10" ht="29" x14ac:dyDescent="0.35">
      <c r="B36" s="504">
        <f t="shared" si="0"/>
        <v>32</v>
      </c>
      <c r="C36" s="496" t="s">
        <v>1750</v>
      </c>
      <c r="D36" s="497" t="s">
        <v>3473</v>
      </c>
      <c r="E36" s="498" t="s">
        <v>1558</v>
      </c>
      <c r="F36" s="496" t="s">
        <v>3504</v>
      </c>
      <c r="G36" s="508" t="s">
        <v>3521</v>
      </c>
      <c r="I36"/>
      <c r="J36"/>
    </row>
    <row r="37" spans="2:10" x14ac:dyDescent="0.35">
      <c r="B37" s="504">
        <f t="shared" si="0"/>
        <v>33</v>
      </c>
      <c r="C37" s="493" t="s">
        <v>1750</v>
      </c>
      <c r="D37" s="494" t="s">
        <v>3448</v>
      </c>
      <c r="E37" s="495" t="s">
        <v>2223</v>
      </c>
      <c r="F37" s="493" t="s">
        <v>418</v>
      </c>
      <c r="G37" s="507" t="s">
        <v>3522</v>
      </c>
      <c r="I37"/>
      <c r="J37"/>
    </row>
    <row r="38" spans="2:10" x14ac:dyDescent="0.35">
      <c r="B38" s="504">
        <f t="shared" si="0"/>
        <v>34</v>
      </c>
      <c r="C38" s="496" t="s">
        <v>1750</v>
      </c>
      <c r="D38" s="497" t="s">
        <v>3449</v>
      </c>
      <c r="E38" s="498" t="s">
        <v>2224</v>
      </c>
      <c r="F38" s="496" t="s">
        <v>3516</v>
      </c>
      <c r="G38" s="508" t="s">
        <v>3523</v>
      </c>
      <c r="I38"/>
      <c r="J38"/>
    </row>
    <row r="39" spans="2:10" ht="29" x14ac:dyDescent="0.35">
      <c r="B39" s="504">
        <f t="shared" si="0"/>
        <v>35</v>
      </c>
      <c r="C39" s="493" t="s">
        <v>1750</v>
      </c>
      <c r="D39" s="494" t="s">
        <v>3450</v>
      </c>
      <c r="E39" s="495" t="s">
        <v>3362</v>
      </c>
      <c r="F39" s="493" t="s">
        <v>3518</v>
      </c>
      <c r="G39" s="507" t="s">
        <v>3524</v>
      </c>
      <c r="I39"/>
      <c r="J39"/>
    </row>
    <row r="40" spans="2:10" x14ac:dyDescent="0.35">
      <c r="B40" s="504">
        <f t="shared" si="0"/>
        <v>36</v>
      </c>
      <c r="C40" s="496" t="s">
        <v>1750</v>
      </c>
      <c r="D40" s="497" t="s">
        <v>3451</v>
      </c>
      <c r="E40" s="498" t="s">
        <v>2227</v>
      </c>
      <c r="F40" s="496" t="s">
        <v>1947</v>
      </c>
      <c r="G40" s="508" t="s">
        <v>3525</v>
      </c>
      <c r="I40"/>
      <c r="J40"/>
    </row>
    <row r="41" spans="2:10" ht="87" x14ac:dyDescent="0.35">
      <c r="B41" s="504">
        <f t="shared" si="0"/>
        <v>37</v>
      </c>
      <c r="C41" s="493" t="s">
        <v>1750</v>
      </c>
      <c r="D41" s="494" t="s">
        <v>3452</v>
      </c>
      <c r="E41" s="495" t="s">
        <v>3</v>
      </c>
      <c r="F41" s="493" t="s">
        <v>3518</v>
      </c>
      <c r="G41" s="507" t="s">
        <v>3526</v>
      </c>
      <c r="I41"/>
      <c r="J41"/>
    </row>
    <row r="42" spans="2:10" ht="58" x14ac:dyDescent="0.35">
      <c r="B42" s="504">
        <f t="shared" si="0"/>
        <v>38</v>
      </c>
      <c r="C42" s="496" t="s">
        <v>1750</v>
      </c>
      <c r="D42" s="497" t="s">
        <v>3453</v>
      </c>
      <c r="E42" s="498" t="s">
        <v>2226</v>
      </c>
      <c r="F42" s="496" t="s">
        <v>3518</v>
      </c>
      <c r="G42" s="508" t="s">
        <v>3527</v>
      </c>
    </row>
    <row r="43" spans="2:10" ht="29" x14ac:dyDescent="0.35">
      <c r="B43" s="504">
        <f t="shared" si="0"/>
        <v>39</v>
      </c>
      <c r="C43" s="493" t="s">
        <v>1750</v>
      </c>
      <c r="D43" s="494" t="s">
        <v>3455</v>
      </c>
      <c r="E43" s="495" t="s">
        <v>110</v>
      </c>
      <c r="F43" s="493" t="s">
        <v>1947</v>
      </c>
      <c r="G43" s="507" t="s">
        <v>3528</v>
      </c>
    </row>
    <row r="44" spans="2:10" x14ac:dyDescent="0.35">
      <c r="B44" s="504">
        <f t="shared" si="0"/>
        <v>40</v>
      </c>
      <c r="C44" s="496" t="s">
        <v>1750</v>
      </c>
      <c r="D44" s="497" t="s">
        <v>3457</v>
      </c>
      <c r="E44" s="498" t="s">
        <v>6</v>
      </c>
      <c r="F44" s="496" t="s">
        <v>3496</v>
      </c>
      <c r="G44" s="508" t="s">
        <v>3497</v>
      </c>
    </row>
    <row r="45" spans="2:10" x14ac:dyDescent="0.35">
      <c r="B45" s="504">
        <f t="shared" si="0"/>
        <v>41</v>
      </c>
      <c r="C45" s="493" t="s">
        <v>1750</v>
      </c>
      <c r="D45" s="494" t="s">
        <v>3459</v>
      </c>
      <c r="E45" s="495" t="s">
        <v>16</v>
      </c>
      <c r="F45" s="493" t="s">
        <v>3518</v>
      </c>
      <c r="G45" s="507" t="s">
        <v>3529</v>
      </c>
    </row>
    <row r="46" spans="2:10" x14ac:dyDescent="0.35">
      <c r="B46" s="504">
        <f t="shared" si="0"/>
        <v>42</v>
      </c>
      <c r="C46" s="496" t="s">
        <v>1750</v>
      </c>
      <c r="D46" s="497" t="s">
        <v>3462</v>
      </c>
      <c r="E46" s="498" t="s">
        <v>3367</v>
      </c>
      <c r="F46" s="496" t="s">
        <v>3504</v>
      </c>
      <c r="G46" s="508" t="s">
        <v>3530</v>
      </c>
    </row>
    <row r="47" spans="2:10" x14ac:dyDescent="0.35">
      <c r="B47" s="504">
        <f t="shared" si="0"/>
        <v>43</v>
      </c>
      <c r="C47" s="493" t="s">
        <v>1750</v>
      </c>
      <c r="D47" s="494" t="s">
        <v>3464</v>
      </c>
      <c r="E47" s="495" t="s">
        <v>14</v>
      </c>
      <c r="F47" s="493" t="s">
        <v>1947</v>
      </c>
      <c r="G47" s="507" t="s">
        <v>3531</v>
      </c>
    </row>
    <row r="48" spans="2:10" x14ac:dyDescent="0.35">
      <c r="B48" s="504">
        <f t="shared" si="0"/>
        <v>44</v>
      </c>
      <c r="C48" s="496" t="s">
        <v>1750</v>
      </c>
      <c r="D48" s="497" t="s">
        <v>3474</v>
      </c>
      <c r="E48" s="498" t="s">
        <v>2122</v>
      </c>
      <c r="F48" s="496" t="s">
        <v>1947</v>
      </c>
      <c r="G48" s="508" t="s">
        <v>3532</v>
      </c>
    </row>
    <row r="49" spans="2:7" ht="29" x14ac:dyDescent="0.35">
      <c r="B49" s="504">
        <f t="shared" si="0"/>
        <v>45</v>
      </c>
      <c r="C49" s="493" t="s">
        <v>1750</v>
      </c>
      <c r="D49" s="494" t="s">
        <v>3475</v>
      </c>
      <c r="E49" s="495" t="s">
        <v>19</v>
      </c>
      <c r="F49" s="493" t="s">
        <v>1947</v>
      </c>
      <c r="G49" s="507" t="s">
        <v>3533</v>
      </c>
    </row>
    <row r="50" spans="2:7" ht="29" x14ac:dyDescent="0.35">
      <c r="B50" s="504">
        <f t="shared" si="0"/>
        <v>46</v>
      </c>
      <c r="C50" s="496" t="s">
        <v>1750</v>
      </c>
      <c r="D50" s="497" t="s">
        <v>3476</v>
      </c>
      <c r="E50" s="498" t="s">
        <v>24</v>
      </c>
      <c r="F50" s="496" t="s">
        <v>1947</v>
      </c>
      <c r="G50" s="508" t="s">
        <v>3534</v>
      </c>
    </row>
    <row r="51" spans="2:7" ht="29" x14ac:dyDescent="0.35">
      <c r="B51" s="504">
        <f t="shared" si="0"/>
        <v>47</v>
      </c>
      <c r="C51" s="493" t="s">
        <v>1750</v>
      </c>
      <c r="D51" s="494" t="s">
        <v>3477</v>
      </c>
      <c r="E51" s="495" t="s">
        <v>2177</v>
      </c>
      <c r="F51" s="493" t="s">
        <v>3504</v>
      </c>
      <c r="G51" s="507" t="s">
        <v>3535</v>
      </c>
    </row>
    <row r="52" spans="2:7" x14ac:dyDescent="0.35">
      <c r="B52" s="504">
        <f t="shared" si="0"/>
        <v>48</v>
      </c>
      <c r="C52" s="496" t="s">
        <v>1750</v>
      </c>
      <c r="D52" s="497" t="s">
        <v>3478</v>
      </c>
      <c r="E52" s="498" t="s">
        <v>3368</v>
      </c>
      <c r="F52" s="496" t="s">
        <v>3504</v>
      </c>
      <c r="G52" s="508" t="s">
        <v>3536</v>
      </c>
    </row>
    <row r="53" spans="2:7" x14ac:dyDescent="0.35">
      <c r="B53" s="504">
        <f t="shared" si="0"/>
        <v>49</v>
      </c>
      <c r="C53" s="493" t="s">
        <v>1750</v>
      </c>
      <c r="D53" s="494" t="s">
        <v>3479</v>
      </c>
      <c r="E53" s="495" t="s">
        <v>39</v>
      </c>
      <c r="F53" s="493" t="s">
        <v>1947</v>
      </c>
      <c r="G53" s="507" t="s">
        <v>3537</v>
      </c>
    </row>
    <row r="54" spans="2:7" x14ac:dyDescent="0.35">
      <c r="B54" s="504">
        <f t="shared" si="0"/>
        <v>50</v>
      </c>
      <c r="C54" s="496" t="s">
        <v>1750</v>
      </c>
      <c r="D54" s="497" t="s">
        <v>3480</v>
      </c>
      <c r="E54" s="498" t="s">
        <v>40</v>
      </c>
      <c r="F54" s="496" t="s">
        <v>1947</v>
      </c>
      <c r="G54" s="508" t="s">
        <v>3538</v>
      </c>
    </row>
    <row r="55" spans="2:7" x14ac:dyDescent="0.35">
      <c r="B55" s="504">
        <f t="shared" si="0"/>
        <v>51</v>
      </c>
      <c r="C55" s="493" t="s">
        <v>1750</v>
      </c>
      <c r="D55" s="494" t="s">
        <v>3481</v>
      </c>
      <c r="E55" s="495" t="s">
        <v>45</v>
      </c>
      <c r="F55" s="493" t="s">
        <v>1947</v>
      </c>
      <c r="G55" s="507" t="s">
        <v>3539</v>
      </c>
    </row>
    <row r="56" spans="2:7" ht="29" x14ac:dyDescent="0.35">
      <c r="B56" s="504">
        <f t="shared" si="0"/>
        <v>52</v>
      </c>
      <c r="C56" s="496" t="s">
        <v>1750</v>
      </c>
      <c r="D56" s="497" t="s">
        <v>3482</v>
      </c>
      <c r="E56" s="498" t="s">
        <v>46</v>
      </c>
      <c r="F56" s="496" t="s">
        <v>1947</v>
      </c>
      <c r="G56" s="508" t="s">
        <v>3540</v>
      </c>
    </row>
    <row r="57" spans="2:7" x14ac:dyDescent="0.35">
      <c r="B57" s="504">
        <f t="shared" si="0"/>
        <v>53</v>
      </c>
      <c r="C57" s="493" t="s">
        <v>1750</v>
      </c>
      <c r="D57" s="494" t="s">
        <v>3483</v>
      </c>
      <c r="E57" s="495" t="s">
        <v>43</v>
      </c>
      <c r="F57" s="493" t="s">
        <v>1947</v>
      </c>
      <c r="G57" s="507" t="s">
        <v>3541</v>
      </c>
    </row>
    <row r="58" spans="2:7" ht="58" x14ac:dyDescent="0.35">
      <c r="B58" s="504">
        <f t="shared" si="0"/>
        <v>54</v>
      </c>
      <c r="C58" s="496" t="s">
        <v>1750</v>
      </c>
      <c r="D58" s="497" t="s">
        <v>3484</v>
      </c>
      <c r="E58" s="498" t="s">
        <v>1604</v>
      </c>
      <c r="F58" s="496" t="s">
        <v>1947</v>
      </c>
      <c r="G58" s="508" t="s">
        <v>3542</v>
      </c>
    </row>
    <row r="59" spans="2:7" ht="29" x14ac:dyDescent="0.35">
      <c r="B59" s="504">
        <f t="shared" si="0"/>
        <v>55</v>
      </c>
      <c r="C59" s="493" t="s">
        <v>1750</v>
      </c>
      <c r="D59" s="494" t="s">
        <v>3485</v>
      </c>
      <c r="E59" s="495" t="s">
        <v>1566</v>
      </c>
      <c r="F59" s="493" t="s">
        <v>3518</v>
      </c>
      <c r="G59" s="507" t="s">
        <v>3543</v>
      </c>
    </row>
    <row r="60" spans="2:7" x14ac:dyDescent="0.35">
      <c r="B60" s="504">
        <f t="shared" si="0"/>
        <v>56</v>
      </c>
      <c r="C60" s="496" t="s">
        <v>1750</v>
      </c>
      <c r="D60" s="497" t="s">
        <v>3486</v>
      </c>
      <c r="E60" s="498" t="s">
        <v>50</v>
      </c>
      <c r="F60" s="496" t="s">
        <v>3518</v>
      </c>
      <c r="G60" s="508" t="s">
        <v>3544</v>
      </c>
    </row>
    <row r="61" spans="2:7" ht="43.5" x14ac:dyDescent="0.35">
      <c r="B61" s="504">
        <f t="shared" si="0"/>
        <v>57</v>
      </c>
      <c r="C61" s="493" t="s">
        <v>1750</v>
      </c>
      <c r="D61" s="494" t="s">
        <v>3487</v>
      </c>
      <c r="E61" s="495" t="s">
        <v>3545</v>
      </c>
      <c r="F61" s="493" t="s">
        <v>1947</v>
      </c>
      <c r="G61" s="507" t="s">
        <v>3546</v>
      </c>
    </row>
    <row r="62" spans="2:7" ht="87" x14ac:dyDescent="0.35">
      <c r="B62" s="504">
        <f t="shared" si="0"/>
        <v>58</v>
      </c>
      <c r="C62" s="496" t="s">
        <v>1750</v>
      </c>
      <c r="D62" s="497" t="s">
        <v>3488</v>
      </c>
      <c r="E62" s="498" t="s">
        <v>89</v>
      </c>
      <c r="F62" s="496" t="s">
        <v>3518</v>
      </c>
      <c r="G62" s="508" t="s">
        <v>3547</v>
      </c>
    </row>
    <row r="63" spans="2:7" ht="15" thickBot="1" x14ac:dyDescent="0.4">
      <c r="B63" s="504">
        <f t="shared" si="0"/>
        <v>59</v>
      </c>
      <c r="C63" s="493" t="s">
        <v>1750</v>
      </c>
      <c r="D63" s="494" t="s">
        <v>3489</v>
      </c>
      <c r="E63" s="495" t="s">
        <v>3369</v>
      </c>
      <c r="F63" s="493" t="s">
        <v>3518</v>
      </c>
      <c r="G63" s="507" t="s">
        <v>3548</v>
      </c>
    </row>
    <row r="64" spans="2:7" x14ac:dyDescent="0.35">
      <c r="B64" s="504">
        <f t="shared" si="0"/>
        <v>60</v>
      </c>
      <c r="C64" s="499" t="s">
        <v>3443</v>
      </c>
      <c r="D64" s="500" t="s">
        <v>3490</v>
      </c>
      <c r="E64" s="501" t="s">
        <v>3370</v>
      </c>
      <c r="F64" s="499" t="s">
        <v>3516</v>
      </c>
      <c r="G64" s="509" t="s">
        <v>3549</v>
      </c>
    </row>
    <row r="65" spans="2:7" x14ac:dyDescent="0.35">
      <c r="B65" s="504">
        <f t="shared" si="0"/>
        <v>61</v>
      </c>
      <c r="C65" s="493" t="s">
        <v>3443</v>
      </c>
      <c r="D65" s="494" t="s">
        <v>3491</v>
      </c>
      <c r="E65" s="495" t="s">
        <v>3373</v>
      </c>
      <c r="F65" s="493" t="s">
        <v>3516</v>
      </c>
      <c r="G65" s="507" t="s">
        <v>3520</v>
      </c>
    </row>
    <row r="66" spans="2:7" x14ac:dyDescent="0.35">
      <c r="B66" s="504">
        <f t="shared" si="0"/>
        <v>62</v>
      </c>
      <c r="C66" s="496" t="s">
        <v>3443</v>
      </c>
      <c r="D66" s="497" t="s">
        <v>3492</v>
      </c>
      <c r="E66" s="498" t="s">
        <v>2322</v>
      </c>
      <c r="F66" s="496" t="s">
        <v>3518</v>
      </c>
      <c r="G66" s="508" t="s">
        <v>3550</v>
      </c>
    </row>
    <row r="67" spans="2:7" ht="29" x14ac:dyDescent="0.35">
      <c r="B67" s="504">
        <f t="shared" si="0"/>
        <v>63</v>
      </c>
      <c r="C67" s="493" t="s">
        <v>3443</v>
      </c>
      <c r="D67" s="494" t="s">
        <v>3493</v>
      </c>
      <c r="E67" s="495" t="s">
        <v>3551</v>
      </c>
      <c r="F67" s="493" t="s">
        <v>3518</v>
      </c>
      <c r="G67" s="507" t="s">
        <v>3552</v>
      </c>
    </row>
    <row r="68" spans="2:7" ht="29" x14ac:dyDescent="0.35">
      <c r="B68" s="504">
        <f t="shared" si="0"/>
        <v>64</v>
      </c>
      <c r="C68" s="496" t="s">
        <v>3443</v>
      </c>
      <c r="D68" s="497" t="s">
        <v>3494</v>
      </c>
      <c r="E68" s="498" t="s">
        <v>3553</v>
      </c>
      <c r="F68" s="496" t="s">
        <v>1947</v>
      </c>
      <c r="G68" s="508" t="s">
        <v>3554</v>
      </c>
    </row>
    <row r="69" spans="2:7" x14ac:dyDescent="0.35">
      <c r="B69" s="504">
        <f t="shared" si="0"/>
        <v>65</v>
      </c>
      <c r="C69" s="493" t="s">
        <v>3443</v>
      </c>
      <c r="D69" s="494" t="s">
        <v>3465</v>
      </c>
      <c r="E69" s="495" t="s">
        <v>3435</v>
      </c>
      <c r="F69" s="493" t="s">
        <v>3504</v>
      </c>
      <c r="G69" s="507" t="s">
        <v>3555</v>
      </c>
    </row>
    <row r="70" spans="2:7" x14ac:dyDescent="0.35">
      <c r="B70" s="504">
        <f t="shared" ref="B70:B71" si="1">ROW()-4</f>
        <v>66</v>
      </c>
      <c r="C70" s="496" t="s">
        <v>3443</v>
      </c>
      <c r="D70" s="497" t="s">
        <v>3467</v>
      </c>
      <c r="E70" s="498" t="s">
        <v>3436</v>
      </c>
      <c r="F70" s="496" t="s">
        <v>3504</v>
      </c>
      <c r="G70" s="508" t="s">
        <v>3555</v>
      </c>
    </row>
    <row r="71" spans="2:7" x14ac:dyDescent="0.35">
      <c r="B71" s="504">
        <f t="shared" si="1"/>
        <v>67</v>
      </c>
      <c r="C71" s="510" t="s">
        <v>3443</v>
      </c>
      <c r="D71" s="511" t="s">
        <v>3495</v>
      </c>
      <c r="E71" s="512" t="s">
        <v>3419</v>
      </c>
      <c r="F71" s="510" t="s">
        <v>1947</v>
      </c>
      <c r="G71" s="513" t="s">
        <v>3556</v>
      </c>
    </row>
  </sheetData>
  <autoFilter ref="B4:G71" xr:uid="{F90969E6-F57E-44E3-8803-4F47AFFB070D}"/>
  <hyperlinks>
    <hyperlink ref="D5" location="'Capital Stack'!D2" tooltip="Go to Capital Stack!D2" display="D2" xr:uid="{68EA669E-13F1-444E-8A0A-55427338E460}"/>
    <hyperlink ref="D6" location="'Capital Stack'!E2" tooltip="Go to Capital Stack!E2" display="E2" xr:uid="{61CF988A-BCDC-4FCB-8AA7-BB4DDA2C27CB}"/>
    <hyperlink ref="D7" location="'Capital Stack'!F2" tooltip="Go to Capital Stack!F2" display="F2" xr:uid="{17E4CF59-261A-4D8E-8A65-8F0CDE4B1B56}"/>
    <hyperlink ref="D8" location="'Capital Stack'!G2" tooltip="Go to Capital Stack!G2" display="G2" xr:uid="{5D23328F-16E0-45A3-86F1-C46849C6B964}"/>
    <hyperlink ref="D9" location="'Capital Stack'!M2" tooltip="Go to Capital Stack!M2" display="M2" xr:uid="{77262808-9FCF-4169-A98F-83CFA7F1FFDB}"/>
    <hyperlink ref="D10" location="'Capital Stack'!N2" tooltip="Go to Capital Stack!N2" display="N2" xr:uid="{01CD85B3-FB86-486F-A5CB-E3F1189D9EC2}"/>
    <hyperlink ref="D11" location="'Capital Stack'!O2" tooltip="Go to Capital Stack!O2" display="O2" xr:uid="{6BED79F1-101C-451D-8C8C-C35282123D12}"/>
    <hyperlink ref="D12" location="'Capital Stack'!P2" tooltip="Go to Capital Stack!P2" display="P2" xr:uid="{116CBD94-BAF2-4896-845C-8640A199D0D0}"/>
    <hyperlink ref="D13" location="'Capital Stack'!Q2" tooltip="Go to Capital Stack!Q2" display="Q2" xr:uid="{494F9FD7-089C-4A46-8292-BB071BEC1B3A}"/>
    <hyperlink ref="D14" location="'Capital Stack'!R2" tooltip="Go to Capital Stack!R2" display="R2" xr:uid="{9491464D-C45B-442B-8CE9-78F47773FE8A}"/>
    <hyperlink ref="D15" location="'Capital Stack'!S2" tooltip="Go to Capital Stack!S2" display="S2" xr:uid="{6AD831A9-8380-446C-B954-330140E80871}"/>
    <hyperlink ref="D16" location="'Capital Stack'!T2" tooltip="Go to Capital Stack!T2" display="T2" xr:uid="{14330F68-9DBC-462F-9ACB-4E1E45846B8B}"/>
    <hyperlink ref="D17" location="'Capital Stack'!U2" tooltip="Go to Capital Stack!U2" display="U2" xr:uid="{58809F00-CE03-4B05-B1BF-6FB67D6AF7CA}"/>
    <hyperlink ref="D18" location="'Capital Stack'!W2" tooltip="Go to Capital Stack!W2" display="W2" xr:uid="{F1ACB3D2-B29D-47F3-8EE9-A75970BC491D}"/>
    <hyperlink ref="D19" location="'Capital Stack'!X2" tooltip="Go to Capital Stack!X2" display="X2" xr:uid="{3B765B70-5612-41EF-9289-133E1F7230D0}"/>
    <hyperlink ref="D20" location="'Capital Stack'!Y2" tooltip="Go to Capital Stack!Y2" display="Y2" xr:uid="{F052D2B5-9900-4F7B-ABBA-69B7DD2F8A15}"/>
    <hyperlink ref="D21" location="'Capital Stack'!Z2" tooltip="Go to Capital Stack!Z2" display="Z2" xr:uid="{5D30E3D3-0DBA-4C91-B0E8-CB5A8521E985}"/>
    <hyperlink ref="D22" location="'Capital Stack'!AC2" tooltip="Go to Capital Stack!AC2" display="AC2" xr:uid="{B7DCB84E-CC5A-4B33-B961-E20FD3B7080E}"/>
    <hyperlink ref="D23" location="'Capital Stack'!AD2" tooltip="Go to Capital Stack!AD2" display="AD2" xr:uid="{85AF3008-134E-4506-8264-A0AC6582CF7D}"/>
    <hyperlink ref="D24" location="'Capital Stack'!AE2" tooltip="Go to Capital Stack!AE2" display="AE2" xr:uid="{F3E6B984-578A-48A6-AE22-CB926F82D5F8}"/>
    <hyperlink ref="D25" location="'Capital Stack'!AF2" tooltip="Go to Capital Stack!AF2" display="AF2" xr:uid="{FEFBD2A3-D669-4CDB-804D-A3B71EC272C4}"/>
    <hyperlink ref="D26" location="'Capital Stack'!AG2" tooltip="Go to Capital Stack!AG2" display="AG2" xr:uid="{331B7982-3F61-43BA-9C9B-3A9BB55D1101}"/>
    <hyperlink ref="D27" location="'Capital Stack'!AJ2" tooltip="Go to Capital Stack!AJ2" display="AJ2" xr:uid="{57836723-97EA-4F42-8B1A-27AFC23D933D}"/>
    <hyperlink ref="D28" location="'Capital Stack'!AK2" tooltip="Go to Capital Stack!AK2" display="AK2" xr:uid="{FE26A90C-1DFF-40C9-984C-2FD24BF7712E}"/>
    <hyperlink ref="D29" location="'Capital Stack'!AL2" tooltip="Go to Capital Stack!AL2" display="AL2" xr:uid="{D824815C-2A03-47A0-977E-CC76554AD099}"/>
    <hyperlink ref="D30" location="'Capital Stack'!AM2" tooltip="Go to Capital Stack!AM2" display="AM2" xr:uid="{22D84BA3-37C2-427D-8A43-4D7A7B30C656}"/>
    <hyperlink ref="D31" location="'Capital Stack'!AN2" tooltip="Go to Capital Stack!AN2" display="AN2" xr:uid="{58568283-1CDF-4786-8449-3D782AA260B9}"/>
    <hyperlink ref="D32" location="'Loan Data'!E2" tooltip="Go to Loan Data!E2" display="E2" xr:uid="{C2CA9664-EB65-4001-A479-FED87577B4BD}"/>
    <hyperlink ref="D33" location="'Loan Data'!F2" tooltip="Go to Loan Data!F2" display="F2" xr:uid="{0CF02056-607D-4A02-A318-E7D7CA5739F8}"/>
    <hyperlink ref="D34" location="'Loan Data'!H2" tooltip="Go to Loan Data!H2" display="H2" xr:uid="{F6A909C7-642C-4F08-A0FC-6690282E6482}"/>
    <hyperlink ref="D35" location="'Loan Data'!I2" tooltip="Go to Loan Data!I2" display="I2" xr:uid="{F8833ADA-F24D-433E-A486-488459CF0FF0}"/>
    <hyperlink ref="D36" location="'Loan Data'!J2" tooltip="Go to Loan Data!J2" display="J2" xr:uid="{69D0AEF4-52F5-4A1A-8952-24B414EB26A2}"/>
    <hyperlink ref="D37" location="'Loan Data'!M2" tooltip="Go to Loan Data!M2" display="M2" xr:uid="{7AFD6D91-6BD8-40ED-8718-5F0A54B464F0}"/>
    <hyperlink ref="D38" location="'Loan Data'!N2" tooltip="Go to Loan Data!N2" display="N2" xr:uid="{0597A60B-484F-4C93-BE51-36FD46E6108F}"/>
    <hyperlink ref="D39" location="'Loan Data'!O2" tooltip="Go to Loan Data!O2" display="O2" xr:uid="{39FED816-C26C-40C8-A2A3-6BF13A98EE88}"/>
    <hyperlink ref="D40" location="'Loan Data'!P2" tooltip="Go to Loan Data!P2" display="P2" xr:uid="{56527D2C-D8E5-43DA-B54C-7662DBE056C3}"/>
    <hyperlink ref="D41" location="'Loan Data'!Q2" tooltip="Go to Loan Data!Q2" display="Q2" xr:uid="{F3A092AD-84F9-4295-B299-41F4193CB805}"/>
    <hyperlink ref="D42" location="'Loan Data'!R2" tooltip="Go to Loan Data!R2" display="R2" xr:uid="{3A2BC602-A0B5-4AED-8B9B-915EFC45ADCA}"/>
    <hyperlink ref="D43" location="'Loan Data'!T2" tooltip="Go to Loan Data!T2" display="T2" xr:uid="{60313CF1-C704-4CA1-A83C-CBBFBD676A30}"/>
    <hyperlink ref="D44" location="'Loan Data'!W2" tooltip="Go to Loan Data!W2" display="W2" xr:uid="{FDCC7CD4-1808-4D3D-8E73-90D7746F7C69}"/>
    <hyperlink ref="D45" location="'Loan Data'!Y2" tooltip="Go to Loan Data!Y2" display="Y2" xr:uid="{0B3064C4-F9C9-4F20-A699-E252FA119AC1}"/>
    <hyperlink ref="D46" location="'Loan Data'!AD2" tooltip="Go to Loan Data!AD2" display="AD2" xr:uid="{6B721827-DE76-4CA3-A9D7-326D120A9F9E}"/>
    <hyperlink ref="D47" location="'Loan Data'!AF2" tooltip="Go to Loan Data!AF2" display="AF2" xr:uid="{F47F15C9-83DB-4671-952F-AF4F34676881}"/>
    <hyperlink ref="D48" location="'Loan Data'!AP2" tooltip="Go to Loan Data!AP2" display="AP2" xr:uid="{DFF9DB3C-12EE-4E3A-9982-24051488D635}"/>
    <hyperlink ref="D49" location="'Loan Data'!BC2" tooltip="Go to Loan Data!BC2" display="BC2" xr:uid="{417BB5B8-1EBB-4519-AE30-79A5D5E57947}"/>
    <hyperlink ref="D50" location="'Loan Data'!BE2" tooltip="Go to Loan Data!BE2" display="BE2" xr:uid="{CF80B533-42A2-4EFA-92F9-9249F322A90D}"/>
    <hyperlink ref="D51" location="'Loan Data'!BF2" tooltip="Go to Loan Data!BF2" display="BF2" xr:uid="{083E6E2F-4ADA-4FA8-92F9-BF57069F9888}"/>
    <hyperlink ref="D52" location="'Loan Data'!BG2" tooltip="Go to Loan Data!BG2" display="BG2" xr:uid="{C962E199-3015-45D8-AC69-5F69425B90A2}"/>
    <hyperlink ref="D53" location="'Loan Data'!BJ2" tooltip="Go to Loan Data!BJ2" display="BJ2" xr:uid="{7ABC6B0A-7693-4D4E-B7FB-FF0185A5EAE2}"/>
    <hyperlink ref="D54" location="'Loan Data'!BK2" tooltip="Go to Loan Data!BK2" display="BK2" xr:uid="{EB9B0614-16E0-45BD-8DCB-FC521C535A11}"/>
    <hyperlink ref="D55" location="'Loan Data'!BN2" tooltip="Go to Loan Data!BN2" display="BN2" xr:uid="{05DD664E-37AB-4CE2-8AB3-817ED0F3FF7B}"/>
    <hyperlink ref="D56" location="'Loan Data'!BO2" tooltip="Go to Loan Data!BO2" display="BO2" xr:uid="{66EA91A1-112F-46F8-850C-7AE65B04A190}"/>
    <hyperlink ref="D57" location="'Loan Data'!BQ2" tooltip="Go to Loan Data!BQ2" display="BQ2" xr:uid="{40B2EFBD-0984-4790-AEBF-7C2BE9A8BCE8}"/>
    <hyperlink ref="D58" location="'Loan Data'!BU2" tooltip="Go to Loan Data!BU2" display="BU2" xr:uid="{361C46F7-C303-4964-A6AD-AEC7E49516EC}"/>
    <hyperlink ref="D59" location="'Loan Data'!BV2" tooltip="Go to Loan Data!BV2" display="BV2" xr:uid="{82B8134B-C8C1-4A88-A475-471E55E8930C}"/>
    <hyperlink ref="D60" location="'Loan Data'!CA2" tooltip="Go to Loan Data!CA2" display="CA2" xr:uid="{805DACF1-314E-4751-BCB5-8705790993BD}"/>
    <hyperlink ref="D61" location="'Loan Data'!CE1" tooltip="Go to Loan Data!CE1" display="CE1" xr:uid="{E9B9701B-DA64-4E2B-9BB7-CAE18DB9F318}"/>
    <hyperlink ref="D62" location="'Loan Data'!CX2" tooltip="Go to Loan Data!CX2" display="CX2" xr:uid="{4E4153A3-888C-4211-8990-B48C30D59734}"/>
    <hyperlink ref="D63" location="'Loan Data'!CY2" tooltip="Go to Loan Data!CY2" display="CY2" xr:uid="{B4736B7E-52EE-481A-B704-B1B19E9274FD}"/>
    <hyperlink ref="D64" location="'Allocations &amp; Returns'!D3" tooltip="Go to Allocations &amp; Returns!D3" display="D3" xr:uid="{372F3F58-D4C1-4C28-9CB5-872FD91BB655}"/>
    <hyperlink ref="D65" location="'Allocations &amp; Returns'!E3" tooltip="Go to Allocations &amp; Returns!E3" display="E3" xr:uid="{8FC56E1B-C6BF-46C1-98CE-7C3D4E51AB1B}"/>
    <hyperlink ref="D66" location="'Allocations &amp; Returns'!F3" tooltip="Go to Allocations &amp; Returns!F3" display="F3" xr:uid="{DE94AE9C-24BA-4EDB-9F27-BC70B5C4BF0C}"/>
    <hyperlink ref="D67" location="'Allocations &amp; Returns'!G1" tooltip="Go to Allocations &amp; Returns!G1" display="G1" xr:uid="{30F32FC1-A1AF-4AC8-8E37-3D12DE16349D}"/>
    <hyperlink ref="D68" location="'Allocations &amp; Returns'!G4" tooltip="Go to Allocations &amp; Returns!G4" display="G4" xr:uid="{6EA42DAF-276E-4AA5-8047-46CA1F5473BF}"/>
    <hyperlink ref="D69" location="'Allocations &amp; Returns'!AG2" tooltip="Go to Allocations &amp; Returns!AG2" display="AG2" xr:uid="{40006313-B445-44E9-8B49-2506AE961978}"/>
    <hyperlink ref="D70" location="'Allocations &amp; Returns'!AK2" tooltip="Go to Allocations &amp; Returns!AK2" display="AK2" xr:uid="{96B96720-1052-4315-A989-396599AC2E43}"/>
    <hyperlink ref="D71" location="'Allocations &amp; Returns'!AS2" tooltip="Go to Allocations &amp; Returns!AS2" display="AS2" xr:uid="{80DFCCC3-A832-442E-B66B-515C10F657A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B253E-6CBE-4106-9712-51B7E71F6918}">
  <sheetPr>
    <tabColor theme="1"/>
  </sheetPr>
  <dimension ref="A1"/>
  <sheetViews>
    <sheetView view="pageBreakPreview" zoomScale="60" zoomScaleNormal="100" workbookViewId="0"/>
  </sheetViews>
  <sheetFormatPr defaultRowHeight="14.5" x14ac:dyDescent="0.3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D1B3C-9839-45E0-858A-1D998AE11ACF}">
  <sheetPr>
    <tabColor rgb="FFFF0000"/>
  </sheetPr>
  <dimension ref="A2:AM34"/>
  <sheetViews>
    <sheetView showGridLines="0" workbookViewId="0"/>
  </sheetViews>
  <sheetFormatPr defaultRowHeight="14.5" x14ac:dyDescent="0.35"/>
  <cols>
    <col min="1" max="1" width="13.81640625" style="9" bestFit="1" customWidth="1"/>
    <col min="2" max="2" width="15.54296875" style="2" customWidth="1"/>
    <col min="3" max="3" width="32.1796875" style="2" bestFit="1" customWidth="1"/>
    <col min="4" max="4" width="13.26953125" bestFit="1" customWidth="1"/>
    <col min="5" max="5" width="10.1796875" bestFit="1" customWidth="1"/>
    <col min="6" max="6" width="10.26953125" bestFit="1" customWidth="1"/>
    <col min="7" max="9" width="11.81640625" bestFit="1" customWidth="1"/>
    <col min="10" max="10" width="21.1796875" bestFit="1" customWidth="1"/>
    <col min="11" max="11" width="10.1796875" bestFit="1" customWidth="1"/>
    <col min="12" max="12" width="10.26953125" bestFit="1" customWidth="1"/>
    <col min="13" max="15" width="11.81640625" bestFit="1" customWidth="1"/>
    <col min="16" max="16" width="19" bestFit="1" customWidth="1"/>
    <col min="17" max="17" width="10.1796875" bestFit="1" customWidth="1"/>
    <col min="18" max="18" width="10.26953125" bestFit="1" customWidth="1"/>
    <col min="19" max="21" width="11.81640625" bestFit="1" customWidth="1"/>
    <col min="22" max="22" width="21.1796875" bestFit="1" customWidth="1"/>
    <col min="23" max="23" width="9.1796875" bestFit="1" customWidth="1"/>
    <col min="24" max="24" width="10.26953125" bestFit="1" customWidth="1"/>
    <col min="28" max="28" width="21.1796875" bestFit="1" customWidth="1"/>
    <col min="29" max="29" width="9.1796875" bestFit="1" customWidth="1"/>
    <col min="30" max="30" width="10.26953125" bestFit="1" customWidth="1"/>
    <col min="34" max="34" width="21.1796875" bestFit="1" customWidth="1"/>
    <col min="35" max="35" width="10.1796875" bestFit="1" customWidth="1"/>
    <col min="36" max="36" width="10.26953125" bestFit="1" customWidth="1"/>
  </cols>
  <sheetData>
    <row r="2" spans="1:39" x14ac:dyDescent="0.35">
      <c r="A2" s="417" t="s">
        <v>1178</v>
      </c>
      <c r="B2" s="418" t="s">
        <v>1179</v>
      </c>
      <c r="C2" s="418" t="s">
        <v>0</v>
      </c>
      <c r="D2" s="483" t="s">
        <v>3408</v>
      </c>
      <c r="E2" s="418" t="s">
        <v>3415</v>
      </c>
      <c r="F2" s="418" t="s">
        <v>2240</v>
      </c>
      <c r="G2" s="418" t="s">
        <v>3416</v>
      </c>
      <c r="H2" s="418" t="s">
        <v>3417</v>
      </c>
      <c r="I2" s="480" t="s">
        <v>3418</v>
      </c>
      <c r="J2" s="483" t="s">
        <v>3408</v>
      </c>
      <c r="K2" s="418" t="s">
        <v>3415</v>
      </c>
      <c r="L2" s="418" t="s">
        <v>2240</v>
      </c>
      <c r="M2" s="418" t="s">
        <v>3416</v>
      </c>
      <c r="N2" s="418" t="s">
        <v>3417</v>
      </c>
      <c r="O2" s="480" t="s">
        <v>3418</v>
      </c>
      <c r="P2" s="483" t="s">
        <v>3408</v>
      </c>
      <c r="Q2" s="418" t="s">
        <v>3415</v>
      </c>
      <c r="R2" s="418" t="s">
        <v>2240</v>
      </c>
      <c r="S2" s="418" t="s">
        <v>3416</v>
      </c>
      <c r="T2" s="418" t="s">
        <v>3417</v>
      </c>
      <c r="U2" s="480" t="s">
        <v>3418</v>
      </c>
      <c r="V2" s="483" t="s">
        <v>3408</v>
      </c>
      <c r="W2" s="418" t="s">
        <v>3415</v>
      </c>
      <c r="X2" s="418" t="s">
        <v>2240</v>
      </c>
      <c r="Y2" s="418" t="s">
        <v>3416</v>
      </c>
      <c r="Z2" s="418" t="s">
        <v>3417</v>
      </c>
      <c r="AA2" s="480" t="s">
        <v>3418</v>
      </c>
      <c r="AB2" s="483" t="s">
        <v>3408</v>
      </c>
      <c r="AC2" s="418" t="s">
        <v>3415</v>
      </c>
      <c r="AD2" s="418" t="s">
        <v>2240</v>
      </c>
      <c r="AE2" s="418" t="s">
        <v>3416</v>
      </c>
      <c r="AF2" s="418" t="s">
        <v>3417</v>
      </c>
      <c r="AG2" s="480" t="s">
        <v>3418</v>
      </c>
      <c r="AH2" s="483" t="s">
        <v>3408</v>
      </c>
      <c r="AI2" s="418" t="s">
        <v>3415</v>
      </c>
      <c r="AJ2" s="418" t="s">
        <v>2240</v>
      </c>
      <c r="AK2" s="418" t="s">
        <v>3416</v>
      </c>
      <c r="AL2" s="418" t="s">
        <v>3417</v>
      </c>
      <c r="AM2" s="480" t="s">
        <v>3418</v>
      </c>
    </row>
    <row r="3" spans="1:39" x14ac:dyDescent="0.35">
      <c r="A3" s="9" t="s">
        <v>1180</v>
      </c>
      <c r="B3" s="2">
        <v>67692</v>
      </c>
      <c r="C3" s="2" t="s">
        <v>90</v>
      </c>
      <c r="D3" s="484" t="s">
        <v>3409</v>
      </c>
      <c r="E3" s="3">
        <v>45016</v>
      </c>
      <c r="F3" s="541">
        <v>0.92620307468150098</v>
      </c>
      <c r="G3" s="461">
        <v>159919428.94999999</v>
      </c>
      <c r="H3" s="461">
        <v>36199451.419497304</v>
      </c>
      <c r="I3" s="542">
        <v>123719977.530503</v>
      </c>
      <c r="J3" s="484" t="s">
        <v>3410</v>
      </c>
      <c r="K3" s="3">
        <v>45016</v>
      </c>
      <c r="L3" s="541">
        <v>0.93412892564976602</v>
      </c>
      <c r="M3" s="461">
        <v>182955110.46353</v>
      </c>
      <c r="N3" s="461">
        <v>38684138.227805898</v>
      </c>
      <c r="O3" s="542">
        <v>144270972.235724</v>
      </c>
      <c r="P3" s="484" t="s">
        <v>3426</v>
      </c>
      <c r="Q3" s="3">
        <v>45016</v>
      </c>
      <c r="R3" s="541">
        <v>0.93412892564976602</v>
      </c>
      <c r="S3" s="461">
        <v>205917588.661226</v>
      </c>
      <c r="T3" s="461">
        <v>43539338.382653303</v>
      </c>
      <c r="U3" s="542">
        <v>162378250.27857301</v>
      </c>
      <c r="V3" s="484" t="s">
        <v>3411</v>
      </c>
      <c r="W3" s="3">
        <v>46203</v>
      </c>
      <c r="X3" s="2"/>
      <c r="Y3" s="2"/>
      <c r="Z3" s="2"/>
      <c r="AA3" s="481"/>
      <c r="AB3" s="484" t="s">
        <v>3412</v>
      </c>
      <c r="AC3" s="3">
        <v>46112</v>
      </c>
      <c r="AD3" s="2"/>
      <c r="AE3" s="2"/>
      <c r="AF3" s="2"/>
      <c r="AG3" s="481"/>
      <c r="AH3" s="484" t="s">
        <v>3413</v>
      </c>
      <c r="AI3" s="3">
        <v>46022</v>
      </c>
      <c r="AJ3" s="2"/>
      <c r="AK3" s="2"/>
      <c r="AL3" s="2"/>
      <c r="AM3" s="481"/>
    </row>
    <row r="4" spans="1:39" x14ac:dyDescent="0.35">
      <c r="A4" s="9" t="s">
        <v>1181</v>
      </c>
      <c r="B4" s="2">
        <v>61883</v>
      </c>
      <c r="C4" s="2" t="s">
        <v>167</v>
      </c>
      <c r="D4" s="484" t="s">
        <v>3409</v>
      </c>
      <c r="E4" s="3">
        <v>44804</v>
      </c>
      <c r="F4" s="541">
        <v>0.97</v>
      </c>
      <c r="G4" s="461">
        <v>41792639.866213001</v>
      </c>
      <c r="H4" s="461">
        <v>21146929.195986401</v>
      </c>
      <c r="I4" s="542">
        <v>20645710.6702266</v>
      </c>
      <c r="J4" s="484" t="s">
        <v>3410</v>
      </c>
      <c r="K4" s="3">
        <v>44804</v>
      </c>
      <c r="L4" s="541">
        <v>0.94</v>
      </c>
      <c r="M4" s="461">
        <v>41810030.628173701</v>
      </c>
      <c r="N4" s="461">
        <v>23644216.502496701</v>
      </c>
      <c r="O4" s="542">
        <v>18165814.125677001</v>
      </c>
      <c r="P4" s="484" t="s">
        <v>3426</v>
      </c>
      <c r="Q4" s="3">
        <v>44804</v>
      </c>
      <c r="R4" s="541">
        <v>0.94</v>
      </c>
      <c r="S4" s="461">
        <v>49070783.0772755</v>
      </c>
      <c r="T4" s="461">
        <v>23862039.0759698</v>
      </c>
      <c r="U4" s="542">
        <v>25208744.001305699</v>
      </c>
      <c r="V4" s="484" t="s">
        <v>3411</v>
      </c>
      <c r="W4" s="3">
        <v>46203</v>
      </c>
      <c r="X4" s="2"/>
      <c r="Y4" s="2"/>
      <c r="Z4" s="2"/>
      <c r="AA4" s="481"/>
      <c r="AB4" s="484" t="s">
        <v>3412</v>
      </c>
      <c r="AC4" s="3">
        <v>46112</v>
      </c>
      <c r="AD4" s="2"/>
      <c r="AE4" s="2"/>
      <c r="AF4" s="2"/>
      <c r="AG4" s="481"/>
      <c r="AH4" s="484" t="s">
        <v>3413</v>
      </c>
      <c r="AI4" s="3">
        <v>46022</v>
      </c>
      <c r="AJ4" s="2"/>
      <c r="AK4" s="2"/>
      <c r="AL4" s="2"/>
      <c r="AM4" s="481"/>
    </row>
    <row r="5" spans="1:39" x14ac:dyDescent="0.35">
      <c r="A5" s="9" t="s">
        <v>1182</v>
      </c>
      <c r="B5" s="2">
        <v>61973</v>
      </c>
      <c r="C5" s="2" t="s">
        <v>272</v>
      </c>
      <c r="D5" s="484" t="s">
        <v>3409</v>
      </c>
      <c r="E5" s="3">
        <v>44865</v>
      </c>
      <c r="F5" s="541">
        <f>223920/258031</f>
        <v>0.86780270587642572</v>
      </c>
      <c r="G5" s="461">
        <v>9822780</v>
      </c>
      <c r="H5" s="461">
        <v>4304747</v>
      </c>
      <c r="I5" s="542">
        <f>G5-H5</f>
        <v>5518033</v>
      </c>
      <c r="J5" s="484" t="s">
        <v>3410</v>
      </c>
      <c r="K5" s="2"/>
      <c r="L5" s="2"/>
      <c r="M5" s="2"/>
      <c r="N5" s="2"/>
      <c r="O5" s="481"/>
      <c r="P5" s="484" t="s">
        <v>3426</v>
      </c>
      <c r="Q5" s="3">
        <v>48518</v>
      </c>
      <c r="R5" s="541">
        <v>0.9</v>
      </c>
      <c r="S5" s="461">
        <v>12507327</v>
      </c>
      <c r="T5" s="461">
        <v>5607424</v>
      </c>
      <c r="U5" s="542">
        <f>S5-T5</f>
        <v>6899903</v>
      </c>
      <c r="V5" s="484" t="s">
        <v>3411</v>
      </c>
      <c r="W5" s="3">
        <v>46203</v>
      </c>
      <c r="X5" s="2"/>
      <c r="Y5" s="2"/>
      <c r="Z5" s="2"/>
      <c r="AA5" s="481"/>
      <c r="AB5" s="484" t="s">
        <v>3412</v>
      </c>
      <c r="AC5" s="3">
        <v>46112</v>
      </c>
      <c r="AD5" s="2"/>
      <c r="AE5" s="2"/>
      <c r="AF5" s="2"/>
      <c r="AG5" s="481"/>
      <c r="AH5" s="484" t="s">
        <v>3413</v>
      </c>
      <c r="AI5" s="3">
        <v>46022</v>
      </c>
      <c r="AJ5" s="2"/>
      <c r="AK5" s="2"/>
      <c r="AL5" s="2"/>
      <c r="AM5" s="481"/>
    </row>
    <row r="6" spans="1:39" x14ac:dyDescent="0.35">
      <c r="A6" s="9" t="s">
        <v>1183</v>
      </c>
      <c r="B6" s="2">
        <v>64734</v>
      </c>
      <c r="C6" s="2" t="s">
        <v>274</v>
      </c>
      <c r="D6" s="484" t="s">
        <v>3409</v>
      </c>
      <c r="E6" s="3">
        <v>44896</v>
      </c>
      <c r="F6" s="541">
        <v>0.94742094303214208</v>
      </c>
      <c r="G6" s="461">
        <v>6141504</v>
      </c>
      <c r="H6" s="461">
        <v>1978989</v>
      </c>
      <c r="I6" s="542">
        <f>G6-H6</f>
        <v>4162515</v>
      </c>
      <c r="J6" s="484" t="s">
        <v>3410</v>
      </c>
      <c r="K6" s="2"/>
      <c r="L6" s="2"/>
      <c r="M6" s="2"/>
      <c r="N6" s="2"/>
      <c r="O6" s="481"/>
      <c r="P6" s="484" t="s">
        <v>3426</v>
      </c>
      <c r="Q6" s="3">
        <v>47118</v>
      </c>
      <c r="R6" s="541">
        <v>0.9</v>
      </c>
      <c r="S6" s="461">
        <v>7387940</v>
      </c>
      <c r="T6" s="461">
        <v>2242930</v>
      </c>
      <c r="U6" s="542">
        <f>S6-T6</f>
        <v>5145010</v>
      </c>
      <c r="V6" s="484" t="s">
        <v>3411</v>
      </c>
      <c r="W6" s="3">
        <v>46203</v>
      </c>
      <c r="X6" s="2"/>
      <c r="Y6" s="2"/>
      <c r="Z6" s="2"/>
      <c r="AA6" s="481"/>
      <c r="AB6" s="484" t="s">
        <v>3412</v>
      </c>
      <c r="AC6" s="3">
        <v>46112</v>
      </c>
      <c r="AD6" s="2"/>
      <c r="AE6" s="2"/>
      <c r="AF6" s="2"/>
      <c r="AG6" s="481"/>
      <c r="AH6" s="484" t="s">
        <v>3413</v>
      </c>
      <c r="AI6" s="3">
        <v>46022</v>
      </c>
      <c r="AJ6" s="2"/>
      <c r="AK6" s="2"/>
      <c r="AL6" s="2"/>
      <c r="AM6" s="481"/>
    </row>
    <row r="7" spans="1:39" x14ac:dyDescent="0.35">
      <c r="A7" s="9" t="s">
        <v>1184</v>
      </c>
      <c r="B7" s="2">
        <v>102039</v>
      </c>
      <c r="C7" s="2" t="s">
        <v>277</v>
      </c>
      <c r="D7" s="484" t="s">
        <v>3409</v>
      </c>
      <c r="E7" s="3">
        <v>45223</v>
      </c>
      <c r="F7" s="541">
        <v>0.94181037447594396</v>
      </c>
      <c r="G7" s="461">
        <v>85629601.609999999</v>
      </c>
      <c r="H7" s="461">
        <v>18034079.424699999</v>
      </c>
      <c r="I7" s="542">
        <v>67595522.185299993</v>
      </c>
      <c r="J7" s="484" t="s">
        <v>3410</v>
      </c>
      <c r="K7" s="3">
        <f>E7</f>
        <v>45223</v>
      </c>
      <c r="L7" s="541">
        <v>0.93059687701973104</v>
      </c>
      <c r="M7" s="461">
        <v>96150115.911504403</v>
      </c>
      <c r="N7" s="461">
        <v>20062286.8859451</v>
      </c>
      <c r="O7" s="542">
        <v>76087829.025559202</v>
      </c>
      <c r="P7" s="484" t="s">
        <v>3426</v>
      </c>
      <c r="Q7" s="3">
        <f>E7</f>
        <v>45223</v>
      </c>
      <c r="R7" s="541">
        <v>0.93059687701973104</v>
      </c>
      <c r="S7" s="461">
        <v>106336954.48419499</v>
      </c>
      <c r="T7" s="461">
        <v>23285647.592670798</v>
      </c>
      <c r="U7" s="542">
        <v>83051306.891524404</v>
      </c>
      <c r="V7" s="484" t="s">
        <v>3411</v>
      </c>
      <c r="W7" s="3">
        <v>46203</v>
      </c>
      <c r="X7" s="2"/>
      <c r="Y7" s="2"/>
      <c r="Z7" s="2"/>
      <c r="AA7" s="481"/>
      <c r="AB7" s="484" t="s">
        <v>3412</v>
      </c>
      <c r="AC7" s="3">
        <v>46112</v>
      </c>
      <c r="AD7" s="2"/>
      <c r="AE7" s="2"/>
      <c r="AF7" s="2"/>
      <c r="AG7" s="481"/>
      <c r="AH7" s="484" t="s">
        <v>3413</v>
      </c>
      <c r="AI7" s="3">
        <v>46022</v>
      </c>
      <c r="AJ7" s="2"/>
      <c r="AK7" s="2"/>
      <c r="AL7" s="2"/>
      <c r="AM7" s="481"/>
    </row>
    <row r="8" spans="1:39" x14ac:dyDescent="0.35">
      <c r="A8" s="9" t="s">
        <v>1185</v>
      </c>
      <c r="B8" s="2">
        <v>64681</v>
      </c>
      <c r="C8" s="2" t="s">
        <v>280</v>
      </c>
      <c r="D8" s="484" t="s">
        <v>3409</v>
      </c>
      <c r="E8" s="3">
        <v>44926</v>
      </c>
      <c r="F8" s="541">
        <v>0.8357</v>
      </c>
      <c r="G8" s="461">
        <v>38426647.890697703</v>
      </c>
      <c r="H8" s="461">
        <v>23123379.530214101</v>
      </c>
      <c r="I8" s="542">
        <v>15303268.3604837</v>
      </c>
      <c r="J8" s="484" t="s">
        <v>3410</v>
      </c>
      <c r="K8" s="3">
        <f>E8</f>
        <v>44926</v>
      </c>
      <c r="L8" s="541">
        <v>0.9</v>
      </c>
      <c r="M8" s="461">
        <v>41091692.342030898</v>
      </c>
      <c r="N8" s="461">
        <v>25960832.226298101</v>
      </c>
      <c r="O8" s="542">
        <v>15130860.1157328</v>
      </c>
      <c r="P8" s="484" t="s">
        <v>3426</v>
      </c>
      <c r="Q8" s="3">
        <v>46752</v>
      </c>
      <c r="R8" s="541">
        <v>0.9</v>
      </c>
      <c r="S8" s="461">
        <v>48459754.969190396</v>
      </c>
      <c r="T8" s="461">
        <v>26181874.105112899</v>
      </c>
      <c r="U8" s="542">
        <v>22277880.864077501</v>
      </c>
      <c r="V8" s="484" t="s">
        <v>3411</v>
      </c>
      <c r="W8" s="3">
        <v>46203</v>
      </c>
      <c r="X8" s="2"/>
      <c r="Y8" s="2"/>
      <c r="Z8" s="2"/>
      <c r="AA8" s="481"/>
      <c r="AB8" s="484" t="s">
        <v>3412</v>
      </c>
      <c r="AC8" s="3">
        <v>46112</v>
      </c>
      <c r="AD8" s="2"/>
      <c r="AE8" s="2"/>
      <c r="AF8" s="2"/>
      <c r="AG8" s="481"/>
      <c r="AH8" s="484" t="s">
        <v>3413</v>
      </c>
      <c r="AI8" s="3">
        <v>46022</v>
      </c>
      <c r="AJ8" s="2"/>
      <c r="AK8" s="2"/>
      <c r="AL8" s="2"/>
      <c r="AM8" s="481"/>
    </row>
    <row r="9" spans="1:39" x14ac:dyDescent="0.35">
      <c r="A9" s="9" t="s">
        <v>1186</v>
      </c>
      <c r="B9" s="2">
        <v>64777</v>
      </c>
      <c r="C9" s="2" t="s">
        <v>287</v>
      </c>
      <c r="D9" s="484" t="s">
        <v>3409</v>
      </c>
      <c r="E9" s="3">
        <v>44926</v>
      </c>
      <c r="F9" s="541">
        <v>0.93845400000000001</v>
      </c>
      <c r="G9" s="461">
        <v>51011504.229999997</v>
      </c>
      <c r="H9" s="461">
        <v>19135416.370000001</v>
      </c>
      <c r="I9" s="542">
        <v>31876087.859999999</v>
      </c>
      <c r="J9" s="484" t="s">
        <v>3410</v>
      </c>
      <c r="K9" s="3">
        <f>E9</f>
        <v>44926</v>
      </c>
      <c r="L9" s="541">
        <v>0.94499999999999995</v>
      </c>
      <c r="M9" s="461">
        <v>52118176.299999997</v>
      </c>
      <c r="N9" s="461">
        <v>21018433.489999998</v>
      </c>
      <c r="O9" s="542">
        <v>31099742.809999999</v>
      </c>
      <c r="P9" s="484" t="s">
        <v>3426</v>
      </c>
      <c r="Q9" s="3">
        <v>46752</v>
      </c>
      <c r="R9" s="541">
        <v>0.94499999999999995</v>
      </c>
      <c r="S9" s="461">
        <v>60345854.969999999</v>
      </c>
      <c r="T9" s="461">
        <v>21244694.66</v>
      </c>
      <c r="U9" s="542">
        <v>39101160.32</v>
      </c>
      <c r="V9" s="484" t="s">
        <v>3411</v>
      </c>
      <c r="W9" s="3">
        <v>46203</v>
      </c>
      <c r="X9" s="2"/>
      <c r="Y9" s="2"/>
      <c r="Z9" s="2"/>
      <c r="AA9" s="481"/>
      <c r="AB9" s="484" t="s">
        <v>3412</v>
      </c>
      <c r="AC9" s="3">
        <v>46112</v>
      </c>
      <c r="AD9" s="2"/>
      <c r="AE9" s="2"/>
      <c r="AF9" s="2"/>
      <c r="AG9" s="481"/>
      <c r="AH9" s="484" t="s">
        <v>3413</v>
      </c>
      <c r="AI9" s="3">
        <v>46022</v>
      </c>
      <c r="AJ9" s="2"/>
      <c r="AK9" s="2"/>
      <c r="AL9" s="2"/>
      <c r="AM9" s="481"/>
    </row>
    <row r="10" spans="1:39" x14ac:dyDescent="0.35">
      <c r="A10" s="9" t="s">
        <v>1187</v>
      </c>
      <c r="B10" s="2">
        <v>255488</v>
      </c>
      <c r="C10" s="2" t="s">
        <v>291</v>
      </c>
      <c r="D10" s="484" t="s">
        <v>3409</v>
      </c>
      <c r="E10" s="3">
        <v>45688</v>
      </c>
      <c r="F10" s="541">
        <v>0.50539999999999996</v>
      </c>
      <c r="G10" s="461">
        <v>31282157.510000002</v>
      </c>
      <c r="H10" s="461">
        <v>22916596.98</v>
      </c>
      <c r="I10" s="542">
        <v>8365560.6100000003</v>
      </c>
      <c r="J10" s="484" t="s">
        <v>3410</v>
      </c>
      <c r="K10" s="3">
        <f>E10</f>
        <v>45688</v>
      </c>
      <c r="L10" s="541">
        <v>0.81140000000000001</v>
      </c>
      <c r="M10" s="461">
        <v>46759936.539999999</v>
      </c>
      <c r="N10" s="461">
        <v>27373488.420000002</v>
      </c>
      <c r="O10" s="542">
        <v>19386448.120000001</v>
      </c>
      <c r="P10" s="484" t="s">
        <v>3426</v>
      </c>
      <c r="Q10" s="3">
        <v>46387</v>
      </c>
      <c r="R10" s="541">
        <v>0.80010000000000003</v>
      </c>
      <c r="S10" s="461">
        <v>46980436.619999997</v>
      </c>
      <c r="T10" s="461">
        <v>27579522.059999999</v>
      </c>
      <c r="U10" s="542">
        <v>19400914.559999999</v>
      </c>
      <c r="V10" s="484" t="s">
        <v>3411</v>
      </c>
      <c r="W10" s="3">
        <v>46203</v>
      </c>
      <c r="X10" s="2"/>
      <c r="Y10" s="2"/>
      <c r="Z10" s="2"/>
      <c r="AA10" s="481"/>
      <c r="AB10" s="484" t="s">
        <v>3412</v>
      </c>
      <c r="AC10" s="3">
        <v>46112</v>
      </c>
      <c r="AD10" s="2"/>
      <c r="AE10" s="2"/>
      <c r="AF10" s="2"/>
      <c r="AG10" s="481"/>
      <c r="AH10" s="484" t="s">
        <v>3413</v>
      </c>
      <c r="AI10" s="3">
        <v>46022</v>
      </c>
      <c r="AJ10" s="2"/>
      <c r="AK10" s="2"/>
      <c r="AL10" s="2"/>
      <c r="AM10" s="481"/>
    </row>
    <row r="11" spans="1:39" x14ac:dyDescent="0.35">
      <c r="A11" s="9" t="s">
        <v>1281</v>
      </c>
      <c r="B11" s="2">
        <v>340674</v>
      </c>
      <c r="C11" s="2" t="s">
        <v>1279</v>
      </c>
      <c r="D11" s="484" t="s">
        <v>3409</v>
      </c>
      <c r="E11" s="3">
        <v>45991</v>
      </c>
      <c r="F11" s="541">
        <v>0.90064100000000002</v>
      </c>
      <c r="G11" s="461">
        <v>4804718.5199999996</v>
      </c>
      <c r="H11" s="461">
        <v>1436022.54</v>
      </c>
      <c r="I11" s="542">
        <v>3368695.98</v>
      </c>
      <c r="J11" s="484" t="s">
        <v>3410</v>
      </c>
      <c r="K11" s="3">
        <v>45991</v>
      </c>
      <c r="L11" s="541">
        <v>0.93500000000000005</v>
      </c>
      <c r="M11" s="461">
        <v>4760346.4653000003</v>
      </c>
      <c r="N11" s="461">
        <v>1434691.37</v>
      </c>
      <c r="O11" s="542">
        <v>3325655.09</v>
      </c>
      <c r="P11" s="484" t="s">
        <v>3426</v>
      </c>
      <c r="Q11" s="3">
        <v>47452</v>
      </c>
      <c r="R11" s="541">
        <v>0.93</v>
      </c>
      <c r="S11" s="461">
        <v>4881228.0791999996</v>
      </c>
      <c r="T11" s="461">
        <v>1546115.1264</v>
      </c>
      <c r="U11" s="542">
        <v>3335112.9528000001</v>
      </c>
      <c r="V11" s="484" t="s">
        <v>3411</v>
      </c>
      <c r="W11" s="3">
        <v>46203</v>
      </c>
      <c r="X11" s="2"/>
      <c r="Y11" s="2"/>
      <c r="Z11" s="2"/>
      <c r="AA11" s="481"/>
      <c r="AB11" s="484" t="s">
        <v>3412</v>
      </c>
      <c r="AC11" s="3">
        <v>46112</v>
      </c>
      <c r="AD11" s="2"/>
      <c r="AE11" s="2"/>
      <c r="AF11" s="2"/>
      <c r="AG11" s="481"/>
      <c r="AH11" s="484" t="s">
        <v>3413</v>
      </c>
      <c r="AI11" s="3">
        <v>46022</v>
      </c>
      <c r="AJ11" s="2"/>
      <c r="AK11" s="2"/>
      <c r="AL11" s="2"/>
      <c r="AM11" s="481"/>
    </row>
    <row r="12" spans="1:39" x14ac:dyDescent="0.35">
      <c r="A12" s="9" t="s">
        <v>1282</v>
      </c>
      <c r="B12" s="2">
        <v>342321</v>
      </c>
      <c r="C12" s="2" t="s">
        <v>1280</v>
      </c>
      <c r="D12" s="484" t="s">
        <v>3409</v>
      </c>
      <c r="E12" s="3">
        <v>45930</v>
      </c>
      <c r="F12" s="541">
        <v>0.90131578947368418</v>
      </c>
      <c r="G12" s="461">
        <v>7037303.5999999996</v>
      </c>
      <c r="H12" s="461">
        <v>2700684.2932549198</v>
      </c>
      <c r="I12" s="542">
        <v>4336619.3067450803</v>
      </c>
      <c r="J12" s="484" t="s">
        <v>3410</v>
      </c>
      <c r="K12" s="3">
        <v>45930</v>
      </c>
      <c r="L12" s="541">
        <v>0.9</v>
      </c>
      <c r="M12" s="461">
        <v>6895728.6618939703</v>
      </c>
      <c r="N12" s="461">
        <v>2700684.2932549198</v>
      </c>
      <c r="O12" s="542">
        <v>4195044.3686390398</v>
      </c>
      <c r="P12" s="484" t="s">
        <v>3426</v>
      </c>
      <c r="Q12" s="3">
        <v>47757</v>
      </c>
      <c r="R12" s="541">
        <v>0.9</v>
      </c>
      <c r="S12" s="461">
        <v>7322831.1969788801</v>
      </c>
      <c r="T12" s="461">
        <v>3047156.5941550699</v>
      </c>
      <c r="U12" s="542">
        <v>4275674.6028238107</v>
      </c>
      <c r="V12" s="484" t="s">
        <v>3411</v>
      </c>
      <c r="W12" s="3">
        <v>46203</v>
      </c>
      <c r="X12" s="2"/>
      <c r="Y12" s="2"/>
      <c r="Z12" s="2"/>
      <c r="AA12" s="481"/>
      <c r="AB12" s="484" t="s">
        <v>3412</v>
      </c>
      <c r="AC12" s="3">
        <v>46112</v>
      </c>
      <c r="AD12" s="2"/>
      <c r="AE12" s="2"/>
      <c r="AF12" s="2"/>
      <c r="AG12" s="481"/>
      <c r="AH12" s="484" t="s">
        <v>3413</v>
      </c>
      <c r="AI12" s="3">
        <v>46022</v>
      </c>
      <c r="AJ12" s="2"/>
      <c r="AK12" s="2"/>
      <c r="AL12" s="2"/>
      <c r="AM12" s="481"/>
    </row>
    <row r="13" spans="1:39" x14ac:dyDescent="0.35">
      <c r="A13" s="9" t="s">
        <v>1593</v>
      </c>
      <c r="B13">
        <v>342327</v>
      </c>
      <c r="C13" s="2" t="s">
        <v>1594</v>
      </c>
      <c r="D13" s="484" t="s">
        <v>3409</v>
      </c>
      <c r="E13" s="3">
        <v>45991</v>
      </c>
      <c r="F13" s="541">
        <v>0.91740882242556765</v>
      </c>
      <c r="G13" s="461">
        <v>5673443.4850000003</v>
      </c>
      <c r="H13" s="461">
        <v>1978718.0377855201</v>
      </c>
      <c r="I13" s="542">
        <v>3694725.4472144805</v>
      </c>
      <c r="J13" s="484" t="s">
        <v>3410</v>
      </c>
      <c r="K13" s="3">
        <v>45991</v>
      </c>
      <c r="L13" s="541">
        <v>0.93592316618148419</v>
      </c>
      <c r="M13" s="461">
        <v>5781629.3819907103</v>
      </c>
      <c r="N13" s="461">
        <v>2399712.5245497702</v>
      </c>
      <c r="O13" s="542">
        <v>3381916.8574409401</v>
      </c>
      <c r="P13" s="484" t="s">
        <v>3426</v>
      </c>
      <c r="Q13" s="3">
        <v>46037</v>
      </c>
      <c r="R13" s="541">
        <v>0.94500000000000006</v>
      </c>
      <c r="S13" s="461">
        <v>6606139.6516324198</v>
      </c>
      <c r="T13" s="461">
        <v>2502369.5784056298</v>
      </c>
      <c r="U13" s="542">
        <v>4103770.0732267899</v>
      </c>
      <c r="V13" s="484" t="s">
        <v>3411</v>
      </c>
      <c r="W13" s="3">
        <v>46203</v>
      </c>
      <c r="X13" s="2"/>
      <c r="Y13" s="2"/>
      <c r="Z13" s="2"/>
      <c r="AA13" s="481"/>
      <c r="AB13" s="484" t="s">
        <v>3412</v>
      </c>
      <c r="AC13" s="3">
        <v>46112</v>
      </c>
      <c r="AD13" s="2"/>
      <c r="AE13" s="2"/>
      <c r="AF13" s="2"/>
      <c r="AG13" s="481"/>
      <c r="AH13" s="484" t="s">
        <v>3413</v>
      </c>
      <c r="AI13" s="3">
        <v>46022</v>
      </c>
      <c r="AJ13" s="2"/>
      <c r="AK13" s="2"/>
      <c r="AL13" s="2"/>
      <c r="AM13" s="481"/>
    </row>
    <row r="14" spans="1:39" x14ac:dyDescent="0.35">
      <c r="A14" s="9" t="s">
        <v>1636</v>
      </c>
      <c r="B14">
        <v>268493</v>
      </c>
      <c r="C14" s="2" t="s">
        <v>1637</v>
      </c>
      <c r="D14" s="484" t="s">
        <v>3409</v>
      </c>
      <c r="E14" s="3">
        <v>45930</v>
      </c>
      <c r="F14" s="541">
        <v>0.56764390069306603</v>
      </c>
      <c r="G14" s="461">
        <v>26141990</v>
      </c>
      <c r="H14" s="461">
        <v>22985234.699999996</v>
      </c>
      <c r="I14" s="542">
        <v>3156755.3</v>
      </c>
      <c r="J14" s="484" t="s">
        <v>3410</v>
      </c>
      <c r="K14" s="3">
        <v>45930</v>
      </c>
      <c r="L14" s="541">
        <v>0.74867258253577196</v>
      </c>
      <c r="M14" s="461">
        <v>39646843.508527003</v>
      </c>
      <c r="N14" s="461">
        <v>29818292.775607396</v>
      </c>
      <c r="O14" s="542">
        <v>9828550.7329196893</v>
      </c>
      <c r="P14" s="484" t="s">
        <v>3426</v>
      </c>
      <c r="Q14" s="3">
        <v>47118</v>
      </c>
      <c r="R14" s="541">
        <v>0.78089456537258395</v>
      </c>
      <c r="S14" s="461">
        <v>44901112.566463299</v>
      </c>
      <c r="T14" s="461">
        <v>33779703.757565692</v>
      </c>
      <c r="U14" s="542">
        <v>11121408.808897501</v>
      </c>
      <c r="V14" s="484" t="s">
        <v>3411</v>
      </c>
      <c r="W14" s="3">
        <v>46203</v>
      </c>
      <c r="X14" s="2"/>
      <c r="Y14" s="2"/>
      <c r="Z14" s="2"/>
      <c r="AA14" s="481"/>
      <c r="AB14" s="484" t="s">
        <v>3412</v>
      </c>
      <c r="AC14" s="3">
        <v>46112</v>
      </c>
      <c r="AD14" s="2"/>
      <c r="AE14" s="2"/>
      <c r="AF14" s="2"/>
      <c r="AG14" s="481"/>
      <c r="AH14" s="484" t="s">
        <v>3413</v>
      </c>
      <c r="AI14" s="3">
        <v>46022</v>
      </c>
      <c r="AJ14" s="2"/>
      <c r="AK14" s="2"/>
      <c r="AL14" s="2"/>
      <c r="AM14" s="481"/>
    </row>
    <row r="15" spans="1:39" x14ac:dyDescent="0.35">
      <c r="A15" s="9" t="s">
        <v>1716</v>
      </c>
      <c r="B15" s="2">
        <v>344498</v>
      </c>
      <c r="C15" s="2" t="s">
        <v>1717</v>
      </c>
      <c r="D15" s="484" t="s">
        <v>3409</v>
      </c>
      <c r="E15" s="3">
        <v>46022</v>
      </c>
      <c r="F15" s="541">
        <v>0.52007061823650602</v>
      </c>
      <c r="G15" s="461">
        <v>106001305.39</v>
      </c>
      <c r="H15" s="461">
        <v>80998880.739999995</v>
      </c>
      <c r="I15" s="542">
        <v>25002424.649999999</v>
      </c>
      <c r="J15" s="484" t="s">
        <v>3410</v>
      </c>
      <c r="K15" s="3">
        <v>46163</v>
      </c>
      <c r="L15" s="541">
        <v>0.52500000000000002</v>
      </c>
      <c r="M15" s="461">
        <v>107408127.958205</v>
      </c>
      <c r="N15" s="461">
        <v>82816119.411624998</v>
      </c>
      <c r="O15" s="542">
        <v>24592008.546580002</v>
      </c>
      <c r="P15" s="484" t="s">
        <v>3426</v>
      </c>
      <c r="Q15" s="3">
        <v>46538</v>
      </c>
      <c r="R15" s="541">
        <v>0.52300000000000002</v>
      </c>
      <c r="S15" s="461">
        <v>102042694.94333</v>
      </c>
      <c r="T15" s="461">
        <v>81733833.942488298</v>
      </c>
      <c r="U15" s="542">
        <v>20308861.000841402</v>
      </c>
      <c r="V15" s="484" t="s">
        <v>3411</v>
      </c>
      <c r="W15" s="3">
        <v>46203</v>
      </c>
      <c r="X15" s="2"/>
      <c r="Y15" s="2"/>
      <c r="Z15" s="2"/>
      <c r="AA15" s="481"/>
      <c r="AB15" s="484" t="s">
        <v>3412</v>
      </c>
      <c r="AC15" s="3">
        <v>46112</v>
      </c>
      <c r="AD15" s="2"/>
      <c r="AE15" s="2"/>
      <c r="AF15" s="2"/>
      <c r="AG15" s="481"/>
      <c r="AH15" s="484" t="s">
        <v>3413</v>
      </c>
      <c r="AI15" s="3">
        <v>46022</v>
      </c>
      <c r="AJ15" s="2"/>
      <c r="AK15" s="2"/>
      <c r="AL15" s="2"/>
      <c r="AM15" s="481"/>
    </row>
    <row r="16" spans="1:39" x14ac:dyDescent="0.35">
      <c r="A16" s="222" t="s">
        <v>2326</v>
      </c>
      <c r="B16" s="264">
        <v>344500</v>
      </c>
      <c r="C16" s="264" t="s">
        <v>2327</v>
      </c>
      <c r="D16" s="484" t="s">
        <v>3409</v>
      </c>
      <c r="E16" s="3">
        <v>46216</v>
      </c>
      <c r="F16" s="541">
        <v>0.95222929936305734</v>
      </c>
      <c r="G16" s="461">
        <v>7451883.4018000001</v>
      </c>
      <c r="H16" s="461">
        <v>3609556.6441000002</v>
      </c>
      <c r="I16" s="542">
        <v>3842326.7577</v>
      </c>
      <c r="J16" s="484" t="s">
        <v>3410</v>
      </c>
      <c r="K16" s="3">
        <f>E16</f>
        <v>46216</v>
      </c>
      <c r="L16" s="541">
        <v>0.94</v>
      </c>
      <c r="M16" s="461">
        <v>7682070.4873000002</v>
      </c>
      <c r="N16" s="461">
        <v>3573497.6383000002</v>
      </c>
      <c r="O16" s="542">
        <v>4108572.8489999999</v>
      </c>
      <c r="P16" s="484" t="s">
        <v>3426</v>
      </c>
      <c r="Q16" s="3">
        <v>47695</v>
      </c>
      <c r="R16" s="541">
        <v>0.94</v>
      </c>
      <c r="S16" s="461">
        <v>8038033.5824999996</v>
      </c>
      <c r="T16" s="461">
        <v>3831520.9139</v>
      </c>
      <c r="U16" s="542">
        <v>4206512.6685999995</v>
      </c>
      <c r="V16" s="484" t="s">
        <v>3411</v>
      </c>
      <c r="W16" s="3">
        <v>46203</v>
      </c>
      <c r="X16" s="2"/>
      <c r="Y16" s="2"/>
      <c r="Z16" s="2"/>
      <c r="AA16" s="481"/>
      <c r="AB16" s="484" t="s">
        <v>3412</v>
      </c>
      <c r="AC16" s="3">
        <v>46112</v>
      </c>
      <c r="AD16" s="2"/>
      <c r="AE16" s="2"/>
      <c r="AF16" s="2"/>
      <c r="AG16" s="481"/>
      <c r="AH16" s="484" t="s">
        <v>3413</v>
      </c>
      <c r="AI16" s="3">
        <v>46022</v>
      </c>
      <c r="AJ16" s="2"/>
      <c r="AK16" s="2"/>
      <c r="AL16" s="2"/>
      <c r="AM16" s="481"/>
    </row>
    <row r="17" spans="1:39" x14ac:dyDescent="0.35">
      <c r="A17" s="9" t="s">
        <v>2343</v>
      </c>
      <c r="B17" s="2">
        <v>340601</v>
      </c>
      <c r="C17" s="2" t="s">
        <v>2344</v>
      </c>
      <c r="D17" s="484" t="s">
        <v>3409</v>
      </c>
      <c r="E17" s="3">
        <v>46203</v>
      </c>
      <c r="F17" s="541">
        <v>0.68166557304870901</v>
      </c>
      <c r="G17" s="461">
        <v>233837494.11999997</v>
      </c>
      <c r="H17" s="461">
        <v>168555650.53999996</v>
      </c>
      <c r="I17" s="542">
        <v>65281843.579999998</v>
      </c>
      <c r="J17" s="484" t="s">
        <v>3410</v>
      </c>
      <c r="K17" s="3">
        <v>47483</v>
      </c>
      <c r="L17" s="541">
        <v>0.70030842008713434</v>
      </c>
      <c r="M17" s="461">
        <v>268715099.397201</v>
      </c>
      <c r="N17" s="461">
        <v>191010466.9776032</v>
      </c>
      <c r="O17" s="542">
        <v>77704632.41959779</v>
      </c>
      <c r="P17" s="484" t="s">
        <v>3426</v>
      </c>
      <c r="Q17" s="3">
        <v>47848</v>
      </c>
      <c r="R17" s="541">
        <v>0.70030842008713401</v>
      </c>
      <c r="S17" s="461">
        <v>276457278.75680602</v>
      </c>
      <c r="T17" s="461">
        <v>196377319.32671952</v>
      </c>
      <c r="U17" s="542">
        <v>80079959.430086493</v>
      </c>
      <c r="V17" s="484" t="s">
        <v>3411</v>
      </c>
      <c r="W17" s="3">
        <v>46203</v>
      </c>
      <c r="X17" s="2"/>
      <c r="Y17" s="2"/>
      <c r="Z17" s="2"/>
      <c r="AA17" s="481"/>
      <c r="AB17" s="484" t="s">
        <v>3412</v>
      </c>
      <c r="AC17" s="3">
        <v>46112</v>
      </c>
      <c r="AD17" s="2"/>
      <c r="AE17" s="2"/>
      <c r="AF17" s="2"/>
      <c r="AG17" s="481"/>
      <c r="AH17" s="484" t="s">
        <v>3413</v>
      </c>
      <c r="AI17" s="3">
        <v>46022</v>
      </c>
      <c r="AJ17" s="2"/>
      <c r="AK17" s="2"/>
      <c r="AL17" s="2"/>
      <c r="AM17" s="481"/>
    </row>
    <row r="18" spans="1:39" x14ac:dyDescent="0.35">
      <c r="A18" s="9" t="s">
        <v>2839</v>
      </c>
      <c r="B18" s="2">
        <v>347849</v>
      </c>
      <c r="C18" s="2" t="s">
        <v>2838</v>
      </c>
      <c r="D18" s="484" t="s">
        <v>3409</v>
      </c>
      <c r="E18" s="3">
        <v>46173</v>
      </c>
      <c r="F18" s="541">
        <v>0.872</v>
      </c>
      <c r="G18" s="461">
        <v>95712083.200000003</v>
      </c>
      <c r="H18" s="461">
        <v>75010856.370000005</v>
      </c>
      <c r="I18" s="542">
        <v>20701226.829999998</v>
      </c>
      <c r="J18" s="484" t="s">
        <v>3410</v>
      </c>
      <c r="K18" s="3">
        <v>46265</v>
      </c>
      <c r="L18" s="541">
        <v>0.92359999999999998</v>
      </c>
      <c r="M18" s="461">
        <v>103915410.44</v>
      </c>
      <c r="N18" s="461">
        <v>79291075.620000005</v>
      </c>
      <c r="O18" s="542">
        <v>24624334.82</v>
      </c>
      <c r="P18" s="484" t="s">
        <v>3426</v>
      </c>
      <c r="Q18" s="3">
        <v>47726</v>
      </c>
      <c r="R18" s="541">
        <v>0.92359999999999998</v>
      </c>
      <c r="S18" s="461">
        <v>117535393.29000001</v>
      </c>
      <c r="T18" s="461">
        <v>87044257.290000007</v>
      </c>
      <c r="U18" s="542">
        <v>30491136</v>
      </c>
      <c r="V18" s="484" t="s">
        <v>3411</v>
      </c>
      <c r="W18" s="3">
        <v>46203</v>
      </c>
      <c r="X18" s="2"/>
      <c r="Y18" s="2"/>
      <c r="Z18" s="2"/>
      <c r="AA18" s="481"/>
      <c r="AB18" s="484" t="s">
        <v>3412</v>
      </c>
      <c r="AC18" s="3">
        <v>46112</v>
      </c>
      <c r="AD18" s="2"/>
      <c r="AE18" s="2"/>
      <c r="AF18" s="2"/>
      <c r="AG18" s="481"/>
      <c r="AH18" s="484" t="s">
        <v>3413</v>
      </c>
      <c r="AI18" s="3">
        <v>46022</v>
      </c>
      <c r="AJ18" s="2"/>
      <c r="AK18" s="2"/>
      <c r="AL18" s="2"/>
      <c r="AM18" s="481"/>
    </row>
    <row r="19" spans="1:39" x14ac:dyDescent="0.35">
      <c r="A19" s="9" t="s">
        <v>2891</v>
      </c>
      <c r="B19" s="2">
        <v>336008</v>
      </c>
      <c r="C19" s="2" t="s">
        <v>2890</v>
      </c>
      <c r="D19" s="484" t="s">
        <v>3409</v>
      </c>
      <c r="E19" s="3"/>
      <c r="F19" s="541"/>
      <c r="G19" s="461"/>
      <c r="H19" s="461"/>
      <c r="I19" s="542"/>
      <c r="J19" s="484" t="s">
        <v>3410</v>
      </c>
      <c r="K19" s="3">
        <v>45991</v>
      </c>
      <c r="L19" s="541">
        <f>(5216400*0.95+330470*0.9+10201200*0.94+813735*0.85)/(5216400+330470+10201200+813735)</f>
        <v>0.93792951613667708</v>
      </c>
      <c r="M19" s="461">
        <f>5626296+11414557</f>
        <v>17040853</v>
      </c>
      <c r="N19" s="461">
        <f>(1705478-33000)+(3640215-91500)</f>
        <v>5221193</v>
      </c>
      <c r="O19" s="542">
        <f>M19-N19</f>
        <v>11819660</v>
      </c>
      <c r="P19" s="484" t="s">
        <v>3426</v>
      </c>
      <c r="Q19" s="3">
        <v>47634</v>
      </c>
      <c r="R19" s="541">
        <f>(5637471*0.95+357146*0.9+11188794*0.94+892514*0.85)/(5637471+357146+11188794+892514)</f>
        <v>0.93788462333186262</v>
      </c>
      <c r="S19" s="461">
        <f>6080453+12519618</f>
        <v>18600071</v>
      </c>
      <c r="T19" s="461">
        <f>(1846448-35664)+(4001946-100358)</f>
        <v>5712372</v>
      </c>
      <c r="U19" s="542">
        <f>S19-T19</f>
        <v>12887699</v>
      </c>
      <c r="V19" s="484" t="s">
        <v>3411</v>
      </c>
      <c r="W19" s="3">
        <v>46203</v>
      </c>
      <c r="X19" s="2"/>
      <c r="Y19" s="2"/>
      <c r="Z19" s="2"/>
      <c r="AA19" s="481"/>
      <c r="AB19" s="484" t="s">
        <v>3412</v>
      </c>
      <c r="AC19" s="3">
        <v>46112</v>
      </c>
      <c r="AD19" s="2"/>
      <c r="AE19" s="2"/>
      <c r="AF19" s="2"/>
      <c r="AG19" s="481"/>
      <c r="AH19" s="484" t="s">
        <v>3413</v>
      </c>
      <c r="AI19" s="3">
        <v>46022</v>
      </c>
      <c r="AJ19" s="2"/>
      <c r="AK19" s="2"/>
      <c r="AL19" s="2"/>
      <c r="AM19" s="481"/>
    </row>
    <row r="20" spans="1:39" x14ac:dyDescent="0.35">
      <c r="A20" s="9" t="s">
        <v>2897</v>
      </c>
      <c r="B20" s="2">
        <v>342718</v>
      </c>
      <c r="C20" s="2" t="s">
        <v>2893</v>
      </c>
      <c r="D20" s="484" t="s">
        <v>3409</v>
      </c>
      <c r="E20" s="3">
        <v>46022</v>
      </c>
      <c r="F20" s="541">
        <v>0.8548</v>
      </c>
      <c r="G20" s="461">
        <v>37773260</v>
      </c>
      <c r="H20" s="461">
        <v>30524460</v>
      </c>
      <c r="I20" s="542">
        <v>7248800</v>
      </c>
      <c r="J20" s="484" t="s">
        <v>3410</v>
      </c>
      <c r="K20" s="3">
        <v>46022</v>
      </c>
      <c r="L20" s="541">
        <v>0.8</v>
      </c>
      <c r="M20" s="461">
        <v>71751230</v>
      </c>
      <c r="N20" s="461">
        <v>51555820</v>
      </c>
      <c r="O20" s="542">
        <v>20195410</v>
      </c>
      <c r="P20" s="484" t="s">
        <v>3426</v>
      </c>
      <c r="Q20" s="3">
        <v>47483</v>
      </c>
      <c r="R20" s="541">
        <v>0.8</v>
      </c>
      <c r="S20" s="461">
        <v>86747820</v>
      </c>
      <c r="T20" s="461">
        <v>61305790</v>
      </c>
      <c r="U20" s="542">
        <v>25442030</v>
      </c>
      <c r="V20" s="484" t="s">
        <v>3411</v>
      </c>
      <c r="W20" s="3">
        <v>46203</v>
      </c>
      <c r="X20" s="2"/>
      <c r="Y20" s="2"/>
      <c r="Z20" s="2"/>
      <c r="AA20" s="481"/>
      <c r="AB20" s="484" t="s">
        <v>3412</v>
      </c>
      <c r="AC20" s="3">
        <v>46112</v>
      </c>
      <c r="AD20" s="2"/>
      <c r="AE20" s="2"/>
      <c r="AF20" s="2"/>
      <c r="AG20" s="481"/>
      <c r="AH20" s="484" t="s">
        <v>3413</v>
      </c>
      <c r="AI20" s="3">
        <v>46022</v>
      </c>
      <c r="AJ20" s="2"/>
      <c r="AK20" s="2"/>
      <c r="AL20" s="2"/>
      <c r="AM20" s="481"/>
    </row>
    <row r="21" spans="1:39" x14ac:dyDescent="0.35">
      <c r="A21" s="476"/>
      <c r="B21" s="475"/>
      <c r="C21" s="475" t="s">
        <v>3358</v>
      </c>
      <c r="D21" s="484" t="s">
        <v>3409</v>
      </c>
      <c r="E21" s="3">
        <f>E$20</f>
        <v>46022</v>
      </c>
      <c r="F21" s="541">
        <f>F$20</f>
        <v>0.8548</v>
      </c>
      <c r="G21" s="461">
        <f>G$20</f>
        <v>37773260</v>
      </c>
      <c r="H21" s="461">
        <f>H$20</f>
        <v>30524460</v>
      </c>
      <c r="I21" s="542">
        <f>I$20</f>
        <v>7248800</v>
      </c>
      <c r="J21" s="484" t="s">
        <v>3410</v>
      </c>
      <c r="K21" s="3">
        <f>K$20</f>
        <v>46022</v>
      </c>
      <c r="L21" s="541">
        <f>L$20</f>
        <v>0.8</v>
      </c>
      <c r="M21" s="461">
        <f>M$20</f>
        <v>71751230</v>
      </c>
      <c r="N21" s="461">
        <f>N$20</f>
        <v>51555820</v>
      </c>
      <c r="O21" s="542">
        <f>O$20</f>
        <v>20195410</v>
      </c>
      <c r="P21" s="484" t="s">
        <v>3426</v>
      </c>
      <c r="Q21" s="3">
        <f>Q$20</f>
        <v>47483</v>
      </c>
      <c r="R21" s="541">
        <f>R$20</f>
        <v>0.8</v>
      </c>
      <c r="S21" s="461">
        <f>S$20</f>
        <v>86747820</v>
      </c>
      <c r="T21" s="461">
        <f>T$20</f>
        <v>61305790</v>
      </c>
      <c r="U21" s="542">
        <f>U$20</f>
        <v>25442030</v>
      </c>
      <c r="V21" s="484" t="s">
        <v>3411</v>
      </c>
      <c r="W21" s="3">
        <v>46203</v>
      </c>
      <c r="X21" s="2"/>
      <c r="Y21" s="2"/>
      <c r="Z21" s="2"/>
      <c r="AA21" s="481"/>
      <c r="AB21" s="484" t="s">
        <v>3412</v>
      </c>
      <c r="AC21" s="3">
        <v>46112</v>
      </c>
      <c r="AD21" s="2"/>
      <c r="AE21" s="2"/>
      <c r="AF21" s="2"/>
      <c r="AG21" s="481"/>
      <c r="AH21" s="484" t="s">
        <v>3413</v>
      </c>
      <c r="AI21" s="3">
        <v>46022</v>
      </c>
      <c r="AJ21" s="2"/>
      <c r="AK21" s="2"/>
      <c r="AL21" s="2"/>
      <c r="AM21" s="481"/>
    </row>
    <row r="22" spans="1:39" x14ac:dyDescent="0.35">
      <c r="A22" s="9" t="s">
        <v>2899</v>
      </c>
      <c r="B22" s="2">
        <v>138125</v>
      </c>
      <c r="C22" s="2" t="s">
        <v>2898</v>
      </c>
      <c r="D22" s="484" t="s">
        <v>3409</v>
      </c>
      <c r="E22" s="2"/>
      <c r="F22" s="2"/>
      <c r="G22" s="2"/>
      <c r="H22" s="2"/>
      <c r="I22" s="481"/>
      <c r="J22" s="484" t="s">
        <v>3410</v>
      </c>
      <c r="K22" s="2"/>
      <c r="L22" s="2"/>
      <c r="M22" s="2"/>
      <c r="N22" s="2"/>
      <c r="O22" s="481"/>
      <c r="P22" s="484" t="s">
        <v>3426</v>
      </c>
      <c r="Q22" s="2"/>
      <c r="R22" s="2"/>
      <c r="S22" s="2"/>
      <c r="T22" s="2"/>
      <c r="U22" s="481"/>
      <c r="V22" s="484" t="s">
        <v>3411</v>
      </c>
      <c r="W22" s="3">
        <v>46203</v>
      </c>
      <c r="X22" s="2"/>
      <c r="Y22" s="2"/>
      <c r="Z22" s="2"/>
      <c r="AA22" s="481"/>
      <c r="AB22" s="484" t="s">
        <v>3412</v>
      </c>
      <c r="AC22" s="3">
        <v>46112</v>
      </c>
      <c r="AD22" s="2"/>
      <c r="AE22" s="2"/>
      <c r="AF22" s="2"/>
      <c r="AG22" s="481"/>
      <c r="AH22" s="484" t="s">
        <v>3413</v>
      </c>
      <c r="AI22" s="3">
        <v>46022</v>
      </c>
      <c r="AJ22" s="2"/>
      <c r="AK22" s="2"/>
      <c r="AL22" s="2"/>
      <c r="AM22" s="481"/>
    </row>
    <row r="23" spans="1:39" x14ac:dyDescent="0.35">
      <c r="A23" s="9" t="s">
        <v>2964</v>
      </c>
      <c r="B23" s="2">
        <v>344509</v>
      </c>
      <c r="C23" s="264" t="s">
        <v>2965</v>
      </c>
      <c r="D23" s="484" t="s">
        <v>3409</v>
      </c>
      <c r="E23" s="3">
        <v>46081</v>
      </c>
      <c r="F23" s="541">
        <v>0.65609589041095895</v>
      </c>
      <c r="G23" s="461">
        <v>181802811.03999999</v>
      </c>
      <c r="H23" s="461">
        <v>128892993.65000001</v>
      </c>
      <c r="I23" s="542">
        <v>52909817.390000001</v>
      </c>
      <c r="J23" s="484" t="s">
        <v>3410</v>
      </c>
      <c r="K23" s="3">
        <v>46081</v>
      </c>
      <c r="L23" s="541">
        <v>0.72499999999999998</v>
      </c>
      <c r="M23" s="461">
        <v>211217189.61000001</v>
      </c>
      <c r="N23" s="461">
        <v>140711907.15000001</v>
      </c>
      <c r="O23" s="542">
        <v>70505282.760000005</v>
      </c>
      <c r="P23" s="484" t="s">
        <v>3426</v>
      </c>
      <c r="Q23" s="3">
        <v>46387</v>
      </c>
      <c r="R23" s="541">
        <v>0.74</v>
      </c>
      <c r="S23" s="461">
        <v>214165926</v>
      </c>
      <c r="T23" s="461">
        <f>214165926-70751619</f>
        <v>143414307</v>
      </c>
      <c r="U23" s="542">
        <f>S23-T23</f>
        <v>70751619</v>
      </c>
      <c r="V23" s="484" t="s">
        <v>3411</v>
      </c>
      <c r="W23" s="3">
        <v>46203</v>
      </c>
      <c r="X23" s="2"/>
      <c r="Y23" s="2"/>
      <c r="Z23" s="2"/>
      <c r="AA23" s="481"/>
      <c r="AB23" s="484" t="s">
        <v>3412</v>
      </c>
      <c r="AC23" s="3">
        <v>46112</v>
      </c>
      <c r="AD23" s="2"/>
      <c r="AE23" s="2"/>
      <c r="AF23" s="2"/>
      <c r="AG23" s="481"/>
      <c r="AH23" s="484" t="s">
        <v>3413</v>
      </c>
      <c r="AI23" s="3">
        <v>46022</v>
      </c>
      <c r="AJ23" s="2"/>
      <c r="AK23" s="2"/>
      <c r="AL23" s="2"/>
      <c r="AM23" s="481"/>
    </row>
    <row r="24" spans="1:39" x14ac:dyDescent="0.35">
      <c r="A24" s="9" t="s">
        <v>2964</v>
      </c>
      <c r="B24" s="2">
        <v>344509</v>
      </c>
      <c r="C24" s="264" t="s">
        <v>2966</v>
      </c>
      <c r="D24" s="484" t="s">
        <v>3409</v>
      </c>
      <c r="E24" s="3">
        <f t="shared" ref="E24:I25" si="0">E$23</f>
        <v>46081</v>
      </c>
      <c r="F24" s="541">
        <f t="shared" si="0"/>
        <v>0.65609589041095895</v>
      </c>
      <c r="G24" s="461">
        <f t="shared" si="0"/>
        <v>181802811.03999999</v>
      </c>
      <c r="H24" s="461">
        <f t="shared" si="0"/>
        <v>128892993.65000001</v>
      </c>
      <c r="I24" s="542">
        <f t="shared" si="0"/>
        <v>52909817.390000001</v>
      </c>
      <c r="J24" s="484" t="s">
        <v>3410</v>
      </c>
      <c r="K24" s="3">
        <f t="shared" ref="K24:O25" si="1">K$23</f>
        <v>46081</v>
      </c>
      <c r="L24" s="541">
        <f t="shared" si="1"/>
        <v>0.72499999999999998</v>
      </c>
      <c r="M24" s="461">
        <f t="shared" si="1"/>
        <v>211217189.61000001</v>
      </c>
      <c r="N24" s="461">
        <f t="shared" si="1"/>
        <v>140711907.15000001</v>
      </c>
      <c r="O24" s="542">
        <f t="shared" si="1"/>
        <v>70505282.760000005</v>
      </c>
      <c r="P24" s="484" t="s">
        <v>3426</v>
      </c>
      <c r="Q24" s="3">
        <f t="shared" ref="Q24:U25" si="2">Q$23</f>
        <v>46387</v>
      </c>
      <c r="R24" s="541">
        <f t="shared" si="2"/>
        <v>0.74</v>
      </c>
      <c r="S24" s="461">
        <f t="shared" si="2"/>
        <v>214165926</v>
      </c>
      <c r="T24" s="461">
        <f t="shared" si="2"/>
        <v>143414307</v>
      </c>
      <c r="U24" s="542">
        <f t="shared" si="2"/>
        <v>70751619</v>
      </c>
      <c r="V24" s="484" t="s">
        <v>3411</v>
      </c>
      <c r="W24" s="3">
        <v>46203</v>
      </c>
      <c r="X24" s="2"/>
      <c r="Y24" s="2"/>
      <c r="Z24" s="2"/>
      <c r="AA24" s="481"/>
      <c r="AB24" s="484" t="s">
        <v>3412</v>
      </c>
      <c r="AC24" s="3">
        <v>46112</v>
      </c>
      <c r="AD24" s="2"/>
      <c r="AE24" s="2"/>
      <c r="AF24" s="2"/>
      <c r="AG24" s="481"/>
      <c r="AH24" s="484" t="s">
        <v>3413</v>
      </c>
      <c r="AI24" s="3">
        <v>46022</v>
      </c>
      <c r="AJ24" s="2"/>
      <c r="AK24" s="2"/>
      <c r="AL24" s="2"/>
      <c r="AM24" s="481"/>
    </row>
    <row r="25" spans="1:39" x14ac:dyDescent="0.35">
      <c r="A25" s="9" t="s">
        <v>2964</v>
      </c>
      <c r="B25" s="2">
        <v>344509</v>
      </c>
      <c r="C25" s="264" t="s">
        <v>2967</v>
      </c>
      <c r="D25" s="484" t="s">
        <v>3409</v>
      </c>
      <c r="E25" s="3">
        <f t="shared" si="0"/>
        <v>46081</v>
      </c>
      <c r="F25" s="541">
        <f t="shared" si="0"/>
        <v>0.65609589041095895</v>
      </c>
      <c r="G25" s="461">
        <f t="shared" si="0"/>
        <v>181802811.03999999</v>
      </c>
      <c r="H25" s="461">
        <f t="shared" si="0"/>
        <v>128892993.65000001</v>
      </c>
      <c r="I25" s="542">
        <f t="shared" si="0"/>
        <v>52909817.390000001</v>
      </c>
      <c r="J25" s="484" t="s">
        <v>3410</v>
      </c>
      <c r="K25" s="3">
        <f t="shared" si="1"/>
        <v>46081</v>
      </c>
      <c r="L25" s="541">
        <f t="shared" si="1"/>
        <v>0.72499999999999998</v>
      </c>
      <c r="M25" s="461">
        <f t="shared" si="1"/>
        <v>211217189.61000001</v>
      </c>
      <c r="N25" s="461">
        <f t="shared" si="1"/>
        <v>140711907.15000001</v>
      </c>
      <c r="O25" s="542">
        <f t="shared" si="1"/>
        <v>70505282.760000005</v>
      </c>
      <c r="P25" s="484" t="s">
        <v>3426</v>
      </c>
      <c r="Q25" s="3">
        <f t="shared" si="2"/>
        <v>46387</v>
      </c>
      <c r="R25" s="541">
        <f t="shared" si="2"/>
        <v>0.74</v>
      </c>
      <c r="S25" s="461">
        <f t="shared" si="2"/>
        <v>214165926</v>
      </c>
      <c r="T25" s="461">
        <f t="shared" si="2"/>
        <v>143414307</v>
      </c>
      <c r="U25" s="542">
        <f t="shared" si="2"/>
        <v>70751619</v>
      </c>
      <c r="V25" s="484" t="s">
        <v>3411</v>
      </c>
      <c r="W25" s="3">
        <v>46203</v>
      </c>
      <c r="X25" s="2"/>
      <c r="Y25" s="2"/>
      <c r="Z25" s="2"/>
      <c r="AA25" s="481"/>
      <c r="AB25" s="484" t="s">
        <v>3412</v>
      </c>
      <c r="AC25" s="3">
        <v>46112</v>
      </c>
      <c r="AD25" s="2"/>
      <c r="AE25" s="2"/>
      <c r="AF25" s="2"/>
      <c r="AG25" s="481"/>
      <c r="AH25" s="484" t="s">
        <v>3413</v>
      </c>
      <c r="AI25" s="3">
        <v>46022</v>
      </c>
      <c r="AJ25" s="2"/>
      <c r="AK25" s="2"/>
      <c r="AL25" s="2"/>
      <c r="AM25" s="481"/>
    </row>
    <row r="26" spans="1:39" x14ac:dyDescent="0.35">
      <c r="A26" s="9" t="s">
        <v>2982</v>
      </c>
      <c r="B26" s="2">
        <v>345181</v>
      </c>
      <c r="C26" s="264" t="s">
        <v>2993</v>
      </c>
      <c r="D26" s="484" t="s">
        <v>3409</v>
      </c>
      <c r="E26" s="3">
        <v>46081</v>
      </c>
      <c r="F26" s="541">
        <v>0.78382656317161303</v>
      </c>
      <c r="G26" s="461">
        <v>265516315</v>
      </c>
      <c r="H26" s="461">
        <v>174087662.15000001</v>
      </c>
      <c r="I26" s="542">
        <v>91428652.849999994</v>
      </c>
      <c r="J26" s="484" t="s">
        <v>3410</v>
      </c>
      <c r="K26" s="3">
        <v>46081</v>
      </c>
      <c r="L26" s="541">
        <v>0.78107337944635402</v>
      </c>
      <c r="M26" s="461">
        <v>265188612.91527599</v>
      </c>
      <c r="N26" s="461">
        <v>175634515.39700001</v>
      </c>
      <c r="O26" s="542">
        <v>89554097.518336102</v>
      </c>
      <c r="P26" s="484" t="s">
        <v>3426</v>
      </c>
      <c r="Q26" s="3">
        <v>46387</v>
      </c>
      <c r="R26" s="541">
        <v>0.78400000000000003</v>
      </c>
      <c r="S26" s="461">
        <v>272884617</v>
      </c>
      <c r="T26" s="461">
        <f>272884617-92323109</f>
        <v>180561508</v>
      </c>
      <c r="U26" s="542">
        <f>S26-T26</f>
        <v>92323109</v>
      </c>
      <c r="V26" s="484" t="s">
        <v>3411</v>
      </c>
      <c r="W26" s="3">
        <v>46203</v>
      </c>
      <c r="X26" s="2"/>
      <c r="Y26" s="2"/>
      <c r="Z26" s="2"/>
      <c r="AA26" s="481"/>
      <c r="AB26" s="484" t="s">
        <v>3412</v>
      </c>
      <c r="AC26" s="3">
        <v>46112</v>
      </c>
      <c r="AD26" s="2"/>
      <c r="AE26" s="2"/>
      <c r="AF26" s="2"/>
      <c r="AG26" s="481"/>
      <c r="AH26" s="484" t="s">
        <v>3413</v>
      </c>
      <c r="AI26" s="3">
        <v>46022</v>
      </c>
      <c r="AJ26" s="2"/>
      <c r="AK26" s="2"/>
      <c r="AL26" s="2"/>
      <c r="AM26" s="481"/>
    </row>
    <row r="27" spans="1:39" x14ac:dyDescent="0.35">
      <c r="A27" s="9" t="s">
        <v>2982</v>
      </c>
      <c r="B27" s="2">
        <v>345181</v>
      </c>
      <c r="C27" s="264" t="s">
        <v>2994</v>
      </c>
      <c r="D27" s="484" t="s">
        <v>3409</v>
      </c>
      <c r="E27" s="3">
        <f t="shared" ref="E27:I28" si="3">E$26</f>
        <v>46081</v>
      </c>
      <c r="F27" s="541">
        <f t="shared" si="3"/>
        <v>0.78382656317161303</v>
      </c>
      <c r="G27" s="461">
        <f t="shared" si="3"/>
        <v>265516315</v>
      </c>
      <c r="H27" s="461">
        <f t="shared" si="3"/>
        <v>174087662.15000001</v>
      </c>
      <c r="I27" s="542">
        <f t="shared" si="3"/>
        <v>91428652.849999994</v>
      </c>
      <c r="J27" s="484" t="s">
        <v>3410</v>
      </c>
      <c r="K27" s="3">
        <f t="shared" ref="K27:O28" si="4">K$26</f>
        <v>46081</v>
      </c>
      <c r="L27" s="541">
        <f t="shared" si="4"/>
        <v>0.78107337944635402</v>
      </c>
      <c r="M27" s="461">
        <f t="shared" si="4"/>
        <v>265188612.91527599</v>
      </c>
      <c r="N27" s="461">
        <f t="shared" si="4"/>
        <v>175634515.39700001</v>
      </c>
      <c r="O27" s="542">
        <f t="shared" si="4"/>
        <v>89554097.518336102</v>
      </c>
      <c r="P27" s="484" t="s">
        <v>3426</v>
      </c>
      <c r="Q27" s="3">
        <f t="shared" ref="Q27:U28" si="5">Q$26</f>
        <v>46387</v>
      </c>
      <c r="R27" s="541">
        <f t="shared" si="5"/>
        <v>0.78400000000000003</v>
      </c>
      <c r="S27" s="461">
        <f t="shared" si="5"/>
        <v>272884617</v>
      </c>
      <c r="T27" s="461">
        <f t="shared" si="5"/>
        <v>180561508</v>
      </c>
      <c r="U27" s="542">
        <f t="shared" si="5"/>
        <v>92323109</v>
      </c>
      <c r="V27" s="484" t="s">
        <v>3411</v>
      </c>
      <c r="W27" s="3">
        <v>46203</v>
      </c>
      <c r="X27" s="2"/>
      <c r="Y27" s="2"/>
      <c r="Z27" s="2"/>
      <c r="AA27" s="481"/>
      <c r="AB27" s="484" t="s">
        <v>3412</v>
      </c>
      <c r="AC27" s="3">
        <v>46112</v>
      </c>
      <c r="AD27" s="2"/>
      <c r="AE27" s="2"/>
      <c r="AF27" s="2"/>
      <c r="AG27" s="481"/>
      <c r="AH27" s="484" t="s">
        <v>3413</v>
      </c>
      <c r="AI27" s="3">
        <v>46022</v>
      </c>
      <c r="AJ27" s="2"/>
      <c r="AK27" s="2"/>
      <c r="AL27" s="2"/>
      <c r="AM27" s="481"/>
    </row>
    <row r="28" spans="1:39" x14ac:dyDescent="0.35">
      <c r="A28" s="9" t="s">
        <v>2982</v>
      </c>
      <c r="B28" s="2">
        <v>345181</v>
      </c>
      <c r="C28" s="264" t="s">
        <v>2995</v>
      </c>
      <c r="D28" s="484" t="s">
        <v>3409</v>
      </c>
      <c r="E28" s="3">
        <f t="shared" si="3"/>
        <v>46081</v>
      </c>
      <c r="F28" s="541">
        <f t="shared" si="3"/>
        <v>0.78382656317161303</v>
      </c>
      <c r="G28" s="461">
        <f t="shared" si="3"/>
        <v>265516315</v>
      </c>
      <c r="H28" s="461">
        <f t="shared" si="3"/>
        <v>174087662.15000001</v>
      </c>
      <c r="I28" s="542">
        <f t="shared" si="3"/>
        <v>91428652.849999994</v>
      </c>
      <c r="J28" s="484" t="s">
        <v>3410</v>
      </c>
      <c r="K28" s="3">
        <f t="shared" si="4"/>
        <v>46081</v>
      </c>
      <c r="L28" s="541">
        <f t="shared" si="4"/>
        <v>0.78107337944635402</v>
      </c>
      <c r="M28" s="461">
        <f t="shared" si="4"/>
        <v>265188612.91527599</v>
      </c>
      <c r="N28" s="461">
        <f t="shared" si="4"/>
        <v>175634515.39700001</v>
      </c>
      <c r="O28" s="542">
        <f t="shared" si="4"/>
        <v>89554097.518336102</v>
      </c>
      <c r="P28" s="484" t="s">
        <v>3426</v>
      </c>
      <c r="Q28" s="3">
        <f t="shared" si="5"/>
        <v>46387</v>
      </c>
      <c r="R28" s="541">
        <f t="shared" si="5"/>
        <v>0.78400000000000003</v>
      </c>
      <c r="S28" s="461">
        <f t="shared" si="5"/>
        <v>272884617</v>
      </c>
      <c r="T28" s="461">
        <f t="shared" si="5"/>
        <v>180561508</v>
      </c>
      <c r="U28" s="542">
        <f t="shared" si="5"/>
        <v>92323109</v>
      </c>
      <c r="V28" s="484" t="s">
        <v>3411</v>
      </c>
      <c r="W28" s="3">
        <v>46203</v>
      </c>
      <c r="X28" s="2"/>
      <c r="Y28" s="2"/>
      <c r="Z28" s="2"/>
      <c r="AA28" s="481"/>
      <c r="AB28" s="484" t="s">
        <v>3412</v>
      </c>
      <c r="AC28" s="3">
        <v>46112</v>
      </c>
      <c r="AD28" s="2"/>
      <c r="AE28" s="2"/>
      <c r="AF28" s="2"/>
      <c r="AG28" s="481"/>
      <c r="AH28" s="484" t="s">
        <v>3413</v>
      </c>
      <c r="AI28" s="3">
        <v>46022</v>
      </c>
      <c r="AJ28" s="2"/>
      <c r="AK28" s="2"/>
      <c r="AL28" s="2"/>
      <c r="AM28" s="481"/>
    </row>
    <row r="29" spans="1:39" x14ac:dyDescent="0.35">
      <c r="A29" s="222" t="s">
        <v>2977</v>
      </c>
      <c r="B29" s="264">
        <v>346842</v>
      </c>
      <c r="C29" s="264" t="s">
        <v>2996</v>
      </c>
      <c r="D29" s="484" t="s">
        <v>3409</v>
      </c>
      <c r="E29" s="3">
        <v>46173</v>
      </c>
      <c r="F29" s="541">
        <v>0.73351355566530596</v>
      </c>
      <c r="G29" s="461">
        <v>241171970.32339999</v>
      </c>
      <c r="H29" s="461">
        <v>171662376.521</v>
      </c>
      <c r="I29" s="542">
        <v>69509593.802399993</v>
      </c>
      <c r="J29" s="484" t="s">
        <v>3410</v>
      </c>
      <c r="K29" s="3">
        <v>46173</v>
      </c>
      <c r="L29" s="541">
        <v>0.72504046879467599</v>
      </c>
      <c r="M29" s="461">
        <v>238481065.63800001</v>
      </c>
      <c r="N29" s="461">
        <v>172035487.92129999</v>
      </c>
      <c r="O29" s="542">
        <v>66445577.716799997</v>
      </c>
      <c r="P29" s="484" t="s">
        <v>3426</v>
      </c>
      <c r="Q29" s="3">
        <v>46387</v>
      </c>
      <c r="R29" s="541">
        <v>0.73299999999999998</v>
      </c>
      <c r="S29" s="461">
        <v>244421636</v>
      </c>
      <c r="T29" s="461">
        <f>244421636-70813368</f>
        <v>173608268</v>
      </c>
      <c r="U29" s="542">
        <f>S29-T29</f>
        <v>70813368</v>
      </c>
      <c r="V29" s="484" t="s">
        <v>3411</v>
      </c>
      <c r="W29" s="3">
        <v>46203</v>
      </c>
      <c r="X29" s="2"/>
      <c r="Y29" s="2"/>
      <c r="Z29" s="2"/>
      <c r="AA29" s="481"/>
      <c r="AB29" s="484" t="s">
        <v>3412</v>
      </c>
      <c r="AC29" s="3">
        <v>46112</v>
      </c>
      <c r="AD29" s="2"/>
      <c r="AE29" s="2"/>
      <c r="AF29" s="2"/>
      <c r="AG29" s="481"/>
      <c r="AH29" s="484" t="s">
        <v>3413</v>
      </c>
      <c r="AI29" s="3">
        <v>46022</v>
      </c>
      <c r="AJ29" s="2"/>
      <c r="AK29" s="2"/>
      <c r="AL29" s="2"/>
      <c r="AM29" s="481"/>
    </row>
    <row r="30" spans="1:39" x14ac:dyDescent="0.35">
      <c r="A30" s="222" t="s">
        <v>2977</v>
      </c>
      <c r="B30" s="264">
        <v>346842</v>
      </c>
      <c r="C30" s="264" t="s">
        <v>2997</v>
      </c>
      <c r="D30" s="484" t="s">
        <v>3409</v>
      </c>
      <c r="E30" s="3">
        <f t="shared" ref="E30:I32" si="6">E$29</f>
        <v>46173</v>
      </c>
      <c r="F30" s="541">
        <f t="shared" si="6"/>
        <v>0.73351355566530596</v>
      </c>
      <c r="G30" s="461">
        <f t="shared" si="6"/>
        <v>241171970.32339999</v>
      </c>
      <c r="H30" s="461">
        <f t="shared" si="6"/>
        <v>171662376.521</v>
      </c>
      <c r="I30" s="542">
        <f t="shared" si="6"/>
        <v>69509593.802399993</v>
      </c>
      <c r="J30" s="484" t="s">
        <v>3410</v>
      </c>
      <c r="K30" s="3">
        <f t="shared" ref="K30:O32" si="7">K$29</f>
        <v>46173</v>
      </c>
      <c r="L30" s="541">
        <f t="shared" si="7"/>
        <v>0.72504046879467599</v>
      </c>
      <c r="M30" s="461">
        <f t="shared" si="7"/>
        <v>238481065.63800001</v>
      </c>
      <c r="N30" s="461">
        <f t="shared" si="7"/>
        <v>172035487.92129999</v>
      </c>
      <c r="O30" s="542">
        <f t="shared" si="7"/>
        <v>66445577.716799997</v>
      </c>
      <c r="P30" s="484" t="s">
        <v>3426</v>
      </c>
      <c r="Q30" s="3">
        <f t="shared" ref="Q30:U32" si="8">Q$29</f>
        <v>46387</v>
      </c>
      <c r="R30" s="541">
        <f t="shared" si="8"/>
        <v>0.73299999999999998</v>
      </c>
      <c r="S30" s="461">
        <f t="shared" si="8"/>
        <v>244421636</v>
      </c>
      <c r="T30" s="461">
        <f t="shared" si="8"/>
        <v>173608268</v>
      </c>
      <c r="U30" s="542">
        <f t="shared" si="8"/>
        <v>70813368</v>
      </c>
      <c r="V30" s="484" t="s">
        <v>3411</v>
      </c>
      <c r="W30" s="3">
        <v>46203</v>
      </c>
      <c r="X30" s="2"/>
      <c r="Y30" s="2"/>
      <c r="Z30" s="2"/>
      <c r="AA30" s="481"/>
      <c r="AB30" s="484" t="s">
        <v>3412</v>
      </c>
      <c r="AC30" s="3">
        <v>46112</v>
      </c>
      <c r="AD30" s="2"/>
      <c r="AE30" s="2"/>
      <c r="AF30" s="2"/>
      <c r="AG30" s="481"/>
      <c r="AH30" s="484" t="s">
        <v>3413</v>
      </c>
      <c r="AI30" s="3">
        <v>46022</v>
      </c>
      <c r="AJ30" s="2"/>
      <c r="AK30" s="2"/>
      <c r="AL30" s="2"/>
      <c r="AM30" s="481"/>
    </row>
    <row r="31" spans="1:39" x14ac:dyDescent="0.35">
      <c r="A31" s="222" t="s">
        <v>2977</v>
      </c>
      <c r="B31" s="264">
        <v>346842</v>
      </c>
      <c r="C31" s="264" t="s">
        <v>2998</v>
      </c>
      <c r="D31" s="484" t="s">
        <v>3409</v>
      </c>
      <c r="E31" s="3">
        <f t="shared" si="6"/>
        <v>46173</v>
      </c>
      <c r="F31" s="541">
        <f t="shared" si="6"/>
        <v>0.73351355566530596</v>
      </c>
      <c r="G31" s="461">
        <f t="shared" si="6"/>
        <v>241171970.32339999</v>
      </c>
      <c r="H31" s="461">
        <f t="shared" si="6"/>
        <v>171662376.521</v>
      </c>
      <c r="I31" s="542">
        <f t="shared" si="6"/>
        <v>69509593.802399993</v>
      </c>
      <c r="J31" s="484" t="s">
        <v>3410</v>
      </c>
      <c r="K31" s="3">
        <f t="shared" si="7"/>
        <v>46173</v>
      </c>
      <c r="L31" s="541">
        <f t="shared" si="7"/>
        <v>0.72504046879467599</v>
      </c>
      <c r="M31" s="461">
        <f t="shared" si="7"/>
        <v>238481065.63800001</v>
      </c>
      <c r="N31" s="461">
        <f t="shared" si="7"/>
        <v>172035487.92129999</v>
      </c>
      <c r="O31" s="542">
        <f t="shared" si="7"/>
        <v>66445577.716799997</v>
      </c>
      <c r="P31" s="484" t="s">
        <v>3426</v>
      </c>
      <c r="Q31" s="3">
        <f t="shared" si="8"/>
        <v>46387</v>
      </c>
      <c r="R31" s="541">
        <f t="shared" si="8"/>
        <v>0.73299999999999998</v>
      </c>
      <c r="S31" s="461">
        <f t="shared" si="8"/>
        <v>244421636</v>
      </c>
      <c r="T31" s="461">
        <f t="shared" si="8"/>
        <v>173608268</v>
      </c>
      <c r="U31" s="542">
        <f t="shared" si="8"/>
        <v>70813368</v>
      </c>
      <c r="V31" s="484" t="s">
        <v>3411</v>
      </c>
      <c r="W31" s="3">
        <v>46203</v>
      </c>
      <c r="X31" s="2"/>
      <c r="Y31" s="2"/>
      <c r="Z31" s="2"/>
      <c r="AA31" s="481"/>
      <c r="AB31" s="484" t="s">
        <v>3412</v>
      </c>
      <c r="AC31" s="3">
        <v>46112</v>
      </c>
      <c r="AD31" s="2"/>
      <c r="AE31" s="2"/>
      <c r="AF31" s="2"/>
      <c r="AG31" s="481"/>
      <c r="AH31" s="484" t="s">
        <v>3413</v>
      </c>
      <c r="AI31" s="3">
        <v>46022</v>
      </c>
      <c r="AJ31" s="2"/>
      <c r="AK31" s="2"/>
      <c r="AL31" s="2"/>
      <c r="AM31" s="481"/>
    </row>
    <row r="32" spans="1:39" x14ac:dyDescent="0.35">
      <c r="A32" s="222" t="s">
        <v>2977</v>
      </c>
      <c r="B32" s="264">
        <v>346842</v>
      </c>
      <c r="C32" s="264" t="s">
        <v>2999</v>
      </c>
      <c r="D32" s="484" t="s">
        <v>3409</v>
      </c>
      <c r="E32" s="3">
        <f t="shared" si="6"/>
        <v>46173</v>
      </c>
      <c r="F32" s="541">
        <f t="shared" si="6"/>
        <v>0.73351355566530596</v>
      </c>
      <c r="G32" s="461">
        <f t="shared" si="6"/>
        <v>241171970.32339999</v>
      </c>
      <c r="H32" s="461">
        <f t="shared" si="6"/>
        <v>171662376.521</v>
      </c>
      <c r="I32" s="542">
        <f t="shared" si="6"/>
        <v>69509593.802399993</v>
      </c>
      <c r="J32" s="484" t="s">
        <v>3410</v>
      </c>
      <c r="K32" s="3">
        <f t="shared" si="7"/>
        <v>46173</v>
      </c>
      <c r="L32" s="541">
        <f t="shared" si="7"/>
        <v>0.72504046879467599</v>
      </c>
      <c r="M32" s="461">
        <f t="shared" si="7"/>
        <v>238481065.63800001</v>
      </c>
      <c r="N32" s="461">
        <f t="shared" si="7"/>
        <v>172035487.92129999</v>
      </c>
      <c r="O32" s="542">
        <f t="shared" si="7"/>
        <v>66445577.716799997</v>
      </c>
      <c r="P32" s="484" t="s">
        <v>3426</v>
      </c>
      <c r="Q32" s="3">
        <f t="shared" si="8"/>
        <v>46387</v>
      </c>
      <c r="R32" s="541">
        <f t="shared" si="8"/>
        <v>0.73299999999999998</v>
      </c>
      <c r="S32" s="461">
        <f t="shared" si="8"/>
        <v>244421636</v>
      </c>
      <c r="T32" s="461">
        <f t="shared" si="8"/>
        <v>173608268</v>
      </c>
      <c r="U32" s="542">
        <f t="shared" si="8"/>
        <v>70813368</v>
      </c>
      <c r="V32" s="484" t="s">
        <v>3411</v>
      </c>
      <c r="W32" s="3">
        <v>46203</v>
      </c>
      <c r="X32" s="2"/>
      <c r="Y32" s="2"/>
      <c r="Z32" s="2"/>
      <c r="AA32" s="481"/>
      <c r="AB32" s="484" t="s">
        <v>3412</v>
      </c>
      <c r="AC32" s="3">
        <v>46112</v>
      </c>
      <c r="AD32" s="2"/>
      <c r="AE32" s="2"/>
      <c r="AF32" s="2"/>
      <c r="AG32" s="481"/>
      <c r="AH32" s="484" t="s">
        <v>3413</v>
      </c>
      <c r="AI32" s="3">
        <v>46022</v>
      </c>
      <c r="AJ32" s="2"/>
      <c r="AK32" s="2"/>
      <c r="AL32" s="2"/>
      <c r="AM32" s="481"/>
    </row>
    <row r="33" spans="1:39" x14ac:dyDescent="0.35">
      <c r="A33" s="9" t="s">
        <v>3156</v>
      </c>
      <c r="B33" s="2">
        <v>316243</v>
      </c>
      <c r="C33" s="2" t="s">
        <v>3157</v>
      </c>
      <c r="D33" s="484" t="s">
        <v>3409</v>
      </c>
      <c r="E33" s="3">
        <v>45900</v>
      </c>
      <c r="F33" s="541">
        <f>(184*0.446+240*0.192+222*0.856+312*0.84+160*0.348+312*0.8+162*0.915+110*0.473+276*0.42+178*0.195+75*0.938+174*0.92+514*0.145+254*0.0819999999999999+150*0.695+96*0.89+56*0.62)/3475</f>
        <v>0.5141364028776978</v>
      </c>
      <c r="G33" s="461">
        <v>36481903</v>
      </c>
      <c r="H33" s="461">
        <v>17328987</v>
      </c>
      <c r="I33" s="542">
        <f>G33-H33</f>
        <v>19152916</v>
      </c>
      <c r="J33" s="484" t="s">
        <v>3410</v>
      </c>
      <c r="K33" s="3">
        <v>45900</v>
      </c>
      <c r="L33" s="541">
        <f>1-6780925/70125728</f>
        <v>0.90330332114341827</v>
      </c>
      <c r="M33" s="461">
        <v>65663328</v>
      </c>
      <c r="N33" s="461">
        <v>30804297</v>
      </c>
      <c r="O33" s="542">
        <f>M33-N33</f>
        <v>34859031</v>
      </c>
      <c r="P33" s="484" t="s">
        <v>3426</v>
      </c>
      <c r="Q33" s="3">
        <v>47726</v>
      </c>
      <c r="R33" s="541">
        <f>1-7709037/79783992</f>
        <v>0.9033761434248615</v>
      </c>
      <c r="S33" s="461">
        <v>74559759</v>
      </c>
      <c r="T33" s="461">
        <v>34599209</v>
      </c>
      <c r="U33" s="542">
        <f>S33-T33</f>
        <v>39960550</v>
      </c>
      <c r="V33" s="484" t="s">
        <v>3411</v>
      </c>
      <c r="W33" s="3">
        <v>46203</v>
      </c>
      <c r="X33" s="2"/>
      <c r="Y33" s="2"/>
      <c r="Z33" s="2"/>
      <c r="AA33" s="481"/>
      <c r="AB33" s="484" t="s">
        <v>3412</v>
      </c>
      <c r="AC33" s="3">
        <v>46112</v>
      </c>
      <c r="AD33" s="2"/>
      <c r="AE33" s="2"/>
      <c r="AF33" s="2"/>
      <c r="AG33" s="481"/>
      <c r="AH33" s="484" t="s">
        <v>3413</v>
      </c>
      <c r="AI33" s="3">
        <v>46022</v>
      </c>
      <c r="AJ33" s="2"/>
      <c r="AK33" s="2"/>
      <c r="AL33" s="2"/>
      <c r="AM33" s="481"/>
    </row>
    <row r="34" spans="1:39" x14ac:dyDescent="0.35">
      <c r="A34" s="9" t="s">
        <v>3156</v>
      </c>
      <c r="B34" s="2">
        <v>316243</v>
      </c>
      <c r="C34" s="2" t="s">
        <v>3163</v>
      </c>
      <c r="D34" s="484" t="s">
        <v>3409</v>
      </c>
      <c r="E34" s="3">
        <f>E$33</f>
        <v>45900</v>
      </c>
      <c r="F34" s="541">
        <f>F$33</f>
        <v>0.5141364028776978</v>
      </c>
      <c r="G34" s="461">
        <f>G$33</f>
        <v>36481903</v>
      </c>
      <c r="H34" s="461">
        <f>H$33</f>
        <v>17328987</v>
      </c>
      <c r="I34" s="542">
        <f>I$33</f>
        <v>19152916</v>
      </c>
      <c r="J34" s="484" t="s">
        <v>3410</v>
      </c>
      <c r="K34" s="3">
        <f>K$33</f>
        <v>45900</v>
      </c>
      <c r="L34" s="541">
        <f>L$33</f>
        <v>0.90330332114341827</v>
      </c>
      <c r="M34" s="461">
        <f>M$33</f>
        <v>65663328</v>
      </c>
      <c r="N34" s="461">
        <f>N$33</f>
        <v>30804297</v>
      </c>
      <c r="O34" s="542">
        <f>O$33</f>
        <v>34859031</v>
      </c>
      <c r="P34" s="484" t="s">
        <v>3426</v>
      </c>
      <c r="Q34" s="3">
        <f>Q$33</f>
        <v>47726</v>
      </c>
      <c r="R34" s="541">
        <f>R$33</f>
        <v>0.9033761434248615</v>
      </c>
      <c r="S34" s="461">
        <f>S$33</f>
        <v>74559759</v>
      </c>
      <c r="T34" s="461">
        <f>T$33</f>
        <v>34599209</v>
      </c>
      <c r="U34" s="542">
        <f>U$33</f>
        <v>39960550</v>
      </c>
      <c r="V34" s="484" t="s">
        <v>3411</v>
      </c>
      <c r="W34" s="3">
        <v>46203</v>
      </c>
      <c r="X34" s="2"/>
      <c r="Y34" s="2"/>
      <c r="Z34" s="2"/>
      <c r="AA34" s="481"/>
      <c r="AB34" s="484" t="s">
        <v>3412</v>
      </c>
      <c r="AC34" s="3">
        <v>46112</v>
      </c>
      <c r="AD34" s="2"/>
      <c r="AE34" s="2"/>
      <c r="AF34" s="2"/>
      <c r="AG34" s="481"/>
      <c r="AH34" s="484" t="s">
        <v>3413</v>
      </c>
      <c r="AI34" s="3">
        <v>46022</v>
      </c>
      <c r="AJ34" s="2"/>
      <c r="AK34" s="2"/>
      <c r="AL34" s="2"/>
      <c r="AM34" s="48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EE6E-97BE-44CD-B451-18F55BEFF882}">
  <sheetPr>
    <tabColor rgb="FFFF0000"/>
  </sheetPr>
  <dimension ref="A1:AW1048576"/>
  <sheetViews>
    <sheetView showGridLines="0" tabSelected="1" zoomScaleNormal="100" workbookViewId="0">
      <pane xSplit="3" ySplit="2" topLeftCell="D3" activePane="bottomRight" state="frozen"/>
      <selection pane="topRight" activeCell="D1" sqref="D1"/>
      <selection pane="bottomLeft" activeCell="A3" sqref="A3"/>
      <selection pane="bottomRight" activeCell="H34" sqref="H34"/>
    </sheetView>
  </sheetViews>
  <sheetFormatPr defaultRowHeight="14.5" x14ac:dyDescent="0.35"/>
  <cols>
    <col min="1" max="1" width="13.81640625" style="9" bestFit="1" customWidth="1"/>
    <col min="2" max="2" width="15.54296875" style="2" customWidth="1"/>
    <col min="3" max="3" width="32.1796875" style="2" bestFit="1" customWidth="1"/>
    <col min="4" max="4" width="15.54296875" style="2" bestFit="1" customWidth="1"/>
    <col min="5" max="7" width="15.54296875" style="2" customWidth="1"/>
    <col min="8" max="8" width="24.7265625" style="515" bestFit="1" customWidth="1"/>
    <col min="9" max="9" width="22.54296875" style="515" bestFit="1" customWidth="1"/>
    <col min="10" max="10" width="16.1796875" style="2" bestFit="1" customWidth="1"/>
    <col min="11" max="11" width="13.453125" style="264" bestFit="1" customWidth="1"/>
    <col min="12" max="12" width="26.1796875" style="515" bestFit="1" customWidth="1"/>
    <col min="13" max="15" width="26.1796875" style="515" customWidth="1"/>
    <col min="16" max="17" width="26.1796875" style="2" customWidth="1"/>
    <col min="18" max="18" width="18.54296875" style="515" bestFit="1" customWidth="1"/>
    <col min="19" max="22" width="18.54296875" style="2" customWidth="1"/>
    <col min="23" max="23" width="24.453125" style="515" bestFit="1" customWidth="1"/>
    <col min="24" max="24" width="18.1796875" style="2" bestFit="1" customWidth="1"/>
    <col min="25" max="25" width="18.1796875" style="2" customWidth="1"/>
    <col min="26" max="26" width="22.54296875" style="2" bestFit="1" customWidth="1"/>
    <col min="27" max="27" width="18.1796875" style="2" customWidth="1"/>
    <col min="28" max="28" width="18.1796875" style="532" customWidth="1"/>
    <col min="29" max="29" width="25.1796875" style="2" bestFit="1" customWidth="1"/>
    <col min="30" max="30" width="25.81640625" style="2" bestFit="1" customWidth="1"/>
    <col min="31" max="31" width="30" style="2" bestFit="1" customWidth="1"/>
    <col min="32" max="32" width="29.453125" style="2" bestFit="1" customWidth="1"/>
    <col min="33" max="33" width="26.1796875" style="2" bestFit="1" customWidth="1"/>
    <col min="34" max="34" width="17.54296875" style="2" bestFit="1" customWidth="1"/>
    <col min="35" max="35" width="20.54296875" style="632" bestFit="1" customWidth="1"/>
    <col min="36" max="36" width="25.1796875" style="2" bestFit="1" customWidth="1"/>
    <col min="37" max="37" width="25.81640625" style="2" bestFit="1" customWidth="1"/>
    <col min="38" max="38" width="30" style="2" bestFit="1" customWidth="1"/>
    <col min="39" max="39" width="29.453125" style="2" bestFit="1" customWidth="1"/>
    <col min="40" max="40" width="26.1796875" style="2" bestFit="1" customWidth="1"/>
    <col min="41" max="41" width="17.54296875" style="2" bestFit="1" customWidth="1"/>
    <col min="42" max="42" width="20.54296875" style="549" bestFit="1" customWidth="1"/>
    <col min="43" max="43" width="21.453125" bestFit="1" customWidth="1"/>
    <col min="44" max="44" width="25.7265625" bestFit="1" customWidth="1"/>
    <col min="45" max="45" width="29.81640625" bestFit="1" customWidth="1"/>
    <col min="46" max="46" width="29.26953125" bestFit="1" customWidth="1"/>
    <col min="47" max="47" width="26" bestFit="1" customWidth="1"/>
    <col min="48" max="48" width="17.453125" bestFit="1" customWidth="1"/>
    <col min="49" max="49" width="20.453125" bestFit="1" customWidth="1"/>
  </cols>
  <sheetData>
    <row r="1" spans="1:49" x14ac:dyDescent="0.35">
      <c r="D1" s="475"/>
      <c r="E1" s="474"/>
      <c r="F1" s="474"/>
      <c r="G1" s="474"/>
      <c r="M1" s="516"/>
      <c r="N1" s="516"/>
      <c r="O1" s="516"/>
      <c r="P1" s="474"/>
      <c r="Q1" s="474"/>
    </row>
    <row r="2" spans="1:49" x14ac:dyDescent="0.35">
      <c r="A2" s="417" t="s">
        <v>1178</v>
      </c>
      <c r="B2" s="418" t="s">
        <v>1179</v>
      </c>
      <c r="C2" s="418" t="s">
        <v>0</v>
      </c>
      <c r="D2" s="418" t="s">
        <v>6</v>
      </c>
      <c r="E2" s="418" t="s">
        <v>3372</v>
      </c>
      <c r="F2" s="418" t="s">
        <v>2151</v>
      </c>
      <c r="G2" s="418" t="s">
        <v>3365</v>
      </c>
      <c r="H2" s="517" t="s">
        <v>1596</v>
      </c>
      <c r="I2" s="517" t="s">
        <v>8</v>
      </c>
      <c r="J2" s="418" t="s">
        <v>9</v>
      </c>
      <c r="K2" s="530" t="s">
        <v>26</v>
      </c>
      <c r="L2" s="517" t="s">
        <v>3574</v>
      </c>
      <c r="M2" s="517" t="s">
        <v>3374</v>
      </c>
      <c r="N2" s="517" t="s">
        <v>3573</v>
      </c>
      <c r="O2" s="517" t="s">
        <v>3414</v>
      </c>
      <c r="P2" s="418" t="s">
        <v>3375</v>
      </c>
      <c r="Q2" s="606" t="s">
        <v>3376</v>
      </c>
      <c r="R2" s="607" t="s">
        <v>3609</v>
      </c>
      <c r="S2" s="418" t="s">
        <v>3383</v>
      </c>
      <c r="T2" s="418" t="s">
        <v>3384</v>
      </c>
      <c r="U2" s="480" t="s">
        <v>3385</v>
      </c>
      <c r="V2" s="418" t="s">
        <v>3386</v>
      </c>
      <c r="W2" s="517" t="s">
        <v>3387</v>
      </c>
      <c r="X2" s="418" t="s">
        <v>3388</v>
      </c>
      <c r="Y2" s="418" t="s">
        <v>3389</v>
      </c>
      <c r="Z2" s="418" t="s">
        <v>3390</v>
      </c>
      <c r="AA2" s="418" t="s">
        <v>3391</v>
      </c>
      <c r="AB2" s="627" t="s">
        <v>3392</v>
      </c>
      <c r="AC2" s="418" t="s">
        <v>3394</v>
      </c>
      <c r="AD2" s="418" t="s">
        <v>3395</v>
      </c>
      <c r="AE2" s="418" t="s">
        <v>3396</v>
      </c>
      <c r="AF2" s="418" t="s">
        <v>3397</v>
      </c>
      <c r="AG2" s="418" t="s">
        <v>3398</v>
      </c>
      <c r="AH2" s="418" t="s">
        <v>3399</v>
      </c>
      <c r="AI2" s="633" t="s">
        <v>3400</v>
      </c>
      <c r="AJ2" s="418" t="s">
        <v>3401</v>
      </c>
      <c r="AK2" s="418" t="s">
        <v>3402</v>
      </c>
      <c r="AL2" s="418" t="s">
        <v>3403</v>
      </c>
      <c r="AM2" s="418" t="s">
        <v>3404</v>
      </c>
      <c r="AN2" s="418" t="s">
        <v>3405</v>
      </c>
      <c r="AO2" s="418" t="s">
        <v>3406</v>
      </c>
      <c r="AP2" s="637" t="s">
        <v>3407</v>
      </c>
      <c r="AQ2" s="418" t="s">
        <v>3600</v>
      </c>
      <c r="AR2" s="418" t="s">
        <v>3601</v>
      </c>
      <c r="AS2" s="418" t="s">
        <v>3602</v>
      </c>
      <c r="AT2" s="418" t="s">
        <v>3603</v>
      </c>
      <c r="AU2" s="418" t="s">
        <v>3604</v>
      </c>
      <c r="AV2" s="418" t="s">
        <v>3605</v>
      </c>
      <c r="AW2" s="480" t="s">
        <v>3606</v>
      </c>
    </row>
    <row r="3" spans="1:49" x14ac:dyDescent="0.35">
      <c r="A3" s="9" t="s">
        <v>1180</v>
      </c>
      <c r="B3" s="2">
        <v>67692</v>
      </c>
      <c r="C3" s="2" t="s">
        <v>90</v>
      </c>
      <c r="D3" s="2" t="s">
        <v>93</v>
      </c>
      <c r="E3" s="2" t="s">
        <v>3305</v>
      </c>
      <c r="F3" s="2" t="s">
        <v>3273</v>
      </c>
      <c r="G3" s="2" t="s">
        <v>2302</v>
      </c>
      <c r="H3" s="698">
        <v>154500000</v>
      </c>
      <c r="I3" s="698">
        <v>149600000</v>
      </c>
      <c r="J3" s="2" t="s">
        <v>96</v>
      </c>
      <c r="K3" s="699">
        <v>0.9303</v>
      </c>
      <c r="L3" s="520">
        <f>I3*K3</f>
        <v>139172880</v>
      </c>
      <c r="M3" s="520">
        <f>L3+N3</f>
        <v>144072880</v>
      </c>
      <c r="N3" s="520">
        <f>H3-I3</f>
        <v>4900000</v>
      </c>
      <c r="O3" s="688">
        <f>W3</f>
        <v>1962073941</v>
      </c>
      <c r="P3" s="31" t="s">
        <v>3303</v>
      </c>
      <c r="Q3" s="31" t="s">
        <v>95</v>
      </c>
      <c r="R3" s="612">
        <f>IF(OR(V3="",V3="N/A",V3="Common Equity",V3="Builder Deposit / Equity"),0,N(W3))+IF(OR(AC3="",AC3="N/A",AC3="Common Equity",AC3="Builder Deposit / Equity"),0,N(AD3))+IF(OR(AJ3="",AJ3="N/A",AJ3="Common Equity",AJ3="Builder Deposit / Equity"),0,N(AK3))+IF(OR(AQ3="",AQ3="N/A",AQ3="Common Equity",AQ3="Builder Deposit / Equity"),0,N(AR3))</f>
        <v>1962073941</v>
      </c>
      <c r="S3" s="518">
        <v>3065449030</v>
      </c>
      <c r="T3" s="714">
        <v>3199100000</v>
      </c>
      <c r="U3" s="523">
        <v>2412300000</v>
      </c>
      <c r="V3" s="31" t="s">
        <v>2312</v>
      </c>
      <c r="W3" s="40">
        <v>1962073941</v>
      </c>
      <c r="X3" s="31">
        <v>0</v>
      </c>
      <c r="Y3" s="31">
        <f>IF(OR(V3="",V3="N/A",V3="Common Equity",V3="Builder Deposit / Equity",N($R3)=0),"N/A",SUM($W3)/$R3*100)</f>
        <v>100</v>
      </c>
      <c r="Z3" s="31">
        <f>IF(OR(V3="",V3="N/A",V3="Common Equity",V3="Builder Deposit / Equity",N($R3)=0),"N/A",SUM($W3)/$R3*100)</f>
        <v>100</v>
      </c>
      <c r="AA3" s="31">
        <f>IF(OR(V3="",V3="N/A",N($T3)=0),"N/A",SUM($W3)/$T3*100)</f>
        <v>61.3320602982089</v>
      </c>
      <c r="AB3" s="628">
        <v>2.4E-2</v>
      </c>
      <c r="AC3" s="31" t="s">
        <v>1253</v>
      </c>
      <c r="AD3" s="40">
        <f>T3-W3</f>
        <v>1237026059</v>
      </c>
      <c r="AE3" s="526">
        <f>IF(OR(AC3="",AC3="N/A"),"N/A",Y3)</f>
        <v>100</v>
      </c>
      <c r="AF3" s="526" t="str">
        <f>IF(OR(AC3="",AC3="N/A",AC3="Common Equity",AC3="Builder Deposit / Equity",N($R3)=0),"N/A",SUM($W3,$AD3)/$R3*100)</f>
        <v>N/A</v>
      </c>
      <c r="AG3" s="526" t="str">
        <f>IF(OR(AC3="",AC3="N/A",AC3="Common Equity",AC3="Builder Deposit / Equity",N($R3)=0),"N/A",SUM($W3,$AD3)/$R3*100)</f>
        <v>N/A</v>
      </c>
      <c r="AH3" s="526">
        <f>IF(OR(AC3="",AC3="N/A",N($T3)=0),"N/A",SUM($W3,$AD3)/$T3*100)</f>
        <v>100</v>
      </c>
      <c r="AI3" s="625" t="s">
        <v>95</v>
      </c>
      <c r="AJ3" s="526"/>
      <c r="AK3" s="526"/>
      <c r="AL3" s="526"/>
      <c r="AM3" s="526"/>
      <c r="AN3" s="526"/>
      <c r="AO3" s="526"/>
      <c r="AP3" s="630"/>
      <c r="AQ3" s="526"/>
      <c r="AR3" s="526"/>
      <c r="AS3" s="526"/>
      <c r="AT3" s="526"/>
      <c r="AU3" s="526"/>
      <c r="AV3" s="526"/>
      <c r="AW3" s="543"/>
    </row>
    <row r="4" spans="1:49" x14ac:dyDescent="0.35">
      <c r="A4" s="9" t="s">
        <v>1181</v>
      </c>
      <c r="B4" s="2">
        <v>61883</v>
      </c>
      <c r="C4" s="2" t="s">
        <v>167</v>
      </c>
      <c r="D4" s="2" t="s">
        <v>93</v>
      </c>
      <c r="E4" s="2" t="s">
        <v>3305</v>
      </c>
      <c r="F4" s="2" t="s">
        <v>3273</v>
      </c>
      <c r="G4" s="2" t="s">
        <v>2302</v>
      </c>
      <c r="H4" s="515">
        <v>98100000</v>
      </c>
      <c r="I4" s="515">
        <v>98100000</v>
      </c>
      <c r="J4" s="2" t="s">
        <v>168</v>
      </c>
      <c r="K4" s="438">
        <v>0.99</v>
      </c>
      <c r="L4" s="520">
        <f>I4*K4</f>
        <v>97119000</v>
      </c>
      <c r="M4" s="520">
        <f>L4+N4</f>
        <v>97119000</v>
      </c>
      <c r="N4" s="520">
        <f>H4-I4</f>
        <v>0</v>
      </c>
      <c r="O4" s="688">
        <f>W4</f>
        <v>248100000</v>
      </c>
      <c r="P4" s="31" t="s">
        <v>3303</v>
      </c>
      <c r="Q4" s="31" t="s">
        <v>95</v>
      </c>
      <c r="R4" s="612">
        <f>IF(OR(V4="",V4="N/A",V4="Common Equity",V4="Builder Deposit / Equity"),0,N(W4))+IF(OR(AC4="",AC4="N/A",AC4="Common Equity",AC4="Builder Deposit / Equity"),0,N(AD4))+IF(OR(AJ4="",AJ4="N/A",AJ4="Common Equity",AJ4="Builder Deposit / Equity"),0,N(AK4))+IF(OR(AQ4="",AQ4="N/A",AQ4="Common Equity",AQ4="Builder Deposit / Equity"),0,N(AR4))</f>
        <v>300100000</v>
      </c>
      <c r="S4" s="518">
        <v>394100000</v>
      </c>
      <c r="T4" s="518">
        <v>400000000</v>
      </c>
      <c r="U4" s="523">
        <v>407287722</v>
      </c>
      <c r="V4" s="31" t="s">
        <v>2312</v>
      </c>
      <c r="W4" s="40">
        <v>248100000</v>
      </c>
      <c r="X4" s="31">
        <v>0</v>
      </c>
      <c r="Y4" s="31">
        <f>IF(OR(V4="",V4="N/A",V4="Common Equity",V4="Builder Deposit / Equity",N($R4)=0),"N/A",SUM($W4)/$R4*100)</f>
        <v>82.6724425191603</v>
      </c>
      <c r="Z4" s="31">
        <f>IF(OR(V4="",V4="N/A",V4="Common Equity",V4="Builder Deposit / Equity",N($R4)=0),"N/A",SUM($W4)/$R4*100)</f>
        <v>82.6724425191603</v>
      </c>
      <c r="AA4" s="31">
        <f>IF(OR(V4="",V4="N/A",N($T4)=0),"N/A",SUM($W4)/$T4*100)</f>
        <v>62.025</v>
      </c>
      <c r="AB4" s="628">
        <v>2.3300000000000001E-2</v>
      </c>
      <c r="AC4" s="31" t="s">
        <v>108</v>
      </c>
      <c r="AD4" s="40">
        <v>52000000</v>
      </c>
      <c r="AE4" s="526">
        <f>IF(OR(AC4="",AC4="N/A"),"N/A",Y4)</f>
        <v>82.6724425191603</v>
      </c>
      <c r="AF4" s="526">
        <f>IF(OR(AC4="",AC4="N/A",AC4="Common Equity",AC4="Builder Deposit / Equity",N($R4)=0),"N/A",SUM($W4,$AD4)/$R4*100)</f>
        <v>100</v>
      </c>
      <c r="AG4" s="526">
        <f>IF(OR(AC4="",AC4="N/A",AC4="Common Equity",AC4="Builder Deposit / Equity",N($R4)=0),"N/A",SUM($W4,$AD4)/$R4*100)</f>
        <v>100</v>
      </c>
      <c r="AH4" s="526">
        <f>IF(OR(AC4="",AC4="N/A",N($T4)=0),"N/A",SUM($W4,$AD4)/$T4*100)</f>
        <v>75.025</v>
      </c>
      <c r="AI4" s="634">
        <v>5.3499999999999999E-2</v>
      </c>
      <c r="AJ4" s="31" t="s">
        <v>1253</v>
      </c>
      <c r="AK4" s="524">
        <f>T4-W4-AD4</f>
        <v>99900000</v>
      </c>
      <c r="AL4" s="526">
        <f>IF(OR(AJ4="",AJ4="N/A"),"N/A",AF4)</f>
        <v>100</v>
      </c>
      <c r="AM4" s="526" t="str">
        <f>IF(OR(AJ4="",AJ4="N/A",AJ4="Common Equity",AJ4="Builder Deposit / Equity",N($R4)=0),"N/A",SUM($W4,$AD4,$AK4)/$R4*100)</f>
        <v>N/A</v>
      </c>
      <c r="AN4" s="526" t="str">
        <f>IF(OR(AJ4="",AJ4="N/A",AJ4="Common Equity",AJ4="Builder Deposit / Equity",N($R4)=0),"N/A",SUM($W4,$AD4,$AK4)/$R4*100)</f>
        <v>N/A</v>
      </c>
      <c r="AO4" s="526">
        <f>IF(OR(AJ4="",AJ4="N/A",N($T4)=0),"N/A",SUM($W4,$AD4,$AK4)/$T4*100)</f>
        <v>100</v>
      </c>
      <c r="AP4" s="630" t="s">
        <v>95</v>
      </c>
      <c r="AQ4" s="526"/>
      <c r="AR4" s="526"/>
      <c r="AS4" s="526"/>
      <c r="AT4" s="526"/>
      <c r="AU4" s="526"/>
      <c r="AV4" s="526"/>
      <c r="AW4" s="543"/>
    </row>
    <row r="5" spans="1:49" x14ac:dyDescent="0.35">
      <c r="A5" s="9" t="s">
        <v>1182</v>
      </c>
      <c r="B5" s="2">
        <v>61973</v>
      </c>
      <c r="C5" s="2" t="s">
        <v>272</v>
      </c>
      <c r="D5" s="2" t="s">
        <v>93</v>
      </c>
      <c r="E5" s="2" t="s">
        <v>3272</v>
      </c>
      <c r="F5" s="2" t="s">
        <v>3273</v>
      </c>
      <c r="G5" s="2" t="s">
        <v>2302</v>
      </c>
      <c r="H5" s="515">
        <v>50000000</v>
      </c>
      <c r="I5" s="515">
        <v>50000000</v>
      </c>
      <c r="J5" s="2" t="s">
        <v>168</v>
      </c>
      <c r="K5" s="438">
        <v>1</v>
      </c>
      <c r="L5" s="520">
        <f>I5*K5</f>
        <v>50000000</v>
      </c>
      <c r="M5" s="520">
        <f>L5+N5</f>
        <v>50000000</v>
      </c>
      <c r="N5" s="520">
        <f>H5-I5</f>
        <v>0</v>
      </c>
      <c r="O5" s="688">
        <f>W5</f>
        <v>50000000</v>
      </c>
      <c r="P5" s="31" t="s">
        <v>3303</v>
      </c>
      <c r="Q5" s="31" t="s">
        <v>95</v>
      </c>
      <c r="R5" s="612">
        <f>IF(OR(V5="",V5="N/A",V5="Common Equity",V5="Builder Deposit / Equity"),0,N(W5))+IF(OR(AC5="",AC5="N/A",AC5="Common Equity",AC5="Builder Deposit / Equity"),0,N(AD5))+IF(OR(AJ5="",AJ5="N/A",AJ5="Common Equity",AJ5="Builder Deposit / Equity"),0,N(AK5))+IF(OR(AQ5="",AQ5="N/A",AQ5="Common Equity",AQ5="Builder Deposit / Equity"),0,N(AR5))</f>
        <v>50000000</v>
      </c>
      <c r="S5" s="518">
        <v>94400000</v>
      </c>
      <c r="T5" s="714">
        <v>92100000</v>
      </c>
      <c r="U5" s="523">
        <v>80133338.235294119</v>
      </c>
      <c r="V5" s="31" t="s">
        <v>2312</v>
      </c>
      <c r="W5" s="40">
        <v>50000000</v>
      </c>
      <c r="X5" s="31">
        <v>0</v>
      </c>
      <c r="Y5" s="31">
        <f>IF(OR(V5="",V5="N/A",V5="Common Equity",V5="Builder Deposit / Equity",N($R5)=0),"N/A",SUM($W5)/$R5*100)</f>
        <v>100</v>
      </c>
      <c r="Z5" s="31">
        <f>IF(OR(V5="",V5="N/A",V5="Common Equity",V5="Builder Deposit / Equity",N($R5)=0),"N/A",SUM($W5)/$R5*100)</f>
        <v>100</v>
      </c>
      <c r="AA5" s="31">
        <f>IF(OR(V5="",V5="N/A",N($T5)=0),"N/A",SUM($W5)/$T5*100)</f>
        <v>54.2888165038002</v>
      </c>
      <c r="AB5" s="641" t="inlineStr">
        <is>
          <t>N/A</t>
        </is>
      </c>
      <c r="AC5" s="31" t="s">
        <v>1253</v>
      </c>
      <c r="AD5" s="40">
        <f>T5-W5</f>
        <v>42100000</v>
      </c>
      <c r="AE5" s="526">
        <f>IF(OR(AC5="",AC5="N/A"),"N/A",Y5)</f>
        <v>100</v>
      </c>
      <c r="AF5" s="526" t="str">
        <f>IF(OR(AC5="",AC5="N/A",AC5="Common Equity",AC5="Builder Deposit / Equity",N($R5)=0),"N/A",SUM($W5,$AD5)/$R5*100)</f>
        <v>N/A</v>
      </c>
      <c r="AG5" s="526" t="str">
        <f>IF(OR(AC5="",AC5="N/A",AC5="Common Equity",AC5="Builder Deposit / Equity",N($R5)=0),"N/A",SUM($W5,$AD5)/$R5*100)</f>
        <v>N/A</v>
      </c>
      <c r="AH5" s="526">
        <f>IF(OR(AC5="",AC5="N/A",N($T5)=0),"N/A",SUM($W5,$AD5)/$T5*100)</f>
        <v>100</v>
      </c>
      <c r="AI5" s="625" t="s">
        <v>95</v>
      </c>
      <c r="AJ5" s="526"/>
      <c r="AK5" s="524"/>
      <c r="AL5" s="526"/>
      <c r="AM5" s="526"/>
      <c r="AN5" s="526"/>
      <c r="AO5" s="526"/>
      <c r="AP5" s="630"/>
      <c r="AQ5" s="526"/>
      <c r="AR5" s="526"/>
      <c r="AS5" s="526"/>
      <c r="AT5" s="526"/>
      <c r="AU5" s="526"/>
      <c r="AV5" s="526"/>
      <c r="AW5" s="543"/>
    </row>
    <row r="6" spans="1:49" x14ac:dyDescent="0.35">
      <c r="A6" s="9" t="s">
        <v>1183</v>
      </c>
      <c r="B6" s="2">
        <v>64734</v>
      </c>
      <c r="C6" s="2" t="s">
        <v>274</v>
      </c>
      <c r="D6" s="2" t="s">
        <v>93</v>
      </c>
      <c r="E6" s="2" t="s">
        <v>3305</v>
      </c>
      <c r="F6" s="2" t="s">
        <v>3273</v>
      </c>
      <c r="G6" s="2" t="s">
        <v>2302</v>
      </c>
      <c r="H6" s="515">
        <v>41250000</v>
      </c>
      <c r="I6" s="698">
        <v>31995000</v>
      </c>
      <c r="J6" s="2" t="s">
        <v>96</v>
      </c>
      <c r="K6" s="438">
        <v>0.995</v>
      </c>
      <c r="L6" s="520">
        <f>I6*K6</f>
        <v>31835025</v>
      </c>
      <c r="M6" s="520">
        <f>L6+N6</f>
        <v>41090025</v>
      </c>
      <c r="N6" s="520">
        <f>H6-I6</f>
        <v>9255000</v>
      </c>
      <c r="O6" s="688">
        <f>W6</f>
        <v>41250000</v>
      </c>
      <c r="P6" s="31" t="s">
        <v>3303</v>
      </c>
      <c r="Q6" s="31" t="s">
        <v>95</v>
      </c>
      <c r="R6" s="612">
        <f>IF(OR(V6="",V6="N/A",V6="Common Equity",V6="Builder Deposit / Equity"),0,N(W6))+IF(OR(AC6="",AC6="N/A",AC6="Common Equity",AC6="Builder Deposit / Equity"),0,N(AD6))+IF(OR(AJ6="",AJ6="N/A",AJ6="Common Equity",AJ6="Builder Deposit / Equity"),0,N(AK6))+IF(OR(AQ6="",AQ6="N/A",AQ6="Common Equity",AQ6="Builder Deposit / Equity"),0,N(AR6))</f>
        <v>55000000</v>
      </c>
      <c r="S6" s="714">
        <v>86500000</v>
      </c>
      <c r="T6" s="518">
        <v>105800000</v>
      </c>
      <c r="U6" s="523">
        <v>67005112</v>
      </c>
      <c r="V6" s="31" t="s">
        <v>2312</v>
      </c>
      <c r="W6" s="642">
        <v>41250000</v>
      </c>
      <c r="X6" s="31">
        <v>0</v>
      </c>
      <c r="Y6" s="31">
        <f>IF(OR(V6="",V6="N/A",V6="Common Equity",V6="Builder Deposit / Equity",N($R6)=0),"N/A",SUM($W6)/$R6*100)</f>
        <v>75</v>
      </c>
      <c r="Z6" s="31">
        <f>IF(OR(V6="",V6="N/A",V6="Common Equity",V6="Builder Deposit / Equity",N($R6)=0),"N/A",SUM($W6)/$R6*100)</f>
        <v>75</v>
      </c>
      <c r="AA6" s="31">
        <f>IF(OR(V6="",V6="N/A",N($T6)=0),"N/A",SUM($W6)/$T6*100)</f>
        <v>38.9886578449906</v>
      </c>
      <c r="AB6" s="628">
        <v>3.5000000000000003E-2</v>
      </c>
      <c r="AC6" s="643" t="inlineStr">
        <is>
          <t>B-Note</t>
        </is>
      </c>
      <c r="AD6" s="642">
        <v>13750000</v>
      </c>
      <c r="AE6" s="526">
        <f>IF(OR(AC6="",AC6="N/A"),"N/A",Y6)</f>
        <v>75</v>
      </c>
      <c r="AF6" s="526">
        <f>IF(OR(AC6="",AC6="N/A",AC6="Common Equity",AC6="Builder Deposit / Equity",N($R6)=0),"N/A",SUM($W6,$AD6)/$R6*100)</f>
        <v>100</v>
      </c>
      <c r="AG6" s="526">
        <f>IF(OR(AC6="",AC6="N/A",AC6="Common Equity",AC6="Builder Deposit / Equity",N($R6)=0),"N/A",SUM($W6,$AD6)/$R6*100)</f>
        <v>100</v>
      </c>
      <c r="AH6" s="526">
        <f>IF(OR(AC6="",AC6="N/A",N($T6)=0),"N/A",SUM($W6,$AD6)/$T6*100)</f>
        <v>51.9848771266541</v>
      </c>
      <c r="AI6" s="625" t="s">
        <v>95</v>
      </c>
      <c r="AJ6" s="644" t="inlineStr">
        <is>
          <t>Common Equity</t>
        </is>
      </c>
      <c r="AK6" s="645">
        <f>T6-W6-AD6</f>
        <v>50800000</v>
      </c>
      <c r="AL6" s="646">
        <f>IF(OR(AJ6="",AJ6="N/A"),"N/A",AF6)</f>
        <v>100</v>
      </c>
      <c r="AM6" s="646" t="str">
        <f>IF(OR(AJ6="",AJ6="N/A",AJ6="Common Equity",AJ6="Builder Deposit / Equity",N($R6)=0),"N/A",SUM($W6,$AD6,$AK6)/$R6*100)</f>
        <v>N/A</v>
      </c>
      <c r="AN6" s="646" t="str">
        <f>IF(OR(AJ6="",AJ6="N/A",AJ6="Common Equity",AJ6="Builder Deposit / Equity",N($R6)=0),"N/A",SUM($W6,$AD6,$AK6)/$R6*100)</f>
        <v>N/A</v>
      </c>
      <c r="AO6" s="646">
        <f>IF(OR(AJ6="",AJ6="N/A",N($T6)=0),"N/A",SUM($W6,$AD6,$AK6)/$T6*100)</f>
        <v>100</v>
      </c>
      <c r="AP6" s="647" t="inlineStr">
        <is>
          <t>N/A</t>
        </is>
      </c>
      <c r="AQ6" s="526"/>
      <c r="AR6" s="526"/>
      <c r="AS6" s="526"/>
      <c r="AT6" s="526"/>
      <c r="AU6" s="526"/>
      <c r="AV6" s="526"/>
      <c r="AW6" s="543"/>
    </row>
    <row r="7" spans="1:49" x14ac:dyDescent="0.35">
      <c r="A7" s="9" t="s">
        <v>1184</v>
      </c>
      <c r="B7" s="2">
        <v>102039</v>
      </c>
      <c r="C7" s="2" t="s">
        <v>277</v>
      </c>
      <c r="D7" s="2" t="s">
        <v>93</v>
      </c>
      <c r="E7" s="2" t="s">
        <v>3305</v>
      </c>
      <c r="F7" s="2" t="s">
        <v>3273</v>
      </c>
      <c r="G7" s="2" t="s">
        <v>2302</v>
      </c>
      <c r="H7" s="515">
        <v>50100000</v>
      </c>
      <c r="I7" s="515">
        <v>50100000</v>
      </c>
      <c r="J7" s="2" t="s">
        <v>168</v>
      </c>
      <c r="K7" s="649">
        <v>0.9465</v>
      </c>
      <c r="L7" s="520">
        <f>I7*K7</f>
        <v>47419650</v>
      </c>
      <c r="M7" s="520">
        <f>L7+N7</f>
        <v>47419650</v>
      </c>
      <c r="N7" s="520">
        <f>H7-I7</f>
        <v>0</v>
      </c>
      <c r="O7" s="688">
        <f>W7</f>
        <v>1435000000</v>
      </c>
      <c r="P7" s="31" t="s">
        <v>3303</v>
      </c>
      <c r="Q7" s="31" t="s">
        <v>95</v>
      </c>
      <c r="R7" s="612">
        <f>IF(OR(V7="",V7="N/A",V7="Common Equity",V7="Builder Deposit / Equity"),0,N(W7))+IF(OR(AC7="",AC7="N/A",AC7="Common Equity",AC7="Builder Deposit / Equity"),0,N(AD7))+IF(OR(AJ7="",AJ7="N/A",AJ7="Common Equity",AJ7="Builder Deposit / Equity"),0,N(AK7))+IF(OR(AQ7="",AQ7="N/A",AQ7="Common Equity",AQ7="Builder Deposit / Equity"),0,N(AR7))</f>
        <v>1850000000</v>
      </c>
      <c r="S7" s="518">
        <v>1850000000</v>
      </c>
      <c r="T7" s="518">
        <v>2480000000</v>
      </c>
      <c r="U7" s="523">
        <v>1432900000</v>
      </c>
      <c r="V7" s="31" t="s">
        <v>2312</v>
      </c>
      <c r="W7" s="40">
        <v>1435000000</v>
      </c>
      <c r="X7" s="31">
        <v>0</v>
      </c>
      <c r="Y7" s="31">
        <f>IF(OR(V7="",V7="N/A",V7="Common Equity",V7="Builder Deposit / Equity",N($R7)=0),"N/A",SUM($W7)/$R7*100)</f>
        <v>77.5675675675676</v>
      </c>
      <c r="Z7" s="31">
        <f>IF(OR(V7="",V7="N/A",V7="Common Equity",V7="Builder Deposit / Equity",N($R7)=0),"N/A",SUM($W7)/$R7*100)</f>
        <v>77.5675675675676</v>
      </c>
      <c r="AA7" s="31">
        <f>IF(OR(V7="",V7="N/A",N($T7)=0),"N/A",SUM($W7)/$T7*100)</f>
        <v>57.8629032258065</v>
      </c>
      <c r="AB7" s="628">
        <v>1.69809E-2</v>
      </c>
      <c r="AC7" s="31" t="s">
        <v>108</v>
      </c>
      <c r="AD7" s="40">
        <v>415000000</v>
      </c>
      <c r="AE7" s="526">
        <f>IF(OR(AC7="",AC7="N/A"),"N/A",Y7)</f>
        <v>77.5675675675676</v>
      </c>
      <c r="AF7" s="526">
        <f>IF(OR(AC7="",AC7="N/A",AC7="Common Equity",AC7="Builder Deposit / Equity",N($R7)=0),"N/A",SUM($W7,$AD7)/$R7*100)</f>
        <v>100</v>
      </c>
      <c r="AG7" s="526">
        <f>IF(OR(AC7="",AC7="N/A",AC7="Common Equity",AC7="Builder Deposit / Equity",N($R7)=0),"N/A",SUM($W7,$AD7)/$R7*100)</f>
        <v>100</v>
      </c>
      <c r="AH7" s="526">
        <f>IF(OR(AC7="",AC7="N/A",N($T7)=0),"N/A",SUM($W7,$AD7)/$T7*100)</f>
        <v>74.5967741935484</v>
      </c>
      <c r="AI7" s="648">
        <v>0.0505</v>
      </c>
      <c r="AJ7" s="31" t="s">
        <v>1253</v>
      </c>
      <c r="AK7" s="524">
        <f>T7-W7-AD7</f>
        <v>630000000</v>
      </c>
      <c r="AL7" s="526">
        <f>IF(OR(AJ7="",AJ7="N/A"),"N/A",AF7)</f>
        <v>100</v>
      </c>
      <c r="AM7" s="526" t="str">
        <f>IF(OR(AJ7="",AJ7="N/A",AJ7="Common Equity",AJ7="Builder Deposit / Equity",N($R7)=0),"N/A",SUM($W7,$AD7,$AK7)/$R7*100)</f>
        <v>N/A</v>
      </c>
      <c r="AN7" s="526" t="str">
        <f>IF(OR(AJ7="",AJ7="N/A",AJ7="Common Equity",AJ7="Builder Deposit / Equity",N($R7)=0),"N/A",SUM($W7,$AD7,$AK7)/$R7*100)</f>
        <v>N/A</v>
      </c>
      <c r="AO7" s="526">
        <f>IF(OR(AJ7="",AJ7="N/A",N($T7)=0),"N/A",SUM($W7,$AD7,$AK7)/$T7*100)</f>
        <v>100</v>
      </c>
      <c r="AP7" s="630" t="s">
        <v>95</v>
      </c>
      <c r="AQ7" s="526"/>
      <c r="AR7" s="526"/>
      <c r="AS7" s="526"/>
      <c r="AT7" s="526"/>
      <c r="AU7" s="526"/>
      <c r="AV7" s="526"/>
      <c r="AW7" s="543"/>
    </row>
    <row r="8" spans="1:49" x14ac:dyDescent="0.35">
      <c r="A8" s="9" t="s">
        <v>1185</v>
      </c>
      <c r="B8" s="2">
        <v>64681</v>
      </c>
      <c r="C8" s="2" t="s">
        <v>280</v>
      </c>
      <c r="D8" s="2" t="s">
        <v>93</v>
      </c>
      <c r="E8" s="2" t="s">
        <v>3305</v>
      </c>
      <c r="F8" s="2" t="s">
        <v>3273</v>
      </c>
      <c r="G8" s="2" t="s">
        <v>2302</v>
      </c>
      <c r="H8" s="515">
        <v>70700000</v>
      </c>
      <c r="I8" s="515">
        <v>67217965.810000002</v>
      </c>
      <c r="J8" s="2" t="s">
        <v>96</v>
      </c>
      <c r="K8" s="438">
        <v>0.95750000000000002</v>
      </c>
      <c r="L8" s="520">
        <f>I8*K8</f>
        <v>64361202.263075</v>
      </c>
      <c r="M8" s="520">
        <f>L8+N8</f>
        <v>67843236.453075</v>
      </c>
      <c r="N8" s="520">
        <f>H8-I8</f>
        <v>3482034.19</v>
      </c>
      <c r="O8" s="688">
        <f>W8</f>
        <v>220701769.996933</v>
      </c>
      <c r="P8" s="31" t="s">
        <v>3303</v>
      </c>
      <c r="Q8" s="31" t="s">
        <v>95</v>
      </c>
      <c r="R8" s="612">
        <f>IF(OR(V8="",V8="N/A",V8="Common Equity",V8="Builder Deposit / Equity"),0,N(W8))+IF(OR(AC8="",AC8="N/A",AC8="Common Equity",AC8="Builder Deposit / Equity"),0,N(AD8))+IF(OR(AJ8="",AJ8="N/A",AJ8="Common Equity",AJ8="Builder Deposit / Equity"),0,N(AK8))+IF(OR(AQ8="",AQ8="N/A",AQ8="Common Equity",AQ8="Builder Deposit / Equity"),0,N(AR8))</f>
        <v>275728999.996933</v>
      </c>
      <c r="S8" s="518">
        <v>368328856</v>
      </c>
      <c r="T8" s="518">
        <v>353800000</v>
      </c>
      <c r="U8" s="523">
        <v>310343107</v>
      </c>
      <c r="V8" s="2" t="s">
        <v>2312</v>
      </c>
      <c r="W8" s="40">
        <v>220701769.99693251</v>
      </c>
      <c r="X8" s="31">
        <v>0</v>
      </c>
      <c r="Y8" s="609">
        <f>IF(OR(V8="",V8="N/A",V8="Common Equity",V8="Builder Deposit / Equity",N($R8)=0),"N/A",SUM($W8)/$R8*100)</f>
        <v>80.0430023680454</v>
      </c>
      <c r="Z8" s="31">
        <f>IF(OR(V8="",V8="N/A",V8="Common Equity",V8="Builder Deposit / Equity",N($R8)=0),"N/A",SUM($W8)/$R8*100)</f>
        <v>80.0430023680454</v>
      </c>
      <c r="AA8" s="31">
        <f>IF(OR(V8="",V8="N/A",N($T8)=0),"N/A",SUM($W8)/$T8*100)</f>
        <v>62.3803759177311</v>
      </c>
      <c r="AB8" s="628">
        <v>2.2800000000000001E-2</v>
      </c>
      <c r="AC8" s="31" t="s">
        <v>108</v>
      </c>
      <c r="AD8" s="40">
        <v>55027230</v>
      </c>
      <c r="AE8" s="526">
        <f>IF(OR(AC8="",AC8="N/A"),"N/A",Y8)</f>
        <v>80.0430023680454</v>
      </c>
      <c r="AF8" s="526">
        <f>IF(OR(AC8="",AC8="N/A",AC8="Common Equity",AC8="Builder Deposit / Equity",N($R8)=0),"N/A",SUM($W8,$AD8)/$R8*100)</f>
        <v>100</v>
      </c>
      <c r="AG8" s="526">
        <f>IF(OR(AC8="",AC8="N/A",AC8="Common Equity",AC8="Builder Deposit / Equity",N($R8)=0),"N/A",SUM($W8,$AD8)/$R8*100)</f>
        <v>100</v>
      </c>
      <c r="AH8" s="526">
        <f>IF(OR(AC8="",AC8="N/A",N($T8)=0),"N/A",SUM($W8,$AD8)/$T8*100)</f>
        <v>77.9335782919538</v>
      </c>
      <c r="AI8" s="650">
        <v>0.0575</v>
      </c>
      <c r="AJ8" s="31" t="s">
        <v>1253</v>
      </c>
      <c r="AK8" s="524">
        <f>T8-W8-AD8</f>
        <v>78071000.0030675</v>
      </c>
      <c r="AL8" s="526">
        <f>IF(OR(AJ8="",AJ8="N/A"),"N/A",AF8)</f>
        <v>100</v>
      </c>
      <c r="AM8" s="526" t="str">
        <f>IF(OR(AJ8="",AJ8="N/A",AJ8="Common Equity",AJ8="Builder Deposit / Equity",N($R8)=0),"N/A",SUM($W8,$AD8,$AK8)/$R8*100)</f>
        <v>N/A</v>
      </c>
      <c r="AN8" s="526" t="str">
        <f>IF(OR(AJ8="",AJ8="N/A",AJ8="Common Equity",AJ8="Builder Deposit / Equity",N($R8)=0),"N/A",SUM($W8,$AD8,$AK8)/$R8*100)</f>
        <v>N/A</v>
      </c>
      <c r="AO8" s="526">
        <f>IF(OR(AJ8="",AJ8="N/A",N($T8)=0),"N/A",SUM($W8,$AD8,$AK8)/$T8*100)</f>
        <v>100</v>
      </c>
      <c r="AP8" s="630" t="s">
        <v>95</v>
      </c>
      <c r="AQ8" s="526"/>
      <c r="AR8" s="526"/>
      <c r="AS8" s="526"/>
      <c r="AT8" s="526"/>
      <c r="AU8" s="526"/>
      <c r="AV8" s="526"/>
      <c r="AW8" s="543"/>
    </row>
    <row r="9" spans="1:49" x14ac:dyDescent="0.35">
      <c r="A9" s="9" t="s">
        <v>1186</v>
      </c>
      <c r="B9" s="2">
        <v>64777</v>
      </c>
      <c r="C9" s="2" t="s">
        <v>287</v>
      </c>
      <c r="D9" s="2" t="s">
        <v>93</v>
      </c>
      <c r="E9" s="2" t="s">
        <v>3305</v>
      </c>
      <c r="F9" s="2" t="s">
        <v>3273</v>
      </c>
      <c r="G9" s="2" t="s">
        <v>2302</v>
      </c>
      <c r="H9" s="515">
        <v>96000000</v>
      </c>
      <c r="I9" s="515">
        <v>96000000</v>
      </c>
      <c r="J9" s="2" t="s">
        <v>168</v>
      </c>
      <c r="K9" s="649">
        <v>0.9225</v>
      </c>
      <c r="L9" s="520">
        <f>I9*K9</f>
        <v>88560000</v>
      </c>
      <c r="M9" s="520">
        <f>L9+N9</f>
        <v>88560000</v>
      </c>
      <c r="N9" s="520">
        <f>H9-I9</f>
        <v>0</v>
      </c>
      <c r="O9" s="688">
        <f>W9</f>
        <v>550600000</v>
      </c>
      <c r="P9" s="31" t="s">
        <v>3303</v>
      </c>
      <c r="Q9" s="31" t="s">
        <v>95</v>
      </c>
      <c r="R9" s="612">
        <f>IF(OR(V9="",V9="N/A",V9="Common Equity",V9="Builder Deposit / Equity"),0,N(W9))+IF(OR(AC9="",AC9="N/A",AC9="Common Equity",AC9="Builder Deposit / Equity"),0,N(AD9))+IF(OR(AJ9="",AJ9="N/A",AJ9="Common Equity",AJ9="Builder Deposit / Equity"),0,N(AK9))+IF(OR(AQ9="",AQ9="N/A",AQ9="Common Equity",AQ9="Builder Deposit / Equity"),0,N(AR9))</f>
        <v>696000000</v>
      </c>
      <c r="S9" s="518">
        <v>870450000</v>
      </c>
      <c r="T9" s="651">
        <v>825300000</v>
      </c>
      <c r="U9" s="523">
        <v>688775190</v>
      </c>
      <c r="V9" s="2" t="s">
        <v>2312</v>
      </c>
      <c r="W9" s="40">
        <v>550600000</v>
      </c>
      <c r="X9" s="31">
        <v>0</v>
      </c>
      <c r="Y9" s="609">
        <f>IF(OR(V9="",V9="N/A",V9="Common Equity",V9="Builder Deposit / Equity",N($R9)=0),"N/A",SUM($W9)/$R9*100)</f>
        <v>79.1091954022989</v>
      </c>
      <c r="Z9" s="31">
        <f>IF(OR(V9="",V9="N/A",V9="Common Equity",V9="Builder Deposit / Equity",N($R9)=0),"N/A",SUM($W9)/$R9*100)</f>
        <v>79.1091954022989</v>
      </c>
      <c r="AA9" s="31">
        <f>IF(OR(V9="",V9="N/A",N($T9)=0),"N/A",SUM($W9)/$T9*100)</f>
        <v>66.7151338907064</v>
      </c>
      <c r="AB9" s="628">
        <v>1.7999999999999999E-2</v>
      </c>
      <c r="AC9" s="31" t="s">
        <v>108</v>
      </c>
      <c r="AD9" s="40">
        <v>145400000</v>
      </c>
      <c r="AE9" s="526">
        <f>IF(OR(AC9="",AC9="N/A"),"N/A",Y9)</f>
        <v>79.1091954022989</v>
      </c>
      <c r="AF9" s="526">
        <f>IF(OR(AC9="",AC9="N/A",AC9="Common Equity",AC9="Builder Deposit / Equity",N($R9)=0),"N/A",SUM($W9,$AD9)/$R9*100)</f>
        <v>100</v>
      </c>
      <c r="AG9" s="526">
        <f>IF(OR(AC9="",AC9="N/A",AC9="Common Equity",AC9="Builder Deposit / Equity",N($R9)=0),"N/A",SUM($W9,$AD9)/$R9*100)</f>
        <v>100</v>
      </c>
      <c r="AH9" s="526">
        <f>IF(OR(AC9="",AC9="N/A",N($T9)=0),"N/A",SUM($W9,$AD9)/$T9*100)</f>
        <v>84.332969829153</v>
      </c>
      <c r="AI9" s="634">
        <v>5.1499999999999997E-2</v>
      </c>
      <c r="AJ9" s="31" t="s">
        <v>1253</v>
      </c>
      <c r="AK9" s="524">
        <f>T9-W9-AD9</f>
        <v>129300000</v>
      </c>
      <c r="AL9" s="526">
        <f>IF(OR(AJ9="",AJ9="N/A"),"N/A",AF9)</f>
        <v>100</v>
      </c>
      <c r="AM9" s="526" t="str">
        <f>IF(OR(AJ9="",AJ9="N/A",AJ9="Common Equity",AJ9="Builder Deposit / Equity",N($R9)=0),"N/A",SUM($W9,$AD9,$AK9)/$R9*100)</f>
        <v>N/A</v>
      </c>
      <c r="AN9" s="526" t="str">
        <f>IF(OR(AJ9="",AJ9="N/A",AJ9="Common Equity",AJ9="Builder Deposit / Equity",N($R9)=0),"N/A",SUM($W9,$AD9,$AK9)/$R9*100)</f>
        <v>N/A</v>
      </c>
      <c r="AO9" s="526">
        <f>IF(OR(AJ9="",AJ9="N/A",N($T9)=0),"N/A",SUM($W9,$AD9,$AK9)/$T9*100)</f>
        <v>100</v>
      </c>
      <c r="AP9" s="630" t="s">
        <v>95</v>
      </c>
      <c r="AQ9" s="526"/>
      <c r="AR9" s="526"/>
      <c r="AS9" s="526"/>
      <c r="AT9" s="526"/>
      <c r="AU9" s="526"/>
      <c r="AV9" s="526"/>
      <c r="AW9" s="543"/>
    </row>
    <row r="10" spans="1:49" x14ac:dyDescent="0.35">
      <c r="A10" s="9" t="s">
        <v>1187</v>
      </c>
      <c r="B10" s="2">
        <v>255488</v>
      </c>
      <c r="C10" s="2" t="s">
        <v>291</v>
      </c>
      <c r="D10" s="2" t="s">
        <v>93</v>
      </c>
      <c r="E10" s="2" t="s">
        <v>3305</v>
      </c>
      <c r="F10" s="2" t="s">
        <v>3273</v>
      </c>
      <c r="G10" s="2" t="s">
        <v>2302</v>
      </c>
      <c r="H10" s="515">
        <v>40000000</v>
      </c>
      <c r="I10" s="515">
        <v>40000000</v>
      </c>
      <c r="J10" s="2" t="s">
        <v>168</v>
      </c>
      <c r="K10" s="438">
        <v>0.99399999999999999</v>
      </c>
      <c r="L10" s="520">
        <f>I10*K10</f>
        <v>39760000</v>
      </c>
      <c r="M10" s="520">
        <f>L10+N10</f>
        <v>39760000</v>
      </c>
      <c r="N10" s="520">
        <f>H10-I10</f>
        <v>0</v>
      </c>
      <c r="O10" s="688">
        <f>W10</f>
        <v>156500000</v>
      </c>
      <c r="P10" s="31" t="s">
        <v>3303</v>
      </c>
      <c r="Q10" s="31" t="s">
        <v>95</v>
      </c>
      <c r="R10" s="612">
        <f>IF(OR(V10="",V10="N/A",V10="Common Equity",V10="Builder Deposit / Equity"),0,N(W10))+IF(OR(AC10="",AC10="N/A",AC10="Common Equity",AC10="Builder Deposit / Equity"),0,N(AD10))+IF(OR(AJ10="",AJ10="N/A",AJ10="Common Equity",AJ10="Builder Deposit / Equity"),0,N(AK10))+IF(OR(AQ10="",AQ10="N/A",AQ10="Common Equity",AQ10="Builder Deposit / Equity"),0,N(AR10))</f>
        <v>168500000</v>
      </c>
      <c r="S10" s="518">
        <v>377585009</v>
      </c>
      <c r="T10" s="518">
        <v>269950000</v>
      </c>
      <c r="U10" s="523">
        <v>220400000</v>
      </c>
      <c r="V10" s="2" t="s">
        <v>2312</v>
      </c>
      <c r="W10" s="40">
        <v>156500000</v>
      </c>
      <c r="X10" s="31">
        <v>0</v>
      </c>
      <c r="Y10" s="609">
        <f>IF(OR(V10="",V10="N/A",V10="Common Equity",V10="Builder Deposit / Equity",N($R10)=0),"N/A",SUM($W10)/$R10*100)</f>
        <v>92.8783382789318</v>
      </c>
      <c r="Z10" s="31">
        <f>IF(OR(V10="",V10="N/A",V10="Common Equity",V10="Builder Deposit / Equity",N($R10)=0),"N/A",SUM($W10)/$R10*100)</f>
        <v>92.8783382789318</v>
      </c>
      <c r="AA10" s="31">
        <f>IF(OR(V10="",V10="N/A",N($T10)=0),"N/A",SUM($W10)/$T10*100)</f>
        <v>57.9736988331173</v>
      </c>
      <c r="AB10" s="628">
        <v>0.04</v>
      </c>
      <c r="AC10" s="2" t="s">
        <v>1266</v>
      </c>
      <c r="AD10" s="642">
        <v>12000000</v>
      </c>
      <c r="AE10" s="526">
        <f>IF(OR(AC10="",AC10="N/A"),"N/A",Y10)</f>
        <v>92.8783382789318</v>
      </c>
      <c r="AF10" s="526">
        <f>IF(OR(AC10="",AC10="N/A",AC10="Common Equity",AC10="Builder Deposit / Equity",N($R10)=0),"N/A",SUM($W10,$AD10)/$R10*100)</f>
        <v>100</v>
      </c>
      <c r="AG10" s="526">
        <f>IF(OR(AC10="",AC10="N/A",AC10="Common Equity",AC10="Builder Deposit / Equity",N($R10)=0),"N/A",SUM($W10,$AD10)/$R10*100)</f>
        <v>100</v>
      </c>
      <c r="AH10" s="526">
        <f>IF(OR(AC10="",AC10="N/A",N($T10)=0),"N/A",SUM($W10,$AD10)/$T10*100)</f>
        <v>62.4189664752732</v>
      </c>
      <c r="AI10" s="625" t="s">
        <v>95</v>
      </c>
      <c r="AJ10" s="2" t="s">
        <v>1253</v>
      </c>
      <c r="AK10" s="524">
        <f>T10-W10-AD10</f>
        <v>101450000</v>
      </c>
      <c r="AL10" s="526">
        <f>IF(OR(AJ10="",AJ10="N/A"),"N/A",AF10)</f>
        <v>100</v>
      </c>
      <c r="AM10" s="526" t="str">
        <f>IF(OR(AJ10="",AJ10="N/A",AJ10="Common Equity",AJ10="Builder Deposit / Equity",N($R10)=0),"N/A",SUM($W10,$AD10,$AK10)/$R10*100)</f>
        <v>N/A</v>
      </c>
      <c r="AN10" s="526" t="str">
        <f>IF(OR(AJ10="",AJ10="N/A",AJ10="Common Equity",AJ10="Builder Deposit / Equity",N($R10)=0),"N/A",SUM($W10,$AD10,$AK10)/$R10*100)</f>
        <v>N/A</v>
      </c>
      <c r="AO10" s="526">
        <f>IF(OR(AJ10="",AJ10="N/A",N($T10)=0),"N/A",SUM($W10,$AD10,$AK10)/$T10*100)</f>
        <v>100</v>
      </c>
      <c r="AP10" s="630" t="s">
        <v>95</v>
      </c>
      <c r="AQ10" s="526"/>
      <c r="AR10" s="526"/>
      <c r="AS10" s="526"/>
      <c r="AT10" s="526"/>
      <c r="AU10" s="526"/>
      <c r="AV10" s="526"/>
      <c r="AW10" s="543"/>
    </row>
    <row r="11" spans="1:49" x14ac:dyDescent="0.35">
      <c r="A11" s="9" t="s">
        <v>1281</v>
      </c>
      <c r="B11" s="2">
        <v>340674</v>
      </c>
      <c r="C11" s="2" t="s">
        <v>1279</v>
      </c>
      <c r="D11" s="2" t="s">
        <v>93</v>
      </c>
      <c r="E11" s="2" t="s">
        <v>3305</v>
      </c>
      <c r="F11" s="2" t="s">
        <v>3273</v>
      </c>
      <c r="G11" s="2" t="s">
        <v>2302</v>
      </c>
      <c r="H11" s="515">
        <v>40000000</v>
      </c>
      <c r="I11" s="515">
        <v>40000000</v>
      </c>
      <c r="J11" s="2" t="s">
        <v>168</v>
      </c>
      <c r="K11" s="438">
        <v>1</v>
      </c>
      <c r="L11" s="520">
        <f>I11*K11</f>
        <v>40000000</v>
      </c>
      <c r="M11" s="520">
        <f>L11+N11</f>
        <v>40000000</v>
      </c>
      <c r="N11" s="520">
        <f>H11-I11</f>
        <v>0</v>
      </c>
      <c r="O11" s="688">
        <f>W11</f>
        <v>40000000</v>
      </c>
      <c r="P11" s="31" t="s">
        <v>3303</v>
      </c>
      <c r="Q11" s="31" t="s">
        <v>95</v>
      </c>
      <c r="R11" s="612">
        <f>IF(OR(V11="",V11="N/A",V11="Common Equity",V11="Builder Deposit / Equity"),0,N(W11))+IF(OR(AC11="",AC11="N/A",AC11="Common Equity",AC11="Builder Deposit / Equity"),0,N(AD11))+IF(OR(AJ11="",AJ11="N/A",AJ11="Common Equity",AJ11="Builder Deposit / Equity"),0,N(AK11))+IF(OR(AQ11="",AQ11="N/A",AQ11="Common Equity",AQ11="Builder Deposit / Equity"),0,N(AR11))</f>
        <v>40000000</v>
      </c>
      <c r="S11" s="518">
        <v>40000000</v>
      </c>
      <c r="T11" s="518">
        <v>57300000</v>
      </c>
      <c r="U11" s="523">
        <v>54100000</v>
      </c>
      <c r="V11" s="31" t="s">
        <v>2312</v>
      </c>
      <c r="W11" s="40">
        <v>40000000</v>
      </c>
      <c r="X11" s="31">
        <v>0</v>
      </c>
      <c r="Y11" s="609">
        <f>IF(OR(V11="",V11="N/A",V11="Common Equity",V11="Builder Deposit / Equity",N($R11)=0),"N/A",SUM($W11)/$R11*100)</f>
        <v>100</v>
      </c>
      <c r="Z11" s="31">
        <f>IF(OR(V11="",V11="N/A",V11="Common Equity",V11="Builder Deposit / Equity",N($R11)=0),"N/A",SUM($W11)/$R11*100)</f>
        <v>100</v>
      </c>
      <c r="AA11" s="31">
        <f>IF(OR(V11="",V11="N/A",N($T11)=0),"N/A",SUM($W11)/$T11*100)</f>
        <v>69.8080279232112</v>
      </c>
      <c r="AB11" s="628">
        <v>2.5100000000000001E-2</v>
      </c>
      <c r="AC11" s="31" t="s">
        <v>1253</v>
      </c>
      <c r="AD11" s="40">
        <f>T11-W11</f>
        <v>17300000</v>
      </c>
      <c r="AE11" s="526">
        <f>IF(OR(AC11="",AC11="N/A"),"N/A",Y11)</f>
        <v>100</v>
      </c>
      <c r="AF11" s="526" t="str">
        <f>IF(OR(AC11="",AC11="N/A",AC11="Common Equity",AC11="Builder Deposit / Equity",N($R11)=0),"N/A",SUM($W11,$AD11)/$R11*100)</f>
        <v>N/A</v>
      </c>
      <c r="AG11" s="526" t="str">
        <f>IF(OR(AC11="",AC11="N/A",AC11="Common Equity",AC11="Builder Deposit / Equity",N($R11)=0),"N/A",SUM($W11,$AD11)/$R11*100)</f>
        <v>N/A</v>
      </c>
      <c r="AH11" s="526">
        <f>IF(OR(AC11="",AC11="N/A",N($T11)=0),"N/A",SUM($W11,$AD11)/$T11*100)</f>
        <v>100</v>
      </c>
      <c r="AI11" s="625" t="s">
        <v>95</v>
      </c>
      <c r="AJ11" s="526"/>
      <c r="AK11" s="524"/>
      <c r="AL11" s="526"/>
      <c r="AM11" s="526"/>
      <c r="AN11" s="526"/>
      <c r="AO11" s="526"/>
      <c r="AP11" s="630"/>
      <c r="AQ11" s="526"/>
      <c r="AR11" s="526"/>
      <c r="AS11" s="526"/>
      <c r="AT11" s="526"/>
      <c r="AU11" s="526"/>
      <c r="AV11" s="526"/>
      <c r="AW11" s="543"/>
    </row>
    <row r="12" spans="1:49" x14ac:dyDescent="0.35">
      <c r="A12" s="9" t="s">
        <v>1282</v>
      </c>
      <c r="B12" s="2">
        <v>342321</v>
      </c>
      <c r="C12" s="2" t="s">
        <v>1280</v>
      </c>
      <c r="D12" s="2" t="s">
        <v>93</v>
      </c>
      <c r="E12" s="2" t="s">
        <v>3305</v>
      </c>
      <c r="F12" s="2" t="s">
        <v>3273</v>
      </c>
      <c r="G12" s="2" t="s">
        <v>2302</v>
      </c>
      <c r="H12" s="515">
        <v>48400000</v>
      </c>
      <c r="I12" s="515">
        <v>48400000</v>
      </c>
      <c r="J12" s="2" t="s">
        <v>168</v>
      </c>
      <c r="K12" s="438">
        <v>1</v>
      </c>
      <c r="L12" s="520">
        <f>I12*K12</f>
        <v>48400000</v>
      </c>
      <c r="M12" s="520">
        <f>L12+N12</f>
        <v>48400000</v>
      </c>
      <c r="N12" s="520">
        <f>H12-I12</f>
        <v>0</v>
      </c>
      <c r="O12" s="688">
        <f>W12</f>
        <v>48400000</v>
      </c>
      <c r="P12" s="31" t="s">
        <v>3303</v>
      </c>
      <c r="Q12" s="31" t="s">
        <v>95</v>
      </c>
      <c r="R12" s="612">
        <f>IF(OR(V12="",V12="N/A",V12="Common Equity",V12="Builder Deposit / Equity"),0,N(W12))+IF(OR(AC12="",AC12="N/A",AC12="Common Equity",AC12="Builder Deposit / Equity"),0,N(AD12))+IF(OR(AJ12="",AJ12="N/A",AJ12="Common Equity",AJ12="Builder Deposit / Equity"),0,N(AK12))+IF(OR(AQ12="",AQ12="N/A",AQ12="Common Equity",AQ12="Builder Deposit / Equity"),0,N(AR12))</f>
        <v>48400000</v>
      </c>
      <c r="S12" s="518">
        <v>48400000</v>
      </c>
      <c r="T12" s="518">
        <v>78800000</v>
      </c>
      <c r="U12" s="523">
        <v>68000000</v>
      </c>
      <c r="V12" s="31" t="s">
        <v>2312</v>
      </c>
      <c r="W12" s="40">
        <v>48400000</v>
      </c>
      <c r="X12" s="31">
        <v>0</v>
      </c>
      <c r="Y12" s="609">
        <f>IF(OR(V12="",V12="N/A",V12="Common Equity",V12="Builder Deposit / Equity",N($R12)=0),"N/A",SUM($W12)/$R12*100)</f>
        <v>100</v>
      </c>
      <c r="Z12" s="31">
        <f>IF(OR(V12="",V12="N/A",V12="Common Equity",V12="Builder Deposit / Equity",N($R12)=0),"N/A",SUM($W12)/$R12*100)</f>
        <v>100</v>
      </c>
      <c r="AA12" s="31">
        <f>IF(OR(V12="",V12="N/A",N($T12)=0),"N/A",SUM($W12)/$T12*100)</f>
        <v>61.4213197969543</v>
      </c>
      <c r="AB12" s="628">
        <v>2.5100000000000001E-2</v>
      </c>
      <c r="AC12" s="31" t="s">
        <v>1253</v>
      </c>
      <c r="AD12" s="40">
        <f>T12-W12</f>
        <v>30400000</v>
      </c>
      <c r="AE12" s="526">
        <f>IF(OR(AC12="",AC12="N/A"),"N/A",Y12)</f>
        <v>100</v>
      </c>
      <c r="AF12" s="526" t="str">
        <f>IF(OR(AC12="",AC12="N/A",AC12="Common Equity",AC12="Builder Deposit / Equity",N($R12)=0),"N/A",SUM($W12,$AD12)/$R12*100)</f>
        <v>N/A</v>
      </c>
      <c r="AG12" s="526" t="str">
        <f>IF(OR(AC12="",AC12="N/A",AC12="Common Equity",AC12="Builder Deposit / Equity",N($R12)=0),"N/A",SUM($W12,$AD12)/$R12*100)</f>
        <v>N/A</v>
      </c>
      <c r="AH12" s="526">
        <f>IF(OR(AC12="",AC12="N/A",N($T12)=0),"N/A",SUM($W12,$AD12)/$T12*100)</f>
        <v>100</v>
      </c>
      <c r="AI12" s="625" t="s">
        <v>95</v>
      </c>
      <c r="AJ12" s="526"/>
      <c r="AK12" s="524"/>
      <c r="AL12" s="526"/>
      <c r="AM12" s="526"/>
      <c r="AN12" s="526"/>
      <c r="AO12" s="526"/>
      <c r="AP12" s="630"/>
      <c r="AQ12" s="526"/>
      <c r="AR12" s="526"/>
      <c r="AS12" s="526"/>
      <c r="AT12" s="526"/>
      <c r="AU12" s="526"/>
      <c r="AV12" s="526"/>
      <c r="AW12" s="543"/>
    </row>
    <row r="13" spans="1:49" x14ac:dyDescent="0.35">
      <c r="A13" s="9" t="s">
        <v>1593</v>
      </c>
      <c r="B13">
        <v>342327</v>
      </c>
      <c r="C13" s="2" t="s">
        <v>1594</v>
      </c>
      <c r="D13" s="2" t="s">
        <v>93</v>
      </c>
      <c r="E13" s="2" t="s">
        <v>3305</v>
      </c>
      <c r="F13" s="2" t="s">
        <v>3273</v>
      </c>
      <c r="G13" s="2" t="s">
        <v>2302</v>
      </c>
      <c r="H13" s="515">
        <v>48000000</v>
      </c>
      <c r="I13" s="515">
        <v>48000000</v>
      </c>
      <c r="J13" s="2" t="s">
        <v>168</v>
      </c>
      <c r="K13" s="438">
        <v>1</v>
      </c>
      <c r="L13" s="520">
        <f>I13*K13</f>
        <v>48000000</v>
      </c>
      <c r="M13" s="520">
        <f>L13+N13</f>
        <v>48000000</v>
      </c>
      <c r="N13" s="520">
        <f>H13-I13</f>
        <v>0</v>
      </c>
      <c r="O13" s="688">
        <f>W13</f>
        <v>48000000</v>
      </c>
      <c r="P13" s="31" t="s">
        <v>3303</v>
      </c>
      <c r="Q13" s="31" t="s">
        <v>95</v>
      </c>
      <c r="R13" s="612">
        <f>IF(OR(V13="",V13="N/A",V13="Common Equity",V13="Builder Deposit / Equity"),0,N(W13))+IF(OR(AC13="",AC13="N/A",AC13="Common Equity",AC13="Builder Deposit / Equity"),0,N(AD13))+IF(OR(AJ13="",AJ13="N/A",AJ13="Common Equity",AJ13="Builder Deposit / Equity"),0,N(AK13))+IF(OR(AQ13="",AQ13="N/A",AQ13="Common Equity",AQ13="Builder Deposit / Equity"),0,N(AR13))</f>
        <v>52000000</v>
      </c>
      <c r="S13" s="518">
        <v>52000000</v>
      </c>
      <c r="T13" s="518">
        <v>78910000</v>
      </c>
      <c r="U13" s="523">
        <v>66000000</v>
      </c>
      <c r="V13" s="31" t="s">
        <v>2312</v>
      </c>
      <c r="W13" s="40">
        <v>48000000</v>
      </c>
      <c r="X13" s="31">
        <v>0</v>
      </c>
      <c r="Y13" s="609">
        <f>IF(OR(V13="",V13="N/A",V13="Common Equity",V13="Builder Deposit / Equity",N($R13)=0),"N/A",SUM($W13)/$R13*100)</f>
        <v>92.3076923076923</v>
      </c>
      <c r="Z13" s="31">
        <f>IF(OR(V13="",V13="N/A",V13="Common Equity",V13="Builder Deposit / Equity",N($R13)=0),"N/A",SUM($W13)/$R13*100)</f>
        <v>92.3076923076923</v>
      </c>
      <c r="AA13" s="31">
        <f>IF(OR(V13="",V13="N/A",N($T13)=0),"N/A",SUM($W13)/$T13*100)</f>
        <v>60.8287922950196</v>
      </c>
      <c r="AB13" s="628">
        <v>2.35E-2</v>
      </c>
      <c r="AC13" s="31" t="s">
        <v>3286</v>
      </c>
      <c r="AD13" s="40">
        <v>4000000</v>
      </c>
      <c r="AE13" s="526">
        <f>IF(OR(AC13="",AC13="N/A"),"N/A",Y13)</f>
        <v>92.3076923076923</v>
      </c>
      <c r="AF13" s="526">
        <f>IF(OR(AC13="",AC13="N/A",AC13="Common Equity",AC13="Builder Deposit / Equity",N($R13)=0),"N/A",SUM($W13,$AD13)/$R13*100)</f>
        <v>100</v>
      </c>
      <c r="AG13" s="526">
        <f>IF(OR(AC13="",AC13="N/A",AC13="Common Equity",AC13="Builder Deposit / Equity",N($R13)=0),"N/A",SUM($W13,$AD13)/$R13*100)</f>
        <v>100</v>
      </c>
      <c r="AH13" s="526">
        <f>IF(OR(AC13="",AC13="N/A",N($T13)=0),"N/A",SUM($W13,$AD13)/$T13*100)</f>
        <v>65.8978583196046</v>
      </c>
      <c r="AI13" s="634">
        <v>0.12</v>
      </c>
      <c r="AJ13" s="2" t="s">
        <v>1253</v>
      </c>
      <c r="AK13" s="524">
        <f>T13-W13-AD13</f>
        <v>26910000</v>
      </c>
      <c r="AL13" s="526">
        <f>IF(OR(AJ13="",AJ13="N/A"),"N/A",AF13)</f>
        <v>100</v>
      </c>
      <c r="AM13" s="526" t="str">
        <f>IF(OR(AJ13="",AJ13="N/A",AJ13="Common Equity",AJ13="Builder Deposit / Equity",N($R13)=0),"N/A",SUM($W13,$AD13,$AK13)/$R13*100)</f>
        <v>N/A</v>
      </c>
      <c r="AN13" s="526" t="str">
        <f>IF(OR(AJ13="",AJ13="N/A",AJ13="Common Equity",AJ13="Builder Deposit / Equity",N($R13)=0),"N/A",SUM($W13,$AD13,$AK13)/$R13*100)</f>
        <v>N/A</v>
      </c>
      <c r="AO13" s="526">
        <f>IF(OR(AJ13="",AJ13="N/A",N($T13)=0),"N/A",SUM($W13,$AD13,$AK13)/$T13*100)</f>
        <v>100</v>
      </c>
      <c r="AP13" s="630" t="s">
        <v>95</v>
      </c>
      <c r="AQ13" s="526"/>
      <c r="AR13" s="526"/>
      <c r="AS13" s="526"/>
      <c r="AT13" s="526"/>
      <c r="AU13" s="526"/>
      <c r="AV13" s="526"/>
      <c r="AW13" s="543"/>
    </row>
    <row r="14" spans="1:49" x14ac:dyDescent="0.35">
      <c r="A14" s="9" t="s">
        <v>1636</v>
      </c>
      <c r="B14">
        <v>268493</v>
      </c>
      <c r="C14" s="2" t="s">
        <v>1637</v>
      </c>
      <c r="D14" s="2" t="s">
        <v>93</v>
      </c>
      <c r="E14" s="2" t="s">
        <v>3272</v>
      </c>
      <c r="F14" s="2" t="s">
        <v>3273</v>
      </c>
      <c r="G14" s="2" t="s">
        <v>2302</v>
      </c>
      <c r="H14" s="515">
        <v>69500000</v>
      </c>
      <c r="I14" s="515">
        <v>59500000</v>
      </c>
      <c r="J14" s="2" t="s">
        <v>96</v>
      </c>
      <c r="K14" s="438">
        <v>1</v>
      </c>
      <c r="L14" s="520">
        <f>I14*K14</f>
        <v>59500000</v>
      </c>
      <c r="M14" s="520">
        <f>L14+N14</f>
        <v>69500000</v>
      </c>
      <c r="N14" s="520">
        <f>H14-I14</f>
        <v>10000000</v>
      </c>
      <c r="O14" s="688">
        <f>W14+AD14</f>
        <v>69500000</v>
      </c>
      <c r="P14" s="31" t="s">
        <v>3282</v>
      </c>
      <c r="Q14" s="31" t="s">
        <v>3377</v>
      </c>
      <c r="R14" s="612">
        <f>IF(OR(V14="",V14="N/A",V14="Common Equity",V14="Builder Deposit / Equity"),0,N(W14))+IF(OR(AC14="",AC14="N/A",AC14="Common Equity",AC14="Builder Deposit / Equity"),0,N(AD14))+IF(OR(AJ14="",AJ14="N/A",AJ14="Common Equity",AJ14="Builder Deposit / Equity"),0,N(AK14))+IF(OR(AQ14="",AQ14="N/A",AQ14="Common Equity",AQ14="Builder Deposit / Equity"),0,N(AR14))</f>
        <v>91000000</v>
      </c>
      <c r="S14" s="518">
        <v>97000000</v>
      </c>
      <c r="T14" s="518">
        <v>196883852.69121814</v>
      </c>
      <c r="U14" s="523">
        <v>122500000</v>
      </c>
      <c r="V14" s="2" t="s">
        <v>3282</v>
      </c>
      <c r="W14" s="652">
        <f>41650000+7000000</f>
        <v>48650000</v>
      </c>
      <c r="X14" s="31">
        <v>0</v>
      </c>
      <c r="Y14" s="609">
        <f>IF(OR(V14="",V14="N/A",V14="Common Equity",V14="Builder Deposit / Equity",N($R14)=0),"N/A",SUM($W14)/$R14*100)</f>
        <v>53.4615384615385</v>
      </c>
      <c r="Z14" s="31">
        <f>IF(OR(V14="",V14="N/A",V14="Common Equity",V14="Builder Deposit / Equity",N($R14)=0),"N/A",SUM($W14)/$R14*100)</f>
        <v>53.4615384615385</v>
      </c>
      <c r="AA14" s="31">
        <f>IF(OR(V14="",V14="N/A",N($T14)=0),"N/A",SUM($W14)/$T14*100)</f>
        <v>24.71</v>
      </c>
      <c r="AB14" s="628">
        <v>1.7500000000000002E-2</v>
      </c>
      <c r="AC14" s="643" t="inlineStr">
        <is>
          <t>Whole Loan (SSP Retained)</t>
        </is>
      </c>
      <c r="AD14" s="645">
        <f>H14-W14</f>
        <v>20850000</v>
      </c>
      <c r="AE14" s="526">
        <f>IF(OR(AC14="",AC14="N/A"),"N/A",Y14)</f>
        <v>53.4615384615385</v>
      </c>
      <c r="AF14" s="526">
        <f>IF(OR(AC14="",AC14="N/A",AC14="Common Equity",AC14="Builder Deposit / Equity",N($R14)=0),"N/A",SUM($W14,$AD14)/$R14*100)</f>
        <v>76.3736263736264</v>
      </c>
      <c r="AG14" s="526">
        <f>IF(OR(AC14="",AC14="N/A",AC14="Common Equity",AC14="Builder Deposit / Equity",N($R14)=0),"N/A",SUM($W14,$AD14)/$R14*100)</f>
        <v>76.3736263736264</v>
      </c>
      <c r="AH14" s="526">
        <f>IF(OR(AC14="",AC14="N/A",N($T14)=0),"N/A",SUM($W14,$AD14)/$T14*100)</f>
        <v>35.3</v>
      </c>
      <c r="AI14" s="653">
        <v>0.0515</v>
      </c>
      <c r="AJ14" s="2" t="s">
        <v>1266</v>
      </c>
      <c r="AK14" s="645">
        <f>12500000+9000000</f>
        <v>21500000</v>
      </c>
      <c r="AL14" s="526">
        <f>IF(OR(AJ14="",AJ14="N/A"),"N/A",AF14)</f>
        <v>76.3736263736264</v>
      </c>
      <c r="AM14" s="526">
        <f>IF(OR(AJ14="",AJ14="N/A",AJ14="Common Equity",AJ14="Builder Deposit / Equity",N($R14)=0),"N/A",SUM($W14,$AD14,$AK14)/$R14*100)</f>
        <v>100</v>
      </c>
      <c r="AN14" s="526">
        <f>IF(OR(AJ14="",AJ14="N/A",AJ14="Common Equity",AJ14="Builder Deposit / Equity",N($R14)=0),"N/A",SUM($W14,$AD14,$AK14)/$R14*100)</f>
        <v>100</v>
      </c>
      <c r="AO14" s="526">
        <f>IF(OR(AJ14="",AJ14="N/A",N($T14)=0),"N/A",SUM($W14,$AD14,$AK14)/$T14*100)</f>
        <v>46.2201438848921</v>
      </c>
      <c r="AP14" s="638">
        <v>0.08</v>
      </c>
      <c r="AQ14" s="2" t="s">
        <v>1253</v>
      </c>
      <c r="AR14" s="524">
        <f>T14-SUM(W14,AD14,AK14)</f>
        <v>105883852.691218</v>
      </c>
      <c r="AS14" s="526">
        <f>IF(OR(AQ14="",AQ14="N/A"),"N/A",AM14)</f>
        <v>100</v>
      </c>
      <c r="AT14" s="526" t="str">
        <f>IF(OR(AQ14="",AQ14="N/A",AQ14="Common Equity",AQ14="Builder Deposit / Equity",N($R14)=0),"N/A",SUM($W14,$AD14,$AK14,$AR14)/$R14*100)</f>
        <v>N/A</v>
      </c>
      <c r="AU14" s="526" t="str">
        <f>IF(OR(AQ14="",AQ14="N/A",AQ14="Common Equity",AQ14="Builder Deposit / Equity",N($R14)=0),"N/A",SUM($W14,$AD14,$AK14,$AR14)/$R14*100)</f>
        <v>N/A</v>
      </c>
      <c r="AV14" s="526">
        <f>IF(OR(AQ14="",AQ14="N/A",N($T14)=0),"N/A",SUM($W14,$AD14,$AK14,$AR14)/$T14*100)</f>
        <v>100</v>
      </c>
      <c r="AW14" s="543" t="s">
        <v>95</v>
      </c>
    </row>
    <row r="15" spans="1:49" x14ac:dyDescent="0.35">
      <c r="A15" s="9" t="s">
        <v>1716</v>
      </c>
      <c r="B15" s="2">
        <v>344498</v>
      </c>
      <c r="C15" s="2" t="s">
        <v>1717</v>
      </c>
      <c r="D15" s="2" t="s">
        <v>93</v>
      </c>
      <c r="E15" s="2" t="s">
        <v>3272</v>
      </c>
      <c r="F15" s="2" t="s">
        <v>3273</v>
      </c>
      <c r="G15" s="2" t="s">
        <v>2302</v>
      </c>
      <c r="H15" s="515">
        <v>131000000</v>
      </c>
      <c r="I15" s="515">
        <f>H15</f>
        <v>131000000</v>
      </c>
      <c r="J15" s="2" t="s">
        <v>168</v>
      </c>
      <c r="K15" s="438">
        <v>0.99250000000000005</v>
      </c>
      <c r="L15" s="520">
        <f>I15*K15</f>
        <v>130017500</v>
      </c>
      <c r="M15" s="520">
        <f>L15+N15</f>
        <v>130017500</v>
      </c>
      <c r="N15" s="520">
        <f>H15-I15</f>
        <v>0</v>
      </c>
      <c r="O15" s="688">
        <f>W15</f>
        <v>131000000</v>
      </c>
      <c r="P15" s="13" t="s">
        <v>3303</v>
      </c>
      <c r="Q15" s="13" t="s">
        <v>95</v>
      </c>
      <c r="R15" s="612">
        <f>IF(OR(V15="",V15="N/A",V15="Common Equity",V15="Builder Deposit / Equity"),0,N(W15))+IF(OR(AC15="",AC15="N/A",AC15="Common Equity",AC15="Builder Deposit / Equity"),0,N(AD15))+IF(OR(AJ15="",AJ15="N/A",AJ15="Common Equity",AJ15="Builder Deposit / Equity"),0,N(AK15))+IF(OR(AQ15="",AQ15="N/A",AQ15="Common Equity",AQ15="Builder Deposit / Equity"),0,N(AR15))</f>
        <v>154000000</v>
      </c>
      <c r="S15" s="518">
        <v>268000000</v>
      </c>
      <c r="T15" s="518">
        <v>232000000</v>
      </c>
      <c r="U15" s="523">
        <v>204950000</v>
      </c>
      <c r="V15" s="31" t="s">
        <v>2312</v>
      </c>
      <c r="W15" s="40">
        <v>131000000</v>
      </c>
      <c r="X15" s="31">
        <v>0</v>
      </c>
      <c r="Y15" s="609">
        <f>IF(OR(V15="",V15="N/A",V15="Common Equity",V15="Builder Deposit / Equity",N($R15)=0),"N/A",SUM($W15)/$R15*100)</f>
        <v>85.0649350649351</v>
      </c>
      <c r="Z15" s="31">
        <f>IF(OR(V15="",V15="N/A",V15="Common Equity",V15="Builder Deposit / Equity",N($R15)=0),"N/A",SUM($W15)/$R15*100)</f>
        <v>85.0649350649351</v>
      </c>
      <c r="AA15" s="31">
        <f>IF(OR(V15="",V15="N/A",N($T15)=0),"N/A",SUM($W15)/$T15*100)</f>
        <v>56.4655172413793</v>
      </c>
      <c r="AB15" s="629">
        <v>2.4E-2</v>
      </c>
      <c r="AC15" s="643" t="inlineStr">
        <is>
          <t>Mezzanine</t>
        </is>
      </c>
      <c r="AD15" s="40">
        <v>23000000</v>
      </c>
      <c r="AE15" s="526">
        <f>IF(OR(AC15="",AC15="N/A"),"N/A",Y15)</f>
        <v>85.0649350649351</v>
      </c>
      <c r="AF15" s="526">
        <f>IF(OR(AC15="",AC15="N/A",AC15="Common Equity",AC15="Builder Deposit / Equity",N($R15)=0),"N/A",SUM($W15,$AD15)/$R15*100)</f>
        <v>100</v>
      </c>
      <c r="AG15" s="526">
        <f>IF(OR(AC15="",AC15="N/A",AC15="Common Equity",AC15="Builder Deposit / Equity",N($R15)=0),"N/A",SUM($W15,$AD15)/$R15*100)</f>
        <v>100</v>
      </c>
      <c r="AH15" s="526">
        <f>IF(OR(AC15="",AC15="N/A",N($T15)=0),"N/A",SUM($W15,$AD15)/$T15*100)</f>
        <v>66.3793103448276</v>
      </c>
      <c r="AI15" s="653">
        <v>0.074</v>
      </c>
      <c r="AJ15" s="31" t="s">
        <v>1253</v>
      </c>
      <c r="AK15" s="524">
        <f>T15-W15-AD15</f>
        <v>78000000</v>
      </c>
      <c r="AL15" s="526">
        <f>IF(OR(AJ15="",AJ15="N/A"),"N/A",AF15)</f>
        <v>100</v>
      </c>
      <c r="AM15" s="526" t="str">
        <f>IF(OR(AJ15="",AJ15="N/A",AJ15="Common Equity",AJ15="Builder Deposit / Equity",N($R15)=0),"N/A",SUM($W15,$AD15,$AK15)/$R15*100)</f>
        <v>N/A</v>
      </c>
      <c r="AN15" s="526" t="str">
        <f>IF(OR(AJ15="",AJ15="N/A",AJ15="Common Equity",AJ15="Builder Deposit / Equity",N($R15)=0),"N/A",SUM($W15,$AD15,$AK15)/$R15*100)</f>
        <v>N/A</v>
      </c>
      <c r="AO15" s="526">
        <f>IF(OR(AJ15="",AJ15="N/A",N($T15)=0),"N/A",SUM($W15,$AD15,$AK15)/$T15*100)</f>
        <v>100</v>
      </c>
      <c r="AP15" s="638" t="s">
        <v>95</v>
      </c>
      <c r="AQ15" s="526"/>
      <c r="AR15" s="526"/>
      <c r="AS15" s="526"/>
      <c r="AT15" s="526"/>
      <c r="AU15" s="526"/>
      <c r="AV15" s="526"/>
      <c r="AW15" s="544"/>
    </row>
    <row r="16" spans="1:49" x14ac:dyDescent="0.35">
      <c r="A16" s="222" t="s">
        <v>2326</v>
      </c>
      <c r="B16" s="264">
        <v>344500</v>
      </c>
      <c r="C16" s="264" t="s">
        <v>2327</v>
      </c>
      <c r="D16" s="264" t="s">
        <v>93</v>
      </c>
      <c r="E16" s="264" t="s">
        <v>3272</v>
      </c>
      <c r="F16" s="264" t="s">
        <v>3273</v>
      </c>
      <c r="G16" s="264" t="s">
        <v>2302</v>
      </c>
      <c r="H16" s="518">
        <v>54250000</v>
      </c>
      <c r="I16" s="518">
        <f>H16</f>
        <v>54250000</v>
      </c>
      <c r="J16" s="264" t="s">
        <v>168</v>
      </c>
      <c r="K16" s="438">
        <v>1</v>
      </c>
      <c r="L16" s="520">
        <f>I16*K16</f>
        <v>54250000</v>
      </c>
      <c r="M16" s="520">
        <f>L16+N16</f>
        <v>54250000</v>
      </c>
      <c r="N16" s="520">
        <f>H16-I16</f>
        <v>0</v>
      </c>
      <c r="O16" s="689">
        <f>W16</f>
        <v>54250000</v>
      </c>
      <c r="P16" s="435" t="s">
        <v>3303</v>
      </c>
      <c r="Q16" s="435" t="s">
        <v>95</v>
      </c>
      <c r="R16" s="612">
        <f>IF(OR(V16="",V16="N/A",V16="Common Equity",V16="Builder Deposit / Equity"),0,N(W16))+IF(OR(AC16="",AC16="N/A",AC16="Common Equity",AC16="Builder Deposit / Equity"),0,N(AD16))+IF(OR(AJ16="",AJ16="N/A",AJ16="Common Equity",AJ16="Builder Deposit / Equity"),0,N(AK16))+IF(OR(AQ16="",AQ16="N/A",AQ16="Common Equity",AQ16="Builder Deposit / Equity"),0,N(AR16))</f>
        <v>69000000</v>
      </c>
      <c r="S16" s="518">
        <v>71020944</v>
      </c>
      <c r="T16" s="651">
        <v>83000000</v>
      </c>
      <c r="U16" s="523">
        <v>76900000</v>
      </c>
      <c r="V16" s="31" t="s">
        <v>2312</v>
      </c>
      <c r="W16" s="434">
        <v>54250000</v>
      </c>
      <c r="X16" s="525">
        <v>0</v>
      </c>
      <c r="Y16" s="609">
        <f>IF(OR(V16="",V16="N/A",V16="Common Equity",V16="Builder Deposit / Equity",N($R16)=0),"N/A",SUM($W16)/$R16*100)</f>
        <v>78.6231884057971</v>
      </c>
      <c r="Z16" s="525">
        <f>IF(OR(V16="",V16="N/A",V16="Common Equity",V16="Builder Deposit / Equity",N($R16)=0),"N/A",SUM($W16)/$R16*100)</f>
        <v>78.6231884057971</v>
      </c>
      <c r="AA16" s="525">
        <f>IF(OR(V16="",V16="N/A",N($T16)=0),"N/A",SUM($W16)/$T16*100)</f>
        <v>65.3614457831325</v>
      </c>
      <c r="AB16" s="629">
        <v>2.35E-2</v>
      </c>
      <c r="AC16" s="31" t="s">
        <v>108</v>
      </c>
      <c r="AD16" s="40">
        <v>14750000</v>
      </c>
      <c r="AE16" s="526">
        <f>IF(OR(AC16="",AC16="N/A"),"N/A",Y16)</f>
        <v>78.6231884057971</v>
      </c>
      <c r="AF16" s="526">
        <f>IF(OR(AC16="",AC16="N/A",AC16="Common Equity",AC16="Builder Deposit / Equity",N($R16)=0),"N/A",SUM($W16,$AD16)/$R16*100)</f>
        <v>100</v>
      </c>
      <c r="AG16" s="526">
        <f>IF(OR(AC16="",AC16="N/A",AC16="Common Equity",AC16="Builder Deposit / Equity",N($R16)=0),"N/A",SUM($W16,$AD16)/$R16*100)</f>
        <v>100</v>
      </c>
      <c r="AH16" s="526">
        <f>IF(OR(AC16="",AC16="N/A",N($T16)=0),"N/A",SUM($W16,$AD16)/$T16*100)</f>
        <v>83.1325301204819</v>
      </c>
      <c r="AI16" s="654">
        <v>0.1125</v>
      </c>
      <c r="AJ16" s="31" t="s">
        <v>1253</v>
      </c>
      <c r="AK16" s="524">
        <f>T16-W16-AD16</f>
        <v>14000000</v>
      </c>
      <c r="AL16" s="526">
        <f>IF(OR(AJ16="",AJ16="N/A"),"N/A",AF16)</f>
        <v>100</v>
      </c>
      <c r="AM16" s="526" t="str">
        <f>IF(OR(AJ16="",AJ16="N/A",AJ16="Common Equity",AJ16="Builder Deposit / Equity",N($R16)=0),"N/A",SUM($W16,$AD16,$AK16)/$R16*100)</f>
        <v>N/A</v>
      </c>
      <c r="AN16" s="526" t="str">
        <f>IF(OR(AJ16="",AJ16="N/A",AJ16="Common Equity",AJ16="Builder Deposit / Equity",N($R16)=0),"N/A",SUM($W16,$AD16,$AK16)/$R16*100)</f>
        <v>N/A</v>
      </c>
      <c r="AO16" s="526">
        <f>IF(OR(AJ16="",AJ16="N/A",N($T16)=0),"N/A",SUM($W16,$AD16,$AK16)/$T16*100)</f>
        <v>100</v>
      </c>
      <c r="AP16" s="638" t="s">
        <v>95</v>
      </c>
      <c r="AQ16" s="526"/>
      <c r="AR16" s="526"/>
      <c r="AS16" s="526"/>
      <c r="AT16" s="526"/>
      <c r="AU16" s="526"/>
      <c r="AV16" s="526"/>
      <c r="AW16" s="544"/>
    </row>
    <row r="17" spans="1:49" x14ac:dyDescent="0.35">
      <c r="A17" s="9" t="s">
        <v>2343</v>
      </c>
      <c r="B17" s="2">
        <v>340601</v>
      </c>
      <c r="C17" s="2" t="s">
        <v>2344</v>
      </c>
      <c r="D17" s="694" t="inlineStr">
        <is>
          <t>Mezz</t>
        </is>
      </c>
      <c r="E17" s="2" t="s">
        <v>108</v>
      </c>
      <c r="F17" s="2" t="s">
        <v>3300</v>
      </c>
      <c r="G17" s="2" t="s">
        <v>3325</v>
      </c>
      <c r="H17" s="515">
        <v>80000000</v>
      </c>
      <c r="I17" s="515">
        <v>80000000</v>
      </c>
      <c r="J17" s="2" t="s">
        <v>168</v>
      </c>
      <c r="K17" s="438">
        <v>0.98485301537500003</v>
      </c>
      <c r="L17" s="520">
        <f>I17*K17</f>
        <v>78788241.23</v>
      </c>
      <c r="M17" s="520">
        <f>L17+N17</f>
        <v>78788241.23</v>
      </c>
      <c r="N17" s="520">
        <f>H17-I17</f>
        <v>0</v>
      </c>
      <c r="O17" s="515">
        <f>W17+H17</f>
        <v>525000000</v>
      </c>
      <c r="P17" s="13" t="s">
        <v>3303</v>
      </c>
      <c r="Q17" s="13" t="s">
        <v>95</v>
      </c>
      <c r="R17" s="612">
        <f>IF(OR(V17="",V17="N/A",V17="Common Equity",V17="Builder Deposit / Equity"),0,N(W17))+IF(OR(AC17="",AC17="N/A",AC17="Common Equity",AC17="Builder Deposit / Equity"),0,N(AD17))+IF(OR(AJ17="",AJ17="N/A",AJ17="Common Equity",AJ17="Builder Deposit / Equity"),0,N(AK17))+IF(OR(AQ17="",AQ17="N/A",AQ17="Common Equity",AQ17="Builder Deposit / Equity"),0,N(AR17))</f>
        <v>525000000</v>
      </c>
      <c r="S17" s="518">
        <v>533751241</v>
      </c>
      <c r="T17" s="518">
        <v>807692000</v>
      </c>
      <c r="U17" s="523">
        <v>616000000</v>
      </c>
      <c r="V17" s="31" t="s">
        <v>2312</v>
      </c>
      <c r="W17" s="40">
        <v>445000000</v>
      </c>
      <c r="X17" s="31">
        <v>0</v>
      </c>
      <c r="Y17" s="609">
        <f>IF(OR(V17="",V17="N/A",V17="Common Equity",V17="Builder Deposit / Equity",N($R17)=0),"N/A",SUM($W17)/$R17*100)</f>
        <v>84.7619047619048</v>
      </c>
      <c r="Z17" s="31">
        <f>IF(OR(V17="",V17="N/A",V17="Common Equity",V17="Builder Deposit / Equity",N($R17)=0),"N/A",SUM($W17)/$R17*100)</f>
        <v>84.7619047619048</v>
      </c>
      <c r="AA17" s="31">
        <f>IF(OR(V17="",V17="N/A",N($T17)=0),"N/A",SUM($W17)/$T17*100)</f>
        <v>55.0952590839082</v>
      </c>
      <c r="AB17" s="628">
        <v>0.04</v>
      </c>
      <c r="AC17" s="31" t="s">
        <v>108</v>
      </c>
      <c r="AD17" s="40">
        <v>80000000</v>
      </c>
      <c r="AE17" s="526">
        <f>IF(OR(AC17="",AC17="N/A"),"N/A",Y17)</f>
        <v>84.7619047619048</v>
      </c>
      <c r="AF17" s="526">
        <f>IF(OR(AC17="",AC17="N/A",AC17="Common Equity",AC17="Builder Deposit / Equity",N($R17)=0),"N/A",SUM($W17,$AD17)/$R17*100)</f>
        <v>100</v>
      </c>
      <c r="AG17" s="526">
        <f>IF(OR(AC17="",AC17="N/A",AC17="Common Equity",AC17="Builder Deposit / Equity",N($R17)=0),"N/A",SUM($W17,$AD17)/$R17*100)</f>
        <v>100</v>
      </c>
      <c r="AH17" s="526">
        <f>IF(OR(AC17="",AC17="N/A",N($T17)=0),"N/A",SUM($W17,$AD17)/$T17*100)</f>
        <v>65.0000247619142</v>
      </c>
      <c r="AI17" s="634">
        <v>0.125</v>
      </c>
      <c r="AJ17" s="31" t="s">
        <v>1253</v>
      </c>
      <c r="AK17" s="524">
        <f>T17-W17-AD17</f>
        <v>282692000</v>
      </c>
      <c r="AL17" s="526">
        <f>IF(OR(AJ17="",AJ17="N/A"),"N/A",AF17)</f>
        <v>100</v>
      </c>
      <c r="AM17" s="526" t="str">
        <f>IF(OR(AJ17="",AJ17="N/A",AJ17="Common Equity",AJ17="Builder Deposit / Equity",N($R17)=0),"N/A",SUM($W17,$AD17,$AK17)/$R17*100)</f>
        <v>N/A</v>
      </c>
      <c r="AN17" s="526" t="str">
        <f>IF(OR(AJ17="",AJ17="N/A",AJ17="Common Equity",AJ17="Builder Deposit / Equity",N($R17)=0),"N/A",SUM($W17,$AD17,$AK17)/$R17*100)</f>
        <v>N/A</v>
      </c>
      <c r="AO17" s="526">
        <f>IF(OR(AJ17="",AJ17="N/A",N($T17)=0),"N/A",SUM($W17,$AD17,$AK17)/$T17*100)</f>
        <v>100</v>
      </c>
      <c r="AP17" s="630" t="s">
        <v>95</v>
      </c>
      <c r="AQ17" s="526"/>
      <c r="AR17" s="526"/>
      <c r="AS17" s="526"/>
      <c r="AT17" s="526"/>
      <c r="AU17" s="526"/>
      <c r="AV17" s="526"/>
      <c r="AW17" s="543"/>
    </row>
    <row r="18" spans="1:49" x14ac:dyDescent="0.35">
      <c r="A18" s="9" t="s">
        <v>2839</v>
      </c>
      <c r="B18" s="2">
        <v>347849</v>
      </c>
      <c r="C18" s="2" t="s">
        <v>2838</v>
      </c>
      <c r="D18" s="2" t="s">
        <v>93</v>
      </c>
      <c r="E18" s="2" t="s">
        <v>3305</v>
      </c>
      <c r="F18" s="2" t="s">
        <v>3273</v>
      </c>
      <c r="G18" s="2" t="s">
        <v>2302</v>
      </c>
      <c r="H18" s="515">
        <v>55000000</v>
      </c>
      <c r="I18" s="515">
        <v>55000000</v>
      </c>
      <c r="J18" s="2" t="s">
        <v>168</v>
      </c>
      <c r="K18" s="438">
        <v>0.99</v>
      </c>
      <c r="L18" s="520">
        <f>I18*K18</f>
        <v>54450000</v>
      </c>
      <c r="M18" s="520">
        <f>L18+N18</f>
        <v>54450000</v>
      </c>
      <c r="N18" s="520">
        <f>H18-I18</f>
        <v>0</v>
      </c>
      <c r="O18" s="688">
        <f>W18</f>
        <v>205000000</v>
      </c>
      <c r="P18" s="13" t="s">
        <v>3303</v>
      </c>
      <c r="Q18" s="13" t="s">
        <v>95</v>
      </c>
      <c r="R18" s="612">
        <f>IF(OR(V18="",V18="N/A",V18="Common Equity",V18="Builder Deposit / Equity"),0,N(W18))+IF(OR(AC18="",AC18="N/A",AC18="Common Equity",AC18="Builder Deposit / Equity"),0,N(AD18))+IF(OR(AJ18="",AJ18="N/A",AJ18="Common Equity",AJ18="Builder Deposit / Equity"),0,N(AK18))+IF(OR(AQ18="",AQ18="N/A",AQ18="Common Equity",AQ18="Builder Deposit / Equity"),0,N(AR18))</f>
        <v>300000000</v>
      </c>
      <c r="S18" s="518">
        <v>300000000</v>
      </c>
      <c r="T18" s="651">
        <v>355000000</v>
      </c>
      <c r="U18" s="523">
        <v>327000000</v>
      </c>
      <c r="V18" s="31" t="s">
        <v>2312</v>
      </c>
      <c r="W18" s="40">
        <v>205000000</v>
      </c>
      <c r="X18" s="31">
        <v>0</v>
      </c>
      <c r="Y18" s="609">
        <f>IF(OR(V18="",V18="N/A",V18="Common Equity",V18="Builder Deposit / Equity",N($R18)=0),"N/A",SUM($W18)/$R18*100)</f>
        <v>68.3333333333333</v>
      </c>
      <c r="Z18" s="31">
        <f>IF(OR(V18="",V18="N/A",V18="Common Equity",V18="Builder Deposit / Equity",N($R18)=0),"N/A",SUM($W18)/$R18*100)</f>
        <v>68.3333333333333</v>
      </c>
      <c r="AA18" s="31">
        <f>IF(OR(V18="",V18="N/A",N($T18)=0),"N/A",SUM($W18)/$T18*100)</f>
        <v>57.7464788732394</v>
      </c>
      <c r="AB18" s="628">
        <v>2.5000000000000001E-2</v>
      </c>
      <c r="AC18" s="31" t="s">
        <v>108</v>
      </c>
      <c r="AD18" s="40">
        <v>95000000</v>
      </c>
      <c r="AE18" s="526">
        <f>IF(OR(AC18="",AC18="N/A"),"N/A",Y18)</f>
        <v>68.3333333333333</v>
      </c>
      <c r="AF18" s="526">
        <f>IF(OR(AC18="",AC18="N/A",AC18="Common Equity",AC18="Builder Deposit / Equity",N($R18)=0),"N/A",SUM($W18,$AD18)/$R18*100)</f>
        <v>100</v>
      </c>
      <c r="AG18" s="526">
        <f>IF(OR(AC18="",AC18="N/A",AC18="Common Equity",AC18="Builder Deposit / Equity",N($R18)=0),"N/A",SUM($W18,$AD18)/$R18*100)</f>
        <v>100</v>
      </c>
      <c r="AH18" s="526">
        <f>IF(OR(AC18="",AC18="N/A",N($T18)=0),"N/A",SUM($W18,$AD18)/$T18*100)</f>
        <v>84.5070422535211</v>
      </c>
      <c r="AI18" s="634">
        <v>7.0000000000000007E-2</v>
      </c>
      <c r="AJ18" s="31" t="s">
        <v>1253</v>
      </c>
      <c r="AK18" s="524">
        <f>T18-W18-AD18</f>
        <v>55000000</v>
      </c>
      <c r="AL18" s="526">
        <f>IF(OR(AJ18="",AJ18="N/A"),"N/A",AF18)</f>
        <v>100</v>
      </c>
      <c r="AM18" s="526" t="str">
        <f>IF(OR(AJ18="",AJ18="N/A",AJ18="Common Equity",AJ18="Builder Deposit / Equity",N($R18)=0),"N/A",SUM($W18,$AD18,$AK18)/$R18*100)</f>
        <v>N/A</v>
      </c>
      <c r="AN18" s="526" t="str">
        <f>IF(OR(AJ18="",AJ18="N/A",AJ18="Common Equity",AJ18="Builder Deposit / Equity",N($R18)=0),"N/A",SUM($W18,$AD18,$AK18)/$R18*100)</f>
        <v>N/A</v>
      </c>
      <c r="AO18" s="526">
        <f>IF(OR(AJ18="",AJ18="N/A",N($T18)=0),"N/A",SUM($W18,$AD18,$AK18)/$T18*100)</f>
        <v>100</v>
      </c>
      <c r="AP18" s="630" t="s">
        <v>95</v>
      </c>
      <c r="AQ18" s="526"/>
      <c r="AR18" s="526"/>
      <c r="AS18" s="526"/>
      <c r="AT18" s="526"/>
      <c r="AU18" s="526"/>
      <c r="AV18" s="526"/>
      <c r="AW18" s="543"/>
    </row>
    <row r="19" spans="1:49" x14ac:dyDescent="0.35">
      <c r="A19" s="9" t="s">
        <v>2891</v>
      </c>
      <c r="B19" s="2">
        <v>336008</v>
      </c>
      <c r="C19" s="2" t="s">
        <v>2890</v>
      </c>
      <c r="D19" s="2" t="s">
        <v>1266</v>
      </c>
      <c r="E19" s="2" t="s">
        <v>1266</v>
      </c>
      <c r="F19" s="2" t="s">
        <v>1266</v>
      </c>
      <c r="G19" s="2" t="s">
        <v>3325</v>
      </c>
      <c r="H19" s="515">
        <v>38651984.999999993</v>
      </c>
      <c r="I19" s="515">
        <v>0</v>
      </c>
      <c r="J19" s="2" t="s">
        <v>96</v>
      </c>
      <c r="K19" s="699">
        <v>1</v>
      </c>
      <c r="L19" s="520">
        <f>I19*K19</f>
        <v>0</v>
      </c>
      <c r="M19" s="520">
        <f>L19+N19</f>
        <v>38651985</v>
      </c>
      <c r="N19" s="520">
        <f>H19-I19</f>
        <v>38651985</v>
      </c>
      <c r="O19" s="515">
        <f>W19+H19</f>
        <v>172586435</v>
      </c>
      <c r="P19" s="13" t="s">
        <v>3276</v>
      </c>
      <c r="Q19" s="13" t="s">
        <v>95</v>
      </c>
      <c r="R19" s="612">
        <f>IF(OR(V19="",V19="N/A",V19="Common Equity",V19="Builder Deposit / Equity"),0,N(W19))+IF(OR(AC19="",AC19="N/A",AC19="Common Equity",AC19="Builder Deposit / Equity"),0,N(AD19))+IF(OR(AJ19="",AJ19="N/A",AJ19="Common Equity",AJ19="Builder Deposit / Equity"),0,N(AK19))+IF(OR(AQ19="",AQ19="N/A",AQ19="Common Equity",AQ19="Builder Deposit / Equity"),0,N(AR19))</f>
        <v>172586435</v>
      </c>
      <c r="S19" s="518">
        <v>211900000</v>
      </c>
      <c r="T19" s="518">
        <f>162200000+76600000</f>
        <v>238800000</v>
      </c>
      <c r="U19" s="523">
        <v>216030589.62005782</v>
      </c>
      <c r="V19" s="31" t="s">
        <v>2312</v>
      </c>
      <c r="W19" s="40">
        <v>133934450</v>
      </c>
      <c r="X19" s="31">
        <v>0</v>
      </c>
      <c r="Y19" s="610">
        <f>IF(OR(V19="",V19="N/A",V19="Common Equity",V19="Builder Deposit / Equity",N($R19)=0),"N/A",SUM($W19)/$R19*100)</f>
        <v>77.6042740554899</v>
      </c>
      <c r="Z19" s="526">
        <f>IF(OR(V19="",V19="N/A",V19="Common Equity",V19="Builder Deposit / Equity",N($R19)=0),"N/A",SUM($W19)/$R19*100)</f>
        <v>77.6042740554899</v>
      </c>
      <c r="AA19" s="526">
        <f>IF(OR(V19="",V19="N/A",N($T19)=0),"N/A",SUM($W19)/$T19*100)</f>
        <v>56.0864530988275</v>
      </c>
      <c r="AB19" s="630">
        <v>2.1915884486776928E-2</v>
      </c>
      <c r="AC19" s="526" t="s">
        <v>1266</v>
      </c>
      <c r="AD19" s="524">
        <v>38651984.999999993</v>
      </c>
      <c r="AE19" s="526">
        <f>IF(OR(AC19="",AC19="N/A"),"N/A",Y19)</f>
        <v>77.6042740554899</v>
      </c>
      <c r="AF19" s="526">
        <f>IF(OR(AC19="",AC19="N/A",AC19="Common Equity",AC19="Builder Deposit / Equity",N($R19)=0),"N/A",SUM($W19,$AD19)/$R19*100)</f>
        <v>100</v>
      </c>
      <c r="AG19" s="526">
        <f>IF(OR(AC19="",AC19="N/A",AC19="Common Equity",AC19="Builder Deposit / Equity",N($R19)=0),"N/A",SUM($W19,$AD19)/$R19*100)</f>
        <v>100</v>
      </c>
      <c r="AH19" s="526">
        <f>IF(OR(AC19="",AC19="N/A",N($T19)=0),"N/A",SUM($W19,$AD19)/$T19*100)</f>
        <v>72.2723764656616</v>
      </c>
      <c r="AI19" s="625">
        <v>0.14349999999999999</v>
      </c>
      <c r="AJ19" s="526" t="s">
        <v>1253</v>
      </c>
      <c r="AK19" s="645">
        <f>T19-W19-AD19</f>
        <v>66213565</v>
      </c>
      <c r="AL19" s="526">
        <f>IF(OR(AJ19="",AJ19="N/A"),"N/A",AF19)</f>
        <v>100</v>
      </c>
      <c r="AM19" s="526" t="str">
        <f>IF(OR(AJ19="",AJ19="N/A",AJ19="Common Equity",AJ19="Builder Deposit / Equity",N($R19)=0),"N/A",SUM($W19,$AD19,$AK19)/$R19*100)</f>
        <v>N/A</v>
      </c>
      <c r="AN19" s="526" t="str">
        <f>IF(OR(AJ19="",AJ19="N/A",AJ19="Common Equity",AJ19="Builder Deposit / Equity",N($R19)=0),"N/A",SUM($W19,$AD19,$AK19)/$R19*100)</f>
        <v>N/A</v>
      </c>
      <c r="AO19" s="526">
        <f>IF(OR(AJ19="",AJ19="N/A",N($T19)=0),"N/A",SUM($W19,$AD19,$AK19)/$T19*100)</f>
        <v>100</v>
      </c>
      <c r="AP19" s="630" t="s">
        <v>95</v>
      </c>
      <c r="AQ19" s="526"/>
      <c r="AR19" s="526"/>
      <c r="AS19" s="526"/>
      <c r="AT19" s="526"/>
      <c r="AU19" s="526"/>
      <c r="AV19" s="526"/>
      <c r="AW19" s="543"/>
    </row>
    <row r="20" spans="1:49" x14ac:dyDescent="0.35">
      <c r="A20" s="9" t="s">
        <v>2897</v>
      </c>
      <c r="B20" s="2">
        <v>342718</v>
      </c>
      <c r="C20" s="2" t="s">
        <v>2893</v>
      </c>
      <c r="D20" s="2" t="s">
        <v>2894</v>
      </c>
      <c r="E20" s="2" t="s">
        <v>3272</v>
      </c>
      <c r="F20" s="2" t="s">
        <v>3273</v>
      </c>
      <c r="G20" s="2" t="s">
        <v>2302</v>
      </c>
      <c r="H20" s="701">
        <v>35000000</v>
      </c>
      <c r="I20" s="515">
        <v>19391891.88869486</v>
      </c>
      <c r="J20" s="2" t="s">
        <v>96</v>
      </c>
      <c r="K20" s="438">
        <v>0.99</v>
      </c>
      <c r="L20" s="520">
        <f>I20*K20</f>
        <v>19197972.9698079</v>
      </c>
      <c r="M20" s="520">
        <f>L20+N20</f>
        <v>34806081.0811131</v>
      </c>
      <c r="N20" s="520">
        <f>H20-I20</f>
        <v>15608108.1113051</v>
      </c>
      <c r="O20" s="688">
        <f>W20+AD20</f>
        <v>222000000</v>
      </c>
      <c r="P20" s="13" t="s">
        <v>3303</v>
      </c>
      <c r="Q20" s="13" t="s">
        <v>95</v>
      </c>
      <c r="R20" s="612">
        <f>IF(OR(V20="",V20="N/A",V20="Common Equity",V20="Builder Deposit / Equity"),0,N(W20))+IF(OR(AC20="",AC20="N/A",AC20="Common Equity",AC20="Builder Deposit / Equity"),0,N(AD20))+IF(OR(AJ20="",AJ20="N/A",AJ20="Common Equity",AJ20="Builder Deposit / Equity"),0,N(AK20))+IF(OR(AQ20="",AQ20="N/A",AQ20="Common Equity",AQ20="Builder Deposit / Equity"),0,N(AR20))</f>
        <v>222000000</v>
      </c>
      <c r="S20" s="518">
        <v>255399925</v>
      </c>
      <c r="T20" s="518">
        <v>388791593.69527149</v>
      </c>
      <c r="U20" s="523">
        <v>287402000</v>
      </c>
      <c r="V20" s="31" t="s">
        <v>2312</v>
      </c>
      <c r="W20" s="40">
        <v>133200000</v>
      </c>
      <c r="X20" s="31">
        <v>0</v>
      </c>
      <c r="Y20" s="609">
        <f>IF(OR(V20="",V20="N/A",V20="Common Equity",V20="Builder Deposit / Equity",N($R20)=0),"N/A",SUM($W20)/$R20*100)</f>
        <v>60</v>
      </c>
      <c r="Z20" s="31">
        <f>IF(OR(V20="",V20="N/A",V20="Common Equity",V20="Builder Deposit / Equity",N($R20)=0),"N/A",SUM($W20)/$R20*100)</f>
        <v>60</v>
      </c>
      <c r="AA20" s="31">
        <f>IF(OR(V20="",V20="N/A",N($T20)=0),"N/A",SUM($W20)/$T20*100)</f>
        <v>34.26</v>
      </c>
      <c r="AB20" s="628">
        <v>3.2000000000000001E-2</v>
      </c>
      <c r="AC20" s="31" t="s">
        <v>3286</v>
      </c>
      <c r="AD20" s="434">
        <v>88800000</v>
      </c>
      <c r="AE20" s="526">
        <f>IF(OR(AC20="",AC20="N/A"),"N/A",Y20)</f>
        <v>60</v>
      </c>
      <c r="AF20" s="526">
        <f>IF(OR(AC20="",AC20="N/A",AC20="Common Equity",AC20="Builder Deposit / Equity",N($R20)=0),"N/A",SUM($W20,$AD20)/$R20*100)</f>
        <v>100</v>
      </c>
      <c r="AG20" s="526">
        <f>IF(OR(AC20="",AC20="N/A",AC20="Common Equity",AC20="Builder Deposit / Equity",N($R20)=0),"N/A",SUM($W20,$AD20)/$R20*100)</f>
        <v>100</v>
      </c>
      <c r="AH20" s="526">
        <f>IF(OR(AC20="",AC20="N/A",N($T20)=0),"N/A",SUM($W20,$AD20)/$T20*100)</f>
        <v>57.1</v>
      </c>
      <c r="AI20" s="634">
        <v>0.14199999999999999</v>
      </c>
      <c r="AJ20" s="31" t="s">
        <v>1253</v>
      </c>
      <c r="AK20" s="524">
        <f>T20-W20-AD20</f>
        <v>166791593.695272</v>
      </c>
      <c r="AL20" s="526">
        <f>IF(OR(AJ20="",AJ20="N/A"),"N/A",AF20)</f>
        <v>100</v>
      </c>
      <c r="AM20" s="526" t="str">
        <f>IF(OR(AJ20="",AJ20="N/A",AJ20="Common Equity",AJ20="Builder Deposit / Equity",N($R20)=0),"N/A",SUM($W20,$AD20,$AK20)/$R20*100)</f>
        <v>N/A</v>
      </c>
      <c r="AN20" s="526" t="str">
        <f>IF(OR(AJ20="",AJ20="N/A",AJ20="Common Equity",AJ20="Builder Deposit / Equity",N($R20)=0),"N/A",SUM($W20,$AD20,$AK20)/$R20*100)</f>
        <v>N/A</v>
      </c>
      <c r="AO20" s="526">
        <f>IF(OR(AJ20="",AJ20="N/A",N($T20)=0),"N/A",SUM($W20,$AD20,$AK20)/$T20*100)</f>
        <v>100</v>
      </c>
      <c r="AP20" s="630" t="s">
        <v>95</v>
      </c>
      <c r="AQ20" s="545"/>
      <c r="AR20" s="545"/>
      <c r="AS20" s="526"/>
      <c r="AT20" s="526"/>
      <c r="AU20" s="526"/>
      <c r="AV20" s="526"/>
      <c r="AW20" s="543"/>
    </row>
    <row r="21" spans="1:49" x14ac:dyDescent="0.35">
      <c r="A21" s="9" t="s">
        <v>2897</v>
      </c>
      <c r="B21" s="2">
        <v>341453</v>
      </c>
      <c r="C21" s="2" t="s">
        <v>3358</v>
      </c>
      <c r="D21" s="2" t="s">
        <v>1239</v>
      </c>
      <c r="E21" s="2" t="s">
        <v>3272</v>
      </c>
      <c r="F21" s="694" t="inlineStr">
        <is>
          <t>Mortgage</t>
        </is>
      </c>
      <c r="G21" s="694" t="inlineStr">
        <is>
          <t>CRE Loan Junior</t>
        </is>
      </c>
      <c r="H21" s="515">
        <f>25000000+49800000</f>
        <v>74800000</v>
      </c>
      <c r="I21" s="515">
        <f>13851351.3513514+27591891.8918919</f>
        <v>41443243.2432433</v>
      </c>
      <c r="J21" s="2" t="s">
        <v>96</v>
      </c>
      <c r="K21" s="695">
        <v>0.99</v>
      </c>
      <c r="L21" s="515">
        <f>I21*K21</f>
        <v>41028810.8108109</v>
      </c>
      <c r="M21" s="515">
        <f>L21+N21</f>
        <v>74385567.5675676</v>
      </c>
      <c r="N21" s="515">
        <f>H21-I21</f>
        <v>33356756.7567567</v>
      </c>
      <c r="O21" s="709">
        <f>W21+AD21</f>
        <v>222000000</v>
      </c>
      <c r="P21" s="13" t="s">
        <v>2312</v>
      </c>
      <c r="Q21" s="13" t="s">
        <v>2895</v>
      </c>
      <c r="R21" s="612">
        <f>IF(OR(V21="",V21="N/A",V21="Common Equity",V21="Builder Deposit / Equity"),0,N(W21))+IF(OR(AC21="",AC21="N/A",AC21="Common Equity",AC21="Builder Deposit / Equity"),0,N(AD21))+IF(OR(AJ21="",AJ21="N/A",AJ21="Common Equity",AJ21="Builder Deposit / Equity"),0,N(AK21))+IF(OR(AQ21="",AQ21="N/A",AQ21="Common Equity",AQ21="Builder Deposit / Equity"),0,N(AR21))</f>
        <v>222000000</v>
      </c>
      <c r="S21" s="518">
        <v>255399925</v>
      </c>
      <c r="T21" s="518">
        <v>388791593.69527149</v>
      </c>
      <c r="U21" s="523">
        <v>287402000</v>
      </c>
      <c r="V21" s="702" t="inlineStr">
        <is>
          <t>Senior Mortgage</t>
        </is>
      </c>
      <c r="W21" s="703">
        <v>133200000</v>
      </c>
      <c r="X21" s="31">
        <v>0</v>
      </c>
      <c r="Y21" s="609">
        <f>IF(OR(V21="",V21="N/A",V21="Common Equity",V21="Builder Deposit / Equity",N($R21)=0),"N/A",SUM($W21)/$R21*100)</f>
        <v>60</v>
      </c>
      <c r="Z21" s="31">
        <f>IF(OR(V21="",V21="N/A",V21="Common Equity",V21="Builder Deposit / Equity",N($R21)=0),"N/A",SUM($W21)/$R21*100)</f>
        <v>60</v>
      </c>
      <c r="AA21" s="31">
        <f>IF(OR(V21="",V21="N/A",N($T21)=0),"N/A",SUM($W21)/$T21*100)</f>
        <v>34.26</v>
      </c>
      <c r="AB21" s="704">
        <v>0.032</v>
      </c>
      <c r="AC21" s="702" t="inlineStr">
        <is>
          <t>B-Note</t>
        </is>
      </c>
      <c r="AD21" s="705">
        <v>88800000</v>
      </c>
      <c r="AE21" s="526">
        <f>IF(OR(AC21="",AC21="N/A"),"N/A",Y21)</f>
        <v>60</v>
      </c>
      <c r="AF21" s="526">
        <f>IF(OR(AC21="",AC21="N/A",AC21="Common Equity",AC21="Builder Deposit / Equity",N($R21)=0),"N/A",SUM($W21,$AD21)/$R21*100)</f>
        <v>100</v>
      </c>
      <c r="AG21" s="526">
        <f>IF(OR(AC21="",AC21="N/A",AC21="Common Equity",AC21="Builder Deposit / Equity",N($R21)=0),"N/A",SUM($W21,$AD21)/$R21*100)</f>
        <v>100</v>
      </c>
      <c r="AH21" s="526">
        <f>IF(OR(AC21="",AC21="N/A",N($T21)=0),"N/A",SUM($W21,$AD21)/$T21*100)</f>
        <v>57.1</v>
      </c>
      <c r="AI21" s="706">
        <v>0.142</v>
      </c>
      <c r="AJ21" s="702" t="inlineStr">
        <is>
          <t>Common Equity</t>
        </is>
      </c>
      <c r="AK21" s="707">
        <f>T21-W21-AD21</f>
        <v>166791593.695272</v>
      </c>
      <c r="AL21" s="526">
        <f>IF(OR(AJ21="",AJ21="N/A"),"N/A",AF21)</f>
        <v>100</v>
      </c>
      <c r="AM21" s="526" t="str">
        <f>IF(OR(AJ21="",AJ21="N/A",AJ21="Common Equity",AJ21="Builder Deposit / Equity",N($R21)=0),"N/A",SUM($W21,$AD21,$AK21)/$R21*100)</f>
        <v>N/A</v>
      </c>
      <c r="AN21" s="526" t="str">
        <f>IF(OR(AJ21="",AJ21="N/A",AJ21="Common Equity",AJ21="Builder Deposit / Equity",N($R21)=0),"N/A",SUM($W21,$AD21,$AK21)/$R21*100)</f>
        <v>N/A</v>
      </c>
      <c r="AO21" s="526">
        <f>IF(OR(AJ21="",AJ21="N/A",N($T21)=0),"N/A",SUM($W21,$AD21,$AK21)/$T21*100)</f>
        <v>100</v>
      </c>
      <c r="AP21" s="708" t="inlineStr">
        <is>
          <t>N/A</t>
        </is>
      </c>
      <c r="AQ21" s="710"/>
      <c r="AR21" s="711"/>
      <c r="AS21" s="712"/>
      <c r="AT21" s="712"/>
      <c r="AU21" s="712"/>
      <c r="AV21" s="712"/>
      <c r="AW21" s="713"/>
    </row>
    <row r="22" spans="1:49" s="562" customFormat="1" x14ac:dyDescent="0.35">
      <c r="A22" s="613" t="s">
        <v>2899</v>
      </c>
      <c r="B22" s="614">
        <v>138125</v>
      </c>
      <c r="C22" s="614" t="s">
        <v>2898</v>
      </c>
      <c r="D22" s="614" t="s">
        <v>418</v>
      </c>
      <c r="E22" s="614" t="s">
        <v>3329</v>
      </c>
      <c r="F22" s="614" t="s">
        <v>3312</v>
      </c>
      <c r="G22" s="614" t="s">
        <v>3330</v>
      </c>
      <c r="H22" s="546">
        <v>150248219</v>
      </c>
      <c r="I22" s="615">
        <v>5889270.6799999997</v>
      </c>
      <c r="J22" s="614" t="s">
        <v>96</v>
      </c>
      <c r="K22" s="560">
        <v>1</v>
      </c>
      <c r="L22" s="616">
        <f>I22*K22</f>
        <v>5889270.68</v>
      </c>
      <c r="M22" s="616">
        <f>L22+N22</f>
        <v>150248219</v>
      </c>
      <c r="N22" s="616">
        <f>H22-I22</f>
        <v>144358948.32</v>
      </c>
      <c r="O22" s="690">
        <f>W22+AD22</f>
        <v>492972368</v>
      </c>
      <c r="P22" s="617" t="s">
        <v>3282</v>
      </c>
      <c r="Q22" s="617" t="s">
        <v>282</v>
      </c>
      <c r="R22" s="546">
        <f>IF(OR(V22="",V22="N/A",V22="Common Equity",V22="Builder Deposit / Equity"),0,N(W22))+IF(OR(AC22="",AC22="N/A",AC22="Common Equity",AC22="Builder Deposit / Equity"),0,N(AD22))+IF(OR(AJ22="",AJ22="N/A",AJ22="Common Equity",AJ22="Builder Deposit / Equity"),0,N(AK22))+IF(OR(AQ22="",AQ22="N/A",AQ22="Common Equity",AQ22="Builder Deposit / Equity"),0,N(AR22))</f>
        <v>100400000</v>
      </c>
      <c r="S22" s="546"/>
      <c r="T22" s="546">
        <v>544772368</v>
      </c>
      <c r="U22" s="547"/>
      <c r="V22" s="660" t="inlineStr">
        <is>
          <t>Repo/Warehouse</t>
        </is>
      </c>
      <c r="W22" s="661">
        <v>100400000</v>
      </c>
      <c r="X22" s="619">
        <v>0</v>
      </c>
      <c r="Y22" s="619">
        <f>IF(OR(V22="",V22="N/A",V22="Common Equity",V22="Builder Deposit / Equity",N($R22)=0),"N/A",SUM($W22)/$R22*100)</f>
        <v>100</v>
      </c>
      <c r="Z22" s="619">
        <f>IF(OR(V22="",V22="N/A",V22="Common Equity",V22="Builder Deposit / Equity",N($R22)=0),"N/A",SUM($W22)/$R22*100)</f>
        <v>100</v>
      </c>
      <c r="AA22" s="619">
        <f>IF(OR(V22="",V22="N/A",N($T22)=0),"N/A",SUM($W22)/$T22*100)</f>
        <v>18.4297159506445</v>
      </c>
      <c r="AB22" s="662">
        <v>0.0365</v>
      </c>
      <c r="AC22" s="660" t="inlineStr">
        <is>
          <t>Common Equity</t>
        </is>
      </c>
      <c r="AD22" s="663">
        <f>T22-W22-AK22</f>
        <v>392572368</v>
      </c>
      <c r="AE22" s="608">
        <f>IF(OR(AC22="",AC22="N/A"),"N/A",Y22)</f>
        <v>100</v>
      </c>
      <c r="AF22" s="608" t="str">
        <f>IF(OR(AC22="",AC22="N/A",AC22="Common Equity",AC22="Builder Deposit / Equity",N($R22)=0),"N/A",SUM($W22,$AD22)/$R22*100)</f>
        <v>N/A</v>
      </c>
      <c r="AG22" s="608" t="str">
        <f>IF(OR(AC22="",AC22="N/A",AC22="Common Equity",AC22="Builder Deposit / Equity",N($R22)=0),"N/A",SUM($W22,$AD22)/$R22*100)</f>
        <v>N/A</v>
      </c>
      <c r="AH22" s="608">
        <f>IF(OR(AC22="",AC22="N/A",N($T22)=0),"N/A",SUM($W22,$AD22)/$T22*100)</f>
        <v>90.4914413720778</v>
      </c>
      <c r="AI22" s="664">
        <v>0.107</v>
      </c>
      <c r="AJ22" s="660" t="inlineStr">
        <is>
          <t>Builder Deposit / Equity</t>
        </is>
      </c>
      <c r="AK22" s="661">
        <v>51800000</v>
      </c>
      <c r="AL22" s="665" t="str">
        <f>IF(OR(AJ22="",AJ22="N/A"),"N/A",AF22)</f>
        <v>N/A</v>
      </c>
      <c r="AM22" s="666" t="str">
        <f>IF(OR(AJ22="",AJ22="N/A",AJ22="Common Equity",AJ22="Builder Deposit / Equity",N($R22)=0),"N/A",SUM($W22,$AD22,$AK22)/$R22*100)</f>
        <v>N/A</v>
      </c>
      <c r="AN22" s="666" t="str">
        <f>IF(OR(AJ22="",AJ22="N/A",AJ22="Common Equity",AJ22="Builder Deposit / Equity",N($R22)=0),"N/A",SUM($W22,$AD22,$AK22)/$R22*100)</f>
        <v>N/A</v>
      </c>
      <c r="AO22" s="665">
        <f>IF(OR(AJ22="",AJ22="N/A",N($T22)=0),"N/A",SUM($W22,$AD22,$AK22)/$T22*100)</f>
        <v>100</v>
      </c>
      <c r="AP22" s="667" t="inlineStr">
        <is>
          <t>N/A</t>
        </is>
      </c>
      <c r="AQ22" s="620"/>
      <c r="AR22" s="620"/>
      <c r="AS22" s="608"/>
      <c r="AT22" s="608"/>
      <c r="AU22" s="608"/>
      <c r="AV22" s="608"/>
      <c r="AW22" s="621"/>
    </row>
    <row r="23" spans="1:49" x14ac:dyDescent="0.35">
      <c r="A23" s="9" t="s">
        <v>2964</v>
      </c>
      <c r="B23" s="2">
        <v>344509</v>
      </c>
      <c r="C23" s="264" t="s">
        <v>2965</v>
      </c>
      <c r="D23" s="264" t="s">
        <v>2342</v>
      </c>
      <c r="E23" s="264" t="s">
        <v>3293</v>
      </c>
      <c r="F23" s="264" t="s">
        <v>2126</v>
      </c>
      <c r="G23" s="264" t="s">
        <v>3287</v>
      </c>
      <c r="H23" s="518">
        <v>10000000</v>
      </c>
      <c r="I23" s="518">
        <v>10000000</v>
      </c>
      <c r="J23" s="264" t="s">
        <v>168</v>
      </c>
      <c r="K23" s="438">
        <v>1</v>
      </c>
      <c r="L23" s="520">
        <f>I23*K23</f>
        <v>10000000</v>
      </c>
      <c r="M23" s="520">
        <f>L23+N23</f>
        <v>10000000</v>
      </c>
      <c r="N23" s="520">
        <f>H23-I23</f>
        <v>0</v>
      </c>
      <c r="O23" s="518">
        <v>325200000</v>
      </c>
      <c r="P23" s="435" t="s">
        <v>3276</v>
      </c>
      <c r="Q23" s="435" t="s">
        <v>95</v>
      </c>
      <c r="R23" s="612">
        <f>IF(OR(V23="",V23="N/A",V23="Common Equity",V23="Builder Deposit / Equity"),0,N(W23))+IF(OR(AC23="",AC23="N/A",AC23="Common Equity",AC23="Builder Deposit / Equity"),0,N(AD23))+IF(OR(AJ23="",AJ23="N/A",AJ23="Common Equity",AJ23="Builder Deposit / Equity"),0,N(AK23))+IF(OR(AQ23="",AQ23="N/A",AQ23="Common Equity",AQ23="Builder Deposit / Equity"),0,N(AR23))</f>
        <v>600000000</v>
      </c>
      <c r="S23" s="518">
        <v>600000000</v>
      </c>
      <c r="T23" s="518">
        <v>958000000</v>
      </c>
      <c r="U23" s="523">
        <v>827420000</v>
      </c>
      <c r="V23" s="524" t="s">
        <v>3379</v>
      </c>
      <c r="W23" s="434">
        <v>238900000</v>
      </c>
      <c r="X23" s="526">
        <v>0</v>
      </c>
      <c r="Y23" s="610">
        <f>IF(OR(V23="",V23="N/A",V23="Common Equity",V23="Builder Deposit / Equity",N($R23)=0),"N/A",SUM($W23)/$R23*100)</f>
        <v>39.8166666666667</v>
      </c>
      <c r="Z23" s="526">
        <f>IF(OR(V23="",V23="N/A",V23="Common Equity",V23="Builder Deposit / Equity",N($R23)=0),"N/A",SUM($W23)/$R23*100)</f>
        <v>39.8166666666667</v>
      </c>
      <c r="AA23" s="526">
        <f>IF(OR(V23="",V23="N/A",N($T23)=0),"N/A",SUM($W23)/$T23*100)</f>
        <v>24.937369519833</v>
      </c>
      <c r="AB23" s="628">
        <v>1.7000000000000001E-2</v>
      </c>
      <c r="AC23" s="524" t="s">
        <v>3379</v>
      </c>
      <c r="AD23" s="434">
        <v>86300000</v>
      </c>
      <c r="AE23" s="526">
        <f>IF(OR(AC23="",AC23="N/A"),"N/A",Y23)</f>
        <v>39.8166666666667</v>
      </c>
      <c r="AF23" s="526">
        <f>IF(OR(AC23="",AC23="N/A",AC23="Common Equity",AC23="Builder Deposit / Equity",N($R23)=0),"N/A",SUM($W23,$AD23)/$R23*100)</f>
        <v>54.2</v>
      </c>
      <c r="AG23" s="526">
        <f>IF(OR(AC23="",AC23="N/A",AC23="Common Equity",AC23="Builder Deposit / Equity",N($R23)=0),"N/A",SUM($W23,$AD23)/$R23*100)</f>
        <v>54.2</v>
      </c>
      <c r="AH23" s="526">
        <f>IF(OR(AC23="",AC23="N/A",N($T23)=0),"N/A",SUM($W23,$AD23)/$T23*100)</f>
        <v>33.9457202505219</v>
      </c>
      <c r="AI23" s="623">
        <v>0.02</v>
      </c>
      <c r="AJ23" s="524" t="s">
        <v>3380</v>
      </c>
      <c r="AK23" s="434">
        <v>274800000</v>
      </c>
      <c r="AL23" s="526">
        <f>IF(OR(AJ23="",AJ23="N/A"),"N/A",AF23)</f>
        <v>54.2</v>
      </c>
      <c r="AM23" s="526">
        <f>IF(OR(AJ23="",AJ23="N/A",AJ23="Common Equity",AJ23="Builder Deposit / Equity",N($R23)=0),"N/A",SUM($W23,$AD23,$AK23)/$R23*100)</f>
        <v>100</v>
      </c>
      <c r="AN23" s="526">
        <f>IF(OR(AJ23="",AJ23="N/A",AJ23="Common Equity",AJ23="Builder Deposit / Equity",N($R23)=0),"N/A",SUM($W23,$AD23,$AK23)/$R23*100)</f>
        <v>100</v>
      </c>
      <c r="AO23" s="526">
        <f>IF(OR(AJ23="",AJ23="N/A",N($T23)=0),"N/A",SUM($W23,$AD23,$AK23)/$T23*100)</f>
        <v>62.6304801670146</v>
      </c>
      <c r="AP23" s="628">
        <v>3.6801310043668101E-2</v>
      </c>
      <c r="AQ23" s="2" t="s">
        <v>1253</v>
      </c>
      <c r="AR23" s="524">
        <f>T23-SUM(W23,AD23,AK23)</f>
        <v>358000000</v>
      </c>
      <c r="AS23" s="526">
        <f>IF(OR(AQ23="",AQ23="N/A"),"N/A",AM23)</f>
        <v>100</v>
      </c>
      <c r="AT23" s="526" t="str">
        <f>IF(OR(AQ23="",AQ23="N/A",AQ23="Common Equity",AQ23="Builder Deposit / Equity",N($R23)=0),"N/A",SUM($W23,$AD23,$AK23,$AR23)/$R23*100)</f>
        <v>N/A</v>
      </c>
      <c r="AU23" s="526" t="str">
        <f>IF(OR(AQ23="",AQ23="N/A",AQ23="Common Equity",AQ23="Builder Deposit / Equity",N($R23)=0),"N/A",SUM($W23,$AD23,$AK23,$AR23)/$R23*100)</f>
        <v>N/A</v>
      </c>
      <c r="AV23" s="526">
        <f>IF(OR(AQ23="",AQ23="N/A",N($T23)=0),"N/A",SUM($W23,$AD23,$AK23,$AR23)/$T23*100)</f>
        <v>100</v>
      </c>
      <c r="AW23" s="543" t="s">
        <v>95</v>
      </c>
    </row>
    <row r="24" spans="1:49" x14ac:dyDescent="0.35">
      <c r="A24" s="9" t="s">
        <v>2964</v>
      </c>
      <c r="B24" s="2">
        <v>344509</v>
      </c>
      <c r="C24" s="264" t="s">
        <v>2966</v>
      </c>
      <c r="D24" s="264" t="s">
        <v>2342</v>
      </c>
      <c r="E24" s="264" t="s">
        <v>3293</v>
      </c>
      <c r="F24" s="264" t="s">
        <v>2126</v>
      </c>
      <c r="G24" s="264" t="s">
        <v>3287</v>
      </c>
      <c r="H24" s="518">
        <v>25000000</v>
      </c>
      <c r="I24" s="518">
        <v>25000000</v>
      </c>
      <c r="J24" s="264" t="s">
        <v>168</v>
      </c>
      <c r="K24" s="438">
        <v>1</v>
      </c>
      <c r="L24" s="520">
        <f>I24*K24</f>
        <v>25000000</v>
      </c>
      <c r="M24" s="520">
        <f>L24+N24</f>
        <v>25000000</v>
      </c>
      <c r="N24" s="520">
        <f>H24-I24</f>
        <v>0</v>
      </c>
      <c r="O24" s="518">
        <v>395200000</v>
      </c>
      <c r="P24" s="435" t="s">
        <v>3276</v>
      </c>
      <c r="Q24" s="435" t="s">
        <v>95</v>
      </c>
      <c r="R24" s="612">
        <f>IF(OR(V24="",V24="N/A",V24="Common Equity",V24="Builder Deposit / Equity"),0,N(W24))+IF(OR(AC24="",AC24="N/A",AC24="Common Equity",AC24="Builder Deposit / Equity"),0,N(AD24))+IF(OR(AJ24="",AJ24="N/A",AJ24="Common Equity",AJ24="Builder Deposit / Equity"),0,N(AK24))+IF(OR(AQ24="",AQ24="N/A",AQ24="Common Equity",AQ24="Builder Deposit / Equity"),0,N(AR24))</f>
        <v>600000000</v>
      </c>
      <c r="S24" s="518">
        <v>600000000</v>
      </c>
      <c r="T24" s="518">
        <v>958000000</v>
      </c>
      <c r="U24" s="523">
        <v>827420000</v>
      </c>
      <c r="V24" s="524" t="s">
        <v>3379</v>
      </c>
      <c r="W24" s="434">
        <v>325200000</v>
      </c>
      <c r="X24" s="526">
        <v>0</v>
      </c>
      <c r="Y24" s="610">
        <f>IF(OR(V24="",V24="N/A",V24="Common Equity",V24="Builder Deposit / Equity",N($R24)=0),"N/A",SUM($W24)/$R24*100)</f>
        <v>54.2</v>
      </c>
      <c r="Z24" s="526">
        <f>IF(OR(V24="",V24="N/A",V24="Common Equity",V24="Builder Deposit / Equity",N($R24)=0),"N/A",SUM($W24)/$R24*100)</f>
        <v>54.2</v>
      </c>
      <c r="AA24" s="526">
        <f>IF(OR(V24="",V24="N/A",N($T24)=0),"N/A",SUM($W24)/$T24*100)</f>
        <v>33.9457202505219</v>
      </c>
      <c r="AB24" s="628">
        <v>1.77961254612546E-2</v>
      </c>
      <c r="AC24" s="524" t="s">
        <v>3379</v>
      </c>
      <c r="AD24" s="434">
        <v>70000000</v>
      </c>
      <c r="AE24" s="526">
        <f>IF(OR(AC24="",AC24="N/A"),"N/A",Y24)</f>
        <v>54.2</v>
      </c>
      <c r="AF24" s="526">
        <f>IF(OR(AC24="",AC24="N/A",AC24="Common Equity",AC24="Builder Deposit / Equity",N($R24)=0),"N/A",SUM($W24,$AD24)/$R24*100)</f>
        <v>65.8666666666667</v>
      </c>
      <c r="AG24" s="526">
        <f>IF(OR(AC24="",AC24="N/A",AC24="Common Equity",AC24="Builder Deposit / Equity",N($R24)=0),"N/A",SUM($W24,$AD24)/$R24*100)</f>
        <v>65.8666666666667</v>
      </c>
      <c r="AH24" s="526">
        <f>IF(OR(AC24="",AC24="N/A",N($T24)=0),"N/A",SUM($W24,$AD24)/$T24*100)</f>
        <v>41.2526096033403</v>
      </c>
      <c r="AI24" s="623">
        <v>2.2499999999999999E-2</v>
      </c>
      <c r="AJ24" s="524" t="s">
        <v>3380</v>
      </c>
      <c r="AK24" s="434">
        <v>204800000</v>
      </c>
      <c r="AL24" s="526">
        <f>IF(OR(AJ24="",AJ24="N/A"),"N/A",AF24)</f>
        <v>65.8666666666667</v>
      </c>
      <c r="AM24" s="526">
        <f>IF(OR(AJ24="",AJ24="N/A",AJ24="Common Equity",AJ24="Builder Deposit / Equity",N($R24)=0),"N/A",SUM($W24,$AD24,$AK24)/$R24*100)</f>
        <v>100</v>
      </c>
      <c r="AN24" s="526">
        <f>IF(OR(AJ24="",AJ24="N/A",AJ24="Common Equity",AJ24="Builder Deposit / Equity",N($R24)=0),"N/A",SUM($W24,$AD24,$AK24)/$R24*100)</f>
        <v>100</v>
      </c>
      <c r="AO24" s="526">
        <f>IF(OR(AJ24="",AJ24="N/A",N($T24)=0),"N/A",SUM($W24,$AD24,$AK24)/$T24*100)</f>
        <v>62.6304801670146</v>
      </c>
      <c r="AP24" s="628">
        <v>4.1689453124999998E-2</v>
      </c>
      <c r="AQ24" s="2" t="s">
        <v>1253</v>
      </c>
      <c r="AR24" s="524">
        <f>T24-SUM(W24,AD24,AK24)</f>
        <v>358000000</v>
      </c>
      <c r="AS24" s="526">
        <f>IF(OR(AQ24="",AQ24="N/A"),"N/A",AM24)</f>
        <v>100</v>
      </c>
      <c r="AT24" s="526" t="str">
        <f>IF(OR(AQ24="",AQ24="N/A",AQ24="Common Equity",AQ24="Builder Deposit / Equity",N($R24)=0),"N/A",SUM($W24,$AD24,$AK24,$AR24)/$R24*100)</f>
        <v>N/A</v>
      </c>
      <c r="AU24" s="526" t="str">
        <f>IF(OR(AQ24="",AQ24="N/A",AQ24="Common Equity",AQ24="Builder Deposit / Equity",N($R24)=0),"N/A",SUM($W24,$AD24,$AK24,$AR24)/$R24*100)</f>
        <v>N/A</v>
      </c>
      <c r="AV24" s="526">
        <f>IF(OR(AQ24="",AQ24="N/A",N($T24)=0),"N/A",SUM($W24,$AD24,$AK24,$AR24)/$T24*100)</f>
        <v>100</v>
      </c>
      <c r="AW24" s="543" t="s">
        <v>95</v>
      </c>
    </row>
    <row r="25" spans="1:49" x14ac:dyDescent="0.35">
      <c r="A25" s="9" t="s">
        <v>2964</v>
      </c>
      <c r="B25" s="2">
        <v>344509</v>
      </c>
      <c r="C25" s="264" t="s">
        <v>2967</v>
      </c>
      <c r="D25" s="264" t="s">
        <v>2342</v>
      </c>
      <c r="E25" s="264" t="s">
        <v>3293</v>
      </c>
      <c r="F25" s="264" t="s">
        <v>2126</v>
      </c>
      <c r="G25" s="264" t="s">
        <v>3287</v>
      </c>
      <c r="H25" s="518">
        <v>25000000</v>
      </c>
      <c r="I25" s="518">
        <v>25000000</v>
      </c>
      <c r="J25" s="264" t="s">
        <v>168</v>
      </c>
      <c r="K25" s="438">
        <v>1</v>
      </c>
      <c r="L25" s="520">
        <f>I25*K25</f>
        <v>25000000</v>
      </c>
      <c r="M25" s="520">
        <f>L25+N25</f>
        <v>25000000</v>
      </c>
      <c r="N25" s="520">
        <f>H25-I25</f>
        <v>0</v>
      </c>
      <c r="O25" s="518">
        <v>458200000</v>
      </c>
      <c r="P25" s="435" t="s">
        <v>3276</v>
      </c>
      <c r="Q25" s="435" t="s">
        <v>95</v>
      </c>
      <c r="R25" s="612">
        <f>IF(OR(V25="",V25="N/A",V25="Common Equity",V25="Builder Deposit / Equity"),0,N(W25))+IF(OR(AC25="",AC25="N/A",AC25="Common Equity",AC25="Builder Deposit / Equity"),0,N(AD25))+IF(OR(AJ25="",AJ25="N/A",AJ25="Common Equity",AJ25="Builder Deposit / Equity"),0,N(AK25))+IF(OR(AQ25="",AQ25="N/A",AQ25="Common Equity",AQ25="Builder Deposit / Equity"),0,N(AR25))</f>
        <v>600000000</v>
      </c>
      <c r="S25" s="518">
        <v>600000000</v>
      </c>
      <c r="T25" s="518">
        <v>958000000</v>
      </c>
      <c r="U25" s="523">
        <v>827420000</v>
      </c>
      <c r="V25" s="524" t="s">
        <v>3379</v>
      </c>
      <c r="W25" s="434">
        <v>395200000</v>
      </c>
      <c r="X25" s="526">
        <v>0</v>
      </c>
      <c r="Y25" s="610">
        <f>IF(OR(V25="",V25="N/A",V25="Common Equity",V25="Builder Deposit / Equity",N($R25)=0),"N/A",SUM($W25)/$R25*100)</f>
        <v>65.8666666666667</v>
      </c>
      <c r="Z25" s="526">
        <f>IF(OR(V25="",V25="N/A",V25="Common Equity",V25="Builder Deposit / Equity",N($R25)=0),"N/A",SUM($W25)/$R25*100)</f>
        <v>65.8666666666667</v>
      </c>
      <c r="AA25" s="526">
        <f>IF(OR(V25="",V25="N/A",N($T25)=0),"N/A",SUM($W25)/$T25*100)</f>
        <v>41.2526096033403</v>
      </c>
      <c r="AB25" s="628">
        <v>1.86293016194332E-2</v>
      </c>
      <c r="AC25" s="524" t="s">
        <v>3379</v>
      </c>
      <c r="AD25" s="434">
        <v>63000000</v>
      </c>
      <c r="AE25" s="526">
        <f>IF(OR(AC25="",AC25="N/A"),"N/A",Y25)</f>
        <v>65.8666666666667</v>
      </c>
      <c r="AF25" s="526">
        <f>IF(OR(AC25="",AC25="N/A",AC25="Common Equity",AC25="Builder Deposit / Equity",N($R25)=0),"N/A",SUM($W25,$AD25)/$R25*100)</f>
        <v>76.3666666666667</v>
      </c>
      <c r="AG25" s="526">
        <f>IF(OR(AC25="",AC25="N/A",AC25="Common Equity",AC25="Builder Deposit / Equity",N($R25)=0),"N/A",SUM($W25,$AD25)/$R25*100)</f>
        <v>76.3666666666667</v>
      </c>
      <c r="AH25" s="526">
        <f>IF(OR(AC25="",AC25="N/A",N($T25)=0),"N/A",SUM($W25,$AD25)/$T25*100)</f>
        <v>47.8288100208768</v>
      </c>
      <c r="AI25" s="623">
        <v>2.75E-2</v>
      </c>
      <c r="AJ25" s="524" t="s">
        <v>3380</v>
      </c>
      <c r="AK25" s="434">
        <v>141800000</v>
      </c>
      <c r="AL25" s="526">
        <f>IF(OR(AJ25="",AJ25="N/A"),"N/A",AF25)</f>
        <v>76.3666666666667</v>
      </c>
      <c r="AM25" s="526">
        <f>IF(OR(AJ25="",AJ25="N/A",AJ25="Common Equity",AJ25="Builder Deposit / Equity",N($R25)=0),"N/A",SUM($W25,$AD25,$AK25)/$R25*100)</f>
        <v>100</v>
      </c>
      <c r="AN25" s="526">
        <f>IF(OR(AJ25="",AJ25="N/A",AJ25="Common Equity",AJ25="Builder Deposit / Equity",N($R25)=0),"N/A",SUM($W25,$AD25,$AK25)/$R25*100)</f>
        <v>100</v>
      </c>
      <c r="AO25" s="526">
        <f>IF(OR(AJ25="",AJ25="N/A",N($T25)=0),"N/A",SUM($W25,$AD25,$AK25)/$T25*100)</f>
        <v>62.6304801670146</v>
      </c>
      <c r="AP25" s="628">
        <v>4.7993653032440103E-2</v>
      </c>
      <c r="AQ25" s="2" t="s">
        <v>1253</v>
      </c>
      <c r="AR25" s="524">
        <f>T25-SUM(W25,AD25,AK25)</f>
        <v>358000000</v>
      </c>
      <c r="AS25" s="526">
        <f>IF(OR(AQ25="",AQ25="N/A"),"N/A",AM25)</f>
        <v>100</v>
      </c>
      <c r="AT25" s="526" t="str">
        <f>IF(OR(AQ25="",AQ25="N/A",AQ25="Common Equity",AQ25="Builder Deposit / Equity",N($R25)=0),"N/A",SUM($W25,$AD25,$AK25,$AR25)/$R25*100)</f>
        <v>N/A</v>
      </c>
      <c r="AU25" s="526" t="str">
        <f>IF(OR(AQ25="",AQ25="N/A",AQ25="Common Equity",AQ25="Builder Deposit / Equity",N($R25)=0),"N/A",SUM($W25,$AD25,$AK25,$AR25)/$R25*100)</f>
        <v>N/A</v>
      </c>
      <c r="AV25" s="526">
        <f>IF(OR(AQ25="",AQ25="N/A",N($T25)=0),"N/A",SUM($W25,$AD25,$AK25,$AR25)/$T25*100)</f>
        <v>100</v>
      </c>
      <c r="AW25" s="543" t="s">
        <v>95</v>
      </c>
    </row>
    <row r="26" spans="1:49" x14ac:dyDescent="0.35">
      <c r="A26" s="9" t="s">
        <v>2982</v>
      </c>
      <c r="B26" s="2">
        <v>345181</v>
      </c>
      <c r="C26" s="264" t="s">
        <v>2993</v>
      </c>
      <c r="D26" s="264" t="s">
        <v>2342</v>
      </c>
      <c r="E26" s="264" t="s">
        <v>3293</v>
      </c>
      <c r="F26" s="264" t="s">
        <v>2126</v>
      </c>
      <c r="G26" s="264" t="s">
        <v>3287</v>
      </c>
      <c r="H26" s="518">
        <v>10000000</v>
      </c>
      <c r="I26" s="518">
        <v>10000000</v>
      </c>
      <c r="J26" s="264" t="s">
        <v>168</v>
      </c>
      <c r="K26" s="438">
        <v>1</v>
      </c>
      <c r="L26" s="520">
        <f>I26*K26</f>
        <v>10000000</v>
      </c>
      <c r="M26" s="520">
        <f>L26+N26</f>
        <v>10000000</v>
      </c>
      <c r="N26" s="520">
        <f>H26-I26</f>
        <v>0</v>
      </c>
      <c r="O26" s="518">
        <v>380700000</v>
      </c>
      <c r="P26" s="435" t="s">
        <v>3276</v>
      </c>
      <c r="Q26" s="435" t="s">
        <v>95</v>
      </c>
      <c r="R26" s="612">
        <f>IF(OR(V26="",V26="N/A",V26="Common Equity",V26="Builder Deposit / Equity"),0,N(W26))+IF(OR(AC26="",AC26="N/A",AC26="Common Equity",AC26="Builder Deposit / Equity"),0,N(AD26))+IF(OR(AJ26="",AJ26="N/A",AJ26="Common Equity",AJ26="Builder Deposit / Equity"),0,N(AK26))+IF(OR(AQ26="",AQ26="N/A",AQ26="Common Equity",AQ26="Builder Deposit / Equity"),0,N(AR26))</f>
        <v>890000000</v>
      </c>
      <c r="S26" s="518">
        <v>890000000</v>
      </c>
      <c r="T26" s="518">
        <v>1182900000</v>
      </c>
      <c r="U26" s="523">
        <v>966190000</v>
      </c>
      <c r="V26" s="524" t="s">
        <v>3379</v>
      </c>
      <c r="W26" s="434">
        <v>248000000</v>
      </c>
      <c r="X26" s="526">
        <v>0</v>
      </c>
      <c r="Y26" s="610">
        <f>IF(OR(V26="",V26="N/A",V26="Common Equity",V26="Builder Deposit / Equity",N($R26)=0),"N/A",SUM($W26)/$R26*100)</f>
        <v>27.8651685393258</v>
      </c>
      <c r="Z26" s="526">
        <f>IF(OR(V26="",V26="N/A",V26="Common Equity",V26="Builder Deposit / Equity",N($R26)=0),"N/A",SUM($W26)/$R26*100)</f>
        <v>27.8651685393258</v>
      </c>
      <c r="AA26" s="526">
        <f>IF(OR(V26="",V26="N/A",N($T26)=0),"N/A",SUM($W26)/$T26*100)</f>
        <v>20.9654239580692</v>
      </c>
      <c r="AB26" s="628">
        <v>1.4999999999999999E-2</v>
      </c>
      <c r="AC26" s="524" t="s">
        <v>3379</v>
      </c>
      <c r="AD26" s="434">
        <v>132700000</v>
      </c>
      <c r="AE26" s="526">
        <f>IF(OR(AC26="",AC26="N/A"),"N/A",Y26)</f>
        <v>27.8651685393258</v>
      </c>
      <c r="AF26" s="526">
        <f>IF(OR(AC26="",AC26="N/A",AC26="Common Equity",AC26="Builder Deposit / Equity",N($R26)=0),"N/A",SUM($W26,$AD26)/$R26*100)</f>
        <v>42.7752808988764</v>
      </c>
      <c r="AG26" s="526">
        <f>IF(OR(AC26="",AC26="N/A",AC26="Common Equity",AC26="Builder Deposit / Equity",N($R26)=0),"N/A",SUM($W26,$AD26)/$R26*100)</f>
        <v>42.7752808988764</v>
      </c>
      <c r="AH26" s="526">
        <f>IF(OR(AC26="",AC26="N/A",N($T26)=0),"N/A",SUM($W26,$AD26)/$T26*100)</f>
        <v>32.1836165356328</v>
      </c>
      <c r="AI26" s="623">
        <v>1.7999999999999999E-2</v>
      </c>
      <c r="AJ26" s="524" t="s">
        <v>3380</v>
      </c>
      <c r="AK26" s="434">
        <v>509300000</v>
      </c>
      <c r="AL26" s="526">
        <f>IF(OR(AJ26="",AJ26="N/A"),"N/A",AF26)</f>
        <v>42.7752808988764</v>
      </c>
      <c r="AM26" s="526">
        <f>IF(OR(AJ26="",AJ26="N/A",AJ26="Common Equity",AJ26="Builder Deposit / Equity",N($R26)=0),"N/A",SUM($W26,$AD26,$AK26)/$R26*100)</f>
        <v>100</v>
      </c>
      <c r="AN26" s="526">
        <f>IF(OR(AJ26="",AJ26="N/A",AJ26="Common Equity",AJ26="Builder Deposit / Equity",N($R26)=0),"N/A",SUM($W26,$AD26,$AK26)/$R26*100)</f>
        <v>100</v>
      </c>
      <c r="AO26" s="526">
        <f>IF(OR(AJ26="",AJ26="N/A",N($T26)=0),"N/A",SUM($W26,$AD26,$AK26)/$T26*100)</f>
        <v>75.2388198495224</v>
      </c>
      <c r="AP26" s="628">
        <v>3.7776654231297897E-2</v>
      </c>
      <c r="AQ26" s="2" t="s">
        <v>1253</v>
      </c>
      <c r="AR26" s="524">
        <f>T26-SUM(W26,AD26,AK26)</f>
        <v>292900000</v>
      </c>
      <c r="AS26" s="526">
        <f>IF(OR(AQ26="",AQ26="N/A"),"N/A",AM26)</f>
        <v>100</v>
      </c>
      <c r="AT26" s="526" t="str">
        <f>IF(OR(AQ26="",AQ26="N/A",AQ26="Common Equity",AQ26="Builder Deposit / Equity",N($R26)=0),"N/A",SUM($W26,$AD26,$AK26,$AR26)/$R26*100)</f>
        <v>N/A</v>
      </c>
      <c r="AU26" s="526" t="str">
        <f>IF(OR(AQ26="",AQ26="N/A",AQ26="Common Equity",AQ26="Builder Deposit / Equity",N($R26)=0),"N/A",SUM($W26,$AD26,$AK26,$AR26)/$R26*100)</f>
        <v>N/A</v>
      </c>
      <c r="AV26" s="526">
        <f>IF(OR(AQ26="",AQ26="N/A",N($T26)=0),"N/A",SUM($W26,$AD26,$AK26,$AR26)/$T26*100)</f>
        <v>100</v>
      </c>
      <c r="AW26" s="543" t="s">
        <v>95</v>
      </c>
    </row>
    <row r="27" spans="1:49" x14ac:dyDescent="0.35">
      <c r="A27" s="9" t="s">
        <v>2982</v>
      </c>
      <c r="B27" s="2">
        <v>345181</v>
      </c>
      <c r="C27" s="264" t="s">
        <v>2994</v>
      </c>
      <c r="D27" s="264" t="s">
        <v>2342</v>
      </c>
      <c r="E27" s="264" t="s">
        <v>3293</v>
      </c>
      <c r="F27" s="264" t="s">
        <v>2126</v>
      </c>
      <c r="G27" s="264" t="s">
        <v>3287</v>
      </c>
      <c r="H27" s="518">
        <v>15000000</v>
      </c>
      <c r="I27" s="518">
        <v>15000000</v>
      </c>
      <c r="J27" s="264" t="s">
        <v>168</v>
      </c>
      <c r="K27" s="438">
        <v>1</v>
      </c>
      <c r="L27" s="520">
        <f>I27*K27</f>
        <v>15000000</v>
      </c>
      <c r="M27" s="520">
        <f>L27+N27</f>
        <v>15000000</v>
      </c>
      <c r="N27" s="520">
        <f>H27-I27</f>
        <v>0</v>
      </c>
      <c r="O27" s="518">
        <v>437000000</v>
      </c>
      <c r="P27" s="435" t="s">
        <v>3276</v>
      </c>
      <c r="Q27" s="435" t="s">
        <v>95</v>
      </c>
      <c r="R27" s="612">
        <f>IF(OR(V27="",V27="N/A",V27="Common Equity",V27="Builder Deposit / Equity"),0,N(W27))+IF(OR(AC27="",AC27="N/A",AC27="Common Equity",AC27="Builder Deposit / Equity"),0,N(AD27))+IF(OR(AJ27="",AJ27="N/A",AJ27="Common Equity",AJ27="Builder Deposit / Equity"),0,N(AK27))+IF(OR(AQ27="",AQ27="N/A",AQ27="Common Equity",AQ27="Builder Deposit / Equity"),0,N(AR27))</f>
        <v>890000000</v>
      </c>
      <c r="S27" s="518">
        <v>890000000</v>
      </c>
      <c r="T27" s="518">
        <v>1182900000</v>
      </c>
      <c r="U27" s="523">
        <v>966190000</v>
      </c>
      <c r="V27" s="524" t="s">
        <v>3379</v>
      </c>
      <c r="W27" s="434">
        <v>380700000</v>
      </c>
      <c r="X27" s="526">
        <v>0</v>
      </c>
      <c r="Y27" s="610">
        <f>IF(OR(V27="",V27="N/A",V27="Common Equity",V27="Builder Deposit / Equity",N($R27)=0),"N/A",SUM($W27)/$R27*100)</f>
        <v>42.7752808988764</v>
      </c>
      <c r="Z27" s="526">
        <f>IF(OR(V27="",V27="N/A",V27="Common Equity",V27="Builder Deposit / Equity",N($R27)=0),"N/A",SUM($W27)/$R27*100)</f>
        <v>42.7752808988764</v>
      </c>
      <c r="AA27" s="526">
        <f>IF(OR(V27="",V27="N/A",N($T27)=0),"N/A",SUM($W27)/$T27*100)</f>
        <v>32.1836165356328</v>
      </c>
      <c r="AB27" s="628">
        <v>1.6045705279747802E-2</v>
      </c>
      <c r="AC27" s="524" t="s">
        <v>3379</v>
      </c>
      <c r="AD27" s="434">
        <v>56300000</v>
      </c>
      <c r="AE27" s="526">
        <f>IF(OR(AC27="",AC27="N/A"),"N/A",Y27)</f>
        <v>42.7752808988764</v>
      </c>
      <c r="AF27" s="526">
        <f>IF(OR(AC27="",AC27="N/A",AC27="Common Equity",AC27="Builder Deposit / Equity",N($R27)=0),"N/A",SUM($W27,$AD27)/$R27*100)</f>
        <v>49.1011235955056</v>
      </c>
      <c r="AG27" s="526">
        <f>IF(OR(AC27="",AC27="N/A",AC27="Common Equity",AC27="Builder Deposit / Equity",N($R27)=0),"N/A",SUM($W27,$AD27)/$R27*100)</f>
        <v>49.1011235955056</v>
      </c>
      <c r="AH27" s="526">
        <f>IF(OR(AC27="",AC27="N/A",N($T27)=0),"N/A",SUM($W27,$AD27)/$T27*100)</f>
        <v>36.9431059261138</v>
      </c>
      <c r="AI27" s="623">
        <v>2.0500000000000001E-2</v>
      </c>
      <c r="AJ27" s="524" t="s">
        <v>3380</v>
      </c>
      <c r="AK27" s="434">
        <v>453000000</v>
      </c>
      <c r="AL27" s="526">
        <f>IF(OR(AJ27="",AJ27="N/A"),"N/A",AF27)</f>
        <v>49.1011235955056</v>
      </c>
      <c r="AM27" s="526">
        <f>IF(OR(AJ27="",AJ27="N/A",AJ27="Common Equity",AJ27="Builder Deposit / Equity",N($R27)=0),"N/A",SUM($W27,$AD27,$AK27)/$R27*100)</f>
        <v>100</v>
      </c>
      <c r="AN27" s="526">
        <f>IF(OR(AJ27="",AJ27="N/A",AJ27="Common Equity",AJ27="Builder Deposit / Equity",N($R27)=0),"N/A",SUM($W27,$AD27,$AK27)/$R27*100)</f>
        <v>100</v>
      </c>
      <c r="AO27" s="526">
        <f>IF(OR(AJ27="",AJ27="N/A",N($T27)=0),"N/A",SUM($W27,$AD27,$AK27)/$T27*100)</f>
        <v>75.2388198495224</v>
      </c>
      <c r="AP27" s="628">
        <v>3.9923841059602699E-2</v>
      </c>
      <c r="AQ27" s="2" t="s">
        <v>1253</v>
      </c>
      <c r="AR27" s="524">
        <f>T27-SUM(W27,AD27,AK27)</f>
        <v>292900000</v>
      </c>
      <c r="AS27" s="526">
        <f>IF(OR(AQ27="",AQ27="N/A"),"N/A",AM27)</f>
        <v>100</v>
      </c>
      <c r="AT27" s="526" t="str">
        <f>IF(OR(AQ27="",AQ27="N/A",AQ27="Common Equity",AQ27="Builder Deposit / Equity",N($R27)=0),"N/A",SUM($W27,$AD27,$AK27,$AR27)/$R27*100)</f>
        <v>N/A</v>
      </c>
      <c r="AU27" s="526" t="str">
        <f>IF(OR(AQ27="",AQ27="N/A",AQ27="Common Equity",AQ27="Builder Deposit / Equity",N($R27)=0),"N/A",SUM($W27,$AD27,$AK27,$AR27)/$R27*100)</f>
        <v>N/A</v>
      </c>
      <c r="AV27" s="526">
        <f>IF(OR(AQ27="",AQ27="N/A",N($T27)=0),"N/A",SUM($W27,$AD27,$AK27,$AR27)/$T27*100)</f>
        <v>100</v>
      </c>
      <c r="AW27" s="543" t="s">
        <v>95</v>
      </c>
    </row>
    <row r="28" spans="1:49" x14ac:dyDescent="0.35">
      <c r="A28" s="9" t="s">
        <v>2982</v>
      </c>
      <c r="B28" s="2">
        <v>345181</v>
      </c>
      <c r="C28" s="264" t="s">
        <v>2995</v>
      </c>
      <c r="D28" s="264" t="s">
        <v>2342</v>
      </c>
      <c r="E28" s="264" t="s">
        <v>3293</v>
      </c>
      <c r="F28" s="264" t="s">
        <v>2126</v>
      </c>
      <c r="G28" s="264" t="s">
        <v>3287</v>
      </c>
      <c r="H28" s="518">
        <v>35000000</v>
      </c>
      <c r="I28" s="518">
        <v>35000000</v>
      </c>
      <c r="J28" s="264" t="s">
        <v>168</v>
      </c>
      <c r="K28" s="438">
        <v>1</v>
      </c>
      <c r="L28" s="520">
        <f>I28*K28</f>
        <v>35000000</v>
      </c>
      <c r="M28" s="520">
        <f>L28+N28</f>
        <v>35000000</v>
      </c>
      <c r="N28" s="520">
        <f>H28-I28</f>
        <v>0</v>
      </c>
      <c r="O28" s="518">
        <v>614700000</v>
      </c>
      <c r="P28" s="435" t="s">
        <v>3276</v>
      </c>
      <c r="Q28" s="435" t="s">
        <v>95</v>
      </c>
      <c r="R28" s="612">
        <f>IF(OR(V28="",V28="N/A",V28="Common Equity",V28="Builder Deposit / Equity"),0,N(W28))+IF(OR(AC28="",AC28="N/A",AC28="Common Equity",AC28="Builder Deposit / Equity"),0,N(AD28))+IF(OR(AJ28="",AJ28="N/A",AJ28="Common Equity",AJ28="Builder Deposit / Equity"),0,N(AK28))+IF(OR(AQ28="",AQ28="N/A",AQ28="Common Equity",AQ28="Builder Deposit / Equity"),0,N(AR28))</f>
        <v>890000000</v>
      </c>
      <c r="S28" s="518">
        <v>890000000</v>
      </c>
      <c r="T28" s="518">
        <v>1182900000</v>
      </c>
      <c r="U28" s="523">
        <v>966190000</v>
      </c>
      <c r="V28" s="524" t="s">
        <v>3379</v>
      </c>
      <c r="W28" s="434">
        <v>437000000</v>
      </c>
      <c r="X28" s="526">
        <v>0</v>
      </c>
      <c r="Y28" s="610">
        <f>IF(OR(V28="",V28="N/A",V28="Common Equity",V28="Builder Deposit / Equity",N($R28)=0),"N/A",SUM($W28)/$R28*100)</f>
        <v>49.1011235955056</v>
      </c>
      <c r="Z28" s="526">
        <f>IF(OR(V28="",V28="N/A",V28="Common Equity",V28="Builder Deposit / Equity",N($R28)=0),"N/A",SUM($W28)/$R28*100)</f>
        <v>49.1011235955056</v>
      </c>
      <c r="AA28" s="526">
        <f>IF(OR(V28="",V28="N/A",N($T28)=0),"N/A",SUM($W28)/$T28*100)</f>
        <v>36.9431059261138</v>
      </c>
      <c r="AB28" s="628">
        <v>1.6619565217391299E-2</v>
      </c>
      <c r="AC28" s="524" t="s">
        <v>3379</v>
      </c>
      <c r="AD28" s="434">
        <v>177700000</v>
      </c>
      <c r="AE28" s="526">
        <f>IF(OR(AC28="",AC28="N/A"),"N/A",Y28)</f>
        <v>49.1011235955056</v>
      </c>
      <c r="AF28" s="526">
        <f>IF(OR(AC28="",AC28="N/A",AC28="Common Equity",AC28="Builder Deposit / Equity",N($R28)=0),"N/A",SUM($W28,$AD28)/$R28*100)</f>
        <v>69.0674157303371</v>
      </c>
      <c r="AG28" s="526">
        <f>IF(OR(AC28="",AC28="N/A",AC28="Common Equity",AC28="Builder Deposit / Equity",N($R28)=0),"N/A",SUM($W28,$AD28)/$R28*100)</f>
        <v>69.0674157303371</v>
      </c>
      <c r="AH28" s="526">
        <f>IF(OR(AC28="",AC28="N/A",N($T28)=0),"N/A",SUM($W28,$AD28)/$T28*100)</f>
        <v>51.965508496069</v>
      </c>
      <c r="AI28" s="623">
        <v>2.75E-2</v>
      </c>
      <c r="AJ28" s="524" t="s">
        <v>3380</v>
      </c>
      <c r="AK28" s="434">
        <v>275300000</v>
      </c>
      <c r="AL28" s="526">
        <f>IF(OR(AJ28="",AJ28="N/A"),"N/A",AF28)</f>
        <v>69.0674157303371</v>
      </c>
      <c r="AM28" s="526">
        <f>IF(OR(AJ28="",AJ28="N/A",AJ28="Common Equity",AJ28="Builder Deposit / Equity",N($R28)=0),"N/A",SUM($W28,$AD28,$AK28)/$R28*100)</f>
        <v>100</v>
      </c>
      <c r="AN28" s="526">
        <f>IF(OR(AJ28="",AJ28="N/A",AJ28="Common Equity",AJ28="Builder Deposit / Equity",N($R28)=0),"N/A",SUM($W28,$AD28,$AK28)/$R28*100)</f>
        <v>100</v>
      </c>
      <c r="AO28" s="526">
        <f>IF(OR(AJ28="",AJ28="N/A",N($T28)=0),"N/A",SUM($W28,$AD28,$AK28)/$T28*100)</f>
        <v>75.2388198495224</v>
      </c>
      <c r="AP28" s="628">
        <v>4.7943152924082799E-2</v>
      </c>
      <c r="AQ28" s="2" t="s">
        <v>1253</v>
      </c>
      <c r="AR28" s="524">
        <f>T28-SUM(W28,AD28,AK28)</f>
        <v>292900000</v>
      </c>
      <c r="AS28" s="526">
        <f>IF(OR(AQ28="",AQ28="N/A"),"N/A",AM28)</f>
        <v>100</v>
      </c>
      <c r="AT28" s="526" t="str">
        <f>IF(OR(AQ28="",AQ28="N/A",AQ28="Common Equity",AQ28="Builder Deposit / Equity",N($R28)=0),"N/A",SUM($W28,$AD28,$AK28,$AR28)/$R28*100)</f>
        <v>N/A</v>
      </c>
      <c r="AU28" s="526" t="str">
        <f>IF(OR(AQ28="",AQ28="N/A",AQ28="Common Equity",AQ28="Builder Deposit / Equity",N($R28)=0),"N/A",SUM($W28,$AD28,$AK28,$AR28)/$R28*100)</f>
        <v>N/A</v>
      </c>
      <c r="AV28" s="526">
        <f>IF(OR(AQ28="",AQ28="N/A",N($T28)=0),"N/A",SUM($W28,$AD28,$AK28,$AR28)/$T28*100)</f>
        <v>100</v>
      </c>
      <c r="AW28" s="543" t="s">
        <v>95</v>
      </c>
    </row>
    <row r="29" spans="1:49" x14ac:dyDescent="0.35">
      <c r="A29" s="222" t="s">
        <v>2977</v>
      </c>
      <c r="B29" s="264">
        <v>346842</v>
      </c>
      <c r="C29" s="264" t="s">
        <v>2996</v>
      </c>
      <c r="D29" s="264" t="s">
        <v>2342</v>
      </c>
      <c r="E29" s="264" t="s">
        <v>3293</v>
      </c>
      <c r="F29" s="264" t="s">
        <v>2126</v>
      </c>
      <c r="G29" s="264" t="s">
        <v>3287</v>
      </c>
      <c r="H29" s="518">
        <v>13000000</v>
      </c>
      <c r="I29" s="518">
        <v>13000000</v>
      </c>
      <c r="J29" s="264" t="s">
        <v>168</v>
      </c>
      <c r="K29" s="438">
        <v>1</v>
      </c>
      <c r="L29" s="520">
        <f>I29*K29</f>
        <v>13000000</v>
      </c>
      <c r="M29" s="520">
        <f>L29+N29</f>
        <v>13000000</v>
      </c>
      <c r="N29" s="520">
        <f>H29-I29</f>
        <v>0</v>
      </c>
      <c r="O29" s="518">
        <v>233200000</v>
      </c>
      <c r="P29" s="435" t="s">
        <v>3276</v>
      </c>
      <c r="Q29" s="435" t="s">
        <v>95</v>
      </c>
      <c r="R29" s="612">
        <f>IF(OR(V29="",V29="N/A",V29="Common Equity",V29="Builder Deposit / Equity"),0,N(W29))+IF(OR(AC29="",AC29="N/A",AC29="Common Equity",AC29="Builder Deposit / Equity"),0,N(AD29))+IF(OR(AJ29="",AJ29="N/A",AJ29="Common Equity",AJ29="Builder Deposit / Equity"),0,N(AK29))+IF(OR(AQ29="",AQ29="N/A",AQ29="Common Equity",AQ29="Builder Deposit / Equity"),0,N(AR29))</f>
        <v>565700000</v>
      </c>
      <c r="S29" s="518">
        <v>591594445</v>
      </c>
      <c r="T29" s="518">
        <v>810000000</v>
      </c>
      <c r="U29" s="523">
        <v>577050000</v>
      </c>
      <c r="V29" s="524" t="s">
        <v>3379</v>
      </c>
      <c r="W29" s="434">
        <v>181900000</v>
      </c>
      <c r="X29" s="526">
        <v>0</v>
      </c>
      <c r="Y29" s="610">
        <f>IF(OR(V29="",V29="N/A",V29="Common Equity",V29="Builder Deposit / Equity",N($R29)=0),"N/A",SUM($W29)/$R29*100)</f>
        <v>32.1548523952625</v>
      </c>
      <c r="Z29" s="526">
        <f>IF(OR(V29="",V29="N/A",V29="Common Equity",V29="Builder Deposit / Equity",N($R29)=0),"N/A",SUM($W29)/$R29*100)</f>
        <v>32.1548523952625</v>
      </c>
      <c r="AA29" s="526">
        <f>IF(OR(V29="",V29="N/A",N($T29)=0),"N/A",SUM($W29)/$T29*100)</f>
        <v>22.4567901234568</v>
      </c>
      <c r="AB29" s="628">
        <v>1.6500000000000001E-2</v>
      </c>
      <c r="AC29" s="524" t="s">
        <v>3379</v>
      </c>
      <c r="AD29" s="434">
        <v>51300000</v>
      </c>
      <c r="AE29" s="526">
        <f>IF(OR(AC29="",AC29="N/A"),"N/A",Y29)</f>
        <v>32.1548523952625</v>
      </c>
      <c r="AF29" s="526">
        <f>IF(OR(AC29="",AC29="N/A",AC29="Common Equity",AC29="Builder Deposit / Equity",N($R29)=0),"N/A",SUM($W29,$AD29)/$R29*100)</f>
        <v>41.2232632137175</v>
      </c>
      <c r="AG29" s="526">
        <f>IF(OR(AC29="",AC29="N/A",AC29="Common Equity",AC29="Builder Deposit / Equity",N($R29)=0),"N/A",SUM($W29,$AD29)/$R29*100)</f>
        <v>41.2232632137175</v>
      </c>
      <c r="AH29" s="526">
        <f>IF(OR(AC29="",AC29="N/A",N($T29)=0),"N/A",SUM($W29,$AD29)/$T29*100)</f>
        <v>28.7901234567901</v>
      </c>
      <c r="AI29" s="623">
        <v>1.9E-2</v>
      </c>
      <c r="AJ29" s="524" t="s">
        <v>3380</v>
      </c>
      <c r="AK29" s="434">
        <v>332500000</v>
      </c>
      <c r="AL29" s="526">
        <f>IF(OR(AJ29="",AJ29="N/A"),"N/A",AF29)</f>
        <v>41.2232632137175</v>
      </c>
      <c r="AM29" s="526">
        <f>IF(OR(AJ29="",AJ29="N/A",AJ29="Common Equity",AJ29="Builder Deposit / Equity",N($R29)=0),"N/A",SUM($W29,$AD29,$AK29)/$R29*100)</f>
        <v>100</v>
      </c>
      <c r="AN29" s="526">
        <f>IF(OR(AJ29="",AJ29="N/A",AJ29="Common Equity",AJ29="Builder Deposit / Equity",N($R29)=0),"N/A",SUM($W29,$AD29,$AK29)/$R29*100)</f>
        <v>100</v>
      </c>
      <c r="AO29" s="526">
        <f>IF(OR(AJ29="",AJ29="N/A",N($T29)=0),"N/A",SUM($W29,$AD29,$AK29)/$T29*100)</f>
        <v>69.8395061728395</v>
      </c>
      <c r="AP29" s="628">
        <v>4.6541691729323299E-2</v>
      </c>
      <c r="AQ29" s="2" t="s">
        <v>1253</v>
      </c>
      <c r="AR29" s="524">
        <f>T29-SUM(W29,AD29,AK29)</f>
        <v>244300000</v>
      </c>
      <c r="AS29" s="526">
        <f>IF(OR(AQ29="",AQ29="N/A"),"N/A",AM29)</f>
        <v>100</v>
      </c>
      <c r="AT29" s="526" t="str">
        <f>IF(OR(AQ29="",AQ29="N/A",AQ29="Common Equity",AQ29="Builder Deposit / Equity",N($R29)=0),"N/A",SUM($W29,$AD29,$AK29,$AR29)/$R29*100)</f>
        <v>N/A</v>
      </c>
      <c r="AU29" s="526" t="str">
        <f>IF(OR(AQ29="",AQ29="N/A",AQ29="Common Equity",AQ29="Builder Deposit / Equity",N($R29)=0),"N/A",SUM($W29,$AD29,$AK29,$AR29)/$R29*100)</f>
        <v>N/A</v>
      </c>
      <c r="AV29" s="526">
        <f>IF(OR(AQ29="",AQ29="N/A",N($T29)=0),"N/A",SUM($W29,$AD29,$AK29,$AR29)/$T29*100)</f>
        <v>100</v>
      </c>
      <c r="AW29" s="543" t="s">
        <v>95</v>
      </c>
    </row>
    <row r="30" spans="1:49" x14ac:dyDescent="0.35">
      <c r="A30" s="222" t="s">
        <v>2977</v>
      </c>
      <c r="B30" s="264">
        <v>346842</v>
      </c>
      <c r="C30" s="264" t="s">
        <v>2997</v>
      </c>
      <c r="D30" s="264" t="s">
        <v>2342</v>
      </c>
      <c r="E30" s="264" t="s">
        <v>3293</v>
      </c>
      <c r="F30" s="264" t="s">
        <v>2126</v>
      </c>
      <c r="G30" s="264" t="s">
        <v>3287</v>
      </c>
      <c r="H30" s="518">
        <v>13500000</v>
      </c>
      <c r="I30" s="518">
        <v>13500000</v>
      </c>
      <c r="J30" s="264" t="s">
        <v>168</v>
      </c>
      <c r="K30" s="438">
        <v>1</v>
      </c>
      <c r="L30" s="520">
        <f>I30*K30</f>
        <v>13500000</v>
      </c>
      <c r="M30" s="520">
        <f>L30+N30</f>
        <v>13500000</v>
      </c>
      <c r="N30" s="520">
        <f>H30-I30</f>
        <v>0</v>
      </c>
      <c r="O30" s="518">
        <v>288700000</v>
      </c>
      <c r="P30" s="435" t="s">
        <v>3276</v>
      </c>
      <c r="Q30" s="435" t="s">
        <v>95</v>
      </c>
      <c r="R30" s="612">
        <f>IF(OR(V30="",V30="N/A",V30="Common Equity",V30="Builder Deposit / Equity"),0,N(W30))+IF(OR(AC30="",AC30="N/A",AC30="Common Equity",AC30="Builder Deposit / Equity"),0,N(AD30))+IF(OR(AJ30="",AJ30="N/A",AJ30="Common Equity",AJ30="Builder Deposit / Equity"),0,N(AK30))+IF(OR(AQ30="",AQ30="N/A",AQ30="Common Equity",AQ30="Builder Deposit / Equity"),0,N(AR30))</f>
        <v>565700000</v>
      </c>
      <c r="S30" s="518">
        <v>591594445</v>
      </c>
      <c r="T30" s="518">
        <v>810000000</v>
      </c>
      <c r="U30" s="523">
        <v>577050000</v>
      </c>
      <c r="V30" s="524" t="s">
        <v>3379</v>
      </c>
      <c r="W30" s="434">
        <v>233200000</v>
      </c>
      <c r="X30" s="526">
        <v>0</v>
      </c>
      <c r="Y30" s="610">
        <f>IF(OR(V30="",V30="N/A",V30="Common Equity",V30="Builder Deposit / Equity",N($R30)=0),"N/A",SUM($W30)/$R30*100)</f>
        <v>41.2232632137175</v>
      </c>
      <c r="Z30" s="526">
        <f>IF(OR(V30="",V30="N/A",V30="Common Equity",V30="Builder Deposit / Equity",N($R30)=0),"N/A",SUM($W30)/$R30*100)</f>
        <v>41.2232632137175</v>
      </c>
      <c r="AA30" s="526">
        <f>IF(OR(V30="",V30="N/A",N($T30)=0),"N/A",SUM($W30)/$T30*100)</f>
        <v>28.7901234567901</v>
      </c>
      <c r="AB30" s="628">
        <v>1.70499571183533E-2</v>
      </c>
      <c r="AC30" s="524" t="s">
        <v>3379</v>
      </c>
      <c r="AD30" s="434">
        <v>55500000</v>
      </c>
      <c r="AE30" s="526">
        <f>IF(OR(AC30="",AC30="N/A"),"N/A",Y30)</f>
        <v>41.2232632137175</v>
      </c>
      <c r="AF30" s="526">
        <f>IF(OR(AC30="",AC30="N/A",AC30="Common Equity",AC30="Builder Deposit / Equity",N($R30)=0),"N/A",SUM($W30,$AD30)/$R30*100)</f>
        <v>51.0341170231572</v>
      </c>
      <c r="AG30" s="526">
        <f>IF(OR(AC30="",AC30="N/A",AC30="Common Equity",AC30="Builder Deposit / Equity",N($R30)=0),"N/A",SUM($W30,$AD30)/$R30*100)</f>
        <v>51.0341170231572</v>
      </c>
      <c r="AH30" s="526">
        <f>IF(OR(AC30="",AC30="N/A",N($T30)=0),"N/A",SUM($W30,$AD30)/$T30*100)</f>
        <v>35.641975308642</v>
      </c>
      <c r="AI30" s="623">
        <v>2.1999999999999999E-2</v>
      </c>
      <c r="AJ30" s="524" t="s">
        <v>3380</v>
      </c>
      <c r="AK30" s="434">
        <v>277000000</v>
      </c>
      <c r="AL30" s="526">
        <f>IF(OR(AJ30="",AJ30="N/A"),"N/A",AF30)</f>
        <v>51.0341170231572</v>
      </c>
      <c r="AM30" s="526">
        <f>IF(OR(AJ30="",AJ30="N/A",AJ30="Common Equity",AJ30="Builder Deposit / Equity",N($R30)=0),"N/A",SUM($W30,$AD30,$AK30)/$R30*100)</f>
        <v>100</v>
      </c>
      <c r="AN30" s="526">
        <f>IF(OR(AJ30="",AJ30="N/A",AJ30="Common Equity",AJ30="Builder Deposit / Equity",N($R30)=0),"N/A",SUM($W30,$AD30,$AK30)/$R30*100)</f>
        <v>100</v>
      </c>
      <c r="AO30" s="526">
        <f>IF(OR(AJ30="",AJ30="N/A",N($T30)=0),"N/A",SUM($W30,$AD30,$AK30)/$T30*100)</f>
        <v>69.8395061728395</v>
      </c>
      <c r="AP30" s="628">
        <v>5.14588898916968E-2</v>
      </c>
      <c r="AQ30" s="2" t="s">
        <v>1253</v>
      </c>
      <c r="AR30" s="524">
        <f>T30-SUM(W30,AD30,AK30)</f>
        <v>244300000</v>
      </c>
      <c r="AS30" s="526">
        <f>IF(OR(AQ30="",AQ30="N/A"),"N/A",AM30)</f>
        <v>100</v>
      </c>
      <c r="AT30" s="526" t="str">
        <f>IF(OR(AQ30="",AQ30="N/A",AQ30="Common Equity",AQ30="Builder Deposit / Equity",N($R30)=0),"N/A",SUM($W30,$AD30,$AK30,$AR30)/$R30*100)</f>
        <v>N/A</v>
      </c>
      <c r="AU30" s="526" t="str">
        <f>IF(OR(AQ30="",AQ30="N/A",AQ30="Common Equity",AQ30="Builder Deposit / Equity",N($R30)=0),"N/A",SUM($W30,$AD30,$AK30,$AR30)/$R30*100)</f>
        <v>N/A</v>
      </c>
      <c r="AV30" s="526">
        <f>IF(OR(AQ30="",AQ30="N/A",N($T30)=0),"N/A",SUM($W30,$AD30,$AK30,$AR30)/$T30*100)</f>
        <v>100</v>
      </c>
      <c r="AW30" s="543" t="s">
        <v>95</v>
      </c>
    </row>
    <row r="31" spans="1:49" x14ac:dyDescent="0.35">
      <c r="A31" s="222" t="s">
        <v>2977</v>
      </c>
      <c r="B31" s="264">
        <v>346842</v>
      </c>
      <c r="C31" s="264" t="s">
        <v>2998</v>
      </c>
      <c r="D31" s="264" t="s">
        <v>2342</v>
      </c>
      <c r="E31" s="264" t="s">
        <v>3293</v>
      </c>
      <c r="F31" s="264" t="s">
        <v>2126</v>
      </c>
      <c r="G31" s="264" t="s">
        <v>3287</v>
      </c>
      <c r="H31" s="518">
        <v>20000000</v>
      </c>
      <c r="I31" s="518">
        <v>20000000</v>
      </c>
      <c r="J31" s="264" t="s">
        <v>168</v>
      </c>
      <c r="K31" s="438">
        <v>1</v>
      </c>
      <c r="L31" s="520">
        <f>I31*K31</f>
        <v>20000000</v>
      </c>
      <c r="M31" s="520">
        <f>L31+N31</f>
        <v>20000000</v>
      </c>
      <c r="N31" s="520">
        <f>H31-I31</f>
        <v>0</v>
      </c>
      <c r="O31" s="518">
        <v>364700000</v>
      </c>
      <c r="P31" s="435" t="s">
        <v>3276</v>
      </c>
      <c r="Q31" s="435" t="s">
        <v>95</v>
      </c>
      <c r="R31" s="612">
        <f>IF(OR(V31="",V31="N/A",V31="Common Equity",V31="Builder Deposit / Equity"),0,N(W31))+IF(OR(AC31="",AC31="N/A",AC31="Common Equity",AC31="Builder Deposit / Equity"),0,N(AD31))+IF(OR(AJ31="",AJ31="N/A",AJ31="Common Equity",AJ31="Builder Deposit / Equity"),0,N(AK31))+IF(OR(AQ31="",AQ31="N/A",AQ31="Common Equity",AQ31="Builder Deposit / Equity"),0,N(AR31))</f>
        <v>565700000</v>
      </c>
      <c r="S31" s="518">
        <v>591594445</v>
      </c>
      <c r="T31" s="518">
        <v>810000000</v>
      </c>
      <c r="U31" s="523">
        <v>577050000</v>
      </c>
      <c r="V31" s="524" t="s">
        <v>3379</v>
      </c>
      <c r="W31" s="434">
        <v>288700000</v>
      </c>
      <c r="X31" s="526">
        <v>0</v>
      </c>
      <c r="Y31" s="610">
        <f>IF(OR(V31="",V31="N/A",V31="Common Equity",V31="Builder Deposit / Equity",N($R31)=0),"N/A",SUM($W31)/$R31*100)</f>
        <v>51.0341170231572</v>
      </c>
      <c r="Z31" s="526">
        <f>IF(OR(V31="",V31="N/A",V31="Common Equity",V31="Builder Deposit / Equity",N($R31)=0),"N/A",SUM($W31)/$R31*100)</f>
        <v>51.0341170231572</v>
      </c>
      <c r="AA31" s="526">
        <f>IF(OR(V31="",V31="N/A",N($T31)=0),"N/A",SUM($W31)/$T31*100)</f>
        <v>35.641975308642</v>
      </c>
      <c r="AB31" s="628">
        <v>1.80015587114652E-2</v>
      </c>
      <c r="AC31" s="524" t="s">
        <v>3379</v>
      </c>
      <c r="AD31" s="434">
        <v>76000000</v>
      </c>
      <c r="AE31" s="526">
        <f>IF(OR(AC31="",AC31="N/A"),"N/A",Y31)</f>
        <v>51.0341170231572</v>
      </c>
      <c r="AF31" s="526">
        <f>IF(OR(AC31="",AC31="N/A",AC31="Common Equity",AC31="Builder Deposit / Equity",N($R31)=0),"N/A",SUM($W31,$AD31)/$R31*100)</f>
        <v>64.4687997171646</v>
      </c>
      <c r="AG31" s="526">
        <f>IF(OR(AC31="",AC31="N/A",AC31="Common Equity",AC31="Builder Deposit / Equity",N($R31)=0),"N/A",SUM($W31,$AD31)/$R31*100)</f>
        <v>64.4687997171646</v>
      </c>
      <c r="AH31" s="526">
        <f>IF(OR(AC31="",AC31="N/A",N($T31)=0),"N/A",SUM($W31,$AD31)/$T31*100)</f>
        <v>45.0246913580247</v>
      </c>
      <c r="AI31" s="623">
        <v>3.2000000000000001E-2</v>
      </c>
      <c r="AJ31" s="524" t="s">
        <v>3380</v>
      </c>
      <c r="AK31" s="434">
        <v>201000000</v>
      </c>
      <c r="AL31" s="526">
        <f>IF(OR(AJ31="",AJ31="N/A"),"N/A",AF31)</f>
        <v>64.4687997171646</v>
      </c>
      <c r="AM31" s="526">
        <f>IF(OR(AJ31="",AJ31="N/A",AJ31="Common Equity",AJ31="Builder Deposit / Equity",N($R31)=0),"N/A",SUM($W31,$AD31,$AK31)/$R31*100)</f>
        <v>100</v>
      </c>
      <c r="AN31" s="526">
        <f>IF(OR(AJ31="",AJ31="N/A",AJ31="Common Equity",AJ31="Builder Deposit / Equity",N($R31)=0),"N/A",SUM($W31,$AD31,$AK31)/$R31*100)</f>
        <v>100</v>
      </c>
      <c r="AO31" s="526">
        <f>IF(OR(AJ31="",AJ31="N/A",N($T31)=0),"N/A",SUM($W31,$AD31,$AK31)/$T31*100)</f>
        <v>69.8395061728395</v>
      </c>
      <c r="AP31" s="628">
        <v>5.8816480099502501E-2</v>
      </c>
      <c r="AQ31" s="2" t="s">
        <v>1253</v>
      </c>
      <c r="AR31" s="524">
        <f>T31-SUM(W31,AD31,AK31)</f>
        <v>244300000</v>
      </c>
      <c r="AS31" s="526">
        <f>IF(OR(AQ31="",AQ31="N/A"),"N/A",AM31)</f>
        <v>100</v>
      </c>
      <c r="AT31" s="526" t="str">
        <f>IF(OR(AQ31="",AQ31="N/A",AQ31="Common Equity",AQ31="Builder Deposit / Equity",N($R31)=0),"N/A",SUM($W31,$AD31,$AK31,$AR31)/$R31*100)</f>
        <v>N/A</v>
      </c>
      <c r="AU31" s="526" t="str">
        <f>IF(OR(AQ31="",AQ31="N/A",AQ31="Common Equity",AQ31="Builder Deposit / Equity",N($R31)=0),"N/A",SUM($W31,$AD31,$AK31,$AR31)/$R31*100)</f>
        <v>N/A</v>
      </c>
      <c r="AV31" s="526">
        <f>IF(OR(AQ31="",AQ31="N/A",N($T31)=0),"N/A",SUM($W31,$AD31,$AK31,$AR31)/$T31*100)</f>
        <v>100</v>
      </c>
      <c r="AW31" s="543" t="s">
        <v>95</v>
      </c>
    </row>
    <row r="32" spans="1:49" x14ac:dyDescent="0.35">
      <c r="A32" s="222" t="s">
        <v>2977</v>
      </c>
      <c r="B32" s="264">
        <v>346842</v>
      </c>
      <c r="C32" s="264" t="s">
        <v>2999</v>
      </c>
      <c r="D32" s="264" t="s">
        <v>2342</v>
      </c>
      <c r="E32" s="264" t="s">
        <v>3293</v>
      </c>
      <c r="F32" s="264" t="s">
        <v>2126</v>
      </c>
      <c r="G32" s="668" t="inlineStr">
        <is>
          <t>CUSIP Non-IG</t>
        </is>
      </c>
      <c r="H32" s="518">
        <v>4000000</v>
      </c>
      <c r="I32" s="518">
        <v>4000000</v>
      </c>
      <c r="J32" s="264" t="s">
        <v>168</v>
      </c>
      <c r="K32" s="438">
        <v>1</v>
      </c>
      <c r="L32" s="520">
        <f>I32*K32</f>
        <v>4000000</v>
      </c>
      <c r="M32" s="520">
        <f>L32+N32</f>
        <v>4000000</v>
      </c>
      <c r="N32" s="520">
        <f>H32-I32</f>
        <v>0</v>
      </c>
      <c r="O32" s="518">
        <v>439700000</v>
      </c>
      <c r="P32" s="435" t="s">
        <v>3276</v>
      </c>
      <c r="Q32" s="435" t="s">
        <v>95</v>
      </c>
      <c r="R32" s="612">
        <f>IF(OR(V32="",V32="N/A",V32="Common Equity",V32="Builder Deposit / Equity"),0,N(W32))+IF(OR(AC32="",AC32="N/A",AC32="Common Equity",AC32="Builder Deposit / Equity"),0,N(AD32))+IF(OR(AJ32="",AJ32="N/A",AJ32="Common Equity",AJ32="Builder Deposit / Equity"),0,N(AK32))+IF(OR(AQ32="",AQ32="N/A",AQ32="Common Equity",AQ32="Builder Deposit / Equity"),0,N(AR32))</f>
        <v>565700000</v>
      </c>
      <c r="S32" s="518">
        <v>591594445</v>
      </c>
      <c r="T32" s="518">
        <v>810000000</v>
      </c>
      <c r="U32" s="523">
        <v>577050000</v>
      </c>
      <c r="V32" s="524" t="s">
        <v>3379</v>
      </c>
      <c r="W32" s="434">
        <v>364700000</v>
      </c>
      <c r="X32" s="526">
        <v>0</v>
      </c>
      <c r="Y32" s="610">
        <f>IF(OR(V32="",V32="N/A",V32="Common Equity",V32="Builder Deposit / Equity",N($R32)=0),"N/A",SUM($W32)/$R32*100)</f>
        <v>64.4687997171646</v>
      </c>
      <c r="Z32" s="526">
        <f>IF(OR(V32="",V32="N/A",V32="Common Equity",V32="Builder Deposit / Equity",N($R32)=0),"N/A",SUM($W32)/$R32*100)</f>
        <v>64.4687997171646</v>
      </c>
      <c r="AA32" s="526">
        <f>IF(OR(V32="",V32="N/A",N($T32)=0),"N/A",SUM($W32)/$T32*100)</f>
        <v>45.0246913580247</v>
      </c>
      <c r="AB32" s="628">
        <v>2.0918700301617799E-2</v>
      </c>
      <c r="AC32" s="656" t="inlineStr">
        <is>
          <t>Senior Bonds</t>
        </is>
      </c>
      <c r="AD32" s="434">
        <v>75000000</v>
      </c>
      <c r="AE32" s="526">
        <f>IF(OR(AC32="",AC32="N/A"),"N/A",Y32)</f>
        <v>64.4687997171646</v>
      </c>
      <c r="AF32" s="526">
        <f>IF(OR(AC32="",AC32="N/A",AC32="Common Equity",AC32="Builder Deposit / Equity",N($R32)=0),"N/A",SUM($W32,$AD32)/$R32*100)</f>
        <v>77.7267102704614</v>
      </c>
      <c r="AG32" s="526">
        <f>IF(OR(AC32="",AC32="N/A",AC32="Common Equity",AC32="Builder Deposit / Equity",N($R32)=0),"N/A",SUM($W32,$AD32)/$R32*100)</f>
        <v>77.7267102704614</v>
      </c>
      <c r="AH32" s="526">
        <f>IF(OR(AC32="",AC32="N/A",N($T32)=0),"N/A",SUM($W32,$AD32)/$T32*100)</f>
        <v>54.283950617284</v>
      </c>
      <c r="AI32" s="623">
        <v>4.4999999999999998E-2</v>
      </c>
      <c r="AJ32" s="524" t="s">
        <v>3380</v>
      </c>
      <c r="AK32" s="434">
        <v>126000000</v>
      </c>
      <c r="AL32" s="526">
        <f>IF(OR(AJ32="",AJ32="N/A"),"N/A",AF32)</f>
        <v>77.7267102704614</v>
      </c>
      <c r="AM32" s="526">
        <f>IF(OR(AJ32="",AJ32="N/A",AJ32="Common Equity",AJ32="Builder Deposit / Equity",N($R32)=0),"N/A",SUM($W32,$AD32,$AK32)/$R32*100)</f>
        <v>100</v>
      </c>
      <c r="AN32" s="526">
        <f>IF(OR(AJ32="",AJ32="N/A",AJ32="Common Equity",AJ32="Builder Deposit / Equity",N($R32)=0),"N/A",SUM($W32,$AD32,$AK32)/$R32*100)</f>
        <v>100</v>
      </c>
      <c r="AO32" s="526">
        <f>IF(OR(AJ32="",AJ32="N/A",N($T32)=0),"N/A",SUM($W32,$AD32,$AK32)/$T32*100)</f>
        <v>69.8395061728395</v>
      </c>
      <c r="AP32" s="628">
        <v>6.7040575396825397E-2</v>
      </c>
      <c r="AQ32" s="2" t="s">
        <v>1253</v>
      </c>
      <c r="AR32" s="524">
        <f>T32-SUM(W32,AD32,AK32)</f>
        <v>244300000</v>
      </c>
      <c r="AS32" s="526">
        <f>IF(OR(AQ32="",AQ32="N/A"),"N/A",AM32)</f>
        <v>100</v>
      </c>
      <c r="AT32" s="526" t="str">
        <f>IF(OR(AQ32="",AQ32="N/A",AQ32="Common Equity",AQ32="Builder Deposit / Equity",N($R32)=0),"N/A",SUM($W32,$AD32,$AK32,$AR32)/$R32*100)</f>
        <v>N/A</v>
      </c>
      <c r="AU32" s="526" t="str">
        <f>IF(OR(AQ32="",AQ32="N/A",AQ32="Common Equity",AQ32="Builder Deposit / Equity",N($R32)=0),"N/A",SUM($W32,$AD32,$AK32,$AR32)/$R32*100)</f>
        <v>N/A</v>
      </c>
      <c r="AV32" s="526">
        <f>IF(OR(AQ32="",AQ32="N/A",N($T32)=0),"N/A",SUM($W32,$AD32,$AK32,$AR32)/$T32*100)</f>
        <v>100</v>
      </c>
      <c r="AW32" s="543" t="s">
        <v>95</v>
      </c>
    </row>
    <row r="33" spans="1:49" x14ac:dyDescent="0.35">
      <c r="A33" s="222" t="s">
        <v>3156</v>
      </c>
      <c r="B33" s="264">
        <v>316243</v>
      </c>
      <c r="C33" s="264" t="s">
        <v>3157</v>
      </c>
      <c r="D33" s="264" t="s">
        <v>1266</v>
      </c>
      <c r="E33" s="264" t="s">
        <v>1266</v>
      </c>
      <c r="F33" s="264" t="s">
        <v>1266</v>
      </c>
      <c r="G33" s="264" t="s">
        <v>3325</v>
      </c>
      <c r="H33" s="518">
        <v>70000000</v>
      </c>
      <c r="I33" s="518">
        <v>70000000</v>
      </c>
      <c r="J33" s="264" t="s">
        <v>168</v>
      </c>
      <c r="K33" s="438">
        <f>67500000/H33</f>
        <v>0.964285714285714</v>
      </c>
      <c r="L33" s="520">
        <f>I33*K33</f>
        <v>67500000</v>
      </c>
      <c r="M33" s="520">
        <f>L33+N33</f>
        <v>67500000</v>
      </c>
      <c r="N33" s="520">
        <f>H33-I33</f>
        <v>0</v>
      </c>
      <c r="O33" s="518">
        <f>W33+H33</f>
        <v>333552490.7545</v>
      </c>
      <c r="P33" s="435" t="s">
        <v>3282</v>
      </c>
      <c r="Q33" s="435" t="s">
        <v>282</v>
      </c>
      <c r="R33" s="612">
        <f>IF(OR(V33="",V33="N/A",V33="Common Equity",V33="Builder Deposit / Equity"),0,N(W33))+IF(OR(AC33="",AC33="N/A",AC33="Common Equity",AC33="Builder Deposit / Equity"),0,N(AD33))+IF(OR(AJ33="",AJ33="N/A",AJ33="Common Equity",AJ33="Builder Deposit / Equity"),0,N(AK33))+IF(OR(AQ33="",AQ33="N/A",AQ33="Common Equity",AQ33="Builder Deposit / Equity"),0,N(AR33))</f>
        <v>333552490.7545</v>
      </c>
      <c r="S33" s="518">
        <v>403558082</v>
      </c>
      <c r="T33" s="518">
        <v>567000000</v>
      </c>
      <c r="U33" s="523">
        <v>446200000</v>
      </c>
      <c r="V33" s="434" t="s">
        <v>3282</v>
      </c>
      <c r="W33" s="434">
        <v>263552490.7545</v>
      </c>
      <c r="X33" s="525">
        <v>0</v>
      </c>
      <c r="Y33" s="611">
        <f>IF(OR(V33="",V33="N/A",V33="Common Equity",V33="Builder Deposit / Equity",N($R33)=0),"N/A",SUM($W33)/$R33*100)</f>
        <v>79.0137978458326</v>
      </c>
      <c r="Z33" s="525">
        <f>IF(OR(V33="",V33="N/A",V33="Common Equity",V33="Builder Deposit / Equity",N($R33)=0),"N/A",SUM($W33)/$R33*100)</f>
        <v>79.0137978458326</v>
      </c>
      <c r="AA33" s="525">
        <f>IF(OR(V33="",V33="N/A",N($T33)=0),"N/A",SUM($W33)/$T33*100)</f>
        <v>46.4819207679894</v>
      </c>
      <c r="AB33" s="628">
        <v>3.2036500000000002E-2</v>
      </c>
      <c r="AC33" s="434" t="s">
        <v>1266</v>
      </c>
      <c r="AD33" s="434">
        <f>H33</f>
        <v>70000000</v>
      </c>
      <c r="AE33" s="610">
        <f>IF(OR(AC33="",AC33="N/A"),"N/A",Y33)</f>
        <v>79.0137978458326</v>
      </c>
      <c r="AF33" s="608">
        <f>IF(OR(AC33="",AC33="N/A",AC33="Common Equity",AC33="Builder Deposit / Equity",N($R33)=0),"N/A",SUM($W33,$AD33)/$R33*100)</f>
        <v>100</v>
      </c>
      <c r="AG33" s="526">
        <f>IF(OR(AC33="",AC33="N/A",AC33="Common Equity",AC33="Builder Deposit / Equity",N($R33)=0),"N/A",SUM($W33,$AD33)/$R33*100)</f>
        <v>100</v>
      </c>
      <c r="AH33" s="526">
        <f>IF(OR(AC33="",AC33="N/A",N($T33)=0),"N/A",SUM($W33,$AD33)/$T33*100)</f>
        <v>58.8275997803351</v>
      </c>
      <c r="AI33" s="623">
        <v>0.15</v>
      </c>
      <c r="AJ33" s="434" t="s">
        <v>1253</v>
      </c>
      <c r="AK33" s="645">
        <f>T33-W33-AD33</f>
        <v>233447509.2455</v>
      </c>
      <c r="AL33" s="526">
        <f>IF(OR(AJ33="",AJ33="N/A"),"N/A",AF33)</f>
        <v>100</v>
      </c>
      <c r="AM33" s="526" t="str">
        <f>IF(OR(AJ33="",AJ33="N/A",AJ33="Common Equity",AJ33="Builder Deposit / Equity",N($R33)=0),"N/A",SUM($W33,$AD33,$AK33)/$R33*100)</f>
        <v>N/A</v>
      </c>
      <c r="AN33" s="526" t="str">
        <f>IF(OR(AJ33="",AJ33="N/A",AJ33="Common Equity",AJ33="Builder Deposit / Equity",N($R33)=0),"N/A",SUM($W33,$AD33,$AK33)/$R33*100)</f>
        <v>N/A</v>
      </c>
      <c r="AO33" s="526">
        <f>IF(OR(AJ33="",AJ33="N/A",N($T33)=0),"N/A",SUM($W33,$AD33,$AK33)/$T33*100)</f>
        <v>100</v>
      </c>
      <c r="AP33" s="630" t="s">
        <v>95</v>
      </c>
      <c r="AQ33" s="545"/>
      <c r="AR33" s="545"/>
      <c r="AS33" s="526"/>
      <c r="AT33" s="526"/>
      <c r="AU33" s="526"/>
      <c r="AV33" s="526"/>
      <c r="AW33" s="543"/>
    </row>
    <row r="34" spans="1:49" x14ac:dyDescent="0.35">
      <c r="A34" s="222" t="s">
        <v>3156</v>
      </c>
      <c r="B34" s="264">
        <v>316243</v>
      </c>
      <c r="C34" s="264" t="s">
        <v>3163</v>
      </c>
      <c r="D34" s="264" t="s">
        <v>1253</v>
      </c>
      <c r="E34" s="264" t="s">
        <v>3329</v>
      </c>
      <c r="F34" s="264" t="s">
        <v>1253</v>
      </c>
      <c r="G34" s="693" t="inlineStr">
        <is>
          <t>Equity</t>
        </is>
      </c>
      <c r="H34" s="518">
        <v>9500000</v>
      </c>
      <c r="I34" s="518">
        <v>9500000</v>
      </c>
      <c r="J34" s="264" t="s">
        <v>168</v>
      </c>
      <c r="K34" s="438">
        <f>9500000/H34</f>
        <v>1</v>
      </c>
      <c r="L34" s="520">
        <f>I34*K34</f>
        <v>9500000</v>
      </c>
      <c r="M34" s="520">
        <f>L34+N34</f>
        <v>9500000</v>
      </c>
      <c r="N34" s="520">
        <f>H34-I34</f>
        <v>0</v>
      </c>
      <c r="O34" s="689">
        <f>W34+AD34+AK34</f>
        <v>567000000</v>
      </c>
      <c r="P34" s="692" t="inlineStr">
        <is>
          <t>Repo/Warehouse</t>
        </is>
      </c>
      <c r="Q34" s="435" t="s">
        <v>282</v>
      </c>
      <c r="R34" s="612">
        <f>IF(OR(V34="",V34="N/A",V34="Common Equity",V34="Builder Deposit / Equity"),0,N(W34))+IF(OR(AC34="",AC34="N/A",AC34="Common Equity",AC34="Builder Deposit / Equity"),0,N(AD34))+IF(OR(AJ34="",AJ34="N/A",AJ34="Common Equity",AJ34="Builder Deposit / Equity"),0,N(AK34))+IF(OR(AQ34="",AQ34="N/A",AQ34="Common Equity",AQ34="Builder Deposit / Equity"),0,N(AR34))</f>
        <v>333552490.7545</v>
      </c>
      <c r="S34" s="518">
        <v>403558082</v>
      </c>
      <c r="T34" s="518">
        <v>567000000</v>
      </c>
      <c r="U34" s="523">
        <v>446200000</v>
      </c>
      <c r="V34" s="2" t="s">
        <v>3282</v>
      </c>
      <c r="W34" s="434">
        <v>263552490.7545</v>
      </c>
      <c r="X34" s="525">
        <v>0</v>
      </c>
      <c r="Y34" s="611">
        <f>IF(OR(V34="",V34="N/A",V34="Common Equity",V34="Builder Deposit / Equity",N($R34)=0),"N/A",SUM($W34)/$R34*100)</f>
        <v>79.0137978458326</v>
      </c>
      <c r="Z34" s="525">
        <f>IF(OR(V34="",V34="N/A",V34="Common Equity",V34="Builder Deposit / Equity",N($R34)=0),"N/A",SUM($W34)/$R34*100)</f>
        <v>79.0137978458326</v>
      </c>
      <c r="AA34" s="525">
        <f>IF(OR(V34="",V34="N/A",N($T34)=0),"N/A",SUM($W34)/$T34*100)</f>
        <v>46.4819207679894</v>
      </c>
      <c r="AB34" s="628">
        <v>3.2036500000000002E-2</v>
      </c>
      <c r="AC34" s="434" t="s">
        <v>1266</v>
      </c>
      <c r="AD34" s="434">
        <f>AD33</f>
        <v>70000000</v>
      </c>
      <c r="AE34" s="610">
        <f>IF(OR(AC34="",AC34="N/A"),"N/A",Y34)</f>
        <v>79.0137978458326</v>
      </c>
      <c r="AF34" s="608">
        <f>IF(OR(AC34="",AC34="N/A",AC34="Common Equity",AC34="Builder Deposit / Equity",N($R34)=0),"N/A",SUM($W34,$AD34)/$R34*100)</f>
        <v>100</v>
      </c>
      <c r="AG34" s="526">
        <f>IF(OR(AC34="",AC34="N/A",AC34="Common Equity",AC34="Builder Deposit / Equity",N($R34)=0),"N/A",SUM($W34,$AD34)/$R34*100)</f>
        <v>100</v>
      </c>
      <c r="AH34" s="526">
        <f>IF(OR(AC34="",AC34="N/A",N($T34)=0),"N/A",SUM($W34,$AD34)/$T34*100)</f>
        <v>58.8275997803351</v>
      </c>
      <c r="AI34" s="623">
        <v>0.15</v>
      </c>
      <c r="AJ34" s="434" t="s">
        <v>1253</v>
      </c>
      <c r="AK34" s="645">
        <f>T34-W34-AD34</f>
        <v>233447509.2455</v>
      </c>
      <c r="AL34" s="526">
        <f>IF(OR(AJ34="",AJ34="N/A"),"N/A",AF34)</f>
        <v>100</v>
      </c>
      <c r="AM34" s="526" t="str">
        <f>IF(OR(AJ34="",AJ34="N/A",AJ34="Common Equity",AJ34="Builder Deposit / Equity",N($R34)=0),"N/A",SUM($W34,$AD34,$AK34)/$R34*100)</f>
        <v>N/A</v>
      </c>
      <c r="AN34" s="526" t="str">
        <f>IF(OR(AJ34="",AJ34="N/A",AJ34="Common Equity",AJ34="Builder Deposit / Equity",N($R34)=0),"N/A",SUM($W34,$AD34,$AK34)/$R34*100)</f>
        <v>N/A</v>
      </c>
      <c r="AO34" s="526">
        <f>IF(OR(AJ34="",AJ34="N/A",N($T34)=0),"N/A",SUM($W34,$AD34,$AK34)/$T34*100)</f>
        <v>100</v>
      </c>
      <c r="AP34" s="630" t="s">
        <v>95</v>
      </c>
      <c r="AQ34" s="545"/>
      <c r="AR34" s="545"/>
      <c r="AS34" s="526"/>
      <c r="AT34" s="526"/>
      <c r="AU34" s="526"/>
      <c r="AV34" s="526"/>
      <c r="AW34" s="543"/>
    </row>
    <row r="35" spans="1:49" x14ac:dyDescent="0.35">
      <c r="A35" s="9" t="s">
        <v>3616</v>
      </c>
      <c r="B35" s="2">
        <v>333234</v>
      </c>
      <c r="C35" s="2" t="s">
        <v>3625</v>
      </c>
      <c r="D35" s="264" t="s">
        <v>2342</v>
      </c>
      <c r="E35" s="696" t="inlineStr">
        <is>
          <t>CUSIP - Secondary</t>
        </is>
      </c>
      <c r="F35" s="264" t="s">
        <v>2126</v>
      </c>
      <c r="G35" s="264" t="s">
        <v>3287</v>
      </c>
      <c r="H35" s="651">
        <v>81250000</v>
      </c>
      <c r="I35" s="670">
        <f>H35</f>
        <v>81250000</v>
      </c>
      <c r="J35" s="264" t="s">
        <v>168</v>
      </c>
      <c r="K35" s="438">
        <v>0.98480000000000001</v>
      </c>
      <c r="L35" s="518">
        <f>I35*K35</f>
        <v>80015000</v>
      </c>
      <c r="M35" s="518">
        <f>L35+N35</f>
        <v>80015000</v>
      </c>
      <c r="N35" s="518">
        <f>H35-I35</f>
        <v>0</v>
      </c>
      <c r="O35" s="518">
        <f>W35+AD35</f>
        <v>4816965954.01</v>
      </c>
      <c r="P35" s="435" t="s">
        <v>3276</v>
      </c>
      <c r="Q35" s="435" t="s">
        <v>95</v>
      </c>
      <c r="R35" s="612">
        <f>IF(OR(V35="",V35="N/A",V35="Common Equity",V35="Builder Deposit / Equity"),0,N(W35))+IF(OR(AC35="",AC35="N/A",AC35="Common Equity",AC35="Builder Deposit / Equity"),0,N(AD35))+IF(OR(AJ35="",AJ35="N/A",AJ35="Common Equity",AJ35="Builder Deposit / Equity"),0,N(AK35))+IF(OR(AQ35="",AQ35="N/A",AQ35="Common Equity",AQ35="Builder Deposit / Equity"),0,N(AR35))</f>
        <v>5113075954.01</v>
      </c>
      <c r="S35" s="518">
        <v>5113075954.0100002</v>
      </c>
      <c r="T35" s="518">
        <v>8217931555.7799997</v>
      </c>
      <c r="U35" s="523">
        <v>6935900000</v>
      </c>
      <c r="V35" s="434" t="s">
        <v>3379</v>
      </c>
      <c r="W35" s="434">
        <f>S35-(137518000+90710000+84153000+46114000+75133000)</f>
        <v>4679447954.01</v>
      </c>
      <c r="X35" s="525">
        <v>0</v>
      </c>
      <c r="Y35" s="611">
        <f>IF(OR(V35="",V35="N/A",V35="Common Equity",V35="Builder Deposit / Equity",N($R35)=0),"N/A",SUM($W35)/$R35*100)</f>
        <v>91.5192341381137</v>
      </c>
      <c r="Z35" s="525">
        <f>IF(OR(V35="",V35="N/A",V35="Common Equity",V35="Builder Deposit / Equity",N($R35)=0),"N/A",SUM($W35)/$R35*100)</f>
        <v>91.5192341381137</v>
      </c>
      <c r="AA35" s="525">
        <f>IF(OR(V35="",V35="N/A",N($T35)=0),"N/A",SUM($W35)/$T35*100)</f>
        <v>56.9419192925592</v>
      </c>
      <c r="AB35" s="631"/>
      <c r="AC35" s="434" t="s">
        <v>3379</v>
      </c>
      <c r="AD35" s="434">
        <v>137518000</v>
      </c>
      <c r="AE35" s="525">
        <f>IF(OR(AC35="",AC35="N/A"),"N/A",Y35)</f>
        <v>91.5192341381137</v>
      </c>
      <c r="AF35" s="525">
        <f>IF(OR(AC35="",AC35="N/A",AC35="Common Equity",AC35="Builder Deposit / Equity",N($R35)=0),"N/A",SUM($W35,$AD35)/$R35*100)</f>
        <v>94.2087697764832</v>
      </c>
      <c r="AG35" s="525">
        <f>IF(OR(AC35="",AC35="N/A",AC35="Common Equity",AC35="Builder Deposit / Equity",N($R35)=0),"N/A",SUM($W35,$AD35)/$R35*100)</f>
        <v>94.2087697764832</v>
      </c>
      <c r="AH35" s="525">
        <f>IF(OR(AC35="",AC35="N/A",N($T35)=0),"N/A",SUM($W35,$AD35)/$T35*100)</f>
        <v>58.6153087466643</v>
      </c>
      <c r="AI35" s="623">
        <v>2.5999999999999999E-2</v>
      </c>
      <c r="AJ35" s="434" t="s">
        <v>3380</v>
      </c>
      <c r="AK35" s="434">
        <f>90710000+84153000+46114000+75133000</f>
        <v>296110000</v>
      </c>
      <c r="AL35" s="525">
        <f>IF(OR(AJ35="",AJ35="N/A"),"N/A",AF35)</f>
        <v>94.2087697764832</v>
      </c>
      <c r="AM35" s="525">
        <f>IF(OR(AJ35="",AJ35="N/A",AJ35="Common Equity",AJ35="Builder Deposit / Equity",N($R35)=0),"N/A",SUM($W35,$AD35,$AK35)/$R35*100)</f>
        <v>100</v>
      </c>
      <c r="AN35" s="525">
        <f>IF(OR(AJ35="",AJ35="N/A",AJ35="Common Equity",AJ35="Builder Deposit / Equity",N($R35)=0),"N/A",SUM($W35,$AD35,$AK35)/$R35*100)</f>
        <v>100</v>
      </c>
      <c r="AO35" s="525">
        <f>IF(OR(AJ35="",AJ35="N/A",N($T35)=0),"N/A",SUM($W35,$AD35,$AK35)/$T35*100)</f>
        <v>62.2185268799637</v>
      </c>
      <c r="AP35" s="630" t="s">
        <v>95</v>
      </c>
      <c r="AQ35" s="2" t="s">
        <v>1253</v>
      </c>
      <c r="AR35" s="459">
        <f>T35-SUM(W35,AD35,AK35)</f>
        <v>3104855601.77</v>
      </c>
      <c r="AS35" s="526">
        <f>IF(OR(AQ35="",AQ35="N/A"),"N/A",AM35)</f>
        <v>100</v>
      </c>
      <c r="AT35" s="526" t="str">
        <f>IF(OR(AQ35="",AQ35="N/A",AQ35="Common Equity",AQ35="Builder Deposit / Equity",N($R35)=0),"N/A",SUM($W35,$AD35,$AK35,$AR35)/$R35*100)</f>
        <v>N/A</v>
      </c>
      <c r="AU35" s="526" t="str">
        <f>IF(OR(AQ35="",AQ35="N/A",AQ35="Common Equity",AQ35="Builder Deposit / Equity",N($R35)=0),"N/A",SUM($W35,$AD35,$AK35,$AR35)/$R35*100)</f>
        <v>N/A</v>
      </c>
      <c r="AV35" s="526">
        <f>IF(OR(AQ35="",AQ35="N/A",N($T35)=0),"N/A",SUM($W35,$AD35,$AK35,$AR35)/$T35*100)</f>
        <v>100</v>
      </c>
      <c r="AW35" s="543" t="s">
        <v>95</v>
      </c>
    </row>
    <row r="36" spans="1:49" x14ac:dyDescent="0.35">
      <c r="A36" s="9" t="s">
        <v>3616</v>
      </c>
      <c r="B36" s="2">
        <v>333234</v>
      </c>
      <c r="C36" s="2" t="s">
        <v>3626</v>
      </c>
      <c r="D36" s="2" t="s">
        <v>2342</v>
      </c>
      <c r="E36" s="696" t="inlineStr">
        <is>
          <t>CUSIP - Secondary</t>
        </is>
      </c>
      <c r="F36" s="2" t="s">
        <v>2126</v>
      </c>
      <c r="G36" s="2" t="s">
        <v>3287</v>
      </c>
      <c r="H36" s="651">
        <v>43750000</v>
      </c>
      <c r="I36" s="670">
        <f>H36</f>
        <v>43750000</v>
      </c>
      <c r="J36" s="264" t="s">
        <v>168</v>
      </c>
      <c r="K36" s="438">
        <v>0.97489999999999999</v>
      </c>
      <c r="L36" s="518">
        <f>I36*K36</f>
        <v>42651875</v>
      </c>
      <c r="M36" s="518">
        <f>L36+N36</f>
        <v>42651875</v>
      </c>
      <c r="N36" s="518">
        <f>H36-I36</f>
        <v>0</v>
      </c>
      <c r="O36" s="518">
        <f>W36+AD36</f>
        <v>4907675954.01</v>
      </c>
      <c r="P36" s="13" t="s">
        <v>3276</v>
      </c>
      <c r="Q36" s="13" t="s">
        <v>95</v>
      </c>
      <c r="R36" s="612">
        <f>IF(OR(V36="",V36="N/A",V36="Common Equity",V36="Builder Deposit / Equity"),0,N(W36))+IF(OR(AC36="",AC36="N/A",AC36="Common Equity",AC36="Builder Deposit / Equity"),0,N(AD36))+IF(OR(AJ36="",AJ36="N/A",AJ36="Common Equity",AJ36="Builder Deposit / Equity"),0,N(AK36))+IF(OR(AQ36="",AQ36="N/A",AQ36="Common Equity",AQ36="Builder Deposit / Equity"),0,N(AR36))</f>
        <v>5113075954.01</v>
      </c>
      <c r="S36" s="515">
        <f>S$35</f>
        <v>5113075954.01</v>
      </c>
      <c r="T36" s="515">
        <f>T$35</f>
        <v>8217931555.78</v>
      </c>
      <c r="U36" s="523">
        <f>U$35</f>
        <v>6935900000</v>
      </c>
      <c r="V36" s="40" t="s">
        <v>3379</v>
      </c>
      <c r="W36" s="40">
        <f>S36-(90710000+84153000+46114000+75133000)</f>
        <v>4816965954.01</v>
      </c>
      <c r="X36" s="31">
        <v>0</v>
      </c>
      <c r="Y36" s="609">
        <f>IF(OR(V36="",V36="N/A",V36="Common Equity",V36="Builder Deposit / Equity",N($R36)=0),"N/A",SUM($W36)/$R36*100)</f>
        <v>94.2087697764832</v>
      </c>
      <c r="Z36" s="31">
        <f>IF(OR(V36="",V36="N/A",V36="Common Equity",V36="Builder Deposit / Equity",N($R36)=0),"N/A",SUM($W36)/$R36*100)</f>
        <v>94.2087697764832</v>
      </c>
      <c r="AA36" s="31">
        <f>IF(OR(V36="",V36="N/A",N($T36)=0),"N/A",SUM($W36)/$T36*100)</f>
        <v>58.6153087466643</v>
      </c>
      <c r="AB36" s="631"/>
      <c r="AC36" s="40" t="s">
        <v>3379</v>
      </c>
      <c r="AD36" s="40">
        <v>90710000</v>
      </c>
      <c r="AE36" s="31">
        <f>IF(OR(AC36="",AC36="N/A"),"N/A",Y36)</f>
        <v>94.2087697764832</v>
      </c>
      <c r="AF36" s="31">
        <f>IF(OR(AC36="",AC36="N/A",AC36="Common Equity",AC36="Builder Deposit / Equity",N($R36)=0),"N/A",SUM($W36,$AD36)/$R36*100)</f>
        <v>95.9828486443877</v>
      </c>
      <c r="AG36" s="31">
        <f>IF(OR(AC36="",AC36="N/A",AC36="Common Equity",AC36="Builder Deposit / Equity",N($R36)=0),"N/A",SUM($W36,$AD36)/$R36*100)</f>
        <v>95.9828486443877</v>
      </c>
      <c r="AH36" s="31">
        <f>IF(OR(AC36="",AC36="N/A",N($T36)=0),"N/A",SUM($W36,$AD36)/$T36*100)</f>
        <v>59.7191144839633</v>
      </c>
      <c r="AI36" s="623">
        <v>3.5999999999999997E-2</v>
      </c>
      <c r="AJ36" s="40" t="s">
        <v>3380</v>
      </c>
      <c r="AK36" s="40">
        <f>84153000+46114000+75133000</f>
        <v>205400000</v>
      </c>
      <c r="AL36" s="31">
        <f>IF(OR(AJ36="",AJ36="N/A"),"N/A",AF36)</f>
        <v>95.9828486443877</v>
      </c>
      <c r="AM36" s="31">
        <f>IF(OR(AJ36="",AJ36="N/A",AJ36="Common Equity",AJ36="Builder Deposit / Equity",N($R36)=0),"N/A",SUM($W36,$AD36,$AK36)/$R36*100)</f>
        <v>100</v>
      </c>
      <c r="AN36" s="31">
        <f>IF(OR(AJ36="",AJ36="N/A",AJ36="Common Equity",AJ36="Builder Deposit / Equity",N($R36)=0),"N/A",SUM($W36,$AD36,$AK36)/$R36*100)</f>
        <v>100</v>
      </c>
      <c r="AO36" s="31">
        <f>IF(OR(AJ36="",AJ36="N/A",N($T36)=0),"N/A",SUM($W36,$AD36,$AK36)/$T36*100)</f>
        <v>62.2185268799637</v>
      </c>
      <c r="AP36" s="630" t="s">
        <v>95</v>
      </c>
      <c r="AQ36" s="2" t="s">
        <v>1253</v>
      </c>
      <c r="AR36" s="459">
        <f>T36-SUM(W36,AD36,AK36)</f>
        <v>3104855601.77</v>
      </c>
      <c r="AS36" s="526">
        <f>IF(OR(AQ36="",AQ36="N/A"),"N/A",AM36)</f>
        <v>100</v>
      </c>
      <c r="AT36" s="526" t="str">
        <f>IF(OR(AQ36="",AQ36="N/A",AQ36="Common Equity",AQ36="Builder Deposit / Equity",N($R36)=0),"N/A",SUM($W36,$AD36,$AK36,$AR36)/$R36*100)</f>
        <v>N/A</v>
      </c>
      <c r="AU36" s="526" t="str">
        <f>IF(OR(AQ36="",AQ36="N/A",AQ36="Common Equity",AQ36="Builder Deposit / Equity",N($R36)=0),"N/A",SUM($W36,$AD36,$AK36,$AR36)/$R36*100)</f>
        <v>N/A</v>
      </c>
      <c r="AV36" s="526">
        <f>IF(OR(AQ36="",AQ36="N/A",N($T36)=0),"N/A",SUM($W36,$AD36,$AK36,$AR36)/$T36*100)</f>
        <v>100</v>
      </c>
      <c r="AW36" s="543" t="s">
        <v>95</v>
      </c>
    </row>
    <row r="37" spans="1:49" x14ac:dyDescent="0.35">
      <c r="A37" s="9" t="s">
        <v>3619</v>
      </c>
      <c r="B37" s="2">
        <v>347748</v>
      </c>
      <c r="C37" s="2" t="s">
        <v>3627</v>
      </c>
      <c r="D37" s="2" t="s">
        <v>2342</v>
      </c>
      <c r="E37" s="697" t="inlineStr">
        <is>
          <t>CUSIP - Secondary</t>
        </is>
      </c>
      <c r="F37" s="2" t="s">
        <v>2126</v>
      </c>
      <c r="G37" s="669" t="inlineStr">
        <is>
          <t>CUSIP Non-IG</t>
        </is>
      </c>
      <c r="H37" s="515">
        <f>2525000+22475000</f>
        <v>25000000</v>
      </c>
      <c r="I37" s="515">
        <f>2525000+22475000</f>
        <v>25000000</v>
      </c>
      <c r="J37" s="2" t="s">
        <v>168</v>
      </c>
      <c r="K37" s="438">
        <v>0.89500000000000002</v>
      </c>
      <c r="L37" s="515">
        <f>I37*K37</f>
        <v>22375000</v>
      </c>
      <c r="M37" s="515">
        <f>L37+N37</f>
        <v>22375000</v>
      </c>
      <c r="N37" s="515">
        <f>H37-I37</f>
        <v>0</v>
      </c>
      <c r="O37" s="515">
        <f>W37+AD37</f>
        <v>4991828954.01</v>
      </c>
      <c r="P37" s="13" t="s">
        <v>3276</v>
      </c>
      <c r="Q37" s="13" t="s">
        <v>95</v>
      </c>
      <c r="R37" s="612">
        <f>IF(OR(V37="",V37="N/A",V37="Common Equity",V37="Builder Deposit / Equity"),0,N(W37))+IF(OR(AC37="",AC37="N/A",AC37="Common Equity",AC37="Builder Deposit / Equity"),0,N(AD37))+IF(OR(AJ37="",AJ37="N/A",AJ37="Common Equity",AJ37="Builder Deposit / Equity"),0,N(AK37))+IF(OR(AQ37="",AQ37="N/A",AQ37="Common Equity",AQ37="Builder Deposit / Equity"),0,N(AR37))</f>
        <v>5113075954.01</v>
      </c>
      <c r="S37" s="515">
        <f>S$35</f>
        <v>5113075954.01</v>
      </c>
      <c r="T37" s="515">
        <f>T$35</f>
        <v>8217931555.78</v>
      </c>
      <c r="U37" s="523">
        <f>U$35</f>
        <v>6935900000</v>
      </c>
      <c r="V37" s="40" t="s">
        <v>3379</v>
      </c>
      <c r="W37" s="40">
        <f>S37-(84153000+46114000+75133000)</f>
        <v>4907675954.01</v>
      </c>
      <c r="X37" s="31">
        <v>0</v>
      </c>
      <c r="Y37" s="609">
        <f>IF(OR(V37="",V37="N/A",V37="Common Equity",V37="Builder Deposit / Equity",N($R37)=0),"N/A",SUM($W37)/$R37*100)</f>
        <v>95.9828486443877</v>
      </c>
      <c r="Z37" s="31">
        <f>IF(OR(V37="",V37="N/A",V37="Common Equity",V37="Builder Deposit / Equity",N($R37)=0),"N/A",SUM($W37)/$R37*100)</f>
        <v>95.9828486443877</v>
      </c>
      <c r="AA37" s="31">
        <f>IF(OR(V37="",V37="N/A",N($T37)=0),"N/A",SUM($W37)/$T37*100)</f>
        <v>59.7191144839633</v>
      </c>
      <c r="AB37" s="631"/>
      <c r="AC37" s="642" t="inlineStr">
        <is>
          <t>Senior Bonds</t>
        </is>
      </c>
      <c r="AD37" s="40">
        <v>84153000</v>
      </c>
      <c r="AE37" s="31">
        <f>IF(OR(AC37="",AC37="N/A"),"N/A",Y37)</f>
        <v>95.9828486443877</v>
      </c>
      <c r="AF37" s="31">
        <f>IF(OR(AC37="",AC37="N/A",AC37="Common Equity",AC37="Builder Deposit / Equity",N($R37)=0),"N/A",SUM($W37,$AD37)/$R37*100)</f>
        <v>97.6286876805554</v>
      </c>
      <c r="AG37" s="31">
        <f>IF(OR(AC37="",AC37="N/A",AC37="Common Equity",AC37="Builder Deposit / Equity",N($R37)=0),"N/A",SUM($W37,$AD37)/$R37*100)</f>
        <v>97.6286876805554</v>
      </c>
      <c r="AH37" s="31">
        <f>IF(OR(AC37="",AC37="N/A",N($T37)=0),"N/A",SUM($W37,$AD37)/$T37*100)</f>
        <v>60.7431312870822</v>
      </c>
      <c r="AI37" s="623">
        <v>5.3199999999999997E-2</v>
      </c>
      <c r="AJ37" s="40" t="s">
        <v>3380</v>
      </c>
      <c r="AK37" s="40">
        <f>46114000+75133000</f>
        <v>121247000</v>
      </c>
      <c r="AL37" s="31">
        <f>IF(OR(AJ37="",AJ37="N/A"),"N/A",AF37)</f>
        <v>97.6286876805554</v>
      </c>
      <c r="AM37" s="31">
        <f>IF(OR(AJ37="",AJ37="N/A",AJ37="Common Equity",AJ37="Builder Deposit / Equity",N($R37)=0),"N/A",SUM($W37,$AD37,$AK37)/$R37*100)</f>
        <v>100</v>
      </c>
      <c r="AN37" s="31">
        <f>IF(OR(AJ37="",AJ37="N/A",AJ37="Common Equity",AJ37="Builder Deposit / Equity",N($R37)=0),"N/A",SUM($W37,$AD37,$AK37)/$R37*100)</f>
        <v>100</v>
      </c>
      <c r="AO37" s="31">
        <f>IF(OR(AJ37="",AJ37="N/A",N($T37)=0),"N/A",SUM($W37,$AD37,$AK37)/$T37*100)</f>
        <v>62.2185268799637</v>
      </c>
      <c r="AP37" s="630" t="s">
        <v>95</v>
      </c>
      <c r="AQ37" s="2" t="s">
        <v>1253</v>
      </c>
      <c r="AR37" s="459">
        <f>T37-SUM(W37,AD37,AK37)</f>
        <v>3104855601.77</v>
      </c>
      <c r="AS37" s="526">
        <f>IF(OR(AQ37="",AQ37="N/A"),"N/A",AM37)</f>
        <v>100</v>
      </c>
      <c r="AT37" s="526" t="str">
        <f>IF(OR(AQ37="",AQ37="N/A",AQ37="Common Equity",AQ37="Builder Deposit / Equity",N($R37)=0),"N/A",SUM($W37,$AD37,$AK37,$AR37)/$R37*100)</f>
        <v>N/A</v>
      </c>
      <c r="AU37" s="526" t="str">
        <f>IF(OR(AQ37="",AQ37="N/A",AQ37="Common Equity",AQ37="Builder Deposit / Equity",N($R37)=0),"N/A",SUM($W37,$AD37,$AK37,$AR37)/$R37*100)</f>
        <v>N/A</v>
      </c>
      <c r="AV37" s="526">
        <f>IF(OR(AQ37="",AQ37="N/A",N($T37)=0),"N/A",SUM($W37,$AD37,$AK37,$AR37)/$T37*100)</f>
        <v>100</v>
      </c>
      <c r="AW37" s="543" t="s">
        <v>95</v>
      </c>
    </row>
    <row r="38" spans="1:49" x14ac:dyDescent="0.35">
      <c r="A38" s="9" t="s">
        <v>3620</v>
      </c>
      <c r="B38" s="2">
        <v>62474</v>
      </c>
      <c r="C38" s="2" t="s">
        <v>3612</v>
      </c>
      <c r="D38" s="2" t="s">
        <v>93</v>
      </c>
      <c r="E38" s="2" t="s">
        <v>3305</v>
      </c>
      <c r="F38" s="2" t="s">
        <v>3273</v>
      </c>
      <c r="G38" s="2" t="s">
        <v>2302</v>
      </c>
      <c r="H38" s="515">
        <v>75000000</v>
      </c>
      <c r="I38" s="515">
        <v>75000000</v>
      </c>
      <c r="J38" s="2" t="s">
        <v>168</v>
      </c>
      <c r="K38" s="438">
        <v>0.96499999999999997</v>
      </c>
      <c r="L38" s="515">
        <f>I38*K38</f>
        <v>72375000</v>
      </c>
      <c r="M38" s="515">
        <f>L38+N38</f>
        <v>72375000</v>
      </c>
      <c r="N38" s="515">
        <f>H38-I38</f>
        <v>0</v>
      </c>
      <c r="O38" s="688">
        <f>W38</f>
        <v>152000000</v>
      </c>
      <c r="P38" s="31" t="s">
        <v>3303</v>
      </c>
      <c r="Q38" s="31" t="s">
        <v>95</v>
      </c>
      <c r="R38" s="612">
        <f>IF(OR(V38="",V38="N/A",V38="Common Equity",V38="Builder Deposit / Equity"),0,N(W38))+IF(OR(AC38="",AC38="N/A",AC38="Common Equity",AC38="Builder Deposit / Equity"),0,N(AD38))+IF(OR(AJ38="",AJ38="N/A",AJ38="Common Equity",AJ38="Builder Deposit / Equity"),0,N(AK38))+IF(OR(AQ38="",AQ38="N/A",AQ38="Common Equity",AQ38="Builder Deposit / Equity"),0,N(AR38))</f>
        <v>190000000</v>
      </c>
      <c r="S38" s="518">
        <f>278000000+8742525</f>
        <v>286742525</v>
      </c>
      <c r="T38" s="670">
        <f>24000000+24700000+26800000+17100000+25600000+26000000+39000000+35300000+34000000+25800000</f>
        <v>278300000</v>
      </c>
      <c r="U38" s="523">
        <v>177458866</v>
      </c>
      <c r="V38" s="31" t="s">
        <v>2312</v>
      </c>
      <c r="W38" s="40">
        <f>75000000+77000000</f>
        <v>152000000</v>
      </c>
      <c r="X38" s="31">
        <v>0</v>
      </c>
      <c r="Y38" s="609">
        <f>IF(OR(V38="",V38="N/A",V38="Common Equity",V38="Builder Deposit / Equity",N($R38)=0),"N/A",SUM($W38)/$R38*100)</f>
        <v>80</v>
      </c>
      <c r="Z38" s="31">
        <f>IF(OR(V38="",V38="N/A",V38="Common Equity",V38="Builder Deposit / Equity",N($R38)=0),"N/A",SUM($W38)/$R38*100)</f>
        <v>80</v>
      </c>
      <c r="AA38" s="31">
        <f>IF(OR(V38="",V38="N/A",N($T38)=0),"N/A",SUM($W38)/$T38*100)</f>
        <v>54.6173194394538</v>
      </c>
      <c r="AB38" s="628">
        <v>3.5000000000000003E-2</v>
      </c>
      <c r="AC38" s="31" t="s">
        <v>3286</v>
      </c>
      <c r="AD38" s="40">
        <f>18750000+19250000</f>
        <v>38000000</v>
      </c>
      <c r="AE38" s="526">
        <f>IF(OR(AC38="",AC38="N/A"),"N/A",Y38)</f>
        <v>80</v>
      </c>
      <c r="AF38" s="526">
        <f>IF(OR(AC38="",AC38="N/A",AC38="Common Equity",AC38="Builder Deposit / Equity",N($R38)=0),"N/A",SUM($W38,$AD38)/$R38*100)</f>
        <v>100</v>
      </c>
      <c r="AG38" s="526">
        <f>IF(OR(AC38="",AC38="N/A",AC38="Common Equity",AC38="Builder Deposit / Equity",N($R38)=0),"N/A",SUM($W38,$AD38)/$R38*100)</f>
        <v>100</v>
      </c>
      <c r="AH38" s="526">
        <f>IF(OR(AC38="",AC38="N/A",N($T38)=0),"N/A",SUM($W38,$AD38)/$T38*100)</f>
        <v>68.2716492993173</v>
      </c>
      <c r="AI38" s="623" t="s">
        <v>95</v>
      </c>
      <c r="AJ38" s="31" t="s">
        <v>1253</v>
      </c>
      <c r="AK38" s="645">
        <f>T38-W38-AD38</f>
        <v>88300000</v>
      </c>
      <c r="AL38" s="526">
        <f>IF(OR(AJ38="",AJ38="N/A"),"N/A",AF38)</f>
        <v>100</v>
      </c>
      <c r="AM38" s="526" t="str">
        <f>IF(OR(AJ38="",AJ38="N/A",AJ38="Common Equity",AJ38="Builder Deposit / Equity",N($R38)=0),"N/A",SUM($W38,$AD38,$AK38)/$R38*100)</f>
        <v>N/A</v>
      </c>
      <c r="AN38" s="526" t="str">
        <f>IF(OR(AJ38="",AJ38="N/A",AJ38="Common Equity",AJ38="Builder Deposit / Equity",N($R38)=0),"N/A",SUM($W38,$AD38,$AK38)/$R38*100)</f>
        <v>N/A</v>
      </c>
      <c r="AO38" s="526">
        <f>IF(OR(AJ38="",AJ38="N/A",N($T38)=0),"N/A",SUM($W38,$AD38,$AK38)/$T38*100)</f>
        <v>100</v>
      </c>
      <c r="AP38" s="630" t="s">
        <v>95</v>
      </c>
      <c r="AQ38" s="526"/>
      <c r="AR38" s="526"/>
      <c r="AS38" s="526"/>
      <c r="AT38" s="526"/>
      <c r="AU38" s="526"/>
      <c r="AV38" s="526"/>
      <c r="AW38" s="543"/>
    </row>
    <row r="39" spans="1:49" x14ac:dyDescent="0.35">
      <c r="A39" s="9" t="s">
        <v>3621</v>
      </c>
      <c r="B39" s="2">
        <v>61923</v>
      </c>
      <c r="C39" s="2" t="s">
        <v>3611</v>
      </c>
      <c r="D39" s="2" t="s">
        <v>93</v>
      </c>
      <c r="E39" s="2" t="s">
        <v>3305</v>
      </c>
      <c r="F39" s="2" t="s">
        <v>3273</v>
      </c>
      <c r="G39" s="2" t="s">
        <v>2302</v>
      </c>
      <c r="H39" s="698">
        <v>46500000</v>
      </c>
      <c r="I39" s="700">
        <f>H39</f>
        <v>46500000</v>
      </c>
      <c r="J39" s="2" t="s">
        <v>168</v>
      </c>
      <c r="K39" s="438">
        <v>1</v>
      </c>
      <c r="L39" s="515">
        <f>I39*K39</f>
        <v>46500000</v>
      </c>
      <c r="M39" s="515">
        <f>L39+N39</f>
        <v>46500000</v>
      </c>
      <c r="N39" s="515">
        <f>H39-I39</f>
        <v>0</v>
      </c>
      <c r="O39" s="688">
        <f>W39</f>
        <v>121500000</v>
      </c>
      <c r="P39" s="31" t="s">
        <v>3303</v>
      </c>
      <c r="Q39" s="31" t="s">
        <v>95</v>
      </c>
      <c r="R39" s="612">
        <f>IF(OR(V39="",V39="N/A",V39="Common Equity",V39="Builder Deposit / Equity"),0,N(W39))+IF(OR(AC39="",AC39="N/A",AC39="Common Equity",AC39="Builder Deposit / Equity"),0,N(AD39))+IF(OR(AJ39="",AJ39="N/A",AJ39="Common Equity",AJ39="Builder Deposit / Equity"),0,N(AK39))+IF(OR(AQ39="",AQ39="N/A",AQ39="Common Equity",AQ39="Builder Deposit / Equity"),0,N(AR39))</f>
        <v>121500000</v>
      </c>
      <c r="S39" s="651">
        <v>169140040</v>
      </c>
      <c r="T39" s="518">
        <v>144400000</v>
      </c>
      <c r="U39" s="523">
        <v>133030232</v>
      </c>
      <c r="V39" s="31" t="s">
        <v>2312</v>
      </c>
      <c r="W39" s="40">
        <v>121500000</v>
      </c>
      <c r="X39" s="31">
        <v>0</v>
      </c>
      <c r="Y39" s="609">
        <f>IF(OR(V39="",V39="N/A",V39="Common Equity",V39="Builder Deposit / Equity",N($R39)=0),"N/A",SUM($W39)/$R39*100)</f>
        <v>100</v>
      </c>
      <c r="Z39" s="31">
        <f>IF(OR(V39="",V39="N/A",V39="Common Equity",V39="Builder Deposit / Equity",N($R39)=0),"N/A",SUM($W39)/$R39*100)</f>
        <v>100</v>
      </c>
      <c r="AA39" s="31">
        <f>IF(OR(V39="",V39="N/A",N($T39)=0),"N/A",SUM($W39)/$T39*100)</f>
        <v>84.1412742382272</v>
      </c>
      <c r="AB39" s="628">
        <v>3.2500000000000001E-2</v>
      </c>
      <c r="AC39" s="31" t="s">
        <v>1253</v>
      </c>
      <c r="AD39" s="40">
        <f>T39-W39</f>
        <v>22900000</v>
      </c>
      <c r="AE39" s="526">
        <f>IF(OR(AC39="",AC39="N/A"),"N/A",Y39)</f>
        <v>100</v>
      </c>
      <c r="AF39" s="526" t="str">
        <f>IF(OR(AC39="",AC39="N/A",AC39="Common Equity",AC39="Builder Deposit / Equity",N($R39)=0),"N/A",SUM($W39,$AD39)/$R39*100)</f>
        <v>N/A</v>
      </c>
      <c r="AG39" s="526" t="str">
        <f>IF(OR(AC39="",AC39="N/A",AC39="Common Equity",AC39="Builder Deposit / Equity",N($R39)=0),"N/A",SUM($W39,$AD39)/$R39*100)</f>
        <v>N/A</v>
      </c>
      <c r="AH39" s="526">
        <f>IF(OR(AC39="",AC39="N/A",N($T39)=0),"N/A",SUM($W39,$AD39)/$T39*100)</f>
        <v>100</v>
      </c>
      <c r="AI39" s="623" t="s">
        <v>95</v>
      </c>
      <c r="AJ39" s="31"/>
      <c r="AK39" s="524"/>
      <c r="AL39" s="526"/>
      <c r="AM39" s="526"/>
      <c r="AN39" s="526"/>
      <c r="AO39" s="526"/>
      <c r="AP39" s="630"/>
      <c r="AQ39" s="526"/>
      <c r="AR39" s="526"/>
      <c r="AS39" s="526"/>
      <c r="AT39" s="526"/>
      <c r="AU39" s="526"/>
      <c r="AV39" s="526"/>
      <c r="AW39" s="543"/>
    </row>
    <row r="40" spans="1:49" s="562" customFormat="1" x14ac:dyDescent="0.35">
      <c r="A40" s="613" t="s">
        <v>3624</v>
      </c>
      <c r="B40" s="614">
        <v>226601</v>
      </c>
      <c r="C40" s="614" t="s">
        <v>3610</v>
      </c>
      <c r="D40" s="614" t="s">
        <v>418</v>
      </c>
      <c r="E40" s="614" t="s">
        <v>3329</v>
      </c>
      <c r="F40" s="614" t="s">
        <v>3312</v>
      </c>
      <c r="G40" s="614" t="s">
        <v>3330</v>
      </c>
      <c r="H40" s="615">
        <v>69428848.290000007</v>
      </c>
      <c r="I40" s="615">
        <v>64474719.497100003</v>
      </c>
      <c r="J40" s="614" t="s">
        <v>96</v>
      </c>
      <c r="K40" s="560">
        <v>1</v>
      </c>
      <c r="L40" s="615">
        <f>I40*K40</f>
        <v>64474719.4971</v>
      </c>
      <c r="M40" s="615">
        <f>L40+N40</f>
        <v>69428848.29</v>
      </c>
      <c r="N40" s="615">
        <f>H40-I40</f>
        <v>4954128.7929</v>
      </c>
      <c r="O40" s="691">
        <f>W40+AD40</f>
        <v>298408062.29</v>
      </c>
      <c r="P40" s="617" t="s">
        <v>2312</v>
      </c>
      <c r="Q40" s="617" t="s">
        <v>3727</v>
      </c>
      <c r="R40" s="546">
        <f>IF(OR(V40="",V40="N/A",V40="Common Equity",V40="Builder Deposit / Equity"),0,N(W40))+IF(OR(AC40="",AC40="N/A",AC40="Common Equity",AC40="Builder Deposit / Equity"),0,N(AD40))+IF(OR(AJ40="",AJ40="N/A",AJ40="Common Equity",AJ40="Builder Deposit / Equity"),0,N(AK40))+IF(OR(AQ40="",AQ40="N/A",AQ40="Common Equity",AQ40="Builder Deposit / Equity"),0,N(AR40))</f>
        <v>190000000</v>
      </c>
      <c r="S40" s="615">
        <f>309752490+50597573</f>
        <v>360350063</v>
      </c>
      <c r="T40" s="615">
        <f>309070000+50597573</f>
        <v>359667573</v>
      </c>
      <c r="U40" s="547"/>
      <c r="V40" s="618" t="s">
        <v>2312</v>
      </c>
      <c r="W40" s="618">
        <v>190000000</v>
      </c>
      <c r="X40" s="619">
        <v>0</v>
      </c>
      <c r="Y40" s="619">
        <f>IF(OR(V40="",V40="N/A",V40="Common Equity",V40="Builder Deposit / Equity",N($R40)=0),"N/A",SUM($W40)/$R40*100)</f>
        <v>100</v>
      </c>
      <c r="Z40" s="619">
        <f>IF(OR(V40="",V40="N/A",V40="Common Equity",V40="Builder Deposit / Equity",N($R40)=0),"N/A",SUM($W40)/$R40*100)</f>
        <v>100</v>
      </c>
      <c r="AA40" s="619">
        <f>IF(OR(V40="",V40="N/A",N($T40)=0),"N/A",SUM($W40)/$T40*100)</f>
        <v>52.8265582618981</v>
      </c>
      <c r="AB40" s="631">
        <v>3.7499999999999999E-2</v>
      </c>
      <c r="AC40" s="618" t="s">
        <v>1253</v>
      </c>
      <c r="AD40" s="663">
        <f>T40-W40-AK40</f>
        <v>108408062.29</v>
      </c>
      <c r="AE40" s="619">
        <f>IF(OR(AC40="",AC40="N/A"),"N/A",Y40)</f>
        <v>100</v>
      </c>
      <c r="AF40" s="619" t="str">
        <f>IF(OR(AC40="",AC40="N/A",AC40="Common Equity",AC40="Builder Deposit / Equity",N($R40)=0),"N/A",SUM($W40,$AD40)/$R40*100)</f>
        <v>N/A</v>
      </c>
      <c r="AG40" s="619" t="str">
        <f>IF(OR(AC40="",AC40="N/A",AC40="Common Equity",AC40="Builder Deposit / Equity",N($R40)=0),"N/A",SUM($W40,$AD40)/$R40*100)</f>
        <v>N/A</v>
      </c>
      <c r="AH40" s="619">
        <f>IF(OR(AC40="",AC40="N/A",N($T40)=0),"N/A",SUM($W40,$AD40)/$T40*100)</f>
        <v>82.9677415178043</v>
      </c>
      <c r="AI40" s="626">
        <v>0.1095</v>
      </c>
      <c r="AJ40" s="618" t="s">
        <v>3608</v>
      </c>
      <c r="AK40" s="618">
        <v>61259510.710000001</v>
      </c>
      <c r="AL40" s="619" t="str">
        <f>IF(OR(AJ40="",AJ40="N/A"),"N/A",AF40)</f>
        <v>N/A</v>
      </c>
      <c r="AM40" s="619" t="str">
        <f>IF(OR(AJ40="",AJ40="N/A",AJ40="Common Equity",AJ40="Builder Deposit / Equity",N($R40)=0),"N/A",SUM($W40,$AD40,$AK40)/$R40*100)</f>
        <v>N/A</v>
      </c>
      <c r="AN40" s="619" t="str">
        <f>IF(OR(AJ40="",AJ40="N/A",AJ40="Common Equity",AJ40="Builder Deposit / Equity",N($R40)=0),"N/A",SUM($W40,$AD40,$AK40)/$R40*100)</f>
        <v>N/A</v>
      </c>
      <c r="AO40" s="619">
        <f>IF(OR(AJ40="",AJ40="N/A",N($T40)=0),"N/A",SUM($W40,$AD40,$AK40)/$T40*100)</f>
        <v>100</v>
      </c>
      <c r="AP40" s="640" t="s">
        <v>95</v>
      </c>
      <c r="AQ40" s="622"/>
      <c r="AR40" s="622"/>
      <c r="AS40" s="619"/>
      <c r="AT40" s="619"/>
      <c r="AU40" s="619"/>
      <c r="AV40" s="619"/>
      <c r="AW40" s="621"/>
    </row>
    <row r="41" spans="1:49" x14ac:dyDescent="0.35">
      <c r="A41"/>
      <c r="B41"/>
      <c r="C41"/>
      <c r="D41"/>
      <c r="E41"/>
      <c r="F41"/>
      <c r="G41"/>
      <c r="K41" s="438"/>
      <c r="P41" s="13"/>
      <c r="Q41" s="13"/>
      <c r="X41" s="13"/>
      <c r="Y41" s="13"/>
      <c r="Z41" s="13"/>
      <c r="AA41" s="13"/>
      <c r="AD41" s="13"/>
      <c r="AE41" s="13"/>
      <c r="AF41" s="13"/>
      <c r="AG41" s="13"/>
      <c r="AH41" s="13"/>
      <c r="AK41" s="13"/>
      <c r="AL41" s="13"/>
      <c r="AM41" s="13"/>
      <c r="AN41" s="13"/>
      <c r="AO41" s="13"/>
    </row>
    <row r="42" spans="1:49" x14ac:dyDescent="0.35">
      <c r="A42"/>
      <c r="B42"/>
      <c r="C42"/>
      <c r="D42"/>
      <c r="E42"/>
      <c r="F42"/>
      <c r="G42"/>
      <c r="K42" s="438"/>
      <c r="P42" s="13"/>
      <c r="Q42" s="13"/>
      <c r="X42" s="13"/>
      <c r="Y42" s="13"/>
      <c r="Z42" s="13"/>
      <c r="AA42" s="13"/>
      <c r="AD42" s="13"/>
      <c r="AE42" s="13"/>
      <c r="AF42" s="13"/>
      <c r="AG42" s="13"/>
      <c r="AH42" s="13"/>
      <c r="AK42" s="13"/>
      <c r="AL42" s="13"/>
      <c r="AM42" s="13"/>
      <c r="AN42" s="13"/>
      <c r="AO42" s="13"/>
    </row>
    <row r="43" spans="1:49" x14ac:dyDescent="0.35">
      <c r="A43"/>
      <c r="B43"/>
      <c r="C43"/>
      <c r="D43"/>
      <c r="E43"/>
      <c r="F43"/>
      <c r="G43"/>
      <c r="K43" s="438"/>
      <c r="P43" s="13"/>
      <c r="Q43" s="13"/>
      <c r="X43" s="13"/>
      <c r="Y43" s="13"/>
      <c r="Z43" s="13"/>
      <c r="AA43" s="13"/>
      <c r="AD43" s="13"/>
      <c r="AE43" s="13"/>
      <c r="AF43" s="13"/>
      <c r="AG43" s="13"/>
      <c r="AH43" s="13"/>
      <c r="AK43" s="13"/>
      <c r="AL43" s="13"/>
      <c r="AM43" s="13"/>
      <c r="AN43" s="13"/>
      <c r="AO43" s="13"/>
    </row>
    <row r="44" spans="1:49" x14ac:dyDescent="0.35">
      <c r="A44"/>
      <c r="B44"/>
      <c r="C44"/>
      <c r="D44"/>
      <c r="E44"/>
      <c r="F44"/>
      <c r="G44"/>
      <c r="K44" s="438"/>
      <c r="P44" s="13"/>
      <c r="Q44" s="13"/>
      <c r="X44" s="13"/>
      <c r="Y44" s="13"/>
      <c r="Z44" s="13"/>
      <c r="AA44" s="13"/>
      <c r="AD44" s="13"/>
      <c r="AE44" s="13"/>
      <c r="AF44" s="13"/>
      <c r="AG44" s="13"/>
      <c r="AH44" s="13"/>
      <c r="AK44" s="13"/>
      <c r="AL44" s="13"/>
      <c r="AM44" s="13"/>
      <c r="AN44" s="13"/>
      <c r="AO44" s="13"/>
    </row>
    <row r="45" spans="1:49" x14ac:dyDescent="0.35">
      <c r="A45"/>
      <c r="B45"/>
      <c r="C45"/>
      <c r="D45"/>
      <c r="E45"/>
      <c r="F45"/>
      <c r="G45"/>
      <c r="K45" s="438"/>
      <c r="P45" s="13"/>
      <c r="Q45" s="13"/>
      <c r="X45" s="13"/>
      <c r="Y45" s="13"/>
      <c r="Z45" s="13"/>
      <c r="AA45" s="13"/>
      <c r="AD45" s="13"/>
      <c r="AE45" s="13"/>
      <c r="AF45" s="13"/>
      <c r="AG45" s="13"/>
      <c r="AH45" s="13"/>
      <c r="AK45" s="13"/>
      <c r="AL45" s="13"/>
      <c r="AM45" s="13"/>
      <c r="AN45" s="13"/>
      <c r="AO45" s="13"/>
    </row>
    <row r="46" spans="1:49" x14ac:dyDescent="0.35">
      <c r="A46"/>
      <c r="B46"/>
      <c r="C46"/>
      <c r="D46"/>
      <c r="E46"/>
      <c r="F46"/>
      <c r="G46"/>
      <c r="K46" s="438"/>
      <c r="P46" s="13"/>
      <c r="Q46" s="13"/>
      <c r="X46" s="13"/>
      <c r="Y46" s="13"/>
      <c r="Z46" s="13"/>
      <c r="AA46" s="13"/>
      <c r="AD46" s="13"/>
      <c r="AE46" s="13"/>
      <c r="AF46" s="13"/>
      <c r="AG46" s="13"/>
      <c r="AH46" s="13"/>
      <c r="AK46" s="13"/>
      <c r="AL46" s="13"/>
      <c r="AM46" s="13"/>
      <c r="AN46" s="13"/>
      <c r="AO46" s="13"/>
    </row>
    <row r="47" spans="1:49" x14ac:dyDescent="0.35">
      <c r="A47"/>
      <c r="B47"/>
      <c r="C47"/>
      <c r="D47"/>
      <c r="E47"/>
      <c r="F47"/>
      <c r="G47"/>
      <c r="K47" s="438"/>
      <c r="P47" s="13"/>
      <c r="Q47" s="13"/>
      <c r="X47" s="13"/>
      <c r="Y47" s="13"/>
      <c r="Z47" s="13"/>
      <c r="AA47" s="13"/>
      <c r="AD47" s="13"/>
      <c r="AE47" s="13"/>
      <c r="AF47" s="13"/>
      <c r="AG47" s="13"/>
      <c r="AH47" s="13"/>
      <c r="AK47" s="13"/>
      <c r="AL47" s="13"/>
      <c r="AM47" s="13"/>
      <c r="AN47" s="13"/>
      <c r="AO47" s="13"/>
    </row>
    <row r="48" spans="1:49" x14ac:dyDescent="0.35">
      <c r="A48"/>
      <c r="B48"/>
      <c r="C48"/>
      <c r="D48"/>
      <c r="E48"/>
      <c r="F48"/>
      <c r="G48"/>
      <c r="K48" s="438"/>
      <c r="P48" s="13"/>
      <c r="Q48" s="13"/>
      <c r="X48" s="13"/>
      <c r="Y48" s="13"/>
      <c r="Z48" s="13"/>
      <c r="AA48" s="13"/>
      <c r="AD48" s="13"/>
      <c r="AE48" s="13"/>
      <c r="AF48" s="13"/>
      <c r="AG48" s="13"/>
      <c r="AH48" s="13"/>
      <c r="AK48" s="13"/>
      <c r="AL48" s="13"/>
      <c r="AM48" s="13"/>
      <c r="AN48" s="13"/>
      <c r="AO48" s="13"/>
    </row>
    <row r="49" spans="1:41" x14ac:dyDescent="0.35">
      <c r="A49"/>
      <c r="B49"/>
      <c r="C49"/>
      <c r="D49"/>
      <c r="E49"/>
      <c r="F49"/>
      <c r="G49"/>
      <c r="K49" s="438"/>
      <c r="P49" s="13"/>
      <c r="Q49" s="13"/>
      <c r="X49" s="13"/>
      <c r="Y49" s="13"/>
      <c r="Z49" s="13"/>
      <c r="AA49" s="13"/>
      <c r="AD49" s="13"/>
      <c r="AE49" s="13"/>
      <c r="AF49" s="13"/>
      <c r="AG49" s="13"/>
      <c r="AH49" s="13"/>
      <c r="AK49" s="13"/>
      <c r="AL49" s="13"/>
      <c r="AM49" s="13"/>
      <c r="AN49" s="13"/>
      <c r="AO49" s="13"/>
    </row>
    <row r="50" spans="1:41" x14ac:dyDescent="0.35">
      <c r="A50"/>
      <c r="B50"/>
      <c r="C50"/>
      <c r="D50"/>
      <c r="E50"/>
      <c r="F50"/>
      <c r="G50"/>
      <c r="K50" s="438"/>
      <c r="P50" s="13"/>
      <c r="Q50" s="13"/>
      <c r="X50" s="13"/>
      <c r="Y50" s="13"/>
      <c r="Z50" s="13"/>
      <c r="AA50" s="13"/>
      <c r="AD50" s="13"/>
      <c r="AE50" s="13"/>
      <c r="AF50" s="13"/>
      <c r="AG50" s="13"/>
      <c r="AH50" s="13"/>
      <c r="AK50" s="13"/>
      <c r="AL50" s="13"/>
      <c r="AM50" s="13"/>
      <c r="AN50" s="13"/>
      <c r="AO50" s="13"/>
    </row>
    <row r="51" spans="1:41" x14ac:dyDescent="0.35">
      <c r="A51"/>
      <c r="B51"/>
      <c r="C51"/>
      <c r="D51"/>
      <c r="E51"/>
      <c r="F51"/>
      <c r="G51"/>
      <c r="K51" s="438"/>
      <c r="P51" s="13"/>
      <c r="Q51" s="13"/>
      <c r="X51" s="13"/>
      <c r="Y51" s="13"/>
      <c r="Z51" s="13"/>
      <c r="AA51" s="13"/>
      <c r="AD51" s="13"/>
      <c r="AE51" s="13"/>
      <c r="AF51" s="13"/>
      <c r="AG51" s="13"/>
      <c r="AH51" s="13"/>
      <c r="AK51" s="13"/>
      <c r="AL51" s="13"/>
      <c r="AM51" s="13"/>
      <c r="AN51" s="13"/>
      <c r="AO51" s="13"/>
    </row>
    <row r="52" spans="1:41" x14ac:dyDescent="0.35">
      <c r="A52"/>
      <c r="B52"/>
      <c r="C52"/>
      <c r="D52"/>
      <c r="E52"/>
      <c r="F52"/>
      <c r="G52"/>
      <c r="K52" s="438"/>
      <c r="P52" s="13"/>
      <c r="Q52" s="13"/>
      <c r="X52" s="13"/>
      <c r="Y52" s="13"/>
      <c r="Z52" s="13"/>
      <c r="AA52" s="13"/>
      <c r="AD52" s="13"/>
      <c r="AE52" s="13"/>
      <c r="AF52" s="13"/>
      <c r="AG52" s="13"/>
      <c r="AH52" s="13"/>
      <c r="AK52" s="13"/>
      <c r="AL52" s="13"/>
      <c r="AM52" s="13"/>
      <c r="AN52" s="13"/>
      <c r="AO52" s="13"/>
    </row>
    <row r="53" spans="1:41" x14ac:dyDescent="0.35">
      <c r="A53"/>
      <c r="B53"/>
      <c r="C53"/>
      <c r="D53"/>
      <c r="E53"/>
      <c r="F53"/>
      <c r="G53"/>
      <c r="K53" s="438"/>
      <c r="P53" s="13"/>
      <c r="Q53" s="13"/>
      <c r="X53" s="13"/>
      <c r="Y53" s="13"/>
      <c r="Z53" s="13"/>
      <c r="AA53" s="13"/>
      <c r="AD53" s="13"/>
      <c r="AE53" s="13"/>
      <c r="AF53" s="13"/>
      <c r="AG53" s="13"/>
      <c r="AH53" s="13"/>
      <c r="AK53" s="13"/>
      <c r="AL53" s="13"/>
      <c r="AM53" s="13"/>
      <c r="AN53" s="13"/>
      <c r="AO53" s="13"/>
    </row>
    <row r="54" spans="1:41" x14ac:dyDescent="0.35">
      <c r="A54"/>
      <c r="B54"/>
      <c r="C54"/>
      <c r="D54"/>
      <c r="E54"/>
      <c r="F54"/>
      <c r="G54"/>
      <c r="K54" s="438"/>
      <c r="P54" s="13"/>
      <c r="Q54" s="13"/>
      <c r="X54" s="13"/>
      <c r="Y54" s="13"/>
      <c r="Z54" s="13"/>
      <c r="AA54" s="13"/>
      <c r="AD54" s="13"/>
      <c r="AE54" s="13"/>
      <c r="AF54" s="13"/>
      <c r="AG54" s="13"/>
      <c r="AH54" s="13"/>
      <c r="AK54" s="13"/>
      <c r="AL54" s="13"/>
      <c r="AM54" s="13"/>
      <c r="AN54" s="13"/>
      <c r="AO54" s="13"/>
    </row>
    <row r="55" spans="1:41" x14ac:dyDescent="0.35">
      <c r="A55"/>
      <c r="B55"/>
      <c r="C55"/>
      <c r="D55"/>
      <c r="E55"/>
      <c r="F55"/>
      <c r="G55"/>
      <c r="K55" s="438"/>
      <c r="P55" s="13"/>
      <c r="Q55" s="13"/>
      <c r="X55" s="13"/>
      <c r="Y55" s="13"/>
      <c r="Z55" s="13"/>
      <c r="AA55" s="13"/>
      <c r="AD55" s="13"/>
      <c r="AE55" s="13"/>
      <c r="AF55" s="13"/>
      <c r="AG55" s="13"/>
      <c r="AH55" s="13"/>
      <c r="AK55" s="13"/>
      <c r="AL55" s="13"/>
      <c r="AM55" s="13"/>
      <c r="AN55" s="13"/>
      <c r="AO55" s="13"/>
    </row>
    <row r="56" spans="1:41" x14ac:dyDescent="0.35">
      <c r="A56"/>
      <c r="B56"/>
      <c r="C56"/>
      <c r="D56"/>
      <c r="E56"/>
      <c r="F56"/>
      <c r="G56"/>
      <c r="K56" s="438"/>
      <c r="P56" s="13"/>
      <c r="Q56" s="13"/>
      <c r="X56" s="13"/>
      <c r="Y56" s="13"/>
      <c r="Z56" s="13"/>
      <c r="AA56" s="13"/>
      <c r="AD56" s="13"/>
      <c r="AE56" s="13"/>
      <c r="AF56" s="13"/>
      <c r="AG56" s="13"/>
      <c r="AH56" s="13"/>
      <c r="AK56" s="13"/>
      <c r="AL56" s="13"/>
      <c r="AM56" s="13"/>
      <c r="AN56" s="13"/>
      <c r="AO56" s="13"/>
    </row>
    <row r="57" spans="1:41" x14ac:dyDescent="0.35">
      <c r="A57"/>
      <c r="B57"/>
      <c r="C57"/>
      <c r="D57"/>
      <c r="E57"/>
      <c r="F57"/>
      <c r="G57"/>
      <c r="K57" s="438"/>
      <c r="P57" s="13"/>
      <c r="Q57" s="13"/>
      <c r="X57" s="13"/>
      <c r="Y57" s="13"/>
      <c r="Z57" s="13"/>
      <c r="AA57" s="13"/>
      <c r="AD57" s="13"/>
      <c r="AE57" s="13"/>
      <c r="AF57" s="13"/>
      <c r="AG57" s="13"/>
      <c r="AH57" s="13"/>
      <c r="AK57" s="13"/>
      <c r="AL57" s="13"/>
      <c r="AM57" s="13"/>
      <c r="AN57" s="13"/>
      <c r="AO57" s="13"/>
    </row>
    <row r="58" spans="1:41" x14ac:dyDescent="0.35">
      <c r="A58"/>
      <c r="B58"/>
      <c r="C58"/>
      <c r="D58"/>
      <c r="K58" s="438"/>
      <c r="P58" s="13"/>
      <c r="Q58" s="13"/>
      <c r="X58" s="13"/>
      <c r="Y58" s="13"/>
      <c r="Z58" s="13"/>
      <c r="AA58" s="13"/>
      <c r="AD58" s="13"/>
      <c r="AE58" s="13"/>
      <c r="AF58" s="13"/>
      <c r="AG58" s="13"/>
      <c r="AH58" s="13"/>
      <c r="AK58" s="13"/>
      <c r="AL58" s="13"/>
      <c r="AM58" s="13"/>
      <c r="AN58" s="13"/>
      <c r="AO58" s="13"/>
    </row>
    <row r="59" spans="1:41" x14ac:dyDescent="0.35">
      <c r="A59"/>
      <c r="B59"/>
      <c r="C59"/>
      <c r="D59"/>
      <c r="K59" s="438"/>
      <c r="P59" s="13"/>
      <c r="Q59" s="13"/>
      <c r="X59" s="13"/>
      <c r="Y59" s="13"/>
      <c r="Z59" s="13"/>
      <c r="AA59" s="13"/>
      <c r="AD59" s="13"/>
      <c r="AE59" s="13"/>
      <c r="AF59" s="13"/>
      <c r="AG59" s="13"/>
      <c r="AH59" s="13"/>
      <c r="AK59" s="13"/>
      <c r="AL59" s="13"/>
      <c r="AM59" s="13"/>
      <c r="AN59" s="13"/>
      <c r="AO59" s="13"/>
    </row>
    <row r="60" spans="1:41" x14ac:dyDescent="0.35">
      <c r="A60"/>
      <c r="B60"/>
      <c r="C60"/>
      <c r="D60"/>
      <c r="K60" s="438"/>
      <c r="P60" s="13"/>
      <c r="Q60" s="13"/>
      <c r="X60" s="13"/>
      <c r="Y60" s="13"/>
      <c r="Z60" s="13"/>
      <c r="AA60" s="13"/>
      <c r="AD60" s="13"/>
      <c r="AE60" s="13"/>
      <c r="AF60" s="13"/>
      <c r="AG60" s="13"/>
      <c r="AH60" s="13"/>
      <c r="AK60" s="13"/>
      <c r="AL60" s="13"/>
      <c r="AM60" s="13"/>
      <c r="AN60" s="13"/>
      <c r="AO60" s="13"/>
    </row>
    <row r="61" spans="1:41" x14ac:dyDescent="0.35">
      <c r="A61"/>
      <c r="B61"/>
      <c r="C61"/>
      <c r="D61"/>
      <c r="K61" s="438"/>
      <c r="P61" s="13"/>
      <c r="Q61" s="13"/>
      <c r="X61" s="13"/>
      <c r="Y61" s="13"/>
      <c r="Z61" s="13"/>
      <c r="AA61" s="13"/>
      <c r="AD61" s="13"/>
      <c r="AE61" s="13"/>
      <c r="AF61" s="13"/>
      <c r="AG61" s="13"/>
      <c r="AH61" s="13"/>
      <c r="AK61" s="13"/>
      <c r="AL61" s="13"/>
      <c r="AM61" s="13"/>
      <c r="AN61" s="13"/>
      <c r="AO61" s="13"/>
    </row>
    <row r="62" spans="1:41" x14ac:dyDescent="0.35">
      <c r="A62"/>
      <c r="B62"/>
      <c r="C62"/>
      <c r="D62"/>
      <c r="K62" s="438"/>
      <c r="P62" s="13"/>
      <c r="Q62" s="13"/>
      <c r="X62" s="13"/>
      <c r="Y62" s="13"/>
      <c r="Z62" s="13"/>
      <c r="AA62" s="13"/>
      <c r="AD62" s="13"/>
      <c r="AE62" s="13"/>
      <c r="AF62" s="13"/>
      <c r="AG62" s="13"/>
      <c r="AH62" s="13"/>
      <c r="AK62" s="13"/>
      <c r="AL62" s="13"/>
      <c r="AM62" s="13"/>
      <c r="AN62" s="13"/>
      <c r="AO62" s="13"/>
    </row>
    <row r="63" spans="1:41" x14ac:dyDescent="0.35">
      <c r="A63"/>
      <c r="B63"/>
      <c r="C63"/>
      <c r="D63"/>
      <c r="K63" s="438"/>
      <c r="P63" s="13"/>
      <c r="Q63" s="13"/>
      <c r="X63" s="13"/>
      <c r="Y63" s="13"/>
      <c r="Z63" s="13"/>
      <c r="AA63" s="13"/>
      <c r="AD63" s="13"/>
      <c r="AE63" s="13"/>
      <c r="AF63" s="13"/>
      <c r="AG63" s="13"/>
      <c r="AH63" s="13"/>
      <c r="AK63" s="13"/>
      <c r="AL63" s="13"/>
      <c r="AM63" s="13"/>
      <c r="AN63" s="13"/>
      <c r="AO63" s="13"/>
    </row>
    <row r="64" spans="1:41" x14ac:dyDescent="0.35">
      <c r="K64" s="438"/>
      <c r="P64" s="13"/>
      <c r="Q64" s="13"/>
      <c r="X64" s="13"/>
      <c r="Y64" s="13"/>
      <c r="Z64" s="13"/>
      <c r="AA64" s="13"/>
      <c r="AD64" s="13"/>
      <c r="AE64" s="13"/>
      <c r="AF64" s="13"/>
      <c r="AG64" s="13"/>
      <c r="AH64" s="13"/>
      <c r="AK64" s="13"/>
      <c r="AL64" s="13"/>
      <c r="AM64" s="13"/>
      <c r="AN64" s="13"/>
      <c r="AO64" s="13"/>
    </row>
    <row r="65" spans="11:41" x14ac:dyDescent="0.35">
      <c r="K65" s="438"/>
      <c r="P65" s="13"/>
      <c r="Q65" s="13"/>
      <c r="X65" s="13"/>
      <c r="Y65" s="13"/>
      <c r="Z65" s="13"/>
      <c r="AA65" s="13"/>
      <c r="AD65" s="13"/>
      <c r="AE65" s="13"/>
      <c r="AF65" s="13"/>
      <c r="AG65" s="13"/>
      <c r="AH65" s="13"/>
      <c r="AK65" s="13"/>
      <c r="AL65" s="13"/>
      <c r="AM65" s="13"/>
      <c r="AN65" s="13"/>
      <c r="AO65" s="13"/>
    </row>
    <row r="66" spans="11:41" x14ac:dyDescent="0.35">
      <c r="K66" s="438"/>
      <c r="P66" s="13"/>
      <c r="Q66" s="13"/>
      <c r="X66" s="13"/>
      <c r="Y66" s="13"/>
      <c r="Z66" s="13"/>
      <c r="AA66" s="13"/>
      <c r="AD66" s="13"/>
      <c r="AE66" s="13"/>
      <c r="AF66" s="13"/>
      <c r="AG66" s="13"/>
      <c r="AH66" s="13"/>
      <c r="AK66" s="13"/>
      <c r="AL66" s="13"/>
      <c r="AM66" s="13"/>
      <c r="AN66" s="13"/>
      <c r="AO66" s="13"/>
    </row>
    <row r="67" spans="11:41" x14ac:dyDescent="0.35">
      <c r="K67" s="438"/>
      <c r="P67" s="13"/>
      <c r="Q67" s="13"/>
      <c r="X67" s="13"/>
      <c r="Y67" s="13"/>
      <c r="Z67" s="13"/>
      <c r="AA67" s="13"/>
      <c r="AD67" s="13"/>
      <c r="AE67" s="13"/>
      <c r="AF67" s="13"/>
      <c r="AG67" s="13"/>
      <c r="AH67" s="13"/>
      <c r="AK67" s="13"/>
      <c r="AL67" s="13"/>
      <c r="AM67" s="13"/>
      <c r="AN67" s="13"/>
      <c r="AO67" s="13"/>
    </row>
    <row r="68" spans="11:41" x14ac:dyDescent="0.35">
      <c r="K68" s="438"/>
      <c r="P68" s="13"/>
      <c r="Q68" s="13"/>
      <c r="X68" s="13"/>
      <c r="Y68" s="13"/>
      <c r="Z68" s="13"/>
      <c r="AA68" s="13"/>
      <c r="AD68" s="13"/>
      <c r="AE68" s="13"/>
      <c r="AF68" s="13"/>
      <c r="AG68" s="13"/>
      <c r="AH68" s="13"/>
      <c r="AK68" s="13"/>
      <c r="AL68" s="13"/>
      <c r="AM68" s="13"/>
      <c r="AN68" s="13"/>
      <c r="AO68" s="13"/>
    </row>
    <row r="69" spans="11:41" x14ac:dyDescent="0.35">
      <c r="K69" s="438"/>
      <c r="P69" s="13"/>
      <c r="Q69" s="13"/>
      <c r="X69" s="13"/>
      <c r="Y69" s="13"/>
      <c r="Z69" s="13"/>
      <c r="AA69" s="13"/>
      <c r="AD69" s="13"/>
      <c r="AE69" s="13"/>
      <c r="AF69" s="13"/>
      <c r="AG69" s="13"/>
      <c r="AH69" s="13"/>
      <c r="AK69" s="13"/>
      <c r="AL69" s="13"/>
      <c r="AM69" s="13"/>
      <c r="AN69" s="13"/>
      <c r="AO69" s="13"/>
    </row>
    <row r="70" spans="11:41" x14ac:dyDescent="0.35">
      <c r="K70" s="438"/>
      <c r="P70" s="13"/>
      <c r="Q70" s="13"/>
      <c r="X70" s="13"/>
      <c r="Y70" s="13"/>
      <c r="Z70" s="13"/>
      <c r="AA70" s="13"/>
      <c r="AD70" s="13"/>
      <c r="AE70" s="13"/>
      <c r="AF70" s="13"/>
      <c r="AG70" s="13"/>
      <c r="AH70" s="13"/>
      <c r="AK70" s="13"/>
      <c r="AL70" s="13"/>
      <c r="AM70" s="13"/>
      <c r="AN70" s="13"/>
      <c r="AO70" s="13"/>
    </row>
    <row r="71" spans="11:41" x14ac:dyDescent="0.35">
      <c r="K71" s="438"/>
      <c r="P71" s="13"/>
      <c r="Q71" s="13"/>
      <c r="X71" s="13"/>
      <c r="Y71" s="13"/>
      <c r="Z71" s="13"/>
      <c r="AA71" s="13"/>
      <c r="AD71" s="13"/>
      <c r="AE71" s="13"/>
      <c r="AF71" s="13"/>
      <c r="AG71" s="13"/>
      <c r="AH71" s="13"/>
      <c r="AK71" s="13"/>
      <c r="AL71" s="13"/>
      <c r="AM71" s="13"/>
      <c r="AN71" s="13"/>
      <c r="AO71" s="13"/>
    </row>
    <row r="72" spans="11:41" x14ac:dyDescent="0.35">
      <c r="K72" s="438"/>
      <c r="P72" s="13"/>
      <c r="Q72" s="13"/>
      <c r="X72" s="13"/>
      <c r="Y72" s="13"/>
      <c r="Z72" s="13"/>
      <c r="AA72" s="13"/>
      <c r="AD72" s="13"/>
      <c r="AE72" s="13"/>
      <c r="AF72" s="13"/>
      <c r="AG72" s="13"/>
      <c r="AH72" s="13"/>
      <c r="AK72" s="13"/>
      <c r="AL72" s="13"/>
      <c r="AM72" s="13"/>
      <c r="AN72" s="13"/>
      <c r="AO72" s="13"/>
    </row>
    <row r="73" spans="11:41" x14ac:dyDescent="0.35">
      <c r="K73" s="438"/>
      <c r="P73" s="13"/>
      <c r="Q73" s="13"/>
      <c r="X73" s="13"/>
      <c r="Y73" s="13"/>
      <c r="Z73" s="13"/>
      <c r="AA73" s="13"/>
      <c r="AD73" s="13"/>
      <c r="AE73" s="13"/>
      <c r="AF73" s="13"/>
      <c r="AG73" s="13"/>
      <c r="AH73" s="13"/>
      <c r="AK73" s="13"/>
      <c r="AL73" s="13"/>
      <c r="AM73" s="13"/>
      <c r="AN73" s="13"/>
      <c r="AO73" s="13"/>
    </row>
    <row r="74" spans="11:41" x14ac:dyDescent="0.35">
      <c r="K74" s="438"/>
      <c r="P74" s="13"/>
      <c r="Q74" s="13"/>
      <c r="X74" s="13"/>
      <c r="Y74" s="13"/>
      <c r="Z74" s="13"/>
      <c r="AA74" s="13"/>
      <c r="AD74" s="13"/>
      <c r="AE74" s="13"/>
      <c r="AF74" s="13"/>
      <c r="AG74" s="13"/>
      <c r="AH74" s="13"/>
      <c r="AK74" s="13"/>
      <c r="AL74" s="13"/>
      <c r="AM74" s="13"/>
      <c r="AN74" s="13"/>
      <c r="AO74" s="13"/>
    </row>
    <row r="75" spans="11:41" x14ac:dyDescent="0.35">
      <c r="K75" s="438"/>
      <c r="P75" s="13"/>
      <c r="Q75" s="13"/>
      <c r="X75" s="13"/>
      <c r="Y75" s="13"/>
      <c r="Z75" s="13"/>
      <c r="AA75" s="13"/>
      <c r="AD75" s="13"/>
      <c r="AE75" s="13"/>
      <c r="AF75" s="13"/>
      <c r="AG75" s="13"/>
      <c r="AH75" s="13"/>
      <c r="AK75" s="13"/>
      <c r="AL75" s="13"/>
      <c r="AM75" s="13"/>
      <c r="AN75" s="13"/>
      <c r="AO75" s="13"/>
    </row>
    <row r="76" spans="11:41" x14ac:dyDescent="0.35">
      <c r="K76" s="438"/>
      <c r="P76" s="13"/>
      <c r="Q76" s="13"/>
      <c r="X76" s="13"/>
      <c r="Y76" s="13"/>
      <c r="Z76" s="13"/>
      <c r="AA76" s="13"/>
      <c r="AD76" s="13"/>
      <c r="AE76" s="13"/>
      <c r="AF76" s="13"/>
      <c r="AG76" s="13"/>
      <c r="AH76" s="13"/>
      <c r="AK76" s="13"/>
      <c r="AL76" s="13"/>
      <c r="AM76" s="13"/>
      <c r="AN76" s="13"/>
      <c r="AO76" s="13"/>
    </row>
    <row r="77" spans="11:41" x14ac:dyDescent="0.35">
      <c r="K77" s="438"/>
      <c r="P77" s="13"/>
      <c r="Q77" s="13"/>
      <c r="X77" s="13"/>
      <c r="Y77" s="13"/>
      <c r="Z77" s="13"/>
      <c r="AA77" s="13"/>
      <c r="AD77" s="13"/>
      <c r="AE77" s="13"/>
      <c r="AF77" s="13"/>
      <c r="AG77" s="13"/>
      <c r="AH77" s="13"/>
      <c r="AK77" s="13"/>
      <c r="AL77" s="13"/>
      <c r="AM77" s="13"/>
      <c r="AN77" s="13"/>
      <c r="AO77" s="13"/>
    </row>
    <row r="78" spans="11:41" x14ac:dyDescent="0.35">
      <c r="K78" s="438"/>
      <c r="P78" s="13"/>
      <c r="Q78" s="13"/>
      <c r="X78" s="13"/>
      <c r="Y78" s="13"/>
      <c r="Z78" s="13"/>
      <c r="AA78" s="13"/>
      <c r="AD78" s="13"/>
      <c r="AE78" s="13"/>
      <c r="AF78" s="13"/>
      <c r="AG78" s="13"/>
      <c r="AH78" s="13"/>
      <c r="AK78" s="13"/>
      <c r="AL78" s="13"/>
      <c r="AM78" s="13"/>
      <c r="AN78" s="13"/>
      <c r="AO78" s="13"/>
    </row>
    <row r="79" spans="11:41" x14ac:dyDescent="0.35">
      <c r="K79" s="438"/>
      <c r="P79" s="13"/>
      <c r="Q79" s="13"/>
      <c r="X79" s="13"/>
      <c r="Y79" s="13"/>
      <c r="Z79" s="13"/>
      <c r="AA79" s="13"/>
      <c r="AD79" s="13"/>
      <c r="AE79" s="13"/>
      <c r="AF79" s="13"/>
      <c r="AG79" s="13"/>
      <c r="AH79" s="13"/>
      <c r="AK79" s="13"/>
      <c r="AL79" s="13"/>
      <c r="AM79" s="13"/>
      <c r="AN79" s="13"/>
      <c r="AO79" s="13"/>
    </row>
    <row r="80" spans="11:41" x14ac:dyDescent="0.35">
      <c r="K80" s="438"/>
      <c r="P80" s="13"/>
      <c r="Q80" s="13"/>
      <c r="X80" s="13"/>
      <c r="Y80" s="13"/>
      <c r="Z80" s="13"/>
      <c r="AA80" s="13"/>
      <c r="AD80" s="13"/>
      <c r="AE80" s="13"/>
      <c r="AF80" s="13"/>
      <c r="AG80" s="13"/>
      <c r="AH80" s="13"/>
      <c r="AK80" s="13"/>
      <c r="AL80" s="13"/>
      <c r="AM80" s="13"/>
      <c r="AN80" s="13"/>
      <c r="AO80" s="13"/>
    </row>
    <row r="81" spans="11:41" x14ac:dyDescent="0.35">
      <c r="K81" s="438"/>
      <c r="P81" s="13"/>
      <c r="Q81" s="13"/>
      <c r="X81" s="13"/>
      <c r="Y81" s="13"/>
      <c r="Z81" s="13"/>
      <c r="AA81" s="13"/>
      <c r="AD81" s="13"/>
      <c r="AE81" s="13"/>
      <c r="AF81" s="13"/>
      <c r="AG81" s="13"/>
      <c r="AH81" s="13"/>
      <c r="AK81" s="13"/>
      <c r="AL81" s="13"/>
      <c r="AM81" s="13"/>
      <c r="AN81" s="13"/>
      <c r="AO81" s="13"/>
    </row>
    <row r="82" spans="11:41" x14ac:dyDescent="0.35">
      <c r="K82" s="438"/>
      <c r="P82" s="13"/>
      <c r="Q82" s="13"/>
      <c r="X82" s="13"/>
      <c r="Y82" s="13"/>
      <c r="Z82" s="13"/>
      <c r="AA82" s="13"/>
      <c r="AD82" s="13"/>
      <c r="AE82" s="13"/>
      <c r="AF82" s="13"/>
      <c r="AG82" s="13"/>
      <c r="AH82" s="13"/>
      <c r="AK82" s="13"/>
      <c r="AL82" s="13"/>
      <c r="AM82" s="13"/>
      <c r="AN82" s="13"/>
      <c r="AO82" s="13"/>
    </row>
    <row r="83" spans="11:41" x14ac:dyDescent="0.35">
      <c r="K83" s="438"/>
      <c r="P83" s="13"/>
      <c r="Q83" s="13"/>
      <c r="X83" s="13"/>
      <c r="Y83" s="13"/>
      <c r="Z83" s="13"/>
      <c r="AA83" s="13"/>
      <c r="AD83" s="13"/>
      <c r="AE83" s="13"/>
      <c r="AF83" s="13"/>
      <c r="AG83" s="13"/>
      <c r="AH83" s="13"/>
      <c r="AK83" s="13"/>
      <c r="AL83" s="13"/>
      <c r="AM83" s="13"/>
      <c r="AN83" s="13"/>
      <c r="AO83" s="13"/>
    </row>
    <row r="84" spans="11:41" x14ac:dyDescent="0.35">
      <c r="K84" s="438"/>
      <c r="P84" s="13"/>
      <c r="Q84" s="13"/>
      <c r="X84" s="13"/>
      <c r="Y84" s="13"/>
      <c r="Z84" s="13"/>
      <c r="AA84" s="13"/>
      <c r="AD84" s="13"/>
      <c r="AE84" s="13"/>
      <c r="AF84" s="13"/>
      <c r="AG84" s="13"/>
      <c r="AH84" s="13"/>
      <c r="AK84" s="13"/>
      <c r="AL84" s="13"/>
      <c r="AM84" s="13"/>
      <c r="AN84" s="13"/>
      <c r="AO84" s="13"/>
    </row>
    <row r="85" spans="11:41" x14ac:dyDescent="0.35">
      <c r="K85" s="438"/>
      <c r="P85" s="13"/>
      <c r="Q85" s="13"/>
      <c r="X85" s="13"/>
      <c r="Y85" s="13"/>
      <c r="Z85" s="13"/>
      <c r="AA85" s="13"/>
      <c r="AD85" s="13"/>
      <c r="AE85" s="13"/>
      <c r="AF85" s="13"/>
      <c r="AG85" s="13"/>
      <c r="AH85" s="13"/>
      <c r="AK85" s="13"/>
      <c r="AL85" s="13"/>
      <c r="AM85" s="13"/>
      <c r="AN85" s="13"/>
      <c r="AO85" s="13"/>
    </row>
    <row r="86" spans="11:41" x14ac:dyDescent="0.35">
      <c r="K86" s="438"/>
      <c r="P86" s="13"/>
      <c r="Q86" s="13"/>
      <c r="X86" s="13"/>
      <c r="Y86" s="13"/>
      <c r="Z86" s="13"/>
      <c r="AA86" s="13"/>
      <c r="AD86" s="13"/>
      <c r="AE86" s="13"/>
      <c r="AF86" s="13"/>
      <c r="AG86" s="13"/>
      <c r="AH86" s="13"/>
      <c r="AK86" s="13"/>
      <c r="AL86" s="13"/>
      <c r="AM86" s="13"/>
      <c r="AN86" s="13"/>
      <c r="AO86" s="13"/>
    </row>
    <row r="87" spans="11:41" x14ac:dyDescent="0.35">
      <c r="K87" s="438"/>
      <c r="P87" s="13"/>
      <c r="Q87" s="13"/>
      <c r="X87" s="13"/>
      <c r="Y87" s="13"/>
      <c r="Z87" s="13"/>
      <c r="AA87" s="13"/>
      <c r="AD87" s="13"/>
      <c r="AE87" s="13"/>
      <c r="AF87" s="13"/>
      <c r="AG87" s="13"/>
      <c r="AH87" s="13"/>
      <c r="AK87" s="13"/>
      <c r="AL87" s="13"/>
      <c r="AM87" s="13"/>
      <c r="AN87" s="13"/>
      <c r="AO87" s="13"/>
    </row>
    <row r="88" spans="11:41" x14ac:dyDescent="0.35">
      <c r="K88" s="438"/>
      <c r="P88" s="13"/>
      <c r="Q88" s="13"/>
      <c r="X88" s="13"/>
      <c r="Y88" s="13"/>
      <c r="Z88" s="13"/>
      <c r="AA88" s="13"/>
      <c r="AD88" s="13"/>
      <c r="AE88" s="13"/>
      <c r="AF88" s="13"/>
      <c r="AG88" s="13"/>
      <c r="AH88" s="13"/>
      <c r="AK88" s="13"/>
      <c r="AL88" s="13"/>
      <c r="AM88" s="13"/>
      <c r="AN88" s="13"/>
      <c r="AO88" s="13"/>
    </row>
    <row r="89" spans="11:41" x14ac:dyDescent="0.35">
      <c r="K89" s="438"/>
      <c r="P89" s="13"/>
      <c r="Q89" s="13"/>
      <c r="X89" s="13"/>
      <c r="Y89" s="13"/>
      <c r="Z89" s="13"/>
      <c r="AA89" s="13"/>
      <c r="AD89" s="13"/>
      <c r="AE89" s="13"/>
      <c r="AF89" s="13"/>
      <c r="AG89" s="13"/>
      <c r="AH89" s="13"/>
      <c r="AK89" s="13"/>
      <c r="AL89" s="13"/>
      <c r="AM89" s="13"/>
      <c r="AN89" s="13"/>
      <c r="AO89" s="13"/>
    </row>
    <row r="90" spans="11:41" x14ac:dyDescent="0.35">
      <c r="K90" s="438"/>
      <c r="P90" s="13"/>
      <c r="Q90" s="13"/>
      <c r="X90" s="13"/>
      <c r="Y90" s="13"/>
      <c r="Z90" s="13"/>
      <c r="AA90" s="13"/>
      <c r="AD90" s="13"/>
      <c r="AE90" s="13"/>
      <c r="AF90" s="13"/>
      <c r="AG90" s="13"/>
      <c r="AH90" s="13"/>
      <c r="AK90" s="13"/>
      <c r="AL90" s="13"/>
      <c r="AM90" s="13"/>
      <c r="AN90" s="13"/>
      <c r="AO90" s="13"/>
    </row>
    <row r="91" spans="11:41" x14ac:dyDescent="0.35">
      <c r="K91" s="438"/>
      <c r="P91" s="13"/>
      <c r="Q91" s="13"/>
      <c r="X91" s="13"/>
      <c r="Y91" s="13"/>
      <c r="Z91" s="13"/>
      <c r="AA91" s="13"/>
      <c r="AD91" s="13"/>
      <c r="AE91" s="13"/>
      <c r="AF91" s="13"/>
      <c r="AG91" s="13"/>
      <c r="AH91" s="13"/>
      <c r="AK91" s="13"/>
      <c r="AL91" s="13"/>
      <c r="AM91" s="13"/>
      <c r="AN91" s="13"/>
      <c r="AO91" s="13"/>
    </row>
    <row r="92" spans="11:41" x14ac:dyDescent="0.35">
      <c r="K92" s="438"/>
      <c r="P92" s="13"/>
      <c r="Q92" s="13"/>
      <c r="X92" s="13"/>
      <c r="Y92" s="13"/>
      <c r="Z92" s="13"/>
      <c r="AA92" s="13"/>
      <c r="AD92" s="13"/>
      <c r="AE92" s="13"/>
      <c r="AF92" s="13"/>
      <c r="AG92" s="13"/>
      <c r="AH92" s="13"/>
      <c r="AK92" s="13"/>
      <c r="AL92" s="13"/>
      <c r="AM92" s="13"/>
      <c r="AN92" s="13"/>
      <c r="AO92" s="13"/>
    </row>
    <row r="93" spans="11:41" x14ac:dyDescent="0.35">
      <c r="K93" s="438"/>
      <c r="P93" s="13"/>
      <c r="Q93" s="13"/>
      <c r="X93" s="13"/>
      <c r="Y93" s="13"/>
      <c r="Z93" s="13"/>
      <c r="AA93" s="13"/>
      <c r="AD93" s="13"/>
      <c r="AE93" s="13"/>
      <c r="AF93" s="13"/>
      <c r="AG93" s="13"/>
      <c r="AH93" s="13"/>
      <c r="AK93" s="13"/>
      <c r="AL93" s="13"/>
      <c r="AM93" s="13"/>
      <c r="AN93" s="13"/>
      <c r="AO93" s="13"/>
    </row>
    <row r="94" spans="11:41" x14ac:dyDescent="0.35">
      <c r="K94" s="438"/>
      <c r="P94" s="13"/>
      <c r="Q94" s="13"/>
      <c r="X94" s="13"/>
      <c r="Y94" s="13"/>
      <c r="Z94" s="13"/>
      <c r="AA94" s="13"/>
      <c r="AD94" s="13"/>
      <c r="AE94" s="13"/>
      <c r="AF94" s="13"/>
      <c r="AG94" s="13"/>
      <c r="AH94" s="13"/>
      <c r="AK94" s="13"/>
      <c r="AL94" s="13"/>
      <c r="AM94" s="13"/>
      <c r="AN94" s="13"/>
      <c r="AO94" s="13"/>
    </row>
    <row r="95" spans="11:41" x14ac:dyDescent="0.35">
      <c r="K95" s="438"/>
      <c r="P95" s="13"/>
      <c r="Q95" s="13"/>
      <c r="X95" s="13"/>
      <c r="Y95" s="13"/>
      <c r="Z95" s="13"/>
      <c r="AA95" s="13"/>
      <c r="AD95" s="13"/>
      <c r="AE95" s="13"/>
      <c r="AF95" s="13"/>
      <c r="AG95" s="13"/>
      <c r="AH95" s="13"/>
      <c r="AK95" s="13"/>
      <c r="AL95" s="13"/>
      <c r="AM95" s="13"/>
      <c r="AN95" s="13"/>
      <c r="AO95" s="13"/>
    </row>
    <row r="96" spans="11:41" x14ac:dyDescent="0.35">
      <c r="K96" s="438"/>
      <c r="P96" s="13"/>
      <c r="Q96" s="13"/>
      <c r="X96" s="13"/>
      <c r="Y96" s="13"/>
      <c r="Z96" s="13"/>
      <c r="AA96" s="13"/>
      <c r="AD96" s="13"/>
      <c r="AE96" s="13"/>
      <c r="AF96" s="13"/>
      <c r="AG96" s="13"/>
      <c r="AH96" s="13"/>
      <c r="AK96" s="13"/>
      <c r="AL96" s="13"/>
      <c r="AM96" s="13"/>
      <c r="AN96" s="13"/>
      <c r="AO96" s="13"/>
    </row>
    <row r="97" spans="11:41" x14ac:dyDescent="0.35">
      <c r="K97" s="438"/>
      <c r="P97" s="13"/>
      <c r="Q97" s="13"/>
      <c r="X97" s="13"/>
      <c r="Y97" s="13"/>
      <c r="Z97" s="13"/>
      <c r="AA97" s="13"/>
      <c r="AD97" s="13"/>
      <c r="AE97" s="13"/>
      <c r="AF97" s="13"/>
      <c r="AG97" s="13"/>
      <c r="AH97" s="13"/>
      <c r="AK97" s="13"/>
      <c r="AL97" s="13"/>
      <c r="AM97" s="13"/>
      <c r="AN97" s="13"/>
      <c r="AO97" s="13"/>
    </row>
    <row r="98" spans="11:41" x14ac:dyDescent="0.35">
      <c r="K98" s="438"/>
      <c r="P98" s="13"/>
      <c r="Q98" s="13"/>
      <c r="X98" s="13"/>
      <c r="Y98" s="13"/>
      <c r="Z98" s="13"/>
      <c r="AA98" s="13"/>
      <c r="AD98" s="13"/>
      <c r="AE98" s="13"/>
      <c r="AF98" s="13"/>
      <c r="AG98" s="13"/>
      <c r="AH98" s="13"/>
      <c r="AK98" s="13"/>
      <c r="AL98" s="13"/>
      <c r="AM98" s="13"/>
      <c r="AN98" s="13"/>
      <c r="AO98" s="13"/>
    </row>
    <row r="99" spans="11:41" x14ac:dyDescent="0.35">
      <c r="K99" s="438"/>
      <c r="P99" s="13"/>
      <c r="Q99" s="13"/>
      <c r="X99" s="13"/>
      <c r="Y99" s="13"/>
      <c r="Z99" s="13"/>
      <c r="AA99" s="13"/>
      <c r="AD99" s="13"/>
      <c r="AE99" s="13"/>
      <c r="AF99" s="13"/>
      <c r="AG99" s="13"/>
      <c r="AH99" s="13"/>
      <c r="AK99" s="13"/>
      <c r="AL99" s="13"/>
      <c r="AM99" s="13"/>
      <c r="AN99" s="13"/>
      <c r="AO99" s="13"/>
    </row>
    <row r="100" spans="11:41" x14ac:dyDescent="0.35">
      <c r="K100" s="438"/>
      <c r="P100" s="13"/>
      <c r="Q100" s="13"/>
      <c r="X100" s="13"/>
      <c r="Y100" s="13"/>
      <c r="Z100" s="13"/>
      <c r="AA100" s="13"/>
      <c r="AD100" s="13"/>
      <c r="AE100" s="13"/>
      <c r="AF100" s="13"/>
      <c r="AG100" s="13"/>
      <c r="AH100" s="13"/>
      <c r="AK100" s="13"/>
      <c r="AL100" s="13"/>
      <c r="AM100" s="13"/>
      <c r="AN100" s="13"/>
      <c r="AO100" s="13"/>
    </row>
    <row r="101" spans="11:41" x14ac:dyDescent="0.35">
      <c r="K101" s="438"/>
      <c r="P101" s="13"/>
      <c r="Q101" s="13"/>
      <c r="X101" s="13"/>
      <c r="Y101" s="13"/>
      <c r="Z101" s="13"/>
      <c r="AA101" s="13"/>
      <c r="AD101" s="13"/>
      <c r="AE101" s="13"/>
      <c r="AF101" s="13"/>
      <c r="AG101" s="13"/>
      <c r="AH101" s="13"/>
      <c r="AK101" s="13"/>
      <c r="AL101" s="13"/>
      <c r="AM101" s="13"/>
      <c r="AN101" s="13"/>
      <c r="AO101" s="13"/>
    </row>
    <row r="102" spans="11:41" x14ac:dyDescent="0.35">
      <c r="K102" s="438"/>
      <c r="P102" s="13"/>
      <c r="Q102" s="13"/>
      <c r="X102" s="13"/>
      <c r="Y102" s="13"/>
      <c r="Z102" s="13"/>
      <c r="AA102" s="13"/>
      <c r="AD102" s="13"/>
      <c r="AE102" s="13"/>
      <c r="AF102" s="13"/>
      <c r="AG102" s="13"/>
      <c r="AH102" s="13"/>
      <c r="AK102" s="13"/>
      <c r="AL102" s="13"/>
      <c r="AM102" s="13"/>
      <c r="AN102" s="13"/>
      <c r="AO102" s="13"/>
    </row>
    <row r="103" spans="11:41" x14ac:dyDescent="0.35">
      <c r="K103" s="438"/>
      <c r="P103" s="13"/>
      <c r="Q103" s="13"/>
      <c r="X103" s="13"/>
      <c r="Y103" s="13"/>
      <c r="Z103" s="13"/>
      <c r="AA103" s="13"/>
      <c r="AD103" s="13"/>
      <c r="AE103" s="13"/>
      <c r="AF103" s="13"/>
      <c r="AG103" s="13"/>
      <c r="AH103" s="13"/>
      <c r="AK103" s="13"/>
      <c r="AL103" s="13"/>
      <c r="AM103" s="13"/>
      <c r="AN103" s="13"/>
      <c r="AO103" s="13"/>
    </row>
    <row r="104" spans="11:41" x14ac:dyDescent="0.35">
      <c r="K104" s="438"/>
      <c r="P104" s="13"/>
      <c r="Q104" s="13"/>
      <c r="X104" s="13"/>
      <c r="Y104" s="13"/>
      <c r="Z104" s="13"/>
      <c r="AA104" s="13"/>
      <c r="AD104" s="13"/>
      <c r="AE104" s="13"/>
      <c r="AF104" s="13"/>
      <c r="AG104" s="13"/>
      <c r="AH104" s="13"/>
      <c r="AK104" s="13"/>
      <c r="AL104" s="13"/>
      <c r="AM104" s="13"/>
      <c r="AN104" s="13"/>
      <c r="AO104" s="13"/>
    </row>
    <row r="105" spans="11:41" x14ac:dyDescent="0.35">
      <c r="K105" s="438"/>
      <c r="P105" s="13"/>
      <c r="Q105" s="13"/>
      <c r="X105" s="13"/>
      <c r="Y105" s="13"/>
      <c r="Z105" s="13"/>
      <c r="AA105" s="13"/>
      <c r="AD105" s="13"/>
      <c r="AE105" s="13"/>
      <c r="AF105" s="13"/>
      <c r="AG105" s="13"/>
      <c r="AH105" s="13"/>
      <c r="AK105" s="13"/>
      <c r="AL105" s="13"/>
      <c r="AM105" s="13"/>
      <c r="AN105" s="13"/>
      <c r="AO105" s="13"/>
    </row>
    <row r="106" spans="11:41" x14ac:dyDescent="0.35">
      <c r="K106" s="438"/>
      <c r="P106" s="13"/>
      <c r="Q106" s="13"/>
      <c r="X106" s="13"/>
      <c r="Y106" s="13"/>
      <c r="Z106" s="13"/>
      <c r="AA106" s="13"/>
      <c r="AD106" s="13"/>
      <c r="AE106" s="13"/>
      <c r="AF106" s="13"/>
      <c r="AG106" s="13"/>
      <c r="AH106" s="13"/>
      <c r="AK106" s="13"/>
      <c r="AL106" s="13"/>
      <c r="AM106" s="13"/>
      <c r="AN106" s="13"/>
      <c r="AO106" s="13"/>
    </row>
    <row r="107" spans="11:41" x14ac:dyDescent="0.35">
      <c r="K107" s="438"/>
      <c r="P107" s="13"/>
      <c r="Q107" s="13"/>
      <c r="X107" s="13"/>
      <c r="Y107" s="13"/>
      <c r="Z107" s="13"/>
      <c r="AA107" s="13"/>
      <c r="AD107" s="13"/>
      <c r="AE107" s="13"/>
      <c r="AF107" s="13"/>
      <c r="AG107" s="13"/>
      <c r="AH107" s="13"/>
      <c r="AK107" s="13"/>
      <c r="AL107" s="13"/>
      <c r="AM107" s="13"/>
      <c r="AN107" s="13"/>
      <c r="AO107" s="13"/>
    </row>
    <row r="108" spans="11:41" x14ac:dyDescent="0.35">
      <c r="K108" s="438"/>
      <c r="P108" s="13"/>
      <c r="Q108" s="13"/>
      <c r="X108" s="13"/>
      <c r="Y108" s="13"/>
      <c r="Z108" s="13"/>
      <c r="AA108" s="13"/>
      <c r="AD108" s="13"/>
      <c r="AE108" s="13"/>
      <c r="AF108" s="13"/>
      <c r="AG108" s="13"/>
      <c r="AH108" s="13"/>
      <c r="AK108" s="13"/>
      <c r="AL108" s="13"/>
      <c r="AM108" s="13"/>
      <c r="AN108" s="13"/>
      <c r="AO108" s="13"/>
    </row>
    <row r="109" spans="11:41" x14ac:dyDescent="0.35">
      <c r="K109" s="438"/>
      <c r="P109" s="13"/>
      <c r="Q109" s="13"/>
      <c r="X109" s="13"/>
      <c r="Y109" s="13"/>
      <c r="Z109" s="13"/>
      <c r="AA109" s="13"/>
      <c r="AD109" s="13"/>
      <c r="AE109" s="13"/>
      <c r="AF109" s="13"/>
      <c r="AG109" s="13"/>
      <c r="AH109" s="13"/>
      <c r="AK109" s="13"/>
      <c r="AL109" s="13"/>
      <c r="AM109" s="13"/>
      <c r="AN109" s="13"/>
      <c r="AO109" s="13"/>
    </row>
    <row r="110" spans="11:41" x14ac:dyDescent="0.35">
      <c r="K110" s="438"/>
      <c r="P110" s="13"/>
      <c r="Q110" s="13"/>
      <c r="X110" s="13"/>
      <c r="Y110" s="13"/>
      <c r="Z110" s="13"/>
      <c r="AA110" s="13"/>
      <c r="AD110" s="13"/>
      <c r="AE110" s="13"/>
      <c r="AF110" s="13"/>
      <c r="AG110" s="13"/>
      <c r="AH110" s="13"/>
      <c r="AK110" s="13"/>
      <c r="AL110" s="13"/>
      <c r="AM110" s="13"/>
      <c r="AN110" s="13"/>
      <c r="AO110" s="13"/>
    </row>
    <row r="111" spans="11:41" x14ac:dyDescent="0.35">
      <c r="K111" s="438"/>
      <c r="P111" s="13"/>
      <c r="Q111" s="13"/>
      <c r="X111" s="13"/>
      <c r="Y111" s="13"/>
      <c r="Z111" s="13"/>
      <c r="AA111" s="13"/>
      <c r="AD111" s="13"/>
      <c r="AE111" s="13"/>
      <c r="AF111" s="13"/>
      <c r="AG111" s="13"/>
      <c r="AH111" s="13"/>
      <c r="AK111" s="13"/>
      <c r="AL111" s="13"/>
      <c r="AM111" s="13"/>
      <c r="AN111" s="13"/>
      <c r="AO111" s="13"/>
    </row>
    <row r="112" spans="11:41" x14ac:dyDescent="0.35">
      <c r="K112" s="438"/>
      <c r="P112" s="13"/>
      <c r="Q112" s="13"/>
      <c r="X112" s="13"/>
      <c r="Y112" s="13"/>
      <c r="Z112" s="13"/>
      <c r="AA112" s="13"/>
      <c r="AD112" s="13"/>
      <c r="AE112" s="13"/>
      <c r="AF112" s="13"/>
      <c r="AG112" s="13"/>
      <c r="AH112" s="13"/>
      <c r="AK112" s="13"/>
      <c r="AL112" s="13"/>
      <c r="AM112" s="13"/>
      <c r="AN112" s="13"/>
      <c r="AO112" s="13"/>
    </row>
    <row r="113" spans="11:41" x14ac:dyDescent="0.35">
      <c r="K113" s="438"/>
      <c r="P113" s="13"/>
      <c r="Q113" s="13"/>
      <c r="X113" s="13"/>
      <c r="Y113" s="13"/>
      <c r="Z113" s="13"/>
      <c r="AA113" s="13"/>
      <c r="AD113" s="13"/>
      <c r="AE113" s="13"/>
      <c r="AF113" s="13"/>
      <c r="AG113" s="13"/>
      <c r="AH113" s="13"/>
      <c r="AK113" s="13"/>
      <c r="AL113" s="13"/>
      <c r="AM113" s="13"/>
      <c r="AN113" s="13"/>
      <c r="AO113" s="13"/>
    </row>
    <row r="114" spans="11:41" x14ac:dyDescent="0.35">
      <c r="K114" s="438"/>
      <c r="P114" s="13"/>
      <c r="Q114" s="13"/>
      <c r="X114" s="13"/>
      <c r="Y114" s="13"/>
      <c r="Z114" s="13"/>
      <c r="AA114" s="13"/>
      <c r="AD114" s="13"/>
      <c r="AE114" s="13"/>
      <c r="AF114" s="13"/>
      <c r="AG114" s="13"/>
      <c r="AH114" s="13"/>
      <c r="AK114" s="13"/>
      <c r="AL114" s="13"/>
      <c r="AM114" s="13"/>
      <c r="AN114" s="13"/>
      <c r="AO114" s="13"/>
    </row>
    <row r="115" spans="11:41" x14ac:dyDescent="0.35">
      <c r="K115" s="438"/>
      <c r="P115" s="13"/>
      <c r="Q115" s="13"/>
      <c r="X115" s="13"/>
      <c r="Y115" s="13"/>
      <c r="Z115" s="13"/>
      <c r="AA115" s="13"/>
      <c r="AD115" s="13"/>
      <c r="AE115" s="13"/>
      <c r="AF115" s="13"/>
      <c r="AG115" s="13"/>
      <c r="AH115" s="13"/>
      <c r="AK115" s="13"/>
      <c r="AL115" s="13"/>
      <c r="AM115" s="13"/>
      <c r="AN115" s="13"/>
      <c r="AO115" s="13"/>
    </row>
    <row r="116" spans="11:41" x14ac:dyDescent="0.35">
      <c r="K116" s="438"/>
      <c r="P116" s="13"/>
      <c r="Q116" s="13"/>
      <c r="X116" s="13"/>
      <c r="Y116" s="13"/>
      <c r="Z116" s="13"/>
      <c r="AA116" s="13"/>
      <c r="AD116" s="13"/>
      <c r="AE116" s="13"/>
      <c r="AF116" s="13"/>
      <c r="AG116" s="13"/>
      <c r="AH116" s="13"/>
      <c r="AK116" s="13"/>
      <c r="AL116" s="13"/>
      <c r="AM116" s="13"/>
      <c r="AN116" s="13"/>
      <c r="AO116" s="13"/>
    </row>
    <row r="117" spans="11:41" x14ac:dyDescent="0.35">
      <c r="K117" s="438"/>
      <c r="P117" s="13"/>
      <c r="Q117" s="13"/>
      <c r="X117" s="13"/>
      <c r="Y117" s="13"/>
      <c r="Z117" s="13"/>
      <c r="AA117" s="13"/>
      <c r="AD117" s="13"/>
      <c r="AE117" s="13"/>
      <c r="AF117" s="13"/>
      <c r="AG117" s="13"/>
      <c r="AH117" s="13"/>
      <c r="AK117" s="13"/>
      <c r="AL117" s="13"/>
      <c r="AM117" s="13"/>
      <c r="AN117" s="13"/>
      <c r="AO117" s="13"/>
    </row>
    <row r="118" spans="11:41" x14ac:dyDescent="0.35">
      <c r="K118" s="438"/>
      <c r="P118" s="13"/>
      <c r="Q118" s="13"/>
      <c r="X118" s="13"/>
      <c r="Y118" s="13"/>
      <c r="Z118" s="13"/>
      <c r="AA118" s="13"/>
      <c r="AD118" s="13"/>
      <c r="AE118" s="13"/>
      <c r="AF118" s="13"/>
      <c r="AG118" s="13"/>
      <c r="AH118" s="13"/>
      <c r="AK118" s="13"/>
      <c r="AL118" s="13"/>
      <c r="AM118" s="13"/>
      <c r="AN118" s="13"/>
      <c r="AO118" s="13"/>
    </row>
    <row r="119" spans="11:41" x14ac:dyDescent="0.35">
      <c r="K119" s="438"/>
      <c r="P119" s="13"/>
      <c r="Q119" s="13"/>
      <c r="X119" s="13"/>
      <c r="Y119" s="13"/>
      <c r="Z119" s="13"/>
      <c r="AA119" s="13"/>
      <c r="AD119" s="13"/>
      <c r="AE119" s="13"/>
      <c r="AF119" s="13"/>
      <c r="AG119" s="13"/>
      <c r="AH119" s="13"/>
      <c r="AK119" s="13"/>
      <c r="AL119" s="13"/>
      <c r="AM119" s="13"/>
      <c r="AN119" s="13"/>
      <c r="AO119" s="13"/>
    </row>
    <row r="120" spans="11:41" x14ac:dyDescent="0.35">
      <c r="K120" s="438"/>
      <c r="P120" s="13"/>
      <c r="Q120" s="13"/>
      <c r="X120" s="13"/>
      <c r="Y120" s="13"/>
      <c r="Z120" s="13"/>
      <c r="AA120" s="13"/>
      <c r="AD120" s="13"/>
      <c r="AE120" s="13"/>
      <c r="AF120" s="13"/>
      <c r="AG120" s="13"/>
      <c r="AH120" s="13"/>
      <c r="AK120" s="13"/>
      <c r="AL120" s="13"/>
      <c r="AM120" s="13"/>
      <c r="AN120" s="13"/>
      <c r="AO120" s="13"/>
    </row>
    <row r="121" spans="11:41" x14ac:dyDescent="0.35">
      <c r="K121" s="438"/>
      <c r="P121" s="13"/>
      <c r="Q121" s="13"/>
      <c r="X121" s="13"/>
      <c r="Y121" s="13"/>
      <c r="Z121" s="13"/>
      <c r="AA121" s="13"/>
      <c r="AD121" s="13"/>
      <c r="AE121" s="13"/>
      <c r="AF121" s="13"/>
      <c r="AG121" s="13"/>
      <c r="AH121" s="13"/>
      <c r="AK121" s="13"/>
      <c r="AL121" s="13"/>
      <c r="AM121" s="13"/>
      <c r="AN121" s="13"/>
      <c r="AO121" s="13"/>
    </row>
    <row r="122" spans="11:41" x14ac:dyDescent="0.35">
      <c r="K122" s="438"/>
      <c r="P122" s="13"/>
      <c r="Q122" s="13"/>
      <c r="X122" s="13"/>
      <c r="Y122" s="13"/>
      <c r="Z122" s="13"/>
      <c r="AA122" s="13"/>
      <c r="AD122" s="13"/>
      <c r="AE122" s="13"/>
      <c r="AF122" s="13"/>
      <c r="AG122" s="13"/>
      <c r="AH122" s="13"/>
      <c r="AK122" s="13"/>
      <c r="AL122" s="13"/>
      <c r="AM122" s="13"/>
      <c r="AN122" s="13"/>
      <c r="AO122" s="13"/>
    </row>
    <row r="123" spans="11:41" x14ac:dyDescent="0.35">
      <c r="K123" s="438"/>
      <c r="P123" s="13"/>
      <c r="Q123" s="13"/>
      <c r="X123" s="13"/>
      <c r="Y123" s="13"/>
      <c r="Z123" s="13"/>
      <c r="AA123" s="13"/>
      <c r="AD123" s="13"/>
      <c r="AE123" s="13"/>
      <c r="AF123" s="13"/>
      <c r="AG123" s="13"/>
      <c r="AH123" s="13"/>
      <c r="AK123" s="13"/>
      <c r="AL123" s="13"/>
      <c r="AM123" s="13"/>
      <c r="AN123" s="13"/>
      <c r="AO123" s="13"/>
    </row>
    <row r="124" spans="11:41" x14ac:dyDescent="0.35">
      <c r="K124" s="438"/>
      <c r="P124" s="13"/>
      <c r="Q124" s="13"/>
      <c r="X124" s="13"/>
      <c r="Y124" s="13"/>
      <c r="Z124" s="13"/>
      <c r="AA124" s="13"/>
      <c r="AD124" s="13"/>
      <c r="AE124" s="13"/>
      <c r="AF124" s="13"/>
      <c r="AG124" s="13"/>
      <c r="AH124" s="13"/>
      <c r="AK124" s="13"/>
      <c r="AL124" s="13"/>
      <c r="AM124" s="13"/>
      <c r="AN124" s="13"/>
      <c r="AO124" s="13"/>
    </row>
    <row r="125" spans="11:41" x14ac:dyDescent="0.35">
      <c r="K125" s="438"/>
      <c r="P125" s="13"/>
      <c r="Q125" s="13"/>
      <c r="X125" s="13"/>
      <c r="Y125" s="13"/>
      <c r="Z125" s="13"/>
      <c r="AA125" s="13"/>
      <c r="AD125" s="13"/>
      <c r="AE125" s="13"/>
      <c r="AF125" s="13"/>
      <c r="AG125" s="13"/>
      <c r="AH125" s="13"/>
      <c r="AK125" s="13"/>
      <c r="AL125" s="13"/>
      <c r="AM125" s="13"/>
      <c r="AN125" s="13"/>
      <c r="AO125" s="13"/>
    </row>
    <row r="126" spans="11:41" x14ac:dyDescent="0.35">
      <c r="K126" s="438"/>
      <c r="P126" s="13"/>
      <c r="Q126" s="13"/>
      <c r="X126" s="13"/>
      <c r="Y126" s="13"/>
      <c r="Z126" s="13"/>
      <c r="AA126" s="13"/>
      <c r="AD126" s="13"/>
      <c r="AE126" s="13"/>
      <c r="AF126" s="13"/>
      <c r="AG126" s="13"/>
      <c r="AH126" s="13"/>
      <c r="AK126" s="13"/>
      <c r="AL126" s="13"/>
      <c r="AM126" s="13"/>
      <c r="AN126" s="13"/>
      <c r="AO126" s="13"/>
    </row>
    <row r="127" spans="11:41" x14ac:dyDescent="0.35">
      <c r="K127" s="438"/>
      <c r="P127" s="13"/>
      <c r="Q127" s="13"/>
      <c r="X127" s="13"/>
      <c r="Y127" s="13"/>
      <c r="Z127" s="13"/>
      <c r="AA127" s="13"/>
      <c r="AD127" s="13"/>
      <c r="AE127" s="13"/>
      <c r="AF127" s="13"/>
      <c r="AG127" s="13"/>
      <c r="AH127" s="13"/>
      <c r="AK127" s="13"/>
      <c r="AL127" s="13"/>
      <c r="AM127" s="13"/>
      <c r="AN127" s="13"/>
      <c r="AO127" s="13"/>
    </row>
    <row r="128" spans="11:41" x14ac:dyDescent="0.35">
      <c r="K128" s="438"/>
      <c r="P128" s="13"/>
      <c r="Q128" s="13"/>
      <c r="X128" s="13"/>
      <c r="Y128" s="13"/>
      <c r="Z128" s="13"/>
      <c r="AA128" s="13"/>
      <c r="AD128" s="13"/>
      <c r="AE128" s="13"/>
      <c r="AF128" s="13"/>
      <c r="AG128" s="13"/>
      <c r="AH128" s="13"/>
      <c r="AK128" s="13"/>
      <c r="AL128" s="13"/>
      <c r="AM128" s="13"/>
      <c r="AN128" s="13"/>
      <c r="AO128" s="13"/>
    </row>
    <row r="129" spans="11:41" x14ac:dyDescent="0.35">
      <c r="K129" s="438"/>
      <c r="P129" s="13"/>
      <c r="Q129" s="13"/>
      <c r="X129" s="13"/>
      <c r="Y129" s="13"/>
      <c r="Z129" s="13"/>
      <c r="AA129" s="13"/>
      <c r="AD129" s="13"/>
      <c r="AE129" s="13"/>
      <c r="AF129" s="13"/>
      <c r="AG129" s="13"/>
      <c r="AH129" s="13"/>
      <c r="AK129" s="13"/>
      <c r="AL129" s="13"/>
      <c r="AM129" s="13"/>
      <c r="AN129" s="13"/>
      <c r="AO129" s="13"/>
    </row>
    <row r="130" spans="11:41" x14ac:dyDescent="0.35">
      <c r="K130" s="438"/>
      <c r="P130" s="13"/>
      <c r="Q130" s="13"/>
      <c r="X130" s="13"/>
      <c r="Y130" s="13"/>
      <c r="Z130" s="13"/>
      <c r="AA130" s="13"/>
      <c r="AD130" s="13"/>
      <c r="AE130" s="13"/>
      <c r="AF130" s="13"/>
      <c r="AG130" s="13"/>
      <c r="AH130" s="13"/>
      <c r="AK130" s="13"/>
      <c r="AL130" s="13"/>
      <c r="AM130" s="13"/>
      <c r="AN130" s="13"/>
      <c r="AO130" s="13"/>
    </row>
    <row r="131" spans="11:41" x14ac:dyDescent="0.35">
      <c r="K131" s="438"/>
      <c r="P131" s="13"/>
      <c r="Q131" s="13"/>
      <c r="X131" s="13"/>
      <c r="Y131" s="13"/>
      <c r="Z131" s="13"/>
      <c r="AA131" s="13"/>
      <c r="AD131" s="13"/>
      <c r="AE131" s="13"/>
      <c r="AF131" s="13"/>
      <c r="AG131" s="13"/>
      <c r="AH131" s="13"/>
      <c r="AK131" s="13"/>
      <c r="AL131" s="13"/>
      <c r="AM131" s="13"/>
      <c r="AN131" s="13"/>
      <c r="AO131" s="13"/>
    </row>
    <row r="132" spans="11:41" x14ac:dyDescent="0.35">
      <c r="K132" s="438"/>
      <c r="P132" s="13"/>
      <c r="Q132" s="13"/>
      <c r="X132" s="13"/>
      <c r="Y132" s="13"/>
      <c r="Z132" s="13"/>
      <c r="AA132" s="13"/>
      <c r="AD132" s="13"/>
      <c r="AE132" s="13"/>
      <c r="AF132" s="13"/>
      <c r="AG132" s="13"/>
      <c r="AH132" s="13"/>
      <c r="AK132" s="13"/>
      <c r="AL132" s="13"/>
      <c r="AM132" s="13"/>
      <c r="AN132" s="13"/>
      <c r="AO132" s="13"/>
    </row>
    <row r="133" spans="11:41" x14ac:dyDescent="0.35">
      <c r="K133" s="438"/>
      <c r="P133" s="13"/>
      <c r="Q133" s="13"/>
      <c r="X133" s="13"/>
      <c r="Y133" s="13"/>
      <c r="Z133" s="13"/>
      <c r="AA133" s="13"/>
      <c r="AD133" s="13"/>
      <c r="AE133" s="13"/>
      <c r="AF133" s="13"/>
      <c r="AG133" s="13"/>
      <c r="AH133" s="13"/>
      <c r="AK133" s="13"/>
      <c r="AL133" s="13"/>
      <c r="AM133" s="13"/>
      <c r="AN133" s="13"/>
      <c r="AO133" s="13"/>
    </row>
    <row r="134" spans="11:41" x14ac:dyDescent="0.35">
      <c r="K134" s="438"/>
      <c r="P134" s="13"/>
      <c r="Q134" s="13"/>
      <c r="X134" s="13"/>
      <c r="Y134" s="13"/>
      <c r="Z134" s="13"/>
      <c r="AA134" s="13"/>
      <c r="AD134" s="13"/>
      <c r="AE134" s="13"/>
      <c r="AF134" s="13"/>
      <c r="AG134" s="13"/>
      <c r="AH134" s="13"/>
      <c r="AK134" s="13"/>
      <c r="AL134" s="13"/>
      <c r="AM134" s="13"/>
      <c r="AN134" s="13"/>
      <c r="AO134" s="13"/>
    </row>
    <row r="135" spans="11:41" x14ac:dyDescent="0.35">
      <c r="K135" s="438"/>
      <c r="P135" s="13"/>
      <c r="Q135" s="13"/>
      <c r="X135" s="13"/>
      <c r="Y135" s="13"/>
      <c r="Z135" s="13"/>
      <c r="AA135" s="13"/>
      <c r="AD135" s="13"/>
      <c r="AE135" s="13"/>
      <c r="AF135" s="13"/>
      <c r="AG135" s="13"/>
      <c r="AH135" s="13"/>
      <c r="AK135" s="13"/>
      <c r="AL135" s="13"/>
      <c r="AM135" s="13"/>
      <c r="AN135" s="13"/>
      <c r="AO135" s="13"/>
    </row>
    <row r="136" spans="11:41" x14ac:dyDescent="0.35">
      <c r="K136" s="438"/>
      <c r="P136" s="13"/>
      <c r="Q136" s="13"/>
      <c r="X136" s="13"/>
      <c r="Y136" s="13"/>
      <c r="Z136" s="13"/>
      <c r="AA136" s="13"/>
      <c r="AD136" s="13"/>
      <c r="AE136" s="13"/>
      <c r="AF136" s="13"/>
      <c r="AG136" s="13"/>
      <c r="AH136" s="13"/>
      <c r="AK136" s="13"/>
      <c r="AL136" s="13"/>
      <c r="AM136" s="13"/>
      <c r="AN136" s="13"/>
      <c r="AO136" s="13"/>
    </row>
    <row r="137" spans="11:41" x14ac:dyDescent="0.35">
      <c r="K137" s="438"/>
      <c r="P137" s="13"/>
      <c r="Q137" s="13"/>
      <c r="X137" s="13"/>
      <c r="Y137" s="13"/>
      <c r="Z137" s="13"/>
      <c r="AA137" s="13"/>
      <c r="AD137" s="13"/>
      <c r="AE137" s="13"/>
      <c r="AF137" s="13"/>
      <c r="AG137" s="13"/>
      <c r="AH137" s="13"/>
      <c r="AK137" s="13"/>
      <c r="AL137" s="13"/>
      <c r="AM137" s="13"/>
      <c r="AN137" s="13"/>
      <c r="AO137" s="13"/>
    </row>
    <row r="138" spans="11:41" x14ac:dyDescent="0.35">
      <c r="K138" s="438"/>
      <c r="P138" s="13"/>
      <c r="Q138" s="13"/>
      <c r="X138" s="13"/>
      <c r="Y138" s="13"/>
      <c r="Z138" s="13"/>
      <c r="AA138" s="13"/>
      <c r="AD138" s="13"/>
      <c r="AE138" s="13"/>
      <c r="AF138" s="13"/>
      <c r="AG138" s="13"/>
      <c r="AH138" s="13"/>
      <c r="AK138" s="13"/>
      <c r="AL138" s="13"/>
      <c r="AM138" s="13"/>
      <c r="AN138" s="13"/>
      <c r="AO138" s="13"/>
    </row>
    <row r="139" spans="11:41" x14ac:dyDescent="0.35">
      <c r="K139" s="438"/>
      <c r="P139" s="13"/>
      <c r="Q139" s="13"/>
      <c r="X139" s="13"/>
      <c r="Y139" s="13"/>
      <c r="Z139" s="13"/>
      <c r="AA139" s="13"/>
      <c r="AD139" s="13"/>
      <c r="AE139" s="13"/>
      <c r="AF139" s="13"/>
      <c r="AG139" s="13"/>
      <c r="AH139" s="13"/>
      <c r="AK139" s="13"/>
      <c r="AL139" s="13"/>
      <c r="AM139" s="13"/>
      <c r="AN139" s="13"/>
      <c r="AO139" s="13"/>
    </row>
    <row r="140" spans="11:41" x14ac:dyDescent="0.35">
      <c r="K140" s="438"/>
      <c r="P140" s="13"/>
      <c r="Q140" s="13"/>
      <c r="X140" s="13"/>
      <c r="Y140" s="13"/>
      <c r="Z140" s="13"/>
      <c r="AA140" s="13"/>
      <c r="AD140" s="13"/>
      <c r="AE140" s="13"/>
      <c r="AF140" s="13"/>
      <c r="AG140" s="13"/>
      <c r="AH140" s="13"/>
      <c r="AK140" s="13"/>
      <c r="AL140" s="13"/>
      <c r="AM140" s="13"/>
      <c r="AN140" s="13"/>
      <c r="AO140" s="13"/>
    </row>
    <row r="141" spans="11:41" x14ac:dyDescent="0.35">
      <c r="K141" s="438"/>
      <c r="P141" s="13"/>
      <c r="Q141" s="13"/>
      <c r="X141" s="13"/>
      <c r="Y141" s="13"/>
      <c r="Z141" s="13"/>
      <c r="AA141" s="13"/>
      <c r="AD141" s="13"/>
      <c r="AE141" s="13"/>
      <c r="AF141" s="13"/>
      <c r="AG141" s="13"/>
      <c r="AH141" s="13"/>
      <c r="AK141" s="13"/>
      <c r="AL141" s="13"/>
      <c r="AM141" s="13"/>
      <c r="AN141" s="13"/>
      <c r="AO141" s="13"/>
    </row>
    <row r="142" spans="11:41" x14ac:dyDescent="0.35">
      <c r="K142" s="438"/>
      <c r="P142" s="13"/>
      <c r="Q142" s="13"/>
      <c r="X142" s="13"/>
      <c r="Y142" s="13"/>
      <c r="Z142" s="13"/>
      <c r="AA142" s="13"/>
      <c r="AD142" s="13"/>
      <c r="AE142" s="13"/>
      <c r="AF142" s="13"/>
      <c r="AG142" s="13"/>
      <c r="AH142" s="13"/>
      <c r="AK142" s="13"/>
      <c r="AL142" s="13"/>
      <c r="AM142" s="13"/>
      <c r="AN142" s="13"/>
      <c r="AO142" s="13"/>
    </row>
    <row r="143" spans="11:41" x14ac:dyDescent="0.35">
      <c r="K143" s="438"/>
      <c r="P143" s="13"/>
      <c r="Q143" s="13"/>
      <c r="X143" s="13"/>
      <c r="Y143" s="13"/>
      <c r="Z143" s="13"/>
      <c r="AA143" s="13"/>
      <c r="AD143" s="13"/>
      <c r="AE143" s="13"/>
      <c r="AF143" s="13"/>
      <c r="AG143" s="13"/>
      <c r="AH143" s="13"/>
      <c r="AK143" s="13"/>
      <c r="AL143" s="13"/>
      <c r="AM143" s="13"/>
      <c r="AN143" s="13"/>
      <c r="AO143" s="13"/>
    </row>
    <row r="144" spans="11:41" x14ac:dyDescent="0.35">
      <c r="K144" s="438"/>
      <c r="P144" s="13"/>
      <c r="Q144" s="13"/>
      <c r="X144" s="13"/>
      <c r="Y144" s="13"/>
      <c r="Z144" s="13"/>
      <c r="AA144" s="13"/>
      <c r="AD144" s="13"/>
      <c r="AE144" s="13"/>
      <c r="AF144" s="13"/>
      <c r="AG144" s="13"/>
      <c r="AH144" s="13"/>
      <c r="AK144" s="13"/>
      <c r="AL144" s="13"/>
      <c r="AM144" s="13"/>
      <c r="AN144" s="13"/>
      <c r="AO144" s="13"/>
    </row>
    <row r="145" spans="11:41" x14ac:dyDescent="0.35">
      <c r="K145" s="438"/>
      <c r="P145" s="13"/>
      <c r="Q145" s="13"/>
      <c r="X145" s="13"/>
      <c r="Y145" s="13"/>
      <c r="Z145" s="13"/>
      <c r="AA145" s="13"/>
      <c r="AD145" s="13"/>
      <c r="AE145" s="13"/>
      <c r="AF145" s="13"/>
      <c r="AG145" s="13"/>
      <c r="AH145" s="13"/>
      <c r="AK145" s="13"/>
      <c r="AL145" s="13"/>
      <c r="AM145" s="13"/>
      <c r="AN145" s="13"/>
      <c r="AO145" s="13"/>
    </row>
    <row r="146" spans="11:41" x14ac:dyDescent="0.35">
      <c r="K146" s="438"/>
      <c r="P146" s="13"/>
      <c r="Q146" s="13"/>
      <c r="X146" s="13"/>
      <c r="Y146" s="13"/>
      <c r="Z146" s="13"/>
      <c r="AA146" s="13"/>
      <c r="AD146" s="13"/>
      <c r="AE146" s="13"/>
      <c r="AF146" s="13"/>
      <c r="AG146" s="13"/>
      <c r="AH146" s="13"/>
      <c r="AK146" s="13"/>
      <c r="AL146" s="13"/>
      <c r="AM146" s="13"/>
      <c r="AN146" s="13"/>
      <c r="AO146" s="13"/>
    </row>
    <row r="147" spans="11:41" x14ac:dyDescent="0.35">
      <c r="K147" s="438"/>
      <c r="P147" s="13"/>
      <c r="Q147" s="13"/>
      <c r="X147" s="13"/>
      <c r="Y147" s="13"/>
      <c r="Z147" s="13"/>
      <c r="AA147" s="13"/>
      <c r="AD147" s="13"/>
      <c r="AE147" s="13"/>
      <c r="AF147" s="13"/>
      <c r="AG147" s="13"/>
      <c r="AH147" s="13"/>
      <c r="AK147" s="13"/>
      <c r="AL147" s="13"/>
      <c r="AM147" s="13"/>
      <c r="AN147" s="13"/>
      <c r="AO147" s="13"/>
    </row>
    <row r="148" spans="11:41" x14ac:dyDescent="0.35">
      <c r="K148" s="438"/>
      <c r="P148" s="13"/>
      <c r="Q148" s="13"/>
      <c r="X148" s="13"/>
      <c r="Y148" s="13"/>
      <c r="Z148" s="13"/>
      <c r="AA148" s="13"/>
      <c r="AD148" s="13"/>
      <c r="AE148" s="13"/>
      <c r="AF148" s="13"/>
      <c r="AG148" s="13"/>
      <c r="AH148" s="13"/>
      <c r="AK148" s="13"/>
      <c r="AL148" s="13"/>
      <c r="AM148" s="13"/>
      <c r="AN148" s="13"/>
      <c r="AO148" s="13"/>
    </row>
    <row r="149" spans="11:41" x14ac:dyDescent="0.35">
      <c r="K149" s="438"/>
      <c r="P149" s="13"/>
      <c r="Q149" s="13"/>
      <c r="X149" s="13"/>
      <c r="Y149" s="13"/>
      <c r="Z149" s="13"/>
      <c r="AA149" s="13"/>
      <c r="AD149" s="13"/>
      <c r="AE149" s="13"/>
      <c r="AF149" s="13"/>
      <c r="AG149" s="13"/>
      <c r="AH149" s="13"/>
      <c r="AK149" s="13"/>
      <c r="AL149" s="13"/>
      <c r="AM149" s="13"/>
      <c r="AN149" s="13"/>
      <c r="AO149" s="13"/>
    </row>
    <row r="150" spans="11:41" x14ac:dyDescent="0.35">
      <c r="K150" s="438"/>
      <c r="P150" s="13"/>
      <c r="Q150" s="13"/>
      <c r="X150" s="13"/>
      <c r="Y150" s="13"/>
      <c r="Z150" s="13"/>
      <c r="AA150" s="13"/>
      <c r="AD150" s="13"/>
      <c r="AE150" s="13"/>
      <c r="AF150" s="13"/>
      <c r="AG150" s="13"/>
      <c r="AH150" s="13"/>
      <c r="AK150" s="13"/>
      <c r="AL150" s="13"/>
      <c r="AM150" s="13"/>
      <c r="AN150" s="13"/>
      <c r="AO150" s="13"/>
    </row>
    <row r="151" spans="11:41" x14ac:dyDescent="0.35">
      <c r="K151" s="438"/>
      <c r="P151" s="13"/>
      <c r="Q151" s="13"/>
      <c r="X151" s="13"/>
      <c r="Y151" s="13"/>
      <c r="Z151" s="13"/>
      <c r="AA151" s="13"/>
      <c r="AD151" s="13"/>
      <c r="AE151" s="13"/>
      <c r="AF151" s="13"/>
      <c r="AG151" s="13"/>
      <c r="AH151" s="13"/>
      <c r="AK151" s="13"/>
      <c r="AL151" s="13"/>
      <c r="AM151" s="13"/>
      <c r="AN151" s="13"/>
      <c r="AO151" s="13"/>
    </row>
    <row r="152" spans="11:41" x14ac:dyDescent="0.35">
      <c r="K152" s="438"/>
      <c r="P152" s="13"/>
      <c r="Q152" s="13"/>
      <c r="X152" s="13"/>
      <c r="Y152" s="13"/>
      <c r="Z152" s="13"/>
      <c r="AA152" s="13"/>
      <c r="AD152" s="13"/>
      <c r="AE152" s="13"/>
      <c r="AF152" s="13"/>
      <c r="AG152" s="13"/>
      <c r="AH152" s="13"/>
      <c r="AK152" s="13"/>
      <c r="AL152" s="13"/>
      <c r="AM152" s="13"/>
      <c r="AN152" s="13"/>
      <c r="AO152" s="13"/>
    </row>
    <row r="153" spans="11:41" x14ac:dyDescent="0.35">
      <c r="K153" s="438"/>
      <c r="P153" s="13"/>
      <c r="Q153" s="13"/>
      <c r="X153" s="13"/>
      <c r="Y153" s="13"/>
      <c r="Z153" s="13"/>
      <c r="AA153" s="13"/>
      <c r="AD153" s="13"/>
      <c r="AE153" s="13"/>
      <c r="AF153" s="13"/>
      <c r="AG153" s="13"/>
      <c r="AH153" s="13"/>
      <c r="AK153" s="13"/>
      <c r="AL153" s="13"/>
      <c r="AM153" s="13"/>
      <c r="AN153" s="13"/>
      <c r="AO153" s="13"/>
    </row>
    <row r="154" spans="11:41" x14ac:dyDescent="0.35">
      <c r="K154" s="438"/>
      <c r="P154" s="13"/>
      <c r="Q154" s="13"/>
      <c r="X154" s="13"/>
      <c r="Y154" s="13"/>
      <c r="Z154" s="13"/>
      <c r="AA154" s="13"/>
      <c r="AD154" s="13"/>
      <c r="AE154" s="13"/>
      <c r="AF154" s="13"/>
      <c r="AG154" s="13"/>
      <c r="AH154" s="13"/>
      <c r="AK154" s="13"/>
      <c r="AL154" s="13"/>
      <c r="AM154" s="13"/>
      <c r="AN154" s="13"/>
      <c r="AO154" s="13"/>
    </row>
    <row r="155" spans="11:41" x14ac:dyDescent="0.35">
      <c r="K155" s="438"/>
      <c r="P155" s="13"/>
      <c r="Q155" s="13"/>
      <c r="X155" s="13"/>
      <c r="Y155" s="13"/>
      <c r="Z155" s="13"/>
      <c r="AA155" s="13"/>
      <c r="AD155" s="13"/>
      <c r="AE155" s="13"/>
      <c r="AF155" s="13"/>
      <c r="AG155" s="13"/>
      <c r="AH155" s="13"/>
      <c r="AK155" s="13"/>
      <c r="AL155" s="13"/>
      <c r="AM155" s="13"/>
      <c r="AN155" s="13"/>
      <c r="AO155" s="13"/>
    </row>
    <row r="156" spans="11:41" x14ac:dyDescent="0.35">
      <c r="K156" s="438"/>
      <c r="P156" s="13"/>
      <c r="Q156" s="13"/>
      <c r="X156" s="13"/>
      <c r="Y156" s="13"/>
      <c r="Z156" s="13"/>
      <c r="AA156" s="13"/>
      <c r="AD156" s="13"/>
      <c r="AE156" s="13"/>
      <c r="AF156" s="13"/>
      <c r="AG156" s="13"/>
      <c r="AH156" s="13"/>
      <c r="AK156" s="13"/>
      <c r="AL156" s="13"/>
      <c r="AM156" s="13"/>
      <c r="AN156" s="13"/>
      <c r="AO156" s="13"/>
    </row>
    <row r="157" spans="11:41" x14ac:dyDescent="0.35">
      <c r="K157" s="438"/>
      <c r="P157" s="13"/>
      <c r="Q157" s="13"/>
      <c r="X157" s="13"/>
      <c r="Y157" s="13"/>
      <c r="Z157" s="13"/>
      <c r="AA157" s="13"/>
      <c r="AD157" s="13"/>
      <c r="AE157" s="13"/>
      <c r="AF157" s="13"/>
      <c r="AG157" s="13"/>
      <c r="AH157" s="13"/>
      <c r="AK157" s="13"/>
      <c r="AL157" s="13"/>
      <c r="AM157" s="13"/>
      <c r="AN157" s="13"/>
      <c r="AO157" s="13"/>
    </row>
    <row r="158" spans="11:41" x14ac:dyDescent="0.35">
      <c r="K158" s="438"/>
      <c r="P158" s="13"/>
      <c r="Q158" s="13"/>
      <c r="X158" s="13"/>
      <c r="Y158" s="13"/>
      <c r="Z158" s="13"/>
      <c r="AA158" s="13"/>
      <c r="AD158" s="13"/>
      <c r="AE158" s="13"/>
      <c r="AF158" s="13"/>
      <c r="AG158" s="13"/>
      <c r="AH158" s="13"/>
      <c r="AK158" s="13"/>
      <c r="AL158" s="13"/>
      <c r="AM158" s="13"/>
      <c r="AN158" s="13"/>
      <c r="AO158" s="13"/>
    </row>
    <row r="159" spans="11:41" x14ac:dyDescent="0.35">
      <c r="K159" s="438"/>
      <c r="P159" s="13"/>
      <c r="Q159" s="13"/>
      <c r="X159" s="13"/>
      <c r="Y159" s="13"/>
      <c r="Z159" s="13"/>
      <c r="AA159" s="13"/>
      <c r="AD159" s="13"/>
      <c r="AE159" s="13"/>
      <c r="AF159" s="13"/>
      <c r="AG159" s="13"/>
      <c r="AH159" s="13"/>
      <c r="AK159" s="13"/>
      <c r="AL159" s="13"/>
      <c r="AM159" s="13"/>
      <c r="AN159" s="13"/>
      <c r="AO159" s="13"/>
    </row>
    <row r="160" spans="11:41" x14ac:dyDescent="0.35">
      <c r="K160" s="438"/>
      <c r="P160" s="13"/>
      <c r="Q160" s="13"/>
      <c r="X160" s="13"/>
      <c r="Y160" s="13"/>
      <c r="Z160" s="13"/>
      <c r="AA160" s="13"/>
      <c r="AD160" s="13"/>
      <c r="AE160" s="13"/>
      <c r="AF160" s="13"/>
      <c r="AG160" s="13"/>
      <c r="AH160" s="13"/>
      <c r="AK160" s="13"/>
      <c r="AL160" s="13"/>
      <c r="AM160" s="13"/>
      <c r="AN160" s="13"/>
      <c r="AO160" s="13"/>
    </row>
    <row r="161" spans="11:41" x14ac:dyDescent="0.35">
      <c r="K161" s="438"/>
      <c r="P161" s="13"/>
      <c r="Q161" s="13"/>
      <c r="X161" s="13"/>
      <c r="Y161" s="13"/>
      <c r="Z161" s="13"/>
      <c r="AA161" s="13"/>
      <c r="AD161" s="13"/>
      <c r="AE161" s="13"/>
      <c r="AF161" s="13"/>
      <c r="AG161" s="13"/>
      <c r="AH161" s="13"/>
      <c r="AK161" s="13"/>
      <c r="AL161" s="13"/>
      <c r="AM161" s="13"/>
      <c r="AN161" s="13"/>
      <c r="AO161" s="13"/>
    </row>
    <row r="162" spans="11:41" x14ac:dyDescent="0.35">
      <c r="K162" s="438"/>
      <c r="P162" s="13"/>
      <c r="Q162" s="13"/>
      <c r="X162" s="13"/>
      <c r="Y162" s="13"/>
      <c r="Z162" s="13"/>
      <c r="AA162" s="13"/>
      <c r="AD162" s="13"/>
      <c r="AE162" s="13"/>
      <c r="AF162" s="13"/>
      <c r="AG162" s="13"/>
      <c r="AH162" s="13"/>
      <c r="AK162" s="13"/>
      <c r="AL162" s="13"/>
      <c r="AM162" s="13"/>
      <c r="AN162" s="13"/>
      <c r="AO162" s="13"/>
    </row>
    <row r="163" spans="11:41" x14ac:dyDescent="0.35">
      <c r="K163" s="438"/>
      <c r="P163" s="13"/>
      <c r="Q163" s="13"/>
      <c r="X163" s="13"/>
      <c r="Y163" s="13"/>
      <c r="Z163" s="13"/>
      <c r="AA163" s="13"/>
      <c r="AD163" s="13"/>
      <c r="AE163" s="13"/>
      <c r="AF163" s="13"/>
      <c r="AG163" s="13"/>
      <c r="AH163" s="13"/>
      <c r="AK163" s="13"/>
      <c r="AL163" s="13"/>
      <c r="AM163" s="13"/>
      <c r="AN163" s="13"/>
      <c r="AO163" s="13"/>
    </row>
    <row r="164" spans="11:41" x14ac:dyDescent="0.35">
      <c r="K164" s="438"/>
      <c r="P164" s="13"/>
      <c r="Q164" s="13"/>
      <c r="X164" s="13"/>
      <c r="Y164" s="13"/>
      <c r="Z164" s="13"/>
      <c r="AA164" s="13"/>
      <c r="AD164" s="13"/>
      <c r="AE164" s="13"/>
      <c r="AF164" s="13"/>
      <c r="AG164" s="13"/>
      <c r="AH164" s="13"/>
      <c r="AK164" s="13"/>
      <c r="AL164" s="13"/>
      <c r="AM164" s="13"/>
      <c r="AN164" s="13"/>
      <c r="AO164" s="13"/>
    </row>
    <row r="165" spans="11:41" x14ac:dyDescent="0.35">
      <c r="K165" s="438"/>
      <c r="P165" s="13"/>
      <c r="Q165" s="13"/>
      <c r="X165" s="13"/>
      <c r="Y165" s="13"/>
      <c r="Z165" s="13"/>
      <c r="AA165" s="13"/>
      <c r="AD165" s="13"/>
      <c r="AE165" s="13"/>
      <c r="AF165" s="13"/>
      <c r="AG165" s="13"/>
      <c r="AH165" s="13"/>
      <c r="AK165" s="13"/>
      <c r="AL165" s="13"/>
      <c r="AM165" s="13"/>
      <c r="AN165" s="13"/>
      <c r="AO165" s="13"/>
    </row>
    <row r="166" spans="11:41" x14ac:dyDescent="0.35">
      <c r="K166" s="438"/>
      <c r="P166" s="13"/>
      <c r="Q166" s="13"/>
      <c r="X166" s="13"/>
      <c r="Y166" s="13"/>
      <c r="Z166" s="13"/>
      <c r="AA166" s="13"/>
      <c r="AD166" s="13"/>
      <c r="AE166" s="13"/>
      <c r="AF166" s="13"/>
      <c r="AG166" s="13"/>
      <c r="AH166" s="13"/>
      <c r="AK166" s="13"/>
      <c r="AL166" s="13"/>
      <c r="AM166" s="13"/>
      <c r="AN166" s="13"/>
      <c r="AO166" s="13"/>
    </row>
    <row r="167" spans="11:41" x14ac:dyDescent="0.35">
      <c r="K167" s="438"/>
    </row>
    <row r="168" spans="11:41" x14ac:dyDescent="0.35">
      <c r="K168" s="438"/>
    </row>
    <row r="169" spans="11:41" x14ac:dyDescent="0.35">
      <c r="K169" s="438"/>
    </row>
    <row r="170" spans="11:41" x14ac:dyDescent="0.35">
      <c r="K170" s="438"/>
    </row>
    <row r="171" spans="11:41" x14ac:dyDescent="0.35">
      <c r="K171" s="438"/>
    </row>
    <row r="172" spans="11:41" x14ac:dyDescent="0.35">
      <c r="K172" s="438"/>
    </row>
    <row r="173" spans="11:41" x14ac:dyDescent="0.35">
      <c r="K173" s="438"/>
    </row>
    <row r="174" spans="11:41" x14ac:dyDescent="0.35">
      <c r="K174" s="438"/>
    </row>
    <row r="175" spans="11:41" x14ac:dyDescent="0.35">
      <c r="K175" s="438"/>
    </row>
    <row r="176" spans="11:41" x14ac:dyDescent="0.35">
      <c r="K176" s="438"/>
    </row>
    <row r="177" spans="11:11" x14ac:dyDescent="0.35">
      <c r="K177" s="438"/>
    </row>
    <row r="178" spans="11:11" x14ac:dyDescent="0.35">
      <c r="K178" s="438"/>
    </row>
    <row r="179" spans="11:11" x14ac:dyDescent="0.35">
      <c r="K179" s="438"/>
    </row>
    <row r="180" spans="11:11" x14ac:dyDescent="0.35">
      <c r="K180" s="438"/>
    </row>
    <row r="181" spans="11:11" x14ac:dyDescent="0.35">
      <c r="K181" s="438"/>
    </row>
    <row r="182" spans="11:11" x14ac:dyDescent="0.35">
      <c r="K182" s="438"/>
    </row>
    <row r="183" spans="11:11" x14ac:dyDescent="0.35">
      <c r="K183" s="438"/>
    </row>
    <row r="184" spans="11:11" x14ac:dyDescent="0.35">
      <c r="K184" s="438"/>
    </row>
    <row r="185" spans="11:11" x14ac:dyDescent="0.35">
      <c r="K185" s="438"/>
    </row>
    <row r="186" spans="11:11" x14ac:dyDescent="0.35">
      <c r="K186" s="438"/>
    </row>
    <row r="187" spans="11:11" x14ac:dyDescent="0.35">
      <c r="K187" s="438"/>
    </row>
    <row r="188" spans="11:11" x14ac:dyDescent="0.35">
      <c r="K188" s="438"/>
    </row>
    <row r="189" spans="11:11" x14ac:dyDescent="0.35">
      <c r="K189" s="438"/>
    </row>
    <row r="190" spans="11:11" x14ac:dyDescent="0.35">
      <c r="K190" s="438"/>
    </row>
    <row r="191" spans="11:11" x14ac:dyDescent="0.35">
      <c r="K191" s="438"/>
    </row>
    <row r="192" spans="11:11" x14ac:dyDescent="0.35">
      <c r="K192" s="438"/>
    </row>
    <row r="193" spans="11:11" x14ac:dyDescent="0.35">
      <c r="K193" s="438"/>
    </row>
    <row r="194" spans="11:11" x14ac:dyDescent="0.35">
      <c r="K194" s="438"/>
    </row>
    <row r="195" spans="11:11" x14ac:dyDescent="0.35">
      <c r="K195" s="438"/>
    </row>
    <row r="196" spans="11:11" x14ac:dyDescent="0.35">
      <c r="K196" s="438"/>
    </row>
    <row r="197" spans="11:11" x14ac:dyDescent="0.35">
      <c r="K197" s="438"/>
    </row>
    <row r="198" spans="11:11" x14ac:dyDescent="0.35">
      <c r="K198" s="438"/>
    </row>
    <row r="199" spans="11:11" x14ac:dyDescent="0.35">
      <c r="K199" s="438"/>
    </row>
    <row r="200" spans="11:11" x14ac:dyDescent="0.35">
      <c r="K200" s="438"/>
    </row>
    <row r="201" spans="11:11" x14ac:dyDescent="0.35">
      <c r="K201" s="438"/>
    </row>
    <row r="202" spans="11:11" x14ac:dyDescent="0.35">
      <c r="K202" s="438"/>
    </row>
    <row r="203" spans="11:11" x14ac:dyDescent="0.35">
      <c r="K203" s="438"/>
    </row>
    <row r="204" spans="11:11" x14ac:dyDescent="0.35">
      <c r="K204" s="438"/>
    </row>
    <row r="205" spans="11:11" x14ac:dyDescent="0.35">
      <c r="K205" s="438"/>
    </row>
    <row r="206" spans="11:11" x14ac:dyDescent="0.35">
      <c r="K206" s="438"/>
    </row>
    <row r="207" spans="11:11" x14ac:dyDescent="0.35">
      <c r="K207" s="438"/>
    </row>
    <row r="208" spans="11:11" x14ac:dyDescent="0.35">
      <c r="K208" s="438"/>
    </row>
    <row r="209" spans="11:11" x14ac:dyDescent="0.35">
      <c r="K209" s="438"/>
    </row>
    <row r="210" spans="11:11" x14ac:dyDescent="0.35">
      <c r="K210" s="438"/>
    </row>
    <row r="211" spans="11:11" x14ac:dyDescent="0.35">
      <c r="K211" s="438"/>
    </row>
    <row r="212" spans="11:11" x14ac:dyDescent="0.35">
      <c r="K212" s="438"/>
    </row>
    <row r="213" spans="11:11" x14ac:dyDescent="0.35">
      <c r="K213" s="438"/>
    </row>
    <row r="214" spans="11:11" x14ac:dyDescent="0.35">
      <c r="K214" s="438"/>
    </row>
    <row r="215" spans="11:11" x14ac:dyDescent="0.35">
      <c r="K215" s="438"/>
    </row>
    <row r="216" spans="11:11" x14ac:dyDescent="0.35">
      <c r="K216" s="438"/>
    </row>
    <row r="217" spans="11:11" x14ac:dyDescent="0.35">
      <c r="K217" s="438"/>
    </row>
    <row r="218" spans="11:11" x14ac:dyDescent="0.35">
      <c r="K218" s="438"/>
    </row>
    <row r="219" spans="11:11" x14ac:dyDescent="0.35">
      <c r="K219" s="438"/>
    </row>
    <row r="220" spans="11:11" x14ac:dyDescent="0.35">
      <c r="K220" s="438"/>
    </row>
    <row r="221" spans="11:11" x14ac:dyDescent="0.35">
      <c r="K221" s="438"/>
    </row>
    <row r="222" spans="11:11" x14ac:dyDescent="0.35">
      <c r="K222" s="438"/>
    </row>
    <row r="223" spans="11:11" x14ac:dyDescent="0.35">
      <c r="K223" s="438"/>
    </row>
    <row r="224" spans="11:11" x14ac:dyDescent="0.35">
      <c r="K224" s="438"/>
    </row>
    <row r="225" spans="11:11" x14ac:dyDescent="0.35">
      <c r="K225" s="438"/>
    </row>
    <row r="226" spans="11:11" x14ac:dyDescent="0.35">
      <c r="K226" s="438"/>
    </row>
    <row r="227" spans="11:11" x14ac:dyDescent="0.35">
      <c r="K227" s="438"/>
    </row>
    <row r="228" spans="11:11" x14ac:dyDescent="0.35">
      <c r="K228" s="438"/>
    </row>
    <row r="229" spans="11:11" x14ac:dyDescent="0.35">
      <c r="K229" s="438"/>
    </row>
    <row r="230" spans="11:11" x14ac:dyDescent="0.35">
      <c r="K230" s="438"/>
    </row>
    <row r="231" spans="11:11" x14ac:dyDescent="0.35">
      <c r="K231" s="438"/>
    </row>
    <row r="232" spans="11:11" x14ac:dyDescent="0.35">
      <c r="K232" s="438"/>
    </row>
    <row r="233" spans="11:11" x14ac:dyDescent="0.35">
      <c r="K233" s="438"/>
    </row>
    <row r="234" spans="11:11" x14ac:dyDescent="0.35">
      <c r="K234" s="438"/>
    </row>
    <row r="235" spans="11:11" x14ac:dyDescent="0.35">
      <c r="K235" s="438"/>
    </row>
    <row r="236" spans="11:11" x14ac:dyDescent="0.35">
      <c r="K236" s="438"/>
    </row>
    <row r="237" spans="11:11" x14ac:dyDescent="0.35">
      <c r="K237" s="438"/>
    </row>
    <row r="238" spans="11:11" x14ac:dyDescent="0.35">
      <c r="K238" s="438"/>
    </row>
    <row r="239" spans="11:11" x14ac:dyDescent="0.35">
      <c r="K239" s="438"/>
    </row>
    <row r="240" spans="11:11" x14ac:dyDescent="0.35">
      <c r="K240" s="438"/>
    </row>
    <row r="241" spans="11:11" x14ac:dyDescent="0.35">
      <c r="K241" s="438"/>
    </row>
    <row r="242" spans="11:11" x14ac:dyDescent="0.35">
      <c r="K242" s="438"/>
    </row>
    <row r="243" spans="11:11" x14ac:dyDescent="0.35">
      <c r="K243" s="438"/>
    </row>
    <row r="244" spans="11:11" x14ac:dyDescent="0.35">
      <c r="K244" s="438"/>
    </row>
    <row r="245" spans="11:11" x14ac:dyDescent="0.35">
      <c r="K245" s="438"/>
    </row>
    <row r="246" spans="11:11" x14ac:dyDescent="0.35">
      <c r="K246" s="438"/>
    </row>
    <row r="247" spans="11:11" x14ac:dyDescent="0.35">
      <c r="K247" s="438"/>
    </row>
    <row r="248" spans="11:11" x14ac:dyDescent="0.35">
      <c r="K248" s="438"/>
    </row>
    <row r="249" spans="11:11" x14ac:dyDescent="0.35">
      <c r="K249" s="438"/>
    </row>
    <row r="250" spans="11:11" x14ac:dyDescent="0.35">
      <c r="K250" s="438"/>
    </row>
    <row r="251" spans="11:11" x14ac:dyDescent="0.35">
      <c r="K251" s="438"/>
    </row>
    <row r="252" spans="11:11" x14ac:dyDescent="0.35">
      <c r="K252" s="438"/>
    </row>
    <row r="253" spans="11:11" x14ac:dyDescent="0.35">
      <c r="K253" s="438"/>
    </row>
    <row r="254" spans="11:11" x14ac:dyDescent="0.35">
      <c r="K254" s="438"/>
    </row>
    <row r="255" spans="11:11" x14ac:dyDescent="0.35">
      <c r="K255" s="438"/>
    </row>
    <row r="256" spans="11:11" x14ac:dyDescent="0.35">
      <c r="K256" s="438"/>
    </row>
    <row r="257" spans="11:11" x14ac:dyDescent="0.35">
      <c r="K257" s="438"/>
    </row>
    <row r="258" spans="11:11" x14ac:dyDescent="0.35">
      <c r="K258" s="438"/>
    </row>
    <row r="259" spans="11:11" x14ac:dyDescent="0.35">
      <c r="K259" s="438"/>
    </row>
    <row r="260" spans="11:11" x14ac:dyDescent="0.35">
      <c r="K260" s="438"/>
    </row>
    <row r="261" spans="11:11" x14ac:dyDescent="0.35">
      <c r="K261" s="438"/>
    </row>
    <row r="262" spans="11:11" x14ac:dyDescent="0.35">
      <c r="K262" s="438"/>
    </row>
    <row r="263" spans="11:11" x14ac:dyDescent="0.35">
      <c r="K263" s="438"/>
    </row>
    <row r="264" spans="11:11" x14ac:dyDescent="0.35">
      <c r="K264" s="438"/>
    </row>
    <row r="265" spans="11:11" x14ac:dyDescent="0.35">
      <c r="K265" s="438"/>
    </row>
    <row r="266" spans="11:11" x14ac:dyDescent="0.35">
      <c r="K266" s="438"/>
    </row>
    <row r="267" spans="11:11" x14ac:dyDescent="0.35">
      <c r="K267" s="438"/>
    </row>
    <row r="268" spans="11:11" x14ac:dyDescent="0.35">
      <c r="K268" s="438"/>
    </row>
    <row r="269" spans="11:11" x14ac:dyDescent="0.35">
      <c r="K269" s="438"/>
    </row>
    <row r="270" spans="11:11" x14ac:dyDescent="0.35">
      <c r="K270" s="438"/>
    </row>
    <row r="271" spans="11:11" x14ac:dyDescent="0.35">
      <c r="K271" s="438"/>
    </row>
    <row r="272" spans="11:11" x14ac:dyDescent="0.35">
      <c r="K272" s="438"/>
    </row>
    <row r="273" spans="11:11" x14ac:dyDescent="0.35">
      <c r="K273" s="438"/>
    </row>
    <row r="274" spans="11:11" x14ac:dyDescent="0.35">
      <c r="K274" s="438"/>
    </row>
    <row r="275" spans="11:11" x14ac:dyDescent="0.35">
      <c r="K275" s="438"/>
    </row>
    <row r="276" spans="11:11" x14ac:dyDescent="0.35">
      <c r="K276" s="438"/>
    </row>
    <row r="277" spans="11:11" x14ac:dyDescent="0.35">
      <c r="K277" s="438"/>
    </row>
    <row r="278" spans="11:11" x14ac:dyDescent="0.35">
      <c r="K278" s="438"/>
    </row>
    <row r="279" spans="11:11" x14ac:dyDescent="0.35">
      <c r="K279" s="438"/>
    </row>
    <row r="280" spans="11:11" x14ac:dyDescent="0.35">
      <c r="K280" s="438"/>
    </row>
    <row r="281" spans="11:11" x14ac:dyDescent="0.35">
      <c r="K281" s="438"/>
    </row>
    <row r="282" spans="11:11" x14ac:dyDescent="0.35">
      <c r="K282" s="438"/>
    </row>
    <row r="283" spans="11:11" x14ac:dyDescent="0.35">
      <c r="K283" s="438"/>
    </row>
    <row r="284" spans="11:11" x14ac:dyDescent="0.35">
      <c r="K284" s="438"/>
    </row>
    <row r="285" spans="11:11" x14ac:dyDescent="0.35">
      <c r="K285" s="438"/>
    </row>
    <row r="286" spans="11:11" x14ac:dyDescent="0.35">
      <c r="K286" s="438"/>
    </row>
    <row r="287" spans="11:11" x14ac:dyDescent="0.35">
      <c r="K287" s="438"/>
    </row>
    <row r="288" spans="11:11" x14ac:dyDescent="0.35">
      <c r="K288" s="438"/>
    </row>
    <row r="289" spans="11:11" x14ac:dyDescent="0.35">
      <c r="K289" s="438"/>
    </row>
    <row r="290" spans="11:11" x14ac:dyDescent="0.35">
      <c r="K290" s="438"/>
    </row>
    <row r="291" spans="11:11" x14ac:dyDescent="0.35">
      <c r="K291" s="438"/>
    </row>
    <row r="292" spans="11:11" x14ac:dyDescent="0.35">
      <c r="K292" s="438"/>
    </row>
    <row r="293" spans="11:11" x14ac:dyDescent="0.35">
      <c r="K293" s="438"/>
    </row>
    <row r="294" spans="11:11" x14ac:dyDescent="0.35">
      <c r="K294" s="438"/>
    </row>
    <row r="295" spans="11:11" x14ac:dyDescent="0.35">
      <c r="K295" s="438"/>
    </row>
    <row r="296" spans="11:11" x14ac:dyDescent="0.35">
      <c r="K296" s="438"/>
    </row>
    <row r="297" spans="11:11" x14ac:dyDescent="0.35">
      <c r="K297" s="438"/>
    </row>
    <row r="298" spans="11:11" x14ac:dyDescent="0.35">
      <c r="K298" s="438"/>
    </row>
    <row r="299" spans="11:11" x14ac:dyDescent="0.35">
      <c r="K299" s="438"/>
    </row>
    <row r="300" spans="11:11" x14ac:dyDescent="0.35">
      <c r="K300" s="438"/>
    </row>
    <row r="301" spans="11:11" x14ac:dyDescent="0.35">
      <c r="K301" s="438"/>
    </row>
    <row r="302" spans="11:11" x14ac:dyDescent="0.35">
      <c r="K302" s="438"/>
    </row>
    <row r="303" spans="11:11" x14ac:dyDescent="0.35">
      <c r="K303" s="438"/>
    </row>
    <row r="304" spans="11:11" x14ac:dyDescent="0.35">
      <c r="K304" s="438"/>
    </row>
    <row r="305" spans="11:11" x14ac:dyDescent="0.35">
      <c r="K305" s="438"/>
    </row>
    <row r="306" spans="11:11" x14ac:dyDescent="0.35">
      <c r="K306" s="438"/>
    </row>
    <row r="307" spans="11:11" x14ac:dyDescent="0.35">
      <c r="K307" s="438"/>
    </row>
    <row r="308" spans="11:11" x14ac:dyDescent="0.35">
      <c r="K308" s="438"/>
    </row>
    <row r="309" spans="11:11" x14ac:dyDescent="0.35">
      <c r="K309" s="438"/>
    </row>
    <row r="310" spans="11:11" x14ac:dyDescent="0.35">
      <c r="K310" s="438"/>
    </row>
    <row r="311" spans="11:11" x14ac:dyDescent="0.35">
      <c r="K311" s="438"/>
    </row>
    <row r="312" spans="11:11" x14ac:dyDescent="0.35">
      <c r="K312" s="438"/>
    </row>
    <row r="313" spans="11:11" x14ac:dyDescent="0.35">
      <c r="K313" s="438"/>
    </row>
    <row r="314" spans="11:11" x14ac:dyDescent="0.35">
      <c r="K314" s="438"/>
    </row>
    <row r="315" spans="11:11" x14ac:dyDescent="0.35">
      <c r="K315" s="438"/>
    </row>
    <row r="316" spans="11:11" x14ac:dyDescent="0.35">
      <c r="K316" s="438"/>
    </row>
    <row r="317" spans="11:11" x14ac:dyDescent="0.35">
      <c r="K317" s="438"/>
    </row>
    <row r="318" spans="11:11" x14ac:dyDescent="0.35">
      <c r="K318" s="438"/>
    </row>
    <row r="319" spans="11:11" x14ac:dyDescent="0.35">
      <c r="K319" s="438"/>
    </row>
    <row r="320" spans="11:11" x14ac:dyDescent="0.35">
      <c r="K320" s="438"/>
    </row>
    <row r="321" spans="11:11" x14ac:dyDescent="0.35">
      <c r="K321" s="438"/>
    </row>
    <row r="322" spans="11:11" x14ac:dyDescent="0.35">
      <c r="K322" s="438"/>
    </row>
    <row r="323" spans="11:11" x14ac:dyDescent="0.35">
      <c r="K323" s="438"/>
    </row>
    <row r="324" spans="11:11" x14ac:dyDescent="0.35">
      <c r="K324" s="438"/>
    </row>
    <row r="325" spans="11:11" x14ac:dyDescent="0.35">
      <c r="K325" s="438"/>
    </row>
    <row r="326" spans="11:11" x14ac:dyDescent="0.35">
      <c r="K326" s="438"/>
    </row>
    <row r="327" spans="11:11" x14ac:dyDescent="0.35">
      <c r="K327" s="438"/>
    </row>
    <row r="328" spans="11:11" x14ac:dyDescent="0.35">
      <c r="K328" s="438"/>
    </row>
    <row r="329" spans="11:11" x14ac:dyDescent="0.35">
      <c r="K329" s="438"/>
    </row>
    <row r="330" spans="11:11" x14ac:dyDescent="0.35">
      <c r="K330" s="438"/>
    </row>
    <row r="331" spans="11:11" x14ac:dyDescent="0.35">
      <c r="K331" s="438"/>
    </row>
    <row r="332" spans="11:11" x14ac:dyDescent="0.35">
      <c r="K332" s="438"/>
    </row>
    <row r="333" spans="11:11" x14ac:dyDescent="0.35">
      <c r="K333" s="438"/>
    </row>
    <row r="334" spans="11:11" x14ac:dyDescent="0.35">
      <c r="K334" s="438"/>
    </row>
    <row r="335" spans="11:11" x14ac:dyDescent="0.35">
      <c r="K335" s="438"/>
    </row>
    <row r="336" spans="11:11" x14ac:dyDescent="0.35">
      <c r="K336" s="438"/>
    </row>
    <row r="337" spans="11:11" x14ac:dyDescent="0.35">
      <c r="K337" s="438"/>
    </row>
    <row r="338" spans="11:11" x14ac:dyDescent="0.35">
      <c r="K338" s="438"/>
    </row>
    <row r="339" spans="11:11" x14ac:dyDescent="0.35">
      <c r="K339" s="438"/>
    </row>
    <row r="340" spans="11:11" x14ac:dyDescent="0.35">
      <c r="K340" s="438"/>
    </row>
    <row r="341" spans="11:11" x14ac:dyDescent="0.35">
      <c r="K341" s="438"/>
    </row>
    <row r="342" spans="11:11" x14ac:dyDescent="0.35">
      <c r="K342" s="438"/>
    </row>
    <row r="343" spans="11:11" x14ac:dyDescent="0.35">
      <c r="K343" s="438"/>
    </row>
    <row r="344" spans="11:11" x14ac:dyDescent="0.35">
      <c r="K344" s="438"/>
    </row>
    <row r="345" spans="11:11" x14ac:dyDescent="0.35">
      <c r="K345" s="438"/>
    </row>
    <row r="346" spans="11:11" x14ac:dyDescent="0.35">
      <c r="K346" s="438"/>
    </row>
    <row r="347" spans="11:11" x14ac:dyDescent="0.35">
      <c r="K347" s="438"/>
    </row>
    <row r="348" spans="11:11" x14ac:dyDescent="0.35">
      <c r="K348" s="438"/>
    </row>
    <row r="349" spans="11:11" x14ac:dyDescent="0.35">
      <c r="K349" s="438"/>
    </row>
    <row r="350" spans="11:11" x14ac:dyDescent="0.35">
      <c r="K350" s="438"/>
    </row>
    <row r="351" spans="11:11" x14ac:dyDescent="0.35">
      <c r="K351" s="438"/>
    </row>
    <row r="352" spans="11:11" x14ac:dyDescent="0.35">
      <c r="K352" s="438"/>
    </row>
    <row r="353" spans="11:11" x14ac:dyDescent="0.35">
      <c r="K353" s="438"/>
    </row>
    <row r="354" spans="11:11" x14ac:dyDescent="0.35">
      <c r="K354" s="438"/>
    </row>
    <row r="355" spans="11:11" x14ac:dyDescent="0.35">
      <c r="K355" s="438"/>
    </row>
    <row r="356" spans="11:11" x14ac:dyDescent="0.35">
      <c r="K356" s="438"/>
    </row>
    <row r="357" spans="11:11" x14ac:dyDescent="0.35">
      <c r="K357" s="438"/>
    </row>
    <row r="358" spans="11:11" x14ac:dyDescent="0.35">
      <c r="K358" s="438"/>
    </row>
    <row r="359" spans="11:11" x14ac:dyDescent="0.35">
      <c r="K359" s="438"/>
    </row>
    <row r="360" spans="11:11" x14ac:dyDescent="0.35">
      <c r="K360" s="438"/>
    </row>
    <row r="361" spans="11:11" x14ac:dyDescent="0.35">
      <c r="K361" s="438"/>
    </row>
    <row r="362" spans="11:11" x14ac:dyDescent="0.35">
      <c r="K362" s="438"/>
    </row>
    <row r="363" spans="11:11" x14ac:dyDescent="0.35">
      <c r="K363" s="438"/>
    </row>
    <row r="364" spans="11:11" x14ac:dyDescent="0.35">
      <c r="K364" s="438"/>
    </row>
    <row r="365" spans="11:11" x14ac:dyDescent="0.35">
      <c r="K365" s="438"/>
    </row>
    <row r="366" spans="11:11" x14ac:dyDescent="0.35">
      <c r="K366" s="438"/>
    </row>
    <row r="367" spans="11:11" x14ac:dyDescent="0.35">
      <c r="K367" s="438"/>
    </row>
    <row r="368" spans="11:11" x14ac:dyDescent="0.35">
      <c r="K368" s="438"/>
    </row>
    <row r="369" spans="11:11" x14ac:dyDescent="0.35">
      <c r="K369" s="438"/>
    </row>
    <row r="370" spans="11:11" x14ac:dyDescent="0.35">
      <c r="K370" s="438"/>
    </row>
    <row r="371" spans="11:11" x14ac:dyDescent="0.35">
      <c r="K371" s="438"/>
    </row>
    <row r="372" spans="11:11" x14ac:dyDescent="0.35">
      <c r="K372" s="438"/>
    </row>
    <row r="373" spans="11:11" x14ac:dyDescent="0.35">
      <c r="K373" s="438"/>
    </row>
    <row r="374" spans="11:11" x14ac:dyDescent="0.35">
      <c r="K374" s="438"/>
    </row>
    <row r="375" spans="11:11" x14ac:dyDescent="0.35">
      <c r="K375" s="438"/>
    </row>
    <row r="376" spans="11:11" x14ac:dyDescent="0.35">
      <c r="K376" s="438"/>
    </row>
    <row r="377" spans="11:11" x14ac:dyDescent="0.35">
      <c r="K377" s="438"/>
    </row>
    <row r="378" spans="11:11" x14ac:dyDescent="0.35">
      <c r="K378" s="438"/>
    </row>
    <row r="379" spans="11:11" x14ac:dyDescent="0.35">
      <c r="K379" s="438"/>
    </row>
    <row r="380" spans="11:11" x14ac:dyDescent="0.35">
      <c r="K380" s="438"/>
    </row>
    <row r="381" spans="11:11" x14ac:dyDescent="0.35">
      <c r="K381" s="438"/>
    </row>
    <row r="382" spans="11:11" x14ac:dyDescent="0.35">
      <c r="K382" s="438"/>
    </row>
    <row r="383" spans="11:11" x14ac:dyDescent="0.35">
      <c r="K383" s="438"/>
    </row>
    <row r="384" spans="11:11" x14ac:dyDescent="0.35">
      <c r="K384" s="438"/>
    </row>
    <row r="385" spans="11:11" x14ac:dyDescent="0.35">
      <c r="K385" s="438"/>
    </row>
    <row r="386" spans="11:11" x14ac:dyDescent="0.35">
      <c r="K386" s="438"/>
    </row>
    <row r="1048576" spans="26:40" x14ac:dyDescent="0.35">
      <c r="Z1048576" s="31"/>
      <c r="AG1048576" s="31"/>
      <c r="AN1048576" s="31"/>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55785-81EA-4B6E-8DF4-90A3FABF5892}">
  <sheetPr>
    <tabColor theme="1"/>
  </sheetPr>
  <dimension ref="A1:DG167"/>
  <sheetViews>
    <sheetView showGridLines="0" workbookViewId="0">
      <pane xSplit="3" topLeftCell="D1" activePane="topRight" state="frozen"/>
      <selection pane="topRight" activeCell="E8" sqref="E8"/>
    </sheetView>
  </sheetViews>
  <sheetFormatPr defaultColWidth="8.7265625" defaultRowHeight="14.5" outlineLevelRow="1" x14ac:dyDescent="0.35"/>
  <cols>
    <col min="1" max="1" width="13.81640625" style="9" bestFit="1" customWidth="1"/>
    <col min="2" max="2" width="15.54296875" style="2" customWidth="1"/>
    <col min="3" max="3" width="32.1796875" style="2" bestFit="1" customWidth="1"/>
    <col min="4" max="4" width="19.81640625" style="2" bestFit="1" customWidth="1"/>
    <col min="5" max="7" width="10.453125" style="2" bestFit="1" customWidth="1"/>
    <col min="8" max="8" width="15.81640625" style="2" bestFit="1" customWidth="1"/>
    <col min="9" max="9" width="15.81640625" style="2" customWidth="1"/>
    <col min="10" max="10" width="15.81640625" style="2" bestFit="1" customWidth="1"/>
    <col min="11" max="11" width="12.54296875" style="2" bestFit="1" customWidth="1"/>
    <col min="12" max="12" width="37.81640625" style="2" customWidth="1"/>
    <col min="13" max="13" width="30.453125" style="2" customWidth="1"/>
    <col min="14" max="14" width="23.81640625" style="2" bestFit="1" customWidth="1"/>
    <col min="15" max="15" width="23.81640625" style="2" customWidth="1"/>
    <col min="16" max="16" width="28" style="2" bestFit="1" customWidth="1"/>
    <col min="17" max="17" width="14" style="2" bestFit="1" customWidth="1"/>
    <col min="18" max="18" width="12.26953125" style="2" bestFit="1" customWidth="1"/>
    <col min="19" max="19" width="28" style="2" bestFit="1" customWidth="1"/>
    <col min="20" max="20" width="15.453125" style="2" bestFit="1" customWidth="1"/>
    <col min="21" max="21" width="20.7265625" style="2" bestFit="1" customWidth="1"/>
    <col min="22" max="22" width="15.81640625" style="2" customWidth="1"/>
    <col min="23" max="23" width="15.54296875" style="2" bestFit="1" customWidth="1"/>
    <col min="24" max="24" width="18" style="2" bestFit="1" customWidth="1"/>
    <col min="25" max="25" width="13.26953125" style="2" bestFit="1" customWidth="1"/>
    <col min="26" max="26" width="36.1796875" style="2" bestFit="1" customWidth="1"/>
    <col min="27" max="27" width="31" style="2" bestFit="1" customWidth="1"/>
    <col min="28" max="28" width="27.453125" style="2" bestFit="1" customWidth="1"/>
    <col min="29" max="29" width="20.54296875" style="2" bestFit="1" customWidth="1"/>
    <col min="30" max="30" width="22.453125" style="2" bestFit="1" customWidth="1"/>
    <col min="31" max="31" width="16.26953125" style="2" bestFit="1" customWidth="1"/>
    <col min="32" max="32" width="15.453125" style="2" bestFit="1" customWidth="1"/>
    <col min="33" max="33" width="25.7265625" style="2" bestFit="1" customWidth="1"/>
    <col min="34" max="34" width="22.26953125" style="2" bestFit="1" customWidth="1"/>
    <col min="35" max="35" width="17.7265625" style="2" bestFit="1" customWidth="1"/>
    <col min="36" max="36" width="19.81640625" style="2" bestFit="1" customWidth="1"/>
    <col min="37" max="37" width="15" style="2" bestFit="1" customWidth="1"/>
    <col min="38" max="38" width="13.54296875" style="2" bestFit="1" customWidth="1"/>
    <col min="39" max="39" width="15.453125" style="2" bestFit="1" customWidth="1"/>
    <col min="40" max="40" width="16.54296875" style="549" bestFit="1" customWidth="1"/>
    <col min="41" max="41" width="16.7265625" style="2" bestFit="1" customWidth="1"/>
    <col min="42" max="42" width="18.26953125" style="549" bestFit="1" customWidth="1"/>
    <col min="43" max="47" width="18.26953125" style="2" customWidth="1"/>
    <col min="48" max="48" width="18.7265625" style="2" bestFit="1" customWidth="1"/>
    <col min="49" max="49" width="21.26953125" style="2" bestFit="1" customWidth="1"/>
    <col min="50" max="50" width="37.54296875" style="2" bestFit="1" customWidth="1"/>
    <col min="51" max="51" width="35.1796875" style="2" bestFit="1" customWidth="1"/>
    <col min="52" max="52" width="19.7265625" style="2" bestFit="1" customWidth="1"/>
    <col min="53" max="53" width="28.81640625" style="2" customWidth="1"/>
    <col min="54" max="54" width="22.54296875" style="2" bestFit="1" customWidth="1" collapsed="1"/>
    <col min="55" max="55" width="20.54296875" style="2" bestFit="1" customWidth="1"/>
    <col min="56" max="56" width="21.81640625" style="2" bestFit="1" customWidth="1"/>
    <col min="57" max="57" width="19" style="2" bestFit="1" customWidth="1"/>
    <col min="58" max="58" width="21.81640625" style="2" customWidth="1"/>
    <col min="59" max="59" width="21.81640625" style="264" customWidth="1"/>
    <col min="60" max="60" width="19" style="2" bestFit="1" customWidth="1"/>
    <col min="61" max="61" width="24.1796875" style="2" bestFit="1" customWidth="1"/>
    <col min="62" max="62" width="17.81640625" style="2" bestFit="1" customWidth="1"/>
    <col min="63" max="63" width="27" style="2" bestFit="1" customWidth="1"/>
    <col min="64" max="64" width="27.1796875" style="2" bestFit="1" customWidth="1"/>
    <col min="65" max="65" width="19.453125" style="2" bestFit="1" customWidth="1"/>
    <col min="66" max="66" width="25.81640625" style="2" bestFit="1" customWidth="1"/>
    <col min="67" max="67" width="31.54296875" style="2" bestFit="1" customWidth="1"/>
    <col min="68" max="68" width="15.7265625" style="2" bestFit="1" customWidth="1"/>
    <col min="69" max="69" width="28.26953125" style="2" bestFit="1" customWidth="1"/>
    <col min="70" max="72" width="28.26953125" style="2" customWidth="1"/>
    <col min="73" max="73" width="47.1796875" style="2" bestFit="1" customWidth="1"/>
    <col min="74" max="74" width="18.7265625" style="2" bestFit="1" customWidth="1"/>
    <col min="75" max="75" width="97.453125" style="2" bestFit="1" customWidth="1"/>
    <col min="76" max="76" width="20.1796875" style="2" bestFit="1" customWidth="1"/>
    <col min="77" max="77" width="18.81640625" style="2" bestFit="1" customWidth="1"/>
    <col min="78" max="78" width="14.81640625" style="2" bestFit="1" customWidth="1"/>
    <col min="79" max="79" width="18.1796875" style="533" bestFit="1" customWidth="1"/>
    <col min="80" max="80" width="29" style="2" bestFit="1" customWidth="1"/>
    <col min="81" max="81" width="26.453125" style="2" bestFit="1" customWidth="1"/>
    <col min="82" max="82" width="18.7265625" style="2" bestFit="1" customWidth="1"/>
    <col min="83" max="83" width="25.54296875" style="2" bestFit="1" customWidth="1"/>
    <col min="84" max="84" width="24.7265625" style="2" bestFit="1" customWidth="1"/>
    <col min="85" max="85" width="21.54296875" style="2" bestFit="1" customWidth="1"/>
    <col min="86" max="86" width="22.1796875" style="2" bestFit="1" customWidth="1"/>
    <col min="87" max="87" width="17.26953125" style="2" bestFit="1" customWidth="1"/>
    <col min="88" max="88" width="16.26953125" style="2" bestFit="1" customWidth="1"/>
    <col min="89" max="89" width="30.1796875" style="2" bestFit="1" customWidth="1"/>
    <col min="90" max="90" width="16.54296875" style="2" bestFit="1" customWidth="1"/>
    <col min="91" max="91" width="35.54296875" style="2" bestFit="1" customWidth="1"/>
    <col min="92" max="92" width="34.7265625" style="2" bestFit="1" customWidth="1"/>
    <col min="93" max="93" width="31.54296875" style="2" bestFit="1" customWidth="1"/>
    <col min="94" max="94" width="31.453125" style="2" bestFit="1" customWidth="1"/>
    <col min="95" max="95" width="26.1796875" style="2" bestFit="1" customWidth="1"/>
    <col min="96" max="96" width="26.7265625" style="2" bestFit="1" customWidth="1"/>
    <col min="97" max="97" width="20.81640625" style="2" bestFit="1" customWidth="1"/>
    <col min="98" max="98" width="21.81640625" style="2" bestFit="1" customWidth="1"/>
    <col min="99" max="99" width="35.1796875" style="2" bestFit="1" customWidth="1"/>
    <col min="100" max="100" width="21.1796875" style="2" bestFit="1" customWidth="1"/>
    <col min="101" max="103" width="25.54296875" style="2" customWidth="1"/>
    <col min="104" max="104" width="49.54296875" style="2" bestFit="1" customWidth="1"/>
    <col min="105" max="111" width="28" style="2" customWidth="1"/>
    <col min="112" max="16384" width="8.7265625" style="2"/>
  </cols>
  <sheetData>
    <row r="1" spans="1:111" x14ac:dyDescent="0.35">
      <c r="E1" s="474"/>
      <c r="F1" s="474"/>
      <c r="I1" s="474"/>
      <c r="O1" s="474"/>
      <c r="V1" s="474"/>
      <c r="W1" s="475"/>
      <c r="AF1" s="475"/>
      <c r="AQ1" s="474"/>
      <c r="AR1" s="474"/>
      <c r="AS1" s="474"/>
      <c r="AT1" s="474"/>
      <c r="AU1" s="474"/>
      <c r="BB1" s="475" t="s">
        <v>3366</v>
      </c>
      <c r="BF1" s="474"/>
      <c r="BG1" s="529"/>
      <c r="BJ1" s="475"/>
      <c r="BK1" s="475"/>
      <c r="BN1" s="475"/>
      <c r="BO1" s="475"/>
      <c r="BQ1" s="475"/>
      <c r="BR1" s="474"/>
      <c r="BS1" s="474"/>
      <c r="BT1" s="474"/>
      <c r="BU1" s="475"/>
      <c r="CE1" s="478"/>
      <c r="CF1" s="478"/>
      <c r="CG1" s="478"/>
      <c r="CH1" s="478"/>
      <c r="CI1" s="478"/>
      <c r="CJ1" s="478"/>
      <c r="CK1" s="478"/>
      <c r="CL1" s="478"/>
      <c r="CM1" s="478"/>
      <c r="CN1" s="478"/>
      <c r="CO1" s="478"/>
      <c r="CP1" s="478"/>
      <c r="CQ1" s="478"/>
      <c r="CR1" s="478"/>
      <c r="CS1" s="478"/>
      <c r="CT1" s="478"/>
      <c r="CU1" s="478"/>
      <c r="CV1" s="478"/>
    </row>
    <row r="2" spans="1:111" s="30" customFormat="1" x14ac:dyDescent="0.35">
      <c r="A2" s="417" t="s">
        <v>1178</v>
      </c>
      <c r="B2" s="418" t="s">
        <v>1179</v>
      </c>
      <c r="C2" s="418" t="s">
        <v>0</v>
      </c>
      <c r="D2" s="466" t="s">
        <v>2126</v>
      </c>
      <c r="E2" s="418" t="s">
        <v>3371</v>
      </c>
      <c r="F2" s="418" t="s">
        <v>3422</v>
      </c>
      <c r="G2" s="418" t="s">
        <v>2321</v>
      </c>
      <c r="H2" s="418" t="s">
        <v>2322</v>
      </c>
      <c r="I2" s="418" t="s">
        <v>3363</v>
      </c>
      <c r="J2" s="418" t="s">
        <v>1558</v>
      </c>
      <c r="K2" s="418" t="s">
        <v>3364</v>
      </c>
      <c r="L2" s="418" t="s">
        <v>1</v>
      </c>
      <c r="M2" s="418" t="s">
        <v>2223</v>
      </c>
      <c r="N2" s="418" t="s">
        <v>2224</v>
      </c>
      <c r="O2" s="418" t="s">
        <v>3362</v>
      </c>
      <c r="P2" s="418" t="s">
        <v>2227</v>
      </c>
      <c r="Q2" s="418" t="s">
        <v>3</v>
      </c>
      <c r="R2" s="418" t="s">
        <v>2226</v>
      </c>
      <c r="S2" s="418" t="s">
        <v>326</v>
      </c>
      <c r="T2" s="418" t="s">
        <v>110</v>
      </c>
      <c r="U2" s="418" t="s">
        <v>332</v>
      </c>
      <c r="V2" s="418" t="s">
        <v>3265</v>
      </c>
      <c r="W2" s="418" t="s">
        <v>6</v>
      </c>
      <c r="X2" s="418" t="s">
        <v>1561</v>
      </c>
      <c r="Y2" s="418" t="s">
        <v>16</v>
      </c>
      <c r="Z2" s="418" t="s">
        <v>18</v>
      </c>
      <c r="AA2" s="418" t="s">
        <v>1562</v>
      </c>
      <c r="AB2" s="418" t="s">
        <v>17</v>
      </c>
      <c r="AC2" s="418" t="s">
        <v>23</v>
      </c>
      <c r="AD2" s="418" t="s">
        <v>3367</v>
      </c>
      <c r="AE2" s="418" t="s">
        <v>21</v>
      </c>
      <c r="AF2" s="418" t="s">
        <v>14</v>
      </c>
      <c r="AG2" s="418" t="s">
        <v>1560</v>
      </c>
      <c r="AH2" s="418" t="s">
        <v>1559</v>
      </c>
      <c r="AI2" s="418" t="s">
        <v>10</v>
      </c>
      <c r="AJ2" s="418" t="s">
        <v>22</v>
      </c>
      <c r="AK2" s="418" t="s">
        <v>11</v>
      </c>
      <c r="AL2" s="418" t="s">
        <v>29</v>
      </c>
      <c r="AM2" s="418" t="s">
        <v>30</v>
      </c>
      <c r="AN2" s="550" t="s">
        <v>31</v>
      </c>
      <c r="AO2" s="418" t="s">
        <v>32</v>
      </c>
      <c r="AP2" s="550" t="s">
        <v>2122</v>
      </c>
      <c r="AQ2" s="418" t="s">
        <v>2193</v>
      </c>
      <c r="AR2" s="418" t="s">
        <v>3423</v>
      </c>
      <c r="AS2" s="418" t="s">
        <v>3424</v>
      </c>
      <c r="AT2" s="418" t="s">
        <v>3425</v>
      </c>
      <c r="AU2" s="418" t="s">
        <v>2196</v>
      </c>
      <c r="AV2" s="418" t="s">
        <v>33</v>
      </c>
      <c r="AW2" s="418" t="s">
        <v>34</v>
      </c>
      <c r="AX2" s="418" t="s">
        <v>35</v>
      </c>
      <c r="AY2" s="418" t="s">
        <v>1603</v>
      </c>
      <c r="AZ2" s="418" t="s">
        <v>15</v>
      </c>
      <c r="BA2" s="418" t="s">
        <v>13</v>
      </c>
      <c r="BB2" s="418" t="s">
        <v>12</v>
      </c>
      <c r="BC2" s="418" t="s">
        <v>19</v>
      </c>
      <c r="BD2" s="418" t="s">
        <v>20</v>
      </c>
      <c r="BE2" s="418" t="s">
        <v>24</v>
      </c>
      <c r="BF2" s="418" t="s">
        <v>2177</v>
      </c>
      <c r="BG2" s="530" t="s">
        <v>3368</v>
      </c>
      <c r="BH2" s="418" t="s">
        <v>36</v>
      </c>
      <c r="BI2" s="418" t="s">
        <v>37</v>
      </c>
      <c r="BJ2" s="418" t="s">
        <v>39</v>
      </c>
      <c r="BK2" s="418" t="s">
        <v>40</v>
      </c>
      <c r="BL2" s="418" t="s">
        <v>44</v>
      </c>
      <c r="BM2" s="418" t="s">
        <v>1606</v>
      </c>
      <c r="BN2" s="418" t="s">
        <v>45</v>
      </c>
      <c r="BO2" s="418" t="s">
        <v>46</v>
      </c>
      <c r="BP2" s="418" t="s">
        <v>41</v>
      </c>
      <c r="BQ2" s="418" t="s">
        <v>43</v>
      </c>
      <c r="BR2" s="466" t="s">
        <v>3254</v>
      </c>
      <c r="BS2" s="466" t="s">
        <v>3255</v>
      </c>
      <c r="BT2" s="466" t="s">
        <v>3256</v>
      </c>
      <c r="BU2" s="418" t="s">
        <v>1604</v>
      </c>
      <c r="BV2" s="418" t="s">
        <v>1566</v>
      </c>
      <c r="BW2" s="418" t="s">
        <v>1567</v>
      </c>
      <c r="BX2" s="418" t="s">
        <v>1711</v>
      </c>
      <c r="BY2" s="418" t="s">
        <v>48</v>
      </c>
      <c r="BZ2" s="418" t="s">
        <v>49</v>
      </c>
      <c r="CA2" s="534" t="s">
        <v>50</v>
      </c>
      <c r="CB2" s="418" t="s">
        <v>1599</v>
      </c>
      <c r="CC2" s="418" t="s">
        <v>72</v>
      </c>
      <c r="CD2" s="418" t="s">
        <v>1600</v>
      </c>
      <c r="CE2" s="418" t="s">
        <v>1617</v>
      </c>
      <c r="CF2" s="418" t="s">
        <v>1618</v>
      </c>
      <c r="CG2" s="418" t="s">
        <v>1619</v>
      </c>
      <c r="CH2" s="418" t="s">
        <v>1620</v>
      </c>
      <c r="CI2" s="418" t="s">
        <v>1621</v>
      </c>
      <c r="CJ2" s="418" t="s">
        <v>1622</v>
      </c>
      <c r="CK2" s="418" t="s">
        <v>1623</v>
      </c>
      <c r="CL2" s="418" t="s">
        <v>1624</v>
      </c>
      <c r="CM2" s="418" t="s">
        <v>1568</v>
      </c>
      <c r="CN2" s="418" t="s">
        <v>1576</v>
      </c>
      <c r="CO2" s="418" t="s">
        <v>1689</v>
      </c>
      <c r="CP2" s="418" t="s">
        <v>1690</v>
      </c>
      <c r="CQ2" s="418" t="s">
        <v>1577</v>
      </c>
      <c r="CR2" s="418" t="s">
        <v>1578</v>
      </c>
      <c r="CS2" s="418" t="s">
        <v>1579</v>
      </c>
      <c r="CT2" s="418" t="s">
        <v>1580</v>
      </c>
      <c r="CU2" s="418" t="s">
        <v>1581</v>
      </c>
      <c r="CV2" s="418" t="s">
        <v>1582</v>
      </c>
      <c r="CW2" s="418" t="s">
        <v>88</v>
      </c>
      <c r="CX2" s="418" t="s">
        <v>89</v>
      </c>
      <c r="CY2" s="418" t="s">
        <v>3369</v>
      </c>
      <c r="CZ2" s="418" t="s">
        <v>2225</v>
      </c>
      <c r="DA2" s="418" t="s">
        <v>2325</v>
      </c>
      <c r="DB2" s="466" t="s">
        <v>3257</v>
      </c>
      <c r="DC2" s="466" t="s">
        <v>3258</v>
      </c>
      <c r="DD2" s="466" t="s">
        <v>3259</v>
      </c>
      <c r="DE2" s="466" t="s">
        <v>3260</v>
      </c>
      <c r="DF2" s="466" t="s">
        <v>3261</v>
      </c>
      <c r="DG2" s="469" t="s">
        <v>3262</v>
      </c>
    </row>
    <row r="3" spans="1:111" outlineLevel="1" x14ac:dyDescent="0.35">
      <c r="A3" s="9" t="s">
        <v>1180</v>
      </c>
      <c r="B3" s="2">
        <v>67692</v>
      </c>
      <c r="C3" s="2" t="s">
        <v>90</v>
      </c>
      <c r="D3" s="2" t="s">
        <v>95</v>
      </c>
      <c r="E3" s="6" t="s">
        <v>2295</v>
      </c>
      <c r="F3" s="6" t="s">
        <v>1348</v>
      </c>
      <c r="G3" s="3">
        <v>45091</v>
      </c>
      <c r="H3" s="3">
        <v>45098</v>
      </c>
      <c r="I3" s="3">
        <v>45105</v>
      </c>
      <c r="J3" s="436">
        <v>44762</v>
      </c>
      <c r="K3" s="3">
        <v>45105</v>
      </c>
      <c r="L3" s="2" t="s">
        <v>91</v>
      </c>
      <c r="M3" s="2" t="s">
        <v>92</v>
      </c>
      <c r="N3" s="2" t="s">
        <v>92</v>
      </c>
      <c r="O3" s="6" t="s">
        <v>92</v>
      </c>
      <c r="Q3" s="2" t="s">
        <v>92</v>
      </c>
      <c r="R3" s="2" t="s">
        <v>92</v>
      </c>
      <c r="S3" s="2" t="s">
        <v>327</v>
      </c>
      <c r="T3" s="2" t="s">
        <v>283</v>
      </c>
      <c r="U3" s="2">
        <v>68</v>
      </c>
      <c r="V3" s="3" t="s">
        <v>3271</v>
      </c>
      <c r="W3" s="2" t="s">
        <v>93</v>
      </c>
      <c r="X3" s="2">
        <v>49</v>
      </c>
      <c r="Y3" s="3">
        <v>45513</v>
      </c>
      <c r="Z3" s="2">
        <v>3</v>
      </c>
      <c r="AA3" s="2">
        <v>12</v>
      </c>
      <c r="AB3" s="3">
        <v>46608</v>
      </c>
      <c r="AC3" s="2">
        <v>49</v>
      </c>
      <c r="AD3" s="455">
        <f t="shared" ref="AD3:AD40" ca="1" si="0">IF(NOT(ISNUMBER(Y3)),"N/A",IF(OR(Z3=0,Y3&gt;=TODAY()),Y3,_xlfn.LET(_xlpm.ExtLen,DATEDIF(Y3,AB3,"m")/Z3,_xlpm.k,ROUNDUP(DATEDIF(Y3,TODAY(),"m")/_xlpm.ExtLen,0),_xlpm.d,EDATE(Y3,_xlpm.k*_xlpm.ExtLen),MIN(AB3,IF(_xlpm.d&lt;TODAY(),EDATE(Y3,(_xlpm.k+1)*_xlpm.ExtLen),_xlpm.d)))))</f>
        <v>46608</v>
      </c>
      <c r="AE3" s="2" t="s">
        <v>98</v>
      </c>
      <c r="AF3" s="2">
        <v>1</v>
      </c>
      <c r="AG3" s="2">
        <v>49</v>
      </c>
      <c r="AH3" s="3"/>
      <c r="AK3" s="2">
        <v>1</v>
      </c>
      <c r="AL3" s="2" t="s">
        <v>99</v>
      </c>
      <c r="AM3" s="2" t="s">
        <v>1242</v>
      </c>
      <c r="AN3" s="549">
        <v>5.1400000000000001E-2</v>
      </c>
      <c r="AO3" s="2" t="s">
        <v>100</v>
      </c>
      <c r="AP3" s="549">
        <v>2.4E-2</v>
      </c>
      <c r="AQ3" s="521" t="s">
        <v>95</v>
      </c>
      <c r="AR3" s="521" t="s">
        <v>95</v>
      </c>
      <c r="AS3" s="521">
        <v>0</v>
      </c>
      <c r="AT3" s="521">
        <v>0</v>
      </c>
      <c r="AU3" s="521">
        <v>0</v>
      </c>
      <c r="AV3" s="2" t="s">
        <v>101</v>
      </c>
      <c r="AW3" s="2" t="s">
        <v>95</v>
      </c>
      <c r="AX3" s="2" t="s">
        <v>102</v>
      </c>
      <c r="AY3" s="2" t="s">
        <v>103</v>
      </c>
      <c r="AZ3" s="3">
        <v>45104</v>
      </c>
      <c r="BA3" s="3">
        <v>45105</v>
      </c>
      <c r="BB3" s="3">
        <v>45116</v>
      </c>
      <c r="BC3" s="3">
        <v>45116</v>
      </c>
      <c r="BD3" s="2" t="s">
        <v>97</v>
      </c>
      <c r="BE3" s="2">
        <v>1</v>
      </c>
      <c r="BF3" s="437">
        <v>25</v>
      </c>
      <c r="BG3" s="264" t="s">
        <v>3565</v>
      </c>
      <c r="BH3" s="3">
        <v>45119</v>
      </c>
      <c r="BI3" s="2" t="s">
        <v>97</v>
      </c>
      <c r="BJ3" s="438"/>
      <c r="BK3" s="438"/>
      <c r="BL3" s="6" t="s">
        <v>104</v>
      </c>
      <c r="BM3" s="2">
        <v>5</v>
      </c>
      <c r="BN3" s="2" t="s">
        <v>97</v>
      </c>
      <c r="BP3" s="438">
        <v>0</v>
      </c>
      <c r="BQ3" s="2">
        <v>0</v>
      </c>
      <c r="BR3" s="454">
        <v>3.85E-2</v>
      </c>
      <c r="BS3" s="518">
        <v>1432820826.71</v>
      </c>
      <c r="BT3" s="437">
        <v>12</v>
      </c>
      <c r="BU3" s="14" t="s">
        <v>95</v>
      </c>
      <c r="BV3" s="2" t="s">
        <v>418</v>
      </c>
      <c r="BW3" s="6" t="s">
        <v>1693</v>
      </c>
      <c r="BX3" s="3">
        <v>45127</v>
      </c>
      <c r="BY3" s="3">
        <v>45513</v>
      </c>
      <c r="BZ3" s="2" t="s">
        <v>107</v>
      </c>
      <c r="CA3" s="533">
        <v>0.03</v>
      </c>
      <c r="CB3" s="2">
        <v>1</v>
      </c>
      <c r="CC3" s="2" t="s">
        <v>108</v>
      </c>
      <c r="CD3" s="2">
        <v>0</v>
      </c>
      <c r="CE3" s="555">
        <v>3003768270</v>
      </c>
      <c r="CF3" s="555"/>
      <c r="CG3" s="555"/>
      <c r="CH3" s="555"/>
      <c r="CI3" s="555"/>
      <c r="CJ3" s="555"/>
      <c r="CK3" s="555"/>
      <c r="CL3" s="555"/>
      <c r="CM3" s="555"/>
      <c r="CN3" s="555"/>
      <c r="CO3" s="555"/>
      <c r="CP3" s="555"/>
      <c r="CQ3" s="555"/>
      <c r="CR3" s="555"/>
      <c r="CS3" s="555">
        <v>61680760</v>
      </c>
      <c r="CT3" s="555"/>
      <c r="CU3" s="555"/>
      <c r="CV3" s="555"/>
      <c r="CX3" s="6"/>
      <c r="CY3" s="6" t="s">
        <v>3576</v>
      </c>
      <c r="CZ3" s="2" t="s">
        <v>95</v>
      </c>
      <c r="DA3" s="2" t="s">
        <v>3594</v>
      </c>
    </row>
    <row r="4" spans="1:111" outlineLevel="1" x14ac:dyDescent="0.35">
      <c r="A4" s="9" t="s">
        <v>1181</v>
      </c>
      <c r="B4" s="2">
        <v>61883</v>
      </c>
      <c r="C4" s="2" t="s">
        <v>167</v>
      </c>
      <c r="D4" s="2" t="s">
        <v>95</v>
      </c>
      <c r="E4" s="6" t="s">
        <v>2295</v>
      </c>
      <c r="F4" s="6" t="s">
        <v>1348</v>
      </c>
      <c r="G4" s="3">
        <v>44776</v>
      </c>
      <c r="H4" s="3"/>
      <c r="I4" s="3">
        <v>44790</v>
      </c>
      <c r="J4" s="436">
        <v>44687</v>
      </c>
      <c r="K4" s="3">
        <v>44777</v>
      </c>
      <c r="L4" s="2" t="s">
        <v>255</v>
      </c>
      <c r="M4" s="2" t="s">
        <v>92</v>
      </c>
      <c r="N4" s="2" t="s">
        <v>92</v>
      </c>
      <c r="O4" s="6" t="s">
        <v>92</v>
      </c>
      <c r="Q4" s="2" t="s">
        <v>92</v>
      </c>
      <c r="R4" s="2" t="s">
        <v>92</v>
      </c>
      <c r="S4" s="2" t="s">
        <v>328</v>
      </c>
      <c r="T4" s="2" t="s">
        <v>284</v>
      </c>
      <c r="U4" s="2">
        <v>7</v>
      </c>
      <c r="V4" s="3" t="s">
        <v>3271</v>
      </c>
      <c r="W4" s="2" t="s">
        <v>93</v>
      </c>
      <c r="X4" s="8">
        <v>21.166666666666668</v>
      </c>
      <c r="Y4" s="3">
        <v>45421</v>
      </c>
      <c r="Z4" s="2">
        <v>3</v>
      </c>
      <c r="AA4" s="2">
        <v>12</v>
      </c>
      <c r="AB4" s="3">
        <v>46516</v>
      </c>
      <c r="AC4" s="8">
        <v>21.166666666666668</v>
      </c>
      <c r="AD4" s="455">
        <f t="shared" ca="1" si="0"/>
        <v>46516</v>
      </c>
      <c r="AE4" s="2" t="s">
        <v>98</v>
      </c>
      <c r="AF4" s="2">
        <v>1</v>
      </c>
      <c r="AG4" s="8">
        <v>21.166666666666668</v>
      </c>
      <c r="AH4" s="3"/>
      <c r="AK4" s="2">
        <v>1</v>
      </c>
      <c r="AL4" s="2" t="s">
        <v>99</v>
      </c>
      <c r="AM4" s="2" t="s">
        <v>1242</v>
      </c>
      <c r="AN4" s="549">
        <v>1.5299999999999999E-2</v>
      </c>
      <c r="AO4" s="2" t="s">
        <v>100</v>
      </c>
      <c r="AP4" s="549">
        <v>2.3300000000000001E-2</v>
      </c>
      <c r="AQ4" s="521" t="s">
        <v>95</v>
      </c>
      <c r="AR4" s="521" t="s">
        <v>95</v>
      </c>
      <c r="AS4" s="521">
        <v>0</v>
      </c>
      <c r="AT4" s="521">
        <v>0</v>
      </c>
      <c r="AU4" s="521">
        <v>0</v>
      </c>
      <c r="AV4" s="2" t="s">
        <v>201</v>
      </c>
      <c r="AW4" s="2">
        <v>1E-3</v>
      </c>
      <c r="AX4" s="2" t="s">
        <v>102</v>
      </c>
      <c r="AY4" s="2" t="s">
        <v>103</v>
      </c>
      <c r="AZ4" s="3">
        <v>44776</v>
      </c>
      <c r="BA4" s="3">
        <v>44757</v>
      </c>
      <c r="BB4" s="3">
        <v>44782</v>
      </c>
      <c r="BC4" s="3">
        <v>44782</v>
      </c>
      <c r="BD4" s="2" t="s">
        <v>97</v>
      </c>
      <c r="BE4" s="2">
        <v>1</v>
      </c>
      <c r="BF4" s="437">
        <v>31</v>
      </c>
      <c r="BG4" s="264" t="s">
        <v>3566</v>
      </c>
      <c r="BH4" s="3">
        <v>44785</v>
      </c>
      <c r="BI4" s="2" t="s">
        <v>97</v>
      </c>
      <c r="BJ4" s="438"/>
      <c r="BK4" s="438"/>
      <c r="BL4" s="6" t="s">
        <v>393</v>
      </c>
      <c r="BM4" s="2">
        <v>0</v>
      </c>
      <c r="BN4" s="2" t="s">
        <v>97</v>
      </c>
      <c r="BO4" s="3">
        <v>44788</v>
      </c>
      <c r="BP4" s="438">
        <v>0</v>
      </c>
      <c r="BR4" s="454">
        <v>3.8699999999999998E-2</v>
      </c>
      <c r="BS4" s="518">
        <v>125170404</v>
      </c>
      <c r="BT4" s="437">
        <v>12</v>
      </c>
      <c r="BU4" s="522">
        <v>2.5000000000000001E-2</v>
      </c>
      <c r="BV4" s="2" t="s">
        <v>418</v>
      </c>
      <c r="BW4" s="6" t="s">
        <v>1695</v>
      </c>
      <c r="BX4" s="3">
        <v>44757</v>
      </c>
      <c r="BY4" s="3">
        <v>45055</v>
      </c>
      <c r="BZ4" s="2" t="s">
        <v>107</v>
      </c>
      <c r="CA4" s="533">
        <v>0.03</v>
      </c>
      <c r="CB4" s="2">
        <v>0</v>
      </c>
      <c r="CC4" s="2" t="s">
        <v>95</v>
      </c>
      <c r="CD4" s="2">
        <v>0</v>
      </c>
      <c r="CE4" s="555">
        <v>386500000</v>
      </c>
      <c r="CF4" s="555">
        <v>7600000</v>
      </c>
      <c r="CG4" s="555"/>
      <c r="CH4" s="555"/>
      <c r="CI4" s="555"/>
      <c r="CJ4" s="555"/>
      <c r="CK4" s="555"/>
      <c r="CL4" s="555"/>
      <c r="CM4" s="555"/>
      <c r="CN4" s="555"/>
      <c r="CO4" s="555"/>
      <c r="CP4" s="555"/>
      <c r="CQ4" s="555"/>
      <c r="CR4" s="555"/>
      <c r="CS4" s="555"/>
      <c r="CT4" s="555"/>
      <c r="CU4" s="555"/>
      <c r="CV4" s="555"/>
      <c r="CW4" s="2" t="s">
        <v>256</v>
      </c>
      <c r="CX4" s="6" t="s">
        <v>1701</v>
      </c>
      <c r="CY4" s="6" t="s">
        <v>3577</v>
      </c>
      <c r="CZ4" s="2" t="s">
        <v>95</v>
      </c>
      <c r="DA4" s="2" t="s">
        <v>3594</v>
      </c>
      <c r="DB4" s="540"/>
      <c r="DC4" s="539"/>
      <c r="DD4" s="540"/>
      <c r="DE4" s="539"/>
      <c r="DF4" s="540"/>
      <c r="DG4" s="539"/>
    </row>
    <row r="5" spans="1:111" outlineLevel="1" x14ac:dyDescent="0.35">
      <c r="A5" s="9" t="s">
        <v>1182</v>
      </c>
      <c r="B5" s="2">
        <v>61973</v>
      </c>
      <c r="C5" s="2" t="s">
        <v>272</v>
      </c>
      <c r="D5" s="2" t="s">
        <v>95</v>
      </c>
      <c r="E5" s="6" t="s">
        <v>2295</v>
      </c>
      <c r="F5" s="6" t="s">
        <v>3558</v>
      </c>
      <c r="G5" s="3">
        <v>44881</v>
      </c>
      <c r="H5" s="3"/>
      <c r="I5" s="3">
        <v>44915</v>
      </c>
      <c r="J5" s="436">
        <v>44915</v>
      </c>
      <c r="K5" s="3">
        <v>44910</v>
      </c>
      <c r="L5" s="2" t="s">
        <v>273</v>
      </c>
      <c r="M5" s="2" t="s">
        <v>2310</v>
      </c>
      <c r="N5" s="2" t="s">
        <v>2310</v>
      </c>
      <c r="O5" s="6" t="s">
        <v>3564</v>
      </c>
      <c r="R5" s="2" t="s">
        <v>2310</v>
      </c>
      <c r="S5" s="2" t="s">
        <v>329</v>
      </c>
      <c r="T5" s="2" t="s">
        <v>285</v>
      </c>
      <c r="U5" s="2">
        <v>1</v>
      </c>
      <c r="V5" s="3" t="s">
        <v>1251</v>
      </c>
      <c r="W5" s="2" t="s">
        <v>93</v>
      </c>
      <c r="X5" s="8">
        <v>119.76666666666667</v>
      </c>
      <c r="Y5" s="3">
        <v>48556</v>
      </c>
      <c r="Z5" s="2">
        <v>0</v>
      </c>
      <c r="AA5" s="2">
        <v>0</v>
      </c>
      <c r="AB5" s="3">
        <v>48556</v>
      </c>
      <c r="AC5" s="8">
        <v>119.76666666666667</v>
      </c>
      <c r="AD5" s="455">
        <f t="shared" ca="1" si="0"/>
        <v>48556</v>
      </c>
      <c r="AE5" s="2" t="s">
        <v>98</v>
      </c>
      <c r="AF5" s="2">
        <v>1</v>
      </c>
      <c r="AG5" s="8">
        <v>119.76666666666667</v>
      </c>
      <c r="AH5" s="3"/>
      <c r="AK5" s="2">
        <v>0</v>
      </c>
      <c r="AL5" s="2" t="s">
        <v>336</v>
      </c>
      <c r="AM5" s="2" t="s">
        <v>1242</v>
      </c>
      <c r="AN5" s="549">
        <v>3.6900000000000002E-2</v>
      </c>
      <c r="AO5" s="2" t="s">
        <v>1270</v>
      </c>
      <c r="AP5" s="549" t="s">
        <v>95</v>
      </c>
      <c r="AQ5" s="521" t="s">
        <v>95</v>
      </c>
      <c r="AR5" s="521" t="s">
        <v>95</v>
      </c>
      <c r="AS5" s="521" t="s">
        <v>95</v>
      </c>
      <c r="AT5" s="521" t="s">
        <v>95</v>
      </c>
      <c r="AU5" s="521" t="s">
        <v>95</v>
      </c>
      <c r="AV5" s="5" t="s">
        <v>95</v>
      </c>
      <c r="AW5" s="2" t="s">
        <v>95</v>
      </c>
      <c r="AX5" s="2" t="s">
        <v>95</v>
      </c>
      <c r="AY5" s="2" t="s">
        <v>95</v>
      </c>
      <c r="AZ5" s="3">
        <v>44927</v>
      </c>
      <c r="BA5" s="3">
        <v>44910</v>
      </c>
      <c r="BB5" s="3">
        <v>44962</v>
      </c>
      <c r="BC5" s="3">
        <v>44962</v>
      </c>
      <c r="BD5" s="2" t="s">
        <v>97</v>
      </c>
      <c r="BE5" s="2">
        <v>1</v>
      </c>
      <c r="BF5" s="437">
        <v>8</v>
      </c>
      <c r="BG5" s="264" t="s">
        <v>3567</v>
      </c>
      <c r="BH5" s="3" t="s">
        <v>95</v>
      </c>
      <c r="BI5" s="3" t="s">
        <v>95</v>
      </c>
      <c r="BJ5" s="438"/>
      <c r="BK5" s="264"/>
      <c r="BL5" s="6" t="s">
        <v>337</v>
      </c>
      <c r="BM5" s="2">
        <v>0</v>
      </c>
      <c r="BN5" s="2" t="s">
        <v>1563</v>
      </c>
      <c r="BO5" s="3"/>
      <c r="BP5" s="438" t="s">
        <v>95</v>
      </c>
      <c r="BR5" s="454" t="s">
        <v>95</v>
      </c>
      <c r="BS5" s="518" t="s">
        <v>95</v>
      </c>
      <c r="BT5" s="437" t="s">
        <v>95</v>
      </c>
      <c r="BU5" s="14"/>
      <c r="BV5" s="2" t="s">
        <v>105</v>
      </c>
      <c r="BW5" s="6" t="s">
        <v>1694</v>
      </c>
      <c r="BX5" s="3">
        <v>44910</v>
      </c>
      <c r="BY5" s="3">
        <v>48014</v>
      </c>
      <c r="BZ5" s="2" t="s">
        <v>107</v>
      </c>
      <c r="CA5" s="533">
        <v>0.05</v>
      </c>
      <c r="CB5" s="2">
        <v>0</v>
      </c>
      <c r="CC5" s="2" t="s">
        <v>95</v>
      </c>
      <c r="CD5" s="2">
        <v>0</v>
      </c>
      <c r="CE5" s="555">
        <v>47800000</v>
      </c>
      <c r="CF5" s="555">
        <v>780000</v>
      </c>
      <c r="CG5" s="555">
        <v>3908353</v>
      </c>
      <c r="CH5" s="555"/>
      <c r="CI5" s="555">
        <v>2578591</v>
      </c>
      <c r="CJ5" s="555">
        <v>16671766</v>
      </c>
      <c r="CK5" s="555">
        <v>2382748</v>
      </c>
      <c r="CL5" s="555"/>
      <c r="CM5" s="555"/>
      <c r="CN5" s="555">
        <v>20285363.579999998</v>
      </c>
      <c r="CO5" s="555"/>
      <c r="CP5" s="555"/>
      <c r="CQ5" s="555"/>
      <c r="CR5" s="555"/>
      <c r="CS5" s="555">
        <v>15650152</v>
      </c>
      <c r="CT5" s="555"/>
      <c r="CU5" s="555">
        <v>4635211.58</v>
      </c>
      <c r="CV5" s="555"/>
      <c r="CW5" s="2" t="s">
        <v>256</v>
      </c>
      <c r="CX5" s="6" t="s">
        <v>1702</v>
      </c>
      <c r="CY5" s="6" t="s">
        <v>3578</v>
      </c>
      <c r="CZ5" s="2" t="s">
        <v>95</v>
      </c>
      <c r="DA5" s="2" t="s">
        <v>3595</v>
      </c>
      <c r="DB5" s="540"/>
      <c r="DC5" s="539"/>
      <c r="DD5" s="540"/>
      <c r="DE5" s="539"/>
      <c r="DF5" s="540"/>
      <c r="DG5" s="539"/>
    </row>
    <row r="6" spans="1:111" outlineLevel="1" x14ac:dyDescent="0.35">
      <c r="A6" s="9" t="s">
        <v>1183</v>
      </c>
      <c r="B6" s="2">
        <v>64734</v>
      </c>
      <c r="C6" s="2" t="s">
        <v>274</v>
      </c>
      <c r="D6" s="2" t="s">
        <v>95</v>
      </c>
      <c r="E6" s="6" t="s">
        <v>2295</v>
      </c>
      <c r="F6" s="6" t="s">
        <v>3558</v>
      </c>
      <c r="G6" s="3">
        <v>44929</v>
      </c>
      <c r="H6" s="3">
        <v>44606</v>
      </c>
      <c r="I6" s="3">
        <v>44924</v>
      </c>
      <c r="J6" s="3">
        <v>44936</v>
      </c>
      <c r="K6" s="3">
        <v>44936</v>
      </c>
      <c r="L6" s="2" t="s">
        <v>275</v>
      </c>
      <c r="M6" s="2" t="s">
        <v>276</v>
      </c>
      <c r="N6" s="2" t="s">
        <v>276</v>
      </c>
      <c r="O6" s="6" t="s">
        <v>276</v>
      </c>
      <c r="Q6" s="2" t="s">
        <v>276</v>
      </c>
      <c r="R6" s="2" t="s">
        <v>276</v>
      </c>
      <c r="S6" s="2" t="s">
        <v>330</v>
      </c>
      <c r="T6" s="2" t="s">
        <v>286</v>
      </c>
      <c r="U6" s="2">
        <v>2</v>
      </c>
      <c r="V6" s="3" t="s">
        <v>3271</v>
      </c>
      <c r="W6" s="2" t="s">
        <v>93</v>
      </c>
      <c r="X6" s="8">
        <v>34.700000000000003</v>
      </c>
      <c r="Y6" s="3">
        <v>45992</v>
      </c>
      <c r="Z6" s="2">
        <v>2</v>
      </c>
      <c r="AA6" s="2">
        <v>12</v>
      </c>
      <c r="AB6" s="3">
        <v>46722</v>
      </c>
      <c r="AC6" s="8">
        <v>34.700000000000003</v>
      </c>
      <c r="AD6" s="455">
        <f t="shared" ca="1" si="0"/>
        <v>46357</v>
      </c>
      <c r="AE6" s="2" t="s">
        <v>98</v>
      </c>
      <c r="AF6" s="2">
        <v>1</v>
      </c>
      <c r="AG6" s="8">
        <v>34.700000000000003</v>
      </c>
      <c r="AH6" s="3"/>
      <c r="AK6" s="2">
        <v>0</v>
      </c>
      <c r="AL6" s="2" t="s">
        <v>364</v>
      </c>
      <c r="AM6" s="2" t="s">
        <v>1242</v>
      </c>
      <c r="AN6" s="549">
        <v>0.04</v>
      </c>
      <c r="AO6" s="2" t="s">
        <v>100</v>
      </c>
      <c r="AP6" s="549">
        <v>3.5000000000000003E-2</v>
      </c>
      <c r="AQ6" s="521" t="s">
        <v>95</v>
      </c>
      <c r="AR6" s="521" t="s">
        <v>95</v>
      </c>
      <c r="AS6" s="521">
        <v>1.8569999999999999E-3</v>
      </c>
      <c r="AT6" s="521">
        <v>1.8569999999999999E-3</v>
      </c>
      <c r="AU6" s="521">
        <v>5.0000000000000001E-3</v>
      </c>
      <c r="AV6" s="2" t="s">
        <v>101</v>
      </c>
      <c r="AW6" s="2" t="s">
        <v>95</v>
      </c>
      <c r="AX6" s="2" t="s">
        <v>102</v>
      </c>
      <c r="AY6" s="2" t="s">
        <v>103</v>
      </c>
      <c r="AZ6" s="455">
        <f>BA6-1</f>
        <v>44935</v>
      </c>
      <c r="BA6" s="3">
        <v>44936</v>
      </c>
      <c r="BB6" s="3">
        <v>44958</v>
      </c>
      <c r="BC6" s="3">
        <v>44958</v>
      </c>
      <c r="BD6" s="2" t="s">
        <v>97</v>
      </c>
      <c r="BE6" s="2">
        <v>1</v>
      </c>
      <c r="BF6" s="437">
        <v>1</v>
      </c>
      <c r="BG6" s="264" t="s">
        <v>3566</v>
      </c>
      <c r="BH6" s="3">
        <v>44956</v>
      </c>
      <c r="BI6" s="2" t="s">
        <v>97</v>
      </c>
      <c r="BJ6" s="438"/>
      <c r="BK6" s="438"/>
      <c r="BL6" s="6" t="s">
        <v>337</v>
      </c>
      <c r="BM6" s="2">
        <v>0</v>
      </c>
      <c r="BN6" s="2" t="s">
        <v>97</v>
      </c>
      <c r="BO6" s="3">
        <v>44927</v>
      </c>
      <c r="BP6" s="438">
        <v>2.5000000000000001E-2</v>
      </c>
      <c r="BR6" s="454">
        <v>0.04</v>
      </c>
      <c r="BS6" s="518">
        <v>42660000</v>
      </c>
      <c r="BT6" s="437">
        <v>36</v>
      </c>
      <c r="BU6" s="14"/>
      <c r="BV6" s="2" t="s">
        <v>418</v>
      </c>
      <c r="BW6" s="6" t="s">
        <v>535</v>
      </c>
      <c r="BX6" s="3">
        <v>44936</v>
      </c>
      <c r="BY6" s="3">
        <v>45992</v>
      </c>
      <c r="BZ6" s="2" t="s">
        <v>107</v>
      </c>
      <c r="CA6" s="533">
        <v>0.05</v>
      </c>
      <c r="CB6" s="2">
        <v>0</v>
      </c>
      <c r="CC6" s="2" t="s">
        <v>95</v>
      </c>
      <c r="CD6" s="2">
        <v>1</v>
      </c>
      <c r="CE6" s="555">
        <v>64546000</v>
      </c>
      <c r="CF6" s="555">
        <v>1594000</v>
      </c>
      <c r="CG6" s="555"/>
      <c r="CH6" s="555"/>
      <c r="CI6" s="555"/>
      <c r="CJ6" s="555"/>
      <c r="CK6" s="555"/>
      <c r="CL6" s="555"/>
      <c r="CM6" s="555">
        <v>6495000</v>
      </c>
      <c r="CN6" s="555"/>
      <c r="CO6" s="555"/>
      <c r="CP6" s="555"/>
      <c r="CQ6" s="555"/>
      <c r="CR6" s="555"/>
      <c r="CS6" s="555">
        <v>5870000</v>
      </c>
      <c r="CT6" s="555">
        <v>12990000</v>
      </c>
      <c r="CU6" s="555"/>
      <c r="CV6" s="555"/>
      <c r="CW6" s="2" t="s">
        <v>95</v>
      </c>
      <c r="CX6" s="6" t="s">
        <v>95</v>
      </c>
      <c r="CY6" s="6" t="s">
        <v>95</v>
      </c>
      <c r="CZ6" s="2" t="s">
        <v>95</v>
      </c>
      <c r="DA6" s="2" t="s">
        <v>3595</v>
      </c>
      <c r="DB6" s="540"/>
      <c r="DC6" s="539"/>
      <c r="DD6" s="540"/>
      <c r="DE6" s="539"/>
      <c r="DF6" s="540"/>
      <c r="DG6" s="539"/>
    </row>
    <row r="7" spans="1:111" outlineLevel="1" x14ac:dyDescent="0.35">
      <c r="A7" s="9" t="s">
        <v>1184</v>
      </c>
      <c r="B7" s="2">
        <v>102039</v>
      </c>
      <c r="C7" s="2" t="s">
        <v>277</v>
      </c>
      <c r="D7" s="2" t="s">
        <v>95</v>
      </c>
      <c r="E7" s="6" t="s">
        <v>2295</v>
      </c>
      <c r="F7" s="6" t="s">
        <v>1036</v>
      </c>
      <c r="G7" s="3">
        <v>45315</v>
      </c>
      <c r="H7" s="3">
        <v>45350</v>
      </c>
      <c r="I7" s="3">
        <v>45358</v>
      </c>
      <c r="J7" s="3">
        <v>44589</v>
      </c>
      <c r="K7" s="3">
        <v>45358</v>
      </c>
      <c r="L7" s="2" t="s">
        <v>91</v>
      </c>
      <c r="M7" s="2" t="s">
        <v>2960</v>
      </c>
      <c r="N7" s="2" t="s">
        <v>2960</v>
      </c>
      <c r="O7" s="6" t="s">
        <v>2960</v>
      </c>
      <c r="Q7" s="2" t="s">
        <v>278</v>
      </c>
      <c r="R7" s="2" t="s">
        <v>2960</v>
      </c>
      <c r="S7" s="2" t="s">
        <v>327</v>
      </c>
      <c r="T7" s="2" t="s">
        <v>283</v>
      </c>
      <c r="U7" s="2">
        <v>78</v>
      </c>
      <c r="V7" s="3" t="s">
        <v>1251</v>
      </c>
      <c r="W7" s="2" t="s">
        <v>93</v>
      </c>
      <c r="X7" s="8">
        <v>34.700000000000003</v>
      </c>
      <c r="Y7" s="3">
        <v>45697</v>
      </c>
      <c r="Z7" s="2">
        <v>3</v>
      </c>
      <c r="AA7" s="2">
        <v>12</v>
      </c>
      <c r="AB7" s="3">
        <v>46792</v>
      </c>
      <c r="AC7" s="8">
        <v>11</v>
      </c>
      <c r="AD7" s="455">
        <f t="shared" ca="1" si="0"/>
        <v>46427</v>
      </c>
      <c r="AE7" s="2" t="s">
        <v>98</v>
      </c>
      <c r="AF7" s="2">
        <v>1</v>
      </c>
      <c r="AG7" s="8">
        <v>35</v>
      </c>
      <c r="AH7" s="3"/>
      <c r="AK7" s="2">
        <v>1</v>
      </c>
      <c r="AL7" s="2" t="s">
        <v>99</v>
      </c>
      <c r="AM7" s="2" t="s">
        <v>1242</v>
      </c>
      <c r="AN7" s="549">
        <v>5.3199999999999997E-2</v>
      </c>
      <c r="AO7" s="2" t="s">
        <v>100</v>
      </c>
      <c r="AP7" s="549">
        <v>1.69809E-2</v>
      </c>
      <c r="AQ7" s="521" t="s">
        <v>95</v>
      </c>
      <c r="AR7" s="521" t="s">
        <v>95</v>
      </c>
      <c r="AS7" s="521" t="s">
        <v>95</v>
      </c>
      <c r="AT7" s="521" t="s">
        <v>95</v>
      </c>
      <c r="AU7" s="521" t="s">
        <v>95</v>
      </c>
      <c r="AV7" s="2" t="s">
        <v>101</v>
      </c>
      <c r="AW7" s="2" t="s">
        <v>95</v>
      </c>
      <c r="AX7" s="2" t="s">
        <v>102</v>
      </c>
      <c r="AY7" s="2" t="s">
        <v>103</v>
      </c>
      <c r="AZ7" s="3">
        <v>45365</v>
      </c>
      <c r="BA7" s="3">
        <v>45366</v>
      </c>
      <c r="BB7" s="3">
        <v>45391</v>
      </c>
      <c r="BC7" s="3">
        <v>45391</v>
      </c>
      <c r="BD7" s="2" t="s">
        <v>97</v>
      </c>
      <c r="BE7" s="2">
        <v>1</v>
      </c>
      <c r="BF7" s="437">
        <v>9</v>
      </c>
      <c r="BG7" s="264" t="s">
        <v>3568</v>
      </c>
      <c r="BH7" s="3">
        <v>45364</v>
      </c>
      <c r="BI7" s="2" t="s">
        <v>97</v>
      </c>
      <c r="BJ7" s="438"/>
      <c r="BK7" s="438">
        <v>0</v>
      </c>
      <c r="BL7" s="6" t="s">
        <v>556</v>
      </c>
      <c r="BM7" s="2">
        <v>5</v>
      </c>
      <c r="BN7" s="2" t="s">
        <v>97</v>
      </c>
      <c r="BO7" s="3"/>
      <c r="BP7" s="438">
        <v>0</v>
      </c>
      <c r="BQ7" s="2">
        <v>0</v>
      </c>
      <c r="BR7" s="454">
        <v>4.4999999999999998E-2</v>
      </c>
      <c r="BS7" s="518">
        <v>568085042.51999998</v>
      </c>
      <c r="BT7" s="437">
        <v>12</v>
      </c>
      <c r="BU7" s="522">
        <v>0.02</v>
      </c>
      <c r="BV7" s="2" t="s">
        <v>418</v>
      </c>
      <c r="BW7" s="6" t="s">
        <v>1695</v>
      </c>
      <c r="BX7" s="3">
        <v>44589</v>
      </c>
      <c r="BY7" s="3">
        <v>44966</v>
      </c>
      <c r="BZ7" s="2" t="s">
        <v>107</v>
      </c>
      <c r="CA7" s="533">
        <v>0.03</v>
      </c>
      <c r="CB7" s="2">
        <v>0</v>
      </c>
      <c r="CC7" s="2" t="s">
        <v>95</v>
      </c>
      <c r="CD7" s="2">
        <v>0</v>
      </c>
      <c r="CE7" s="555"/>
      <c r="CF7" s="555">
        <v>23518177.75</v>
      </c>
      <c r="CG7" s="555"/>
      <c r="CH7" s="555"/>
      <c r="CI7" s="555"/>
      <c r="CJ7" s="555"/>
      <c r="CK7" s="555"/>
      <c r="CL7" s="555">
        <v>1092087689.9300001</v>
      </c>
      <c r="CM7" s="555"/>
      <c r="CN7" s="555"/>
      <c r="CO7" s="555"/>
      <c r="CP7" s="555"/>
      <c r="CQ7" s="555"/>
      <c r="CR7" s="555"/>
      <c r="CS7" s="555"/>
      <c r="CT7" s="555"/>
      <c r="CU7" s="555"/>
      <c r="CV7" s="555"/>
      <c r="CW7" s="2" t="s">
        <v>279</v>
      </c>
      <c r="CX7" s="6" t="s">
        <v>1703</v>
      </c>
      <c r="CY7" s="6" t="s">
        <v>3579</v>
      </c>
      <c r="CZ7" s="2" t="s">
        <v>95</v>
      </c>
      <c r="DA7" s="2" t="s">
        <v>3594</v>
      </c>
    </row>
    <row r="8" spans="1:111" outlineLevel="1" x14ac:dyDescent="0.35">
      <c r="A8" s="9" t="s">
        <v>1185</v>
      </c>
      <c r="B8" s="2">
        <v>64681</v>
      </c>
      <c r="C8" s="2" t="s">
        <v>280</v>
      </c>
      <c r="D8" s="2" t="s">
        <v>95</v>
      </c>
      <c r="E8" s="6" t="s">
        <v>2295</v>
      </c>
      <c r="F8" s="6" t="s">
        <v>1348</v>
      </c>
      <c r="G8" s="3">
        <v>44916</v>
      </c>
      <c r="H8" s="3">
        <v>44909</v>
      </c>
      <c r="I8" s="3">
        <v>44924</v>
      </c>
      <c r="J8" s="3">
        <v>44705</v>
      </c>
      <c r="K8" s="3">
        <v>44922</v>
      </c>
      <c r="L8" s="2" t="s">
        <v>281</v>
      </c>
      <c r="M8" s="2" t="s">
        <v>282</v>
      </c>
      <c r="N8" s="2" t="s">
        <v>282</v>
      </c>
      <c r="O8" s="6" t="s">
        <v>282</v>
      </c>
      <c r="Q8" s="2" t="s">
        <v>282</v>
      </c>
      <c r="R8" s="2" t="s">
        <v>282</v>
      </c>
      <c r="S8" s="2" t="s">
        <v>331</v>
      </c>
      <c r="T8" s="2" t="s">
        <v>284</v>
      </c>
      <c r="U8" s="2">
        <v>11</v>
      </c>
      <c r="V8" s="3" t="s">
        <v>3271</v>
      </c>
      <c r="W8" s="2" t="s">
        <v>93</v>
      </c>
      <c r="X8" s="8">
        <v>29.133333333333333</v>
      </c>
      <c r="Y8" s="3">
        <v>45809</v>
      </c>
      <c r="Z8" s="2">
        <v>2</v>
      </c>
      <c r="AA8" s="2">
        <v>12</v>
      </c>
      <c r="AB8" s="3">
        <v>46539</v>
      </c>
      <c r="AC8" s="8">
        <v>29.133333333333333</v>
      </c>
      <c r="AD8" s="455">
        <f t="shared" ca="1" si="0"/>
        <v>46539</v>
      </c>
      <c r="AE8" s="2" t="s">
        <v>98</v>
      </c>
      <c r="AF8" s="2">
        <v>1</v>
      </c>
      <c r="AG8" s="8">
        <v>29.133333333333333</v>
      </c>
      <c r="AH8" s="3"/>
      <c r="AK8" s="2">
        <v>0</v>
      </c>
      <c r="AL8" s="2" t="s">
        <v>364</v>
      </c>
      <c r="AM8" s="2" t="s">
        <v>1242</v>
      </c>
      <c r="AN8" s="549">
        <v>0.04</v>
      </c>
      <c r="AO8" s="2" t="s">
        <v>100</v>
      </c>
      <c r="AP8" s="549">
        <v>2.2800000000000001E-2</v>
      </c>
      <c r="AQ8" s="521" t="s">
        <v>95</v>
      </c>
      <c r="AR8" s="521" t="s">
        <v>95</v>
      </c>
      <c r="AS8" s="521">
        <v>0</v>
      </c>
      <c r="AT8" s="521">
        <v>0</v>
      </c>
      <c r="AU8" s="521">
        <v>0</v>
      </c>
      <c r="AV8" s="2" t="s">
        <v>101</v>
      </c>
      <c r="AW8" s="2" t="s">
        <v>95</v>
      </c>
      <c r="AX8" s="2" t="s">
        <v>102</v>
      </c>
      <c r="AY8" s="2" t="s">
        <v>103</v>
      </c>
      <c r="AZ8" s="3">
        <v>44922</v>
      </c>
      <c r="BA8" s="3">
        <v>44922</v>
      </c>
      <c r="BB8" s="3">
        <v>44927</v>
      </c>
      <c r="BC8" s="3">
        <v>44927</v>
      </c>
      <c r="BD8" s="2" t="s">
        <v>97</v>
      </c>
      <c r="BE8" s="2">
        <v>1</v>
      </c>
      <c r="BF8" s="437">
        <v>9</v>
      </c>
      <c r="BG8" s="264" t="s">
        <v>3568</v>
      </c>
      <c r="BH8" s="3">
        <v>44924</v>
      </c>
      <c r="BI8" s="2" t="s">
        <v>97</v>
      </c>
      <c r="BJ8" s="438"/>
      <c r="BK8" s="438"/>
      <c r="BL8" s="6" t="s">
        <v>3575</v>
      </c>
      <c r="BM8" s="2">
        <v>5</v>
      </c>
      <c r="BN8" s="2" t="s">
        <v>97</v>
      </c>
      <c r="BO8" s="3">
        <v>44927</v>
      </c>
      <c r="BP8" s="438">
        <v>0</v>
      </c>
      <c r="BR8" s="454">
        <v>5.2499999999999998E-2</v>
      </c>
      <c r="BS8" s="518">
        <v>220701770</v>
      </c>
      <c r="BT8" s="437">
        <v>12</v>
      </c>
      <c r="BU8" s="522">
        <v>2.75E-2</v>
      </c>
      <c r="BV8" s="2" t="s">
        <v>418</v>
      </c>
      <c r="BW8" s="6" t="s">
        <v>1696</v>
      </c>
      <c r="BX8" s="3">
        <v>45078</v>
      </c>
      <c r="BY8" s="3">
        <v>45809</v>
      </c>
      <c r="BZ8" s="2" t="s">
        <v>107</v>
      </c>
      <c r="CA8" s="533">
        <v>0.03</v>
      </c>
      <c r="CB8" s="2">
        <v>0</v>
      </c>
      <c r="CC8" s="2" t="s">
        <v>95</v>
      </c>
      <c r="CD8" s="2">
        <v>1</v>
      </c>
      <c r="CE8" s="555">
        <v>346930000</v>
      </c>
      <c r="CF8" s="555">
        <v>6900000</v>
      </c>
      <c r="CG8" s="555"/>
      <c r="CH8" s="555"/>
      <c r="CI8" s="555"/>
      <c r="CJ8" s="555"/>
      <c r="CK8" s="555"/>
      <c r="CL8" s="555"/>
      <c r="CM8" s="555">
        <v>3625000</v>
      </c>
      <c r="CN8" s="555"/>
      <c r="CO8" s="555"/>
      <c r="CP8" s="555"/>
      <c r="CQ8" s="555"/>
      <c r="CR8" s="555"/>
      <c r="CS8" s="555"/>
      <c r="CT8" s="555">
        <v>14498856.29693252</v>
      </c>
      <c r="CU8" s="555"/>
      <c r="CV8" s="555"/>
      <c r="CW8" s="2" t="s">
        <v>279</v>
      </c>
      <c r="CX8" s="6" t="s">
        <v>1704</v>
      </c>
      <c r="CY8" s="6" t="s">
        <v>3580</v>
      </c>
      <c r="CZ8" s="2" t="s">
        <v>95</v>
      </c>
      <c r="DA8" s="2" t="s">
        <v>3594</v>
      </c>
      <c r="DB8" s="540"/>
      <c r="DC8" s="539"/>
      <c r="DD8" s="540"/>
      <c r="DE8" s="539"/>
      <c r="DF8" s="540"/>
      <c r="DG8" s="539"/>
    </row>
    <row r="9" spans="1:111" outlineLevel="1" x14ac:dyDescent="0.35">
      <c r="A9" s="9" t="s">
        <v>1186</v>
      </c>
      <c r="B9" s="2">
        <v>64777</v>
      </c>
      <c r="C9" s="2" t="s">
        <v>287</v>
      </c>
      <c r="D9" s="2" t="s">
        <v>95</v>
      </c>
      <c r="E9" s="6" t="s">
        <v>2295</v>
      </c>
      <c r="F9" s="6" t="s">
        <v>1348</v>
      </c>
      <c r="G9" s="3">
        <v>44916</v>
      </c>
      <c r="H9" s="3">
        <v>44909</v>
      </c>
      <c r="I9" s="3">
        <v>44924</v>
      </c>
      <c r="J9" s="3">
        <v>44593</v>
      </c>
      <c r="K9" s="3">
        <v>44925</v>
      </c>
      <c r="L9" s="2" t="s">
        <v>91</v>
      </c>
      <c r="M9" s="2" t="s">
        <v>92</v>
      </c>
      <c r="N9" s="2" t="s">
        <v>92</v>
      </c>
      <c r="O9" s="6" t="s">
        <v>92</v>
      </c>
      <c r="Q9" s="2" t="s">
        <v>92</v>
      </c>
      <c r="R9" s="2" t="s">
        <v>92</v>
      </c>
      <c r="S9" s="2" t="s">
        <v>328</v>
      </c>
      <c r="T9" s="2" t="s">
        <v>288</v>
      </c>
      <c r="U9" s="2">
        <v>6</v>
      </c>
      <c r="V9" s="3" t="s">
        <v>3271</v>
      </c>
      <c r="W9" s="2" t="s">
        <v>93</v>
      </c>
      <c r="X9" s="8">
        <v>13.3</v>
      </c>
      <c r="Y9" s="3">
        <v>45331</v>
      </c>
      <c r="Z9" s="2">
        <v>3</v>
      </c>
      <c r="AA9" s="2">
        <v>12</v>
      </c>
      <c r="AB9" s="3">
        <v>46427</v>
      </c>
      <c r="AC9" s="8">
        <v>13.3</v>
      </c>
      <c r="AD9" s="455">
        <f t="shared" ca="1" si="0"/>
        <v>46427</v>
      </c>
      <c r="AE9" s="2" t="s">
        <v>98</v>
      </c>
      <c r="AF9" s="2">
        <v>1</v>
      </c>
      <c r="AG9" s="8">
        <v>13.3</v>
      </c>
      <c r="AH9" s="3"/>
      <c r="AK9" s="2">
        <v>0</v>
      </c>
      <c r="AL9" s="2" t="s">
        <v>364</v>
      </c>
      <c r="AM9" s="2" t="s">
        <v>1242</v>
      </c>
      <c r="AN9" s="549">
        <v>0.04</v>
      </c>
      <c r="AO9" s="2" t="s">
        <v>100</v>
      </c>
      <c r="AP9" s="549">
        <v>1.7999999999999999E-2</v>
      </c>
      <c r="AQ9" s="521" t="s">
        <v>95</v>
      </c>
      <c r="AR9" s="521" t="s">
        <v>95</v>
      </c>
      <c r="AS9" s="521">
        <v>0</v>
      </c>
      <c r="AT9" s="521">
        <v>0</v>
      </c>
      <c r="AU9" s="521">
        <v>0</v>
      </c>
      <c r="AV9" s="2" t="s">
        <v>201</v>
      </c>
      <c r="AW9" s="2">
        <v>1E-3</v>
      </c>
      <c r="AX9" s="2" t="s">
        <v>102</v>
      </c>
      <c r="AY9" s="2" t="s">
        <v>103</v>
      </c>
      <c r="AZ9" s="3">
        <v>44925</v>
      </c>
      <c r="BA9" s="3">
        <v>44925</v>
      </c>
      <c r="BB9" s="3">
        <v>44935</v>
      </c>
      <c r="BC9" s="3">
        <v>44935</v>
      </c>
      <c r="BD9" s="2" t="s">
        <v>97</v>
      </c>
      <c r="BE9" s="2">
        <v>1</v>
      </c>
      <c r="BF9" s="437">
        <v>1</v>
      </c>
      <c r="BG9" s="264" t="s">
        <v>3566</v>
      </c>
      <c r="BH9" s="3">
        <v>44939</v>
      </c>
      <c r="BI9" s="2" t="s">
        <v>97</v>
      </c>
      <c r="BJ9" s="438"/>
      <c r="BK9" s="438"/>
      <c r="BL9" s="6" t="s">
        <v>393</v>
      </c>
      <c r="BM9" s="2">
        <v>0</v>
      </c>
      <c r="BN9" s="2" t="s">
        <v>97</v>
      </c>
      <c r="BO9" s="3">
        <v>44941</v>
      </c>
      <c r="BP9" s="438">
        <v>0</v>
      </c>
      <c r="BR9" s="454">
        <v>0.05</v>
      </c>
      <c r="BS9" s="518">
        <v>550600000</v>
      </c>
      <c r="BT9" s="437">
        <v>12</v>
      </c>
      <c r="BU9" s="522">
        <v>0.02</v>
      </c>
      <c r="BV9" s="2" t="s">
        <v>418</v>
      </c>
      <c r="BW9" s="6" t="s">
        <v>1697</v>
      </c>
      <c r="BX9" s="3">
        <v>44925</v>
      </c>
      <c r="BY9" s="3">
        <v>44966</v>
      </c>
      <c r="BZ9" s="2" t="s">
        <v>107</v>
      </c>
      <c r="CA9" s="533">
        <v>0.03</v>
      </c>
      <c r="CB9" s="2">
        <v>0</v>
      </c>
      <c r="CC9" s="2" t="s">
        <v>95</v>
      </c>
      <c r="CD9" s="2">
        <v>0</v>
      </c>
      <c r="CE9" s="555">
        <v>848850000</v>
      </c>
      <c r="CF9" s="555">
        <v>21600000</v>
      </c>
      <c r="CG9" s="555"/>
      <c r="CH9" s="555"/>
      <c r="CI9" s="555"/>
      <c r="CJ9" s="555"/>
      <c r="CK9" s="555"/>
      <c r="CL9" s="555"/>
      <c r="CM9" s="555"/>
      <c r="CN9" s="555"/>
      <c r="CO9" s="555"/>
      <c r="CP9" s="555"/>
      <c r="CQ9" s="555"/>
      <c r="CR9" s="555"/>
      <c r="CS9" s="555"/>
      <c r="CT9" s="555"/>
      <c r="CU9" s="555"/>
      <c r="CV9" s="555"/>
      <c r="CW9" s="2" t="s">
        <v>279</v>
      </c>
      <c r="CX9" s="6" t="s">
        <v>1705</v>
      </c>
      <c r="CY9" s="6" t="s">
        <v>3577</v>
      </c>
      <c r="CZ9" s="2" t="s">
        <v>95</v>
      </c>
      <c r="DA9" s="2" t="s">
        <v>3594</v>
      </c>
      <c r="DB9" s="540"/>
      <c r="DC9" s="539"/>
      <c r="DD9" s="540"/>
      <c r="DE9" s="539"/>
      <c r="DF9" s="540"/>
      <c r="DG9" s="539"/>
    </row>
    <row r="10" spans="1:111" outlineLevel="1" x14ac:dyDescent="0.35">
      <c r="A10" s="9" t="s">
        <v>1187</v>
      </c>
      <c r="B10" s="2">
        <v>255488</v>
      </c>
      <c r="C10" s="2" t="s">
        <v>291</v>
      </c>
      <c r="D10" s="2" t="s">
        <v>95</v>
      </c>
      <c r="E10" s="6" t="s">
        <v>2295</v>
      </c>
      <c r="F10" s="6" t="s">
        <v>2296</v>
      </c>
      <c r="G10" s="3">
        <v>45687</v>
      </c>
      <c r="H10" s="3">
        <v>45698</v>
      </c>
      <c r="I10" s="3">
        <v>45720</v>
      </c>
      <c r="J10" s="3">
        <v>45645</v>
      </c>
      <c r="K10" s="3">
        <v>45720</v>
      </c>
      <c r="L10" s="2" t="s">
        <v>289</v>
      </c>
      <c r="M10" s="2" t="s">
        <v>290</v>
      </c>
      <c r="N10" s="2" t="s">
        <v>290</v>
      </c>
      <c r="O10" s="6" t="s">
        <v>290</v>
      </c>
      <c r="Q10" s="2" t="s">
        <v>290</v>
      </c>
      <c r="R10" s="2" t="s">
        <v>290</v>
      </c>
      <c r="S10" s="2" t="s">
        <v>290</v>
      </c>
      <c r="T10" s="2" t="s">
        <v>292</v>
      </c>
      <c r="U10" s="2">
        <v>1</v>
      </c>
      <c r="V10" s="3" t="s">
        <v>1251</v>
      </c>
      <c r="W10" s="2" t="s">
        <v>93</v>
      </c>
      <c r="X10" s="8">
        <v>19</v>
      </c>
      <c r="Y10" s="3">
        <v>46295</v>
      </c>
      <c r="Z10" s="2">
        <v>1</v>
      </c>
      <c r="AA10" s="2">
        <v>12</v>
      </c>
      <c r="AB10" s="3">
        <v>46660</v>
      </c>
      <c r="AC10" s="8">
        <v>19</v>
      </c>
      <c r="AD10" s="455">
        <f t="shared" ca="1" si="0"/>
        <v>46660</v>
      </c>
      <c r="AE10" s="2" t="s">
        <v>555</v>
      </c>
      <c r="AF10" s="2">
        <v>1</v>
      </c>
      <c r="AG10" s="8">
        <v>18</v>
      </c>
      <c r="AH10" s="3">
        <v>46143</v>
      </c>
      <c r="AI10" s="2">
        <v>18</v>
      </c>
      <c r="AJ10" s="2">
        <v>18</v>
      </c>
      <c r="AK10" s="2">
        <v>0</v>
      </c>
      <c r="AL10" s="2" t="s">
        <v>99</v>
      </c>
      <c r="AM10" s="2" t="s">
        <v>1242</v>
      </c>
      <c r="AN10" s="549">
        <v>4.35235E-2</v>
      </c>
      <c r="AO10" s="2" t="s">
        <v>100</v>
      </c>
      <c r="AP10" s="549">
        <v>0.04</v>
      </c>
      <c r="AQ10" s="521">
        <v>6.0000000000000001E-3</v>
      </c>
      <c r="AR10" s="521" t="s">
        <v>95</v>
      </c>
      <c r="AS10" s="521" t="s">
        <v>95</v>
      </c>
      <c r="AT10" s="521" t="s">
        <v>95</v>
      </c>
      <c r="AU10" s="521" t="s">
        <v>95</v>
      </c>
      <c r="AV10" s="2" t="s">
        <v>101</v>
      </c>
      <c r="AW10" s="2" t="s">
        <v>95</v>
      </c>
      <c r="AX10" s="2" t="s">
        <v>102</v>
      </c>
      <c r="AY10" s="2" t="s">
        <v>103</v>
      </c>
      <c r="AZ10" s="3">
        <v>45720</v>
      </c>
      <c r="BA10" s="3">
        <v>45721</v>
      </c>
      <c r="BB10" s="3">
        <v>45748</v>
      </c>
      <c r="BC10" s="3">
        <v>45719</v>
      </c>
      <c r="BD10" s="2" t="s">
        <v>97</v>
      </c>
      <c r="BE10" s="2">
        <v>1</v>
      </c>
      <c r="BF10" s="437">
        <v>1</v>
      </c>
      <c r="BG10" s="264" t="s">
        <v>3566</v>
      </c>
      <c r="BH10" s="3">
        <v>45744</v>
      </c>
      <c r="BI10" s="2" t="s">
        <v>97</v>
      </c>
      <c r="BJ10" s="438"/>
      <c r="BK10" s="438"/>
      <c r="BL10" s="6" t="s">
        <v>337</v>
      </c>
      <c r="BM10" s="2">
        <v>15</v>
      </c>
      <c r="BN10" s="2" t="s">
        <v>97</v>
      </c>
      <c r="BO10" s="3"/>
      <c r="BP10" s="438">
        <v>0</v>
      </c>
      <c r="BQ10" s="2">
        <v>0</v>
      </c>
      <c r="BR10" s="454">
        <v>4.1599999999999998E-2</v>
      </c>
      <c r="BS10" s="518">
        <v>80000000</v>
      </c>
      <c r="BT10" s="437">
        <v>19</v>
      </c>
      <c r="BU10" s="14"/>
      <c r="BV10" s="2" t="s">
        <v>106</v>
      </c>
      <c r="BW10" s="6" t="s">
        <v>1565</v>
      </c>
      <c r="BX10" s="3">
        <v>45720</v>
      </c>
      <c r="BY10" s="3">
        <v>46660</v>
      </c>
      <c r="BZ10" s="2" t="s">
        <v>107</v>
      </c>
      <c r="CA10" s="533">
        <v>0.05</v>
      </c>
      <c r="CB10" s="2">
        <v>0</v>
      </c>
      <c r="CC10" s="2" t="s">
        <v>95</v>
      </c>
      <c r="CD10" s="2">
        <v>1</v>
      </c>
      <c r="CE10" s="555">
        <v>123506580.76000001</v>
      </c>
      <c r="CF10" s="555"/>
      <c r="CG10" s="555">
        <v>38654210.259999998</v>
      </c>
      <c r="CH10" s="555">
        <v>105146576.36</v>
      </c>
      <c r="CI10" s="555"/>
      <c r="CJ10" s="555">
        <v>1384250.25</v>
      </c>
      <c r="CK10" s="555">
        <v>32938627.52</v>
      </c>
      <c r="CL10" s="555">
        <v>13336704</v>
      </c>
      <c r="CM10" s="555"/>
      <c r="CN10" s="555"/>
      <c r="CO10" s="555"/>
      <c r="CP10" s="555"/>
      <c r="CQ10" s="555">
        <v>15957027.760000005</v>
      </c>
      <c r="CR10" s="555">
        <v>24653577.590000004</v>
      </c>
      <c r="CS10" s="555">
        <v>19542763.27</v>
      </c>
      <c r="CT10" s="555"/>
      <c r="CU10" s="555">
        <v>2458889.2200000025</v>
      </c>
      <c r="CV10" s="555">
        <v>5801.839999999851</v>
      </c>
      <c r="CW10" s="2" t="s">
        <v>256</v>
      </c>
      <c r="CX10" s="6" t="s">
        <v>1706</v>
      </c>
      <c r="CY10" s="6" t="s">
        <v>3588</v>
      </c>
      <c r="CZ10" s="2" t="s">
        <v>95</v>
      </c>
      <c r="DA10" s="2" t="s">
        <v>3596</v>
      </c>
      <c r="DB10" s="540"/>
      <c r="DC10" s="539"/>
      <c r="DD10" s="540"/>
      <c r="DE10" s="539"/>
      <c r="DF10" s="540"/>
      <c r="DG10" s="539"/>
    </row>
    <row r="11" spans="1:111" outlineLevel="1" x14ac:dyDescent="0.35">
      <c r="A11" s="9" t="s">
        <v>1281</v>
      </c>
      <c r="B11" s="2">
        <v>340674</v>
      </c>
      <c r="C11" s="2" t="s">
        <v>1279</v>
      </c>
      <c r="D11" s="2" t="s">
        <v>95</v>
      </c>
      <c r="E11" s="6" t="s">
        <v>2295</v>
      </c>
      <c r="F11" s="6" t="s">
        <v>2296</v>
      </c>
      <c r="G11" s="3">
        <v>46008</v>
      </c>
      <c r="H11" s="3">
        <v>46008</v>
      </c>
      <c r="I11" s="3">
        <v>46020</v>
      </c>
      <c r="J11" s="3">
        <v>45968</v>
      </c>
      <c r="K11" s="3">
        <v>46020</v>
      </c>
      <c r="L11" s="2" t="s">
        <v>1380</v>
      </c>
      <c r="M11" s="2" t="s">
        <v>2961</v>
      </c>
      <c r="N11" s="2" t="s">
        <v>2961</v>
      </c>
      <c r="O11" s="6" t="s">
        <v>2963</v>
      </c>
      <c r="R11" s="2" t="s">
        <v>2963</v>
      </c>
      <c r="S11" s="2" t="s">
        <v>1381</v>
      </c>
      <c r="T11" s="2" t="s">
        <v>288</v>
      </c>
      <c r="U11" s="2">
        <v>2</v>
      </c>
      <c r="V11" s="3" t="s">
        <v>1251</v>
      </c>
      <c r="W11" s="2" t="s">
        <v>93</v>
      </c>
      <c r="X11" s="8">
        <v>60</v>
      </c>
      <c r="Y11" s="3">
        <v>47823</v>
      </c>
      <c r="Z11" s="2">
        <v>0</v>
      </c>
      <c r="AA11" s="2">
        <v>0</v>
      </c>
      <c r="AB11" s="3">
        <v>47823</v>
      </c>
      <c r="AC11" s="8">
        <v>59</v>
      </c>
      <c r="AD11" s="455">
        <f t="shared" ca="1" si="0"/>
        <v>47823</v>
      </c>
      <c r="AE11" s="2" t="s">
        <v>98</v>
      </c>
      <c r="AF11" s="2">
        <v>1</v>
      </c>
      <c r="AG11" s="8">
        <v>60</v>
      </c>
      <c r="AH11" s="3"/>
      <c r="AK11" s="2">
        <v>0</v>
      </c>
      <c r="AL11" s="2" t="s">
        <v>1241</v>
      </c>
      <c r="AM11" s="2" t="s">
        <v>1242</v>
      </c>
      <c r="AN11" s="549">
        <v>3.6600000000000001E-2</v>
      </c>
      <c r="AO11" s="2" t="s">
        <v>1269</v>
      </c>
      <c r="AP11" s="549">
        <v>2.5100000000000001E-2</v>
      </c>
      <c r="AQ11" s="521" t="s">
        <v>95</v>
      </c>
      <c r="AR11" s="521" t="s">
        <v>95</v>
      </c>
      <c r="AS11" s="521" t="s">
        <v>95</v>
      </c>
      <c r="AT11" s="521" t="s">
        <v>95</v>
      </c>
      <c r="AU11" s="521" t="s">
        <v>95</v>
      </c>
      <c r="AV11" s="2" t="s">
        <v>95</v>
      </c>
      <c r="AW11" s="2" t="s">
        <v>95</v>
      </c>
      <c r="AX11" s="2" t="s">
        <v>95</v>
      </c>
      <c r="AY11" s="2" t="s">
        <v>95</v>
      </c>
      <c r="AZ11" s="455">
        <f>BA11-1</f>
        <v>45996</v>
      </c>
      <c r="BA11" s="3">
        <v>45997</v>
      </c>
      <c r="BB11" s="3" t="s">
        <v>1382</v>
      </c>
      <c r="BC11" s="3">
        <v>46028</v>
      </c>
      <c r="BD11" s="2" t="s">
        <v>97</v>
      </c>
      <c r="BE11" s="2">
        <v>1</v>
      </c>
      <c r="BF11" s="437">
        <v>6</v>
      </c>
      <c r="BG11" s="264" t="s">
        <v>3569</v>
      </c>
      <c r="BH11" s="3" t="s">
        <v>95</v>
      </c>
      <c r="BI11" s="3" t="s">
        <v>95</v>
      </c>
      <c r="BJ11" s="438"/>
      <c r="BK11" s="264"/>
      <c r="BL11" s="6" t="s">
        <v>1383</v>
      </c>
      <c r="BM11" s="2">
        <v>15</v>
      </c>
      <c r="BN11" s="2" t="s">
        <v>1563</v>
      </c>
      <c r="BO11" s="3"/>
      <c r="BP11" s="438" t="s">
        <v>95</v>
      </c>
      <c r="BQ11" s="2">
        <v>0</v>
      </c>
      <c r="BR11" s="454" t="s">
        <v>95</v>
      </c>
      <c r="BS11" s="518" t="s">
        <v>95</v>
      </c>
      <c r="BT11" s="437" t="s">
        <v>95</v>
      </c>
      <c r="BU11" s="14" t="s">
        <v>95</v>
      </c>
      <c r="BV11" s="2" t="s">
        <v>418</v>
      </c>
      <c r="BW11" s="32" t="s">
        <v>1698</v>
      </c>
      <c r="BX11" s="3">
        <v>45968</v>
      </c>
      <c r="BY11" s="3">
        <v>46362</v>
      </c>
      <c r="BZ11" s="2" t="s">
        <v>107</v>
      </c>
      <c r="CA11" s="533">
        <v>0.08</v>
      </c>
      <c r="CB11" s="2">
        <v>0</v>
      </c>
      <c r="CC11" s="2" t="s">
        <v>95</v>
      </c>
      <c r="CD11" s="2">
        <v>0</v>
      </c>
      <c r="CE11" s="555">
        <v>38020000</v>
      </c>
      <c r="CF11" s="555">
        <v>617500</v>
      </c>
      <c r="CG11" s="555"/>
      <c r="CH11" s="555"/>
      <c r="CI11" s="555"/>
      <c r="CJ11" s="555"/>
      <c r="CK11" s="555"/>
      <c r="CL11" s="555">
        <v>1362500</v>
      </c>
      <c r="CM11" s="555"/>
      <c r="CN11" s="555"/>
      <c r="CO11" s="555"/>
      <c r="CP11" s="555"/>
      <c r="CQ11" s="555"/>
      <c r="CR11" s="555"/>
      <c r="CS11" s="555"/>
      <c r="CT11" s="555"/>
      <c r="CU11" s="555"/>
      <c r="CV11" s="555"/>
      <c r="CW11" s="2" t="s">
        <v>1276</v>
      </c>
      <c r="CX11" s="6" t="s">
        <v>1707</v>
      </c>
      <c r="CY11" s="6" t="s">
        <v>3581</v>
      </c>
      <c r="CZ11" s="2" t="s">
        <v>95</v>
      </c>
      <c r="DA11" s="2" t="s">
        <v>2311</v>
      </c>
      <c r="DB11" s="540"/>
      <c r="DC11" s="539"/>
      <c r="DD11" s="540"/>
      <c r="DE11" s="539"/>
      <c r="DF11" s="540"/>
      <c r="DG11" s="539"/>
    </row>
    <row r="12" spans="1:111" outlineLevel="1" x14ac:dyDescent="0.35">
      <c r="A12" s="9" t="s">
        <v>1282</v>
      </c>
      <c r="B12" s="2">
        <v>342321</v>
      </c>
      <c r="C12" s="2" t="s">
        <v>1280</v>
      </c>
      <c r="D12" s="2" t="s">
        <v>95</v>
      </c>
      <c r="E12" s="6" t="s">
        <v>2295</v>
      </c>
      <c r="F12" s="6" t="s">
        <v>2296</v>
      </c>
      <c r="G12" s="3">
        <v>46008</v>
      </c>
      <c r="H12" s="3">
        <v>46008</v>
      </c>
      <c r="I12" s="3">
        <v>46013</v>
      </c>
      <c r="J12" s="3">
        <v>46013</v>
      </c>
      <c r="K12" s="3">
        <v>46013</v>
      </c>
      <c r="L12" s="2" t="s">
        <v>1384</v>
      </c>
      <c r="M12" s="2" t="s">
        <v>2310</v>
      </c>
      <c r="N12" s="2" t="s">
        <v>95</v>
      </c>
      <c r="O12" s="6" t="s">
        <v>2963</v>
      </c>
      <c r="R12" s="2" t="s">
        <v>2963</v>
      </c>
      <c r="S12" s="2" t="s">
        <v>1381</v>
      </c>
      <c r="T12" s="2" t="s">
        <v>288</v>
      </c>
      <c r="U12" s="2">
        <v>1</v>
      </c>
      <c r="V12" s="3" t="s">
        <v>1251</v>
      </c>
      <c r="W12" s="2" t="s">
        <v>93</v>
      </c>
      <c r="X12" s="8">
        <v>60</v>
      </c>
      <c r="Y12" s="3">
        <v>47854</v>
      </c>
      <c r="Z12" s="2">
        <v>0</v>
      </c>
      <c r="AA12" s="2">
        <v>0</v>
      </c>
      <c r="AB12" s="3">
        <v>47854</v>
      </c>
      <c r="AC12" s="8">
        <v>59</v>
      </c>
      <c r="AD12" s="455">
        <f t="shared" ca="1" si="0"/>
        <v>47854</v>
      </c>
      <c r="AE12" s="2" t="s">
        <v>98</v>
      </c>
      <c r="AF12" s="2">
        <v>1</v>
      </c>
      <c r="AG12" s="8">
        <v>60</v>
      </c>
      <c r="AH12" s="3"/>
      <c r="AK12" s="2">
        <v>0</v>
      </c>
      <c r="AL12" s="2" t="s">
        <v>1241</v>
      </c>
      <c r="AM12" s="2" t="s">
        <v>1242</v>
      </c>
      <c r="AN12" s="549">
        <v>3.6600000000000001E-2</v>
      </c>
      <c r="AO12" s="2" t="s">
        <v>1269</v>
      </c>
      <c r="AP12" s="549">
        <v>2.5100000000000001E-2</v>
      </c>
      <c r="AQ12" s="521" t="s">
        <v>95</v>
      </c>
      <c r="AR12" s="521" t="s">
        <v>95</v>
      </c>
      <c r="AS12" s="521" t="s">
        <v>95</v>
      </c>
      <c r="AT12" s="521" t="s">
        <v>95</v>
      </c>
      <c r="AU12" s="521" t="s">
        <v>95</v>
      </c>
      <c r="AV12" s="2" t="s">
        <v>95</v>
      </c>
      <c r="AW12" s="2" t="s">
        <v>95</v>
      </c>
      <c r="AX12" s="2" t="s">
        <v>95</v>
      </c>
      <c r="AY12" s="2" t="s">
        <v>95</v>
      </c>
      <c r="AZ12" s="455">
        <f>BA12-1</f>
        <v>46027</v>
      </c>
      <c r="BA12" s="3">
        <v>46028</v>
      </c>
      <c r="BB12" s="3">
        <v>46059</v>
      </c>
      <c r="BC12" s="3">
        <v>46059</v>
      </c>
      <c r="BD12" s="2" t="s">
        <v>97</v>
      </c>
      <c r="BE12" s="2">
        <v>1</v>
      </c>
      <c r="BF12" s="437">
        <v>6</v>
      </c>
      <c r="BG12" s="264" t="s">
        <v>3569</v>
      </c>
      <c r="BH12" s="3" t="s">
        <v>95</v>
      </c>
      <c r="BI12" s="3" t="s">
        <v>95</v>
      </c>
      <c r="BJ12" s="438"/>
      <c r="BK12" s="264"/>
      <c r="BL12" s="6" t="s">
        <v>1383</v>
      </c>
      <c r="BM12" s="2">
        <v>15</v>
      </c>
      <c r="BN12" s="2" t="s">
        <v>1563</v>
      </c>
      <c r="BO12" s="3"/>
      <c r="BP12" s="438" t="s">
        <v>95</v>
      </c>
      <c r="BQ12" s="2">
        <v>0</v>
      </c>
      <c r="BR12" s="454" t="s">
        <v>95</v>
      </c>
      <c r="BS12" s="518" t="s">
        <v>95</v>
      </c>
      <c r="BT12" s="437" t="s">
        <v>95</v>
      </c>
      <c r="BU12" s="14" t="s">
        <v>95</v>
      </c>
      <c r="BV12" s="2" t="s">
        <v>418</v>
      </c>
      <c r="BW12" s="32" t="s">
        <v>1698</v>
      </c>
      <c r="BX12" s="3">
        <v>46010</v>
      </c>
      <c r="BY12" s="3">
        <v>46393</v>
      </c>
      <c r="BZ12" s="2" t="s">
        <v>107</v>
      </c>
      <c r="CA12" s="533">
        <v>0.1</v>
      </c>
      <c r="CB12" s="2">
        <v>0</v>
      </c>
      <c r="CC12" s="2" t="s">
        <v>95</v>
      </c>
      <c r="CD12" s="2">
        <v>0</v>
      </c>
      <c r="CE12" s="555">
        <v>36200000</v>
      </c>
      <c r="CF12" s="555">
        <v>1498000</v>
      </c>
      <c r="CG12" s="555"/>
      <c r="CH12" s="555"/>
      <c r="CI12" s="555"/>
      <c r="CJ12" s="555"/>
      <c r="CK12" s="555"/>
      <c r="CL12" s="555">
        <v>10702000</v>
      </c>
      <c r="CM12" s="555"/>
      <c r="CN12" s="555"/>
      <c r="CO12" s="555"/>
      <c r="CP12" s="555"/>
      <c r="CQ12" s="555"/>
      <c r="CR12" s="555"/>
      <c r="CS12" s="555"/>
      <c r="CT12" s="555"/>
      <c r="CU12" s="555"/>
      <c r="CV12" s="555"/>
      <c r="CW12" s="2" t="s">
        <v>1276</v>
      </c>
      <c r="CX12" s="6" t="s">
        <v>1707</v>
      </c>
      <c r="CY12" s="6" t="s">
        <v>3582</v>
      </c>
      <c r="CZ12" s="2" t="s">
        <v>95</v>
      </c>
      <c r="DA12" s="2" t="s">
        <v>2311</v>
      </c>
      <c r="DB12" s="540"/>
      <c r="DC12" s="539"/>
      <c r="DD12" s="540"/>
      <c r="DE12" s="539"/>
      <c r="DF12" s="540"/>
      <c r="DG12" s="539"/>
    </row>
    <row r="13" spans="1:111" outlineLevel="1" x14ac:dyDescent="0.35">
      <c r="A13" s="9" t="s">
        <v>1593</v>
      </c>
      <c r="B13">
        <v>342327</v>
      </c>
      <c r="C13" s="2" t="s">
        <v>1594</v>
      </c>
      <c r="D13" s="2" t="s">
        <v>95</v>
      </c>
      <c r="E13" s="6" t="s">
        <v>2295</v>
      </c>
      <c r="F13" s="6" t="s">
        <v>2296</v>
      </c>
      <c r="G13" s="3">
        <v>46031</v>
      </c>
      <c r="H13" s="3">
        <v>46036</v>
      </c>
      <c r="I13" s="3">
        <v>46038</v>
      </c>
      <c r="J13" s="3">
        <v>46038</v>
      </c>
      <c r="K13" s="3">
        <v>46041</v>
      </c>
      <c r="L13" s="2" t="s">
        <v>1595</v>
      </c>
      <c r="M13" s="2" t="s">
        <v>2310</v>
      </c>
      <c r="N13" s="2" t="s">
        <v>95</v>
      </c>
      <c r="O13" s="6" t="s">
        <v>2963</v>
      </c>
      <c r="Q13" s="2" t="s">
        <v>2961</v>
      </c>
      <c r="R13" s="2" t="s">
        <v>2963</v>
      </c>
      <c r="S13" s="2" t="s">
        <v>1381</v>
      </c>
      <c r="T13" s="2" t="s">
        <v>288</v>
      </c>
      <c r="U13" s="2">
        <v>1</v>
      </c>
      <c r="V13" s="3" t="s">
        <v>1251</v>
      </c>
      <c r="W13" s="2" t="s">
        <v>93</v>
      </c>
      <c r="X13" s="8">
        <v>60</v>
      </c>
      <c r="Y13" s="3">
        <v>47885</v>
      </c>
      <c r="Z13" s="2">
        <v>0</v>
      </c>
      <c r="AA13" s="2">
        <v>0</v>
      </c>
      <c r="AB13" s="3">
        <v>47885</v>
      </c>
      <c r="AC13" s="8">
        <v>59</v>
      </c>
      <c r="AD13" s="455">
        <f t="shared" ca="1" si="0"/>
        <v>47885</v>
      </c>
      <c r="AE13" s="2" t="s">
        <v>98</v>
      </c>
      <c r="AF13" s="2">
        <v>1</v>
      </c>
      <c r="AG13" s="8">
        <v>60</v>
      </c>
      <c r="AH13" s="3"/>
      <c r="AK13" s="2">
        <v>0</v>
      </c>
      <c r="AL13" s="2" t="s">
        <v>1241</v>
      </c>
      <c r="AM13" s="2" t="s">
        <v>1242</v>
      </c>
      <c r="AN13" s="549">
        <v>3.7499999999999999E-2</v>
      </c>
      <c r="AO13" s="2" t="s">
        <v>1269</v>
      </c>
      <c r="AP13" s="549">
        <v>2.35E-2</v>
      </c>
      <c r="AQ13" s="521" t="s">
        <v>95</v>
      </c>
      <c r="AR13" s="521" t="s">
        <v>95</v>
      </c>
      <c r="AS13" s="521" t="s">
        <v>95</v>
      </c>
      <c r="AT13" s="521" t="s">
        <v>95</v>
      </c>
      <c r="AU13" s="521" t="s">
        <v>95</v>
      </c>
      <c r="AV13" s="2" t="s">
        <v>95</v>
      </c>
      <c r="AW13" s="2" t="s">
        <v>95</v>
      </c>
      <c r="AX13" s="2" t="s">
        <v>95</v>
      </c>
      <c r="AY13" s="2" t="s">
        <v>95</v>
      </c>
      <c r="AZ13" s="455">
        <f>BA13-1</f>
        <v>46053</v>
      </c>
      <c r="BA13" s="3">
        <v>46054</v>
      </c>
      <c r="BB13" s="3">
        <v>46087</v>
      </c>
      <c r="BC13" s="3">
        <v>46087</v>
      </c>
      <c r="BD13" s="2" t="s">
        <v>97</v>
      </c>
      <c r="BE13" s="2">
        <v>1</v>
      </c>
      <c r="BF13" s="437">
        <v>6</v>
      </c>
      <c r="BG13" s="264" t="s">
        <v>3569</v>
      </c>
      <c r="BH13" s="3" t="s">
        <v>95</v>
      </c>
      <c r="BI13" s="3" t="s">
        <v>95</v>
      </c>
      <c r="BJ13" s="438"/>
      <c r="BK13" s="264"/>
      <c r="BL13" s="6" t="s">
        <v>1383</v>
      </c>
      <c r="BM13" s="2">
        <v>9</v>
      </c>
      <c r="BN13" s="2" t="s">
        <v>1563</v>
      </c>
      <c r="BO13" s="3"/>
      <c r="BP13" s="438" t="s">
        <v>95</v>
      </c>
      <c r="BQ13" s="2">
        <v>0</v>
      </c>
      <c r="BR13" s="454" t="s">
        <v>95</v>
      </c>
      <c r="BS13" s="518" t="s">
        <v>95</v>
      </c>
      <c r="BT13" s="437" t="s">
        <v>95</v>
      </c>
      <c r="BU13" s="14" t="s">
        <v>95</v>
      </c>
      <c r="BV13" s="2" t="s">
        <v>418</v>
      </c>
      <c r="BW13" s="32" t="s">
        <v>1699</v>
      </c>
      <c r="BX13" s="3">
        <v>46038</v>
      </c>
      <c r="BY13" s="3">
        <v>46424</v>
      </c>
      <c r="BZ13" s="2" t="s">
        <v>107</v>
      </c>
      <c r="CA13" s="533">
        <v>0.1</v>
      </c>
      <c r="CB13" s="2">
        <v>0</v>
      </c>
      <c r="CC13" s="2" t="s">
        <v>95</v>
      </c>
      <c r="CD13" s="2">
        <v>0</v>
      </c>
      <c r="CE13" s="555">
        <v>48225000</v>
      </c>
      <c r="CF13" s="555">
        <v>1709500</v>
      </c>
      <c r="CG13" s="555"/>
      <c r="CH13" s="555"/>
      <c r="CI13" s="555"/>
      <c r="CJ13" s="555"/>
      <c r="CK13" s="555">
        <v>1420360</v>
      </c>
      <c r="CL13" s="555">
        <v>645140</v>
      </c>
      <c r="CM13" s="555"/>
      <c r="CN13" s="555"/>
      <c r="CO13" s="555"/>
      <c r="CP13" s="555"/>
      <c r="CQ13" s="555"/>
      <c r="CR13" s="555"/>
      <c r="CS13" s="555"/>
      <c r="CT13" s="555"/>
      <c r="CU13" s="555"/>
      <c r="CV13" s="555"/>
      <c r="CW13" s="2" t="s">
        <v>1276</v>
      </c>
      <c r="CX13" s="6" t="s">
        <v>1707</v>
      </c>
      <c r="CY13" s="6" t="s">
        <v>3583</v>
      </c>
      <c r="CZ13" s="2" t="s">
        <v>95</v>
      </c>
      <c r="DA13" s="2" t="s">
        <v>2311</v>
      </c>
      <c r="DB13" s="540"/>
      <c r="DC13" s="539"/>
      <c r="DD13" s="540"/>
      <c r="DE13" s="539"/>
      <c r="DF13" s="540"/>
      <c r="DG13" s="539"/>
    </row>
    <row r="14" spans="1:111" outlineLevel="1" x14ac:dyDescent="0.35">
      <c r="A14" s="9" t="s">
        <v>1636</v>
      </c>
      <c r="B14">
        <v>268493</v>
      </c>
      <c r="C14" s="2" t="s">
        <v>1637</v>
      </c>
      <c r="D14" s="2" t="s">
        <v>95</v>
      </c>
      <c r="E14" s="6" t="s">
        <v>3559</v>
      </c>
      <c r="F14" s="6" t="s">
        <v>2296</v>
      </c>
      <c r="G14" s="3">
        <v>46003</v>
      </c>
      <c r="H14" s="3">
        <v>46008</v>
      </c>
      <c r="I14" s="3">
        <v>46021</v>
      </c>
      <c r="J14" s="3">
        <v>46021</v>
      </c>
      <c r="K14" s="3">
        <v>46021</v>
      </c>
      <c r="L14" s="2" t="s">
        <v>1638</v>
      </c>
      <c r="M14" s="264" t="s">
        <v>2310</v>
      </c>
      <c r="N14" s="2" t="s">
        <v>95</v>
      </c>
      <c r="O14" s="6" t="s">
        <v>2962</v>
      </c>
      <c r="Q14" s="2" t="s">
        <v>2962</v>
      </c>
      <c r="R14" s="2" t="s">
        <v>2310</v>
      </c>
      <c r="S14" s="2" t="s">
        <v>329</v>
      </c>
      <c r="T14" s="2" t="s">
        <v>1264</v>
      </c>
      <c r="U14" s="2">
        <v>1</v>
      </c>
      <c r="V14" s="3" t="s">
        <v>1251</v>
      </c>
      <c r="W14" s="2" t="s">
        <v>93</v>
      </c>
      <c r="X14" s="8">
        <v>36</v>
      </c>
      <c r="Y14" s="3">
        <v>47127</v>
      </c>
      <c r="Z14" s="2">
        <v>2</v>
      </c>
      <c r="AA14" s="2">
        <v>12</v>
      </c>
      <c r="AB14" s="3">
        <v>47857</v>
      </c>
      <c r="AC14" s="8">
        <v>35</v>
      </c>
      <c r="AD14" s="455">
        <f t="shared" ca="1" si="0"/>
        <v>47127</v>
      </c>
      <c r="AE14" s="2" t="s">
        <v>98</v>
      </c>
      <c r="AF14" s="2">
        <v>1</v>
      </c>
      <c r="AG14" s="8">
        <f>3*12</f>
        <v>36</v>
      </c>
      <c r="AH14" s="3"/>
      <c r="AK14" s="2">
        <v>0</v>
      </c>
      <c r="AL14" s="2" t="s">
        <v>99</v>
      </c>
      <c r="AM14" s="2" t="s">
        <v>1242</v>
      </c>
      <c r="AO14" s="2" t="s">
        <v>100</v>
      </c>
      <c r="AP14" s="549">
        <v>5.1499999999999997E-2</v>
      </c>
      <c r="AQ14" s="521">
        <v>0.01</v>
      </c>
      <c r="AR14" s="521" t="s">
        <v>95</v>
      </c>
      <c r="AS14" s="521">
        <v>2.5000000000000001E-3</v>
      </c>
      <c r="AT14" s="521">
        <v>5.0000000000000001E-3</v>
      </c>
      <c r="AU14" s="521">
        <v>2.5000000000000001E-3</v>
      </c>
      <c r="AV14" s="2" t="s">
        <v>201</v>
      </c>
      <c r="AW14" s="2">
        <v>1E-4</v>
      </c>
      <c r="AX14" s="2" t="s">
        <v>102</v>
      </c>
      <c r="AY14" s="2" t="s">
        <v>103</v>
      </c>
      <c r="AZ14" s="3">
        <v>46022</v>
      </c>
      <c r="BA14" s="3">
        <v>46023</v>
      </c>
      <c r="BB14" s="3">
        <v>46062</v>
      </c>
      <c r="BC14" s="3">
        <v>46090</v>
      </c>
      <c r="BD14" s="2" t="s">
        <v>97</v>
      </c>
      <c r="BE14" s="2">
        <v>1</v>
      </c>
      <c r="BF14" s="437">
        <v>9</v>
      </c>
      <c r="BG14" s="264" t="s">
        <v>3568</v>
      </c>
      <c r="BH14" s="3">
        <v>46058</v>
      </c>
      <c r="BI14" s="2" t="s">
        <v>97</v>
      </c>
      <c r="BJ14" s="438"/>
      <c r="BK14" s="438"/>
      <c r="BL14" s="6" t="s">
        <v>556</v>
      </c>
      <c r="BM14" s="2">
        <v>5</v>
      </c>
      <c r="BN14" s="2" t="s">
        <v>97</v>
      </c>
      <c r="BO14" s="3"/>
      <c r="BP14" s="438">
        <v>3.3500000000000002E-2</v>
      </c>
      <c r="BQ14" s="2">
        <v>0</v>
      </c>
      <c r="BR14" s="454">
        <v>4.2500000000000003E-2</v>
      </c>
      <c r="BS14" s="518">
        <v>69500000</v>
      </c>
      <c r="BT14" s="437">
        <v>36</v>
      </c>
      <c r="BU14" s="14"/>
      <c r="BV14" s="2" t="s">
        <v>105</v>
      </c>
      <c r="BW14" s="6" t="s">
        <v>1700</v>
      </c>
      <c r="BX14" s="3">
        <v>46751</v>
      </c>
      <c r="BY14" s="3">
        <v>47127</v>
      </c>
      <c r="BZ14" s="2" t="s">
        <v>107</v>
      </c>
      <c r="CA14" s="533">
        <v>0.05</v>
      </c>
      <c r="CB14" s="2">
        <v>0</v>
      </c>
      <c r="CC14" s="2" t="s">
        <v>95</v>
      </c>
      <c r="CD14" s="2">
        <v>1</v>
      </c>
      <c r="CE14" s="555">
        <v>66401287</v>
      </c>
      <c r="CF14" s="555">
        <v>3398713</v>
      </c>
      <c r="CG14" s="555"/>
      <c r="CH14" s="555"/>
      <c r="CI14" s="555"/>
      <c r="CJ14" s="555"/>
      <c r="CK14" s="555">
        <v>2200000</v>
      </c>
      <c r="CL14" s="555"/>
      <c r="CM14" s="555"/>
      <c r="CN14" s="555"/>
      <c r="CO14" s="555">
        <v>9000000</v>
      </c>
      <c r="CP14" s="555">
        <v>6000000</v>
      </c>
      <c r="CQ14" s="555"/>
      <c r="CR14" s="555">
        <v>25000000</v>
      </c>
      <c r="CS14" s="555"/>
      <c r="CT14" s="555"/>
      <c r="CU14" s="555"/>
      <c r="CV14" s="555"/>
      <c r="CW14" s="2" t="s">
        <v>256</v>
      </c>
      <c r="CX14" s="6"/>
      <c r="CY14" s="6" t="s">
        <v>3584</v>
      </c>
      <c r="CZ14" s="2" t="s">
        <v>95</v>
      </c>
      <c r="DA14" s="2" t="s">
        <v>3597</v>
      </c>
      <c r="DB14" s="540"/>
      <c r="DC14" s="539"/>
      <c r="DF14" s="540"/>
      <c r="DG14" s="539"/>
    </row>
    <row r="15" spans="1:111" outlineLevel="1" collapsed="1" x14ac:dyDescent="0.35">
      <c r="A15" s="9" t="s">
        <v>1716</v>
      </c>
      <c r="B15" s="2">
        <v>344498</v>
      </c>
      <c r="C15" s="2" t="s">
        <v>1717</v>
      </c>
      <c r="D15" s="2" t="s">
        <v>95</v>
      </c>
      <c r="E15" s="6" t="s">
        <v>2295</v>
      </c>
      <c r="F15" s="6" t="s">
        <v>3560</v>
      </c>
      <c r="G15" s="3">
        <v>46128</v>
      </c>
      <c r="H15" s="3">
        <v>46161</v>
      </c>
      <c r="I15" s="3">
        <v>46163</v>
      </c>
      <c r="J15" s="3">
        <v>46163</v>
      </c>
      <c r="K15" s="3">
        <f>J15</f>
        <v>46163</v>
      </c>
      <c r="L15" s="2" t="s">
        <v>1718</v>
      </c>
      <c r="M15" s="264" t="s">
        <v>2310</v>
      </c>
      <c r="N15" s="2" t="s">
        <v>95</v>
      </c>
      <c r="O15" s="6" t="s">
        <v>91</v>
      </c>
      <c r="P15" s="2" t="s">
        <v>95</v>
      </c>
      <c r="Q15" s="2" t="s">
        <v>91</v>
      </c>
      <c r="R15" s="2" t="s">
        <v>2310</v>
      </c>
      <c r="S15" s="2" t="s">
        <v>327</v>
      </c>
      <c r="T15" s="2" t="s">
        <v>1264</v>
      </c>
      <c r="U15" s="2">
        <v>1</v>
      </c>
      <c r="V15" s="3" t="s">
        <v>3271</v>
      </c>
      <c r="W15" s="2" t="s">
        <v>93</v>
      </c>
      <c r="X15" s="8">
        <v>36</v>
      </c>
      <c r="Y15" s="3">
        <v>47278</v>
      </c>
      <c r="Z15" s="2">
        <v>2</v>
      </c>
      <c r="AA15" s="2">
        <v>12</v>
      </c>
      <c r="AB15" s="3">
        <v>48008</v>
      </c>
      <c r="AC15" s="8">
        <v>60</v>
      </c>
      <c r="AD15" s="455">
        <f t="shared" ca="1" si="0"/>
        <v>47278</v>
      </c>
      <c r="AE15" s="2" t="s">
        <v>98</v>
      </c>
      <c r="AF15" s="2">
        <v>1</v>
      </c>
      <c r="AG15" s="8">
        <v>36</v>
      </c>
      <c r="AH15" s="3"/>
      <c r="AI15" s="3"/>
      <c r="AK15" s="2">
        <v>0</v>
      </c>
      <c r="AL15" s="2" t="s">
        <v>364</v>
      </c>
      <c r="AM15" s="2" t="s">
        <v>1242</v>
      </c>
      <c r="AN15" s="551">
        <v>3.6299999999999999E-2</v>
      </c>
      <c r="AO15" s="2" t="s">
        <v>100</v>
      </c>
      <c r="AP15" s="549">
        <v>2.4E-2</v>
      </c>
      <c r="AQ15" s="521">
        <v>7.4999999999999997E-3</v>
      </c>
      <c r="AR15" s="521" t="s">
        <v>95</v>
      </c>
      <c r="AS15" s="521" t="s">
        <v>95</v>
      </c>
      <c r="AT15" s="521" t="s">
        <v>95</v>
      </c>
      <c r="AU15" s="521" t="s">
        <v>95</v>
      </c>
      <c r="AV15" s="2" t="s">
        <v>201</v>
      </c>
      <c r="AW15" s="297">
        <v>1.0000000000000001E-5</v>
      </c>
      <c r="AX15" s="2" t="s">
        <v>102</v>
      </c>
      <c r="AY15" s="2" t="s">
        <v>103</v>
      </c>
      <c r="AZ15" s="455">
        <f>BA15-1</f>
        <v>46162</v>
      </c>
      <c r="BA15" s="3">
        <f>K15</f>
        <v>46163</v>
      </c>
      <c r="BB15" s="3">
        <v>46212</v>
      </c>
      <c r="BC15" s="3">
        <f>BB15</f>
        <v>46212</v>
      </c>
      <c r="BD15" s="2" t="s">
        <v>97</v>
      </c>
      <c r="BE15" s="2">
        <v>1</v>
      </c>
      <c r="BF15" s="437">
        <v>9</v>
      </c>
      <c r="BG15" s="264" t="s">
        <v>3568</v>
      </c>
      <c r="BH15" s="3">
        <f>BC15</f>
        <v>46212</v>
      </c>
      <c r="BI15" s="2" t="s">
        <v>97</v>
      </c>
      <c r="BJ15" s="438"/>
      <c r="BK15" s="438"/>
      <c r="BL15" s="2" t="s">
        <v>337</v>
      </c>
      <c r="BM15" s="2">
        <v>5</v>
      </c>
      <c r="BN15" s="2" t="s">
        <v>97</v>
      </c>
      <c r="BO15" s="3" t="s">
        <v>95</v>
      </c>
      <c r="BP15" s="531">
        <v>2.75E-2</v>
      </c>
      <c r="BQ15" s="2">
        <v>0</v>
      </c>
      <c r="BR15" s="454">
        <v>0.04</v>
      </c>
      <c r="BS15" s="518">
        <v>154000000</v>
      </c>
      <c r="BT15" s="437">
        <v>36</v>
      </c>
      <c r="BU15" s="5">
        <v>0.04</v>
      </c>
      <c r="BV15" s="2" t="s">
        <v>105</v>
      </c>
      <c r="BW15" s="6" t="s">
        <v>1723</v>
      </c>
      <c r="BX15" s="3">
        <f>K15</f>
        <v>46163</v>
      </c>
      <c r="BY15" s="3">
        <f>AB15</f>
        <v>48008</v>
      </c>
      <c r="BZ15" s="2" t="s">
        <v>107</v>
      </c>
      <c r="CA15" s="533">
        <v>0.05</v>
      </c>
      <c r="CB15" s="2">
        <v>0</v>
      </c>
      <c r="CC15" s="2" t="s">
        <v>95</v>
      </c>
      <c r="CD15" s="2">
        <v>0</v>
      </c>
      <c r="CE15" s="556">
        <v>232000000</v>
      </c>
      <c r="CF15" s="556">
        <v>6000000</v>
      </c>
      <c r="CG15" s="556"/>
      <c r="CH15" s="556"/>
      <c r="CI15" s="556">
        <v>5000000</v>
      </c>
      <c r="CJ15" s="556"/>
      <c r="CK15" s="556"/>
      <c r="CL15" s="556"/>
      <c r="CM15" s="556">
        <v>25000000</v>
      </c>
      <c r="CN15" s="556"/>
      <c r="CO15" s="556"/>
      <c r="CP15" s="556"/>
      <c r="CQ15" s="556"/>
      <c r="CR15" s="556"/>
      <c r="CS15" s="556"/>
      <c r="CT15" s="556"/>
      <c r="CU15" s="556"/>
      <c r="CV15" s="475"/>
      <c r="CW15" s="2" t="s">
        <v>279</v>
      </c>
      <c r="CX15" s="14" t="s">
        <v>1724</v>
      </c>
      <c r="CY15" s="14" t="s">
        <v>3589</v>
      </c>
      <c r="CZ15" s="2" t="s">
        <v>95</v>
      </c>
      <c r="DA15" s="2" t="s">
        <v>2311</v>
      </c>
      <c r="DB15" s="540"/>
      <c r="DC15" s="539"/>
      <c r="DD15" s="540"/>
      <c r="DE15" s="539"/>
    </row>
    <row r="16" spans="1:111" outlineLevel="1" x14ac:dyDescent="0.35">
      <c r="A16" s="222" t="s">
        <v>2326</v>
      </c>
      <c r="B16" s="264">
        <v>344500</v>
      </c>
      <c r="C16" s="264" t="s">
        <v>2327</v>
      </c>
      <c r="D16" s="2" t="s">
        <v>95</v>
      </c>
      <c r="E16" s="6" t="s">
        <v>2295</v>
      </c>
      <c r="F16" s="6" t="s">
        <v>2296</v>
      </c>
      <c r="G16" s="3">
        <v>46218</v>
      </c>
      <c r="H16" s="3">
        <v>46220</v>
      </c>
      <c r="I16" s="3">
        <v>46227</v>
      </c>
      <c r="J16" s="3">
        <v>46227</v>
      </c>
      <c r="K16" s="3">
        <f>J16</f>
        <v>46227</v>
      </c>
      <c r="L16" s="264" t="s">
        <v>2328</v>
      </c>
      <c r="M16" s="264" t="s">
        <v>2310</v>
      </c>
      <c r="N16" s="2" t="s">
        <v>95</v>
      </c>
      <c r="O16" s="6" t="s">
        <v>2892</v>
      </c>
      <c r="Q16" s="264" t="s">
        <v>2892</v>
      </c>
      <c r="R16" s="2" t="s">
        <v>2892</v>
      </c>
      <c r="S16" s="2" t="s">
        <v>327</v>
      </c>
      <c r="T16" s="264" t="s">
        <v>288</v>
      </c>
      <c r="U16" s="264">
        <v>1</v>
      </c>
      <c r="V16" s="3" t="s">
        <v>1251</v>
      </c>
      <c r="W16" s="264" t="s">
        <v>93</v>
      </c>
      <c r="X16" s="437">
        <v>36</v>
      </c>
      <c r="Y16" s="3">
        <v>47323</v>
      </c>
      <c r="Z16" s="264">
        <v>0</v>
      </c>
      <c r="AA16" s="2">
        <v>0</v>
      </c>
      <c r="AB16" s="436">
        <f>Y16</f>
        <v>47323</v>
      </c>
      <c r="AC16" s="437">
        <v>36</v>
      </c>
      <c r="AD16" s="455">
        <f t="shared" ca="1" si="0"/>
        <v>47323</v>
      </c>
      <c r="AE16" s="264" t="s">
        <v>98</v>
      </c>
      <c r="AF16" s="2">
        <v>1</v>
      </c>
      <c r="AG16" s="437">
        <v>36</v>
      </c>
      <c r="AH16" s="436"/>
      <c r="AI16" s="436"/>
      <c r="AJ16" s="264"/>
      <c r="AK16" s="264">
        <v>0</v>
      </c>
      <c r="AL16" s="264" t="s">
        <v>336</v>
      </c>
      <c r="AM16" s="2" t="s">
        <v>1242</v>
      </c>
      <c r="AN16" s="552">
        <v>4.3999999999999997E-2</v>
      </c>
      <c r="AO16" s="264" t="s">
        <v>2329</v>
      </c>
      <c r="AP16" s="532">
        <v>2.35E-2</v>
      </c>
      <c r="AQ16" s="521" t="s">
        <v>95</v>
      </c>
      <c r="AR16" s="521" t="s">
        <v>95</v>
      </c>
      <c r="AS16" s="521" t="s">
        <v>95</v>
      </c>
      <c r="AT16" s="521" t="s">
        <v>95</v>
      </c>
      <c r="AU16" s="521" t="s">
        <v>95</v>
      </c>
      <c r="AV16" s="2" t="s">
        <v>95</v>
      </c>
      <c r="AW16" s="2" t="s">
        <v>95</v>
      </c>
      <c r="AX16" s="2" t="s">
        <v>95</v>
      </c>
      <c r="AY16" s="2" t="s">
        <v>95</v>
      </c>
      <c r="AZ16" s="455">
        <f>BA16-1</f>
        <v>46226</v>
      </c>
      <c r="BA16" s="3">
        <f>K16</f>
        <v>46227</v>
      </c>
      <c r="BB16" s="436">
        <v>46244</v>
      </c>
      <c r="BC16" s="3">
        <f>BB16</f>
        <v>46244</v>
      </c>
      <c r="BD16" s="264" t="s">
        <v>97</v>
      </c>
      <c r="BE16" s="264">
        <v>1</v>
      </c>
      <c r="BF16" s="437">
        <v>9</v>
      </c>
      <c r="BG16" s="264" t="s">
        <v>3568</v>
      </c>
      <c r="BH16" s="3" t="s">
        <v>95</v>
      </c>
      <c r="BI16" s="3" t="s">
        <v>95</v>
      </c>
      <c r="BJ16" s="438"/>
      <c r="BK16" s="438"/>
      <c r="BL16" s="440">
        <v>0.05</v>
      </c>
      <c r="BM16" s="2">
        <v>5</v>
      </c>
      <c r="BN16" s="2" t="s">
        <v>1563</v>
      </c>
      <c r="BO16" s="436"/>
      <c r="BP16" s="439" t="s">
        <v>95</v>
      </c>
      <c r="BQ16" s="264">
        <v>0</v>
      </c>
      <c r="BR16" s="454" t="s">
        <v>95</v>
      </c>
      <c r="BS16" s="518" t="s">
        <v>95</v>
      </c>
      <c r="BT16" s="437" t="s">
        <v>95</v>
      </c>
      <c r="BU16" s="439"/>
      <c r="BV16" s="264" t="s">
        <v>1833</v>
      </c>
      <c r="BW16" s="441" t="s">
        <v>2330</v>
      </c>
      <c r="BX16" s="436">
        <f>K16</f>
        <v>46227</v>
      </c>
      <c r="BY16" s="436">
        <v>47217</v>
      </c>
      <c r="BZ16" s="2" t="s">
        <v>107</v>
      </c>
      <c r="CA16" s="533">
        <v>0.05</v>
      </c>
      <c r="CB16" s="2">
        <v>0</v>
      </c>
      <c r="CC16" s="2" t="s">
        <v>95</v>
      </c>
      <c r="CD16" s="2">
        <v>0</v>
      </c>
      <c r="CE16" s="556"/>
      <c r="CF16" s="556"/>
      <c r="CG16" s="557"/>
      <c r="CH16" s="557"/>
      <c r="CI16" s="557"/>
      <c r="CJ16" s="557"/>
      <c r="CK16" s="557"/>
      <c r="CL16" s="557"/>
      <c r="CM16" s="557"/>
      <c r="CN16" s="557"/>
      <c r="CO16" s="557"/>
      <c r="CP16" s="556"/>
      <c r="CQ16" s="556"/>
      <c r="CR16" s="556"/>
      <c r="CS16" s="556"/>
      <c r="CT16" s="556"/>
      <c r="CU16" s="556"/>
      <c r="CV16" s="475"/>
      <c r="CW16" s="2" t="s">
        <v>2331</v>
      </c>
      <c r="CX16" s="14" t="s">
        <v>2332</v>
      </c>
      <c r="CY16" s="14" t="s">
        <v>3590</v>
      </c>
      <c r="CZ16" s="2" t="s">
        <v>2333</v>
      </c>
      <c r="DA16" s="536" t="s">
        <v>2334</v>
      </c>
      <c r="DB16" s="527"/>
      <c r="DC16" s="528"/>
      <c r="DD16" s="442"/>
      <c r="DE16" s="528"/>
    </row>
    <row r="17" spans="1:111" outlineLevel="1" x14ac:dyDescent="0.35">
      <c r="A17" s="9" t="s">
        <v>2343</v>
      </c>
      <c r="B17" s="2">
        <v>340601</v>
      </c>
      <c r="C17" s="2" t="s">
        <v>2344</v>
      </c>
      <c r="D17" s="2" t="s">
        <v>95</v>
      </c>
      <c r="E17" s="6" t="s">
        <v>3559</v>
      </c>
      <c r="F17" s="6" t="s">
        <v>3561</v>
      </c>
      <c r="G17" s="3">
        <v>46240</v>
      </c>
      <c r="H17" s="3">
        <v>46234</v>
      </c>
      <c r="I17" s="3">
        <v>46241</v>
      </c>
      <c r="J17" s="3">
        <v>46241</v>
      </c>
      <c r="K17" s="3">
        <v>46241</v>
      </c>
      <c r="L17" s="2" t="s">
        <v>2345</v>
      </c>
      <c r="M17" s="2" t="s">
        <v>2310</v>
      </c>
      <c r="N17" s="2" t="s">
        <v>95</v>
      </c>
      <c r="O17" s="6" t="s">
        <v>2962</v>
      </c>
      <c r="Q17" s="2" t="s">
        <v>2962</v>
      </c>
      <c r="R17" s="2" t="s">
        <v>2310</v>
      </c>
      <c r="S17" s="2" t="s">
        <v>327</v>
      </c>
      <c r="T17" s="2" t="s">
        <v>1264</v>
      </c>
      <c r="U17" s="2">
        <v>14</v>
      </c>
      <c r="V17" s="3" t="s">
        <v>1251</v>
      </c>
      <c r="W17" s="2" t="s">
        <v>1249</v>
      </c>
      <c r="X17" s="8">
        <v>24</v>
      </c>
      <c r="Y17" s="3">
        <v>46974</v>
      </c>
      <c r="Z17" s="2">
        <v>3</v>
      </c>
      <c r="AA17" s="2">
        <v>12</v>
      </c>
      <c r="AB17" s="3">
        <v>48069</v>
      </c>
      <c r="AC17" s="8">
        <v>60</v>
      </c>
      <c r="AD17" s="455">
        <f t="shared" ca="1" si="0"/>
        <v>46974</v>
      </c>
      <c r="AE17" s="2" t="s">
        <v>98</v>
      </c>
      <c r="AF17" s="2">
        <v>1</v>
      </c>
      <c r="AG17" s="8">
        <v>60</v>
      </c>
      <c r="AH17" s="3"/>
      <c r="AK17" s="2">
        <v>0</v>
      </c>
      <c r="AL17" s="2" t="s">
        <v>99</v>
      </c>
      <c r="AM17" s="2" t="s">
        <v>1242</v>
      </c>
      <c r="AN17" s="549">
        <v>3.6567700000000002E-2</v>
      </c>
      <c r="AO17" s="2" t="s">
        <v>100</v>
      </c>
      <c r="AP17" s="549">
        <v>0.125</v>
      </c>
      <c r="AQ17" s="521">
        <v>1.4999999999999999E-2</v>
      </c>
      <c r="AR17" s="521" t="s">
        <v>95</v>
      </c>
      <c r="AS17" s="521">
        <v>2.5000000000000001E-3</v>
      </c>
      <c r="AT17" s="521">
        <v>2.5000000000000001E-3</v>
      </c>
      <c r="AU17" s="521" t="s">
        <v>95</v>
      </c>
      <c r="AV17" s="2" t="s">
        <v>101</v>
      </c>
      <c r="AW17" s="2" t="s">
        <v>95</v>
      </c>
      <c r="AX17" s="2" t="s">
        <v>102</v>
      </c>
      <c r="AY17" s="2" t="s">
        <v>103</v>
      </c>
      <c r="AZ17" s="3">
        <v>46248</v>
      </c>
      <c r="BA17" s="3">
        <v>46249</v>
      </c>
      <c r="BB17" s="3">
        <v>46274</v>
      </c>
      <c r="BC17" s="3">
        <v>46274</v>
      </c>
      <c r="BD17" s="2" t="s">
        <v>97</v>
      </c>
      <c r="BE17" s="2">
        <v>1</v>
      </c>
      <c r="BF17" s="437">
        <v>9</v>
      </c>
      <c r="BG17" s="264" t="s">
        <v>3568</v>
      </c>
      <c r="BH17" s="3">
        <v>46247</v>
      </c>
      <c r="BI17" s="2" t="s">
        <v>97</v>
      </c>
      <c r="BJ17" s="438"/>
      <c r="BK17" s="438"/>
      <c r="BL17" s="6" t="s">
        <v>2346</v>
      </c>
      <c r="BM17" s="2">
        <v>0</v>
      </c>
      <c r="BN17" s="2" t="s">
        <v>97</v>
      </c>
      <c r="BO17" s="3"/>
      <c r="BP17" s="438">
        <v>3.2500000000000001E-2</v>
      </c>
      <c r="BQ17" s="2">
        <v>0</v>
      </c>
      <c r="BR17" s="454">
        <v>0.05</v>
      </c>
      <c r="BS17" s="518">
        <v>80000000</v>
      </c>
      <c r="BT17" s="437">
        <v>24</v>
      </c>
      <c r="BU17" s="14" t="s">
        <v>95</v>
      </c>
      <c r="BV17" s="2" t="s">
        <v>418</v>
      </c>
      <c r="BW17" s="2" t="s">
        <v>2347</v>
      </c>
      <c r="BX17" s="3">
        <v>46241</v>
      </c>
      <c r="BY17" s="3">
        <v>48069</v>
      </c>
      <c r="BZ17" s="2" t="s">
        <v>107</v>
      </c>
      <c r="CA17" s="533">
        <v>0.04</v>
      </c>
      <c r="CB17" s="2">
        <v>0</v>
      </c>
      <c r="CC17" s="2" t="s">
        <v>95</v>
      </c>
      <c r="CD17" s="2">
        <v>0</v>
      </c>
      <c r="CE17" s="556">
        <v>508059000</v>
      </c>
      <c r="CF17" s="556">
        <v>13932000</v>
      </c>
      <c r="CG17" s="556"/>
      <c r="CH17" s="556"/>
      <c r="CI17" s="556"/>
      <c r="CJ17" s="556"/>
      <c r="CK17" s="556"/>
      <c r="CL17" s="556">
        <v>17000000</v>
      </c>
      <c r="CM17" s="556"/>
      <c r="CN17" s="556"/>
      <c r="CO17" s="556"/>
      <c r="CP17" s="556"/>
      <c r="CQ17" s="556"/>
      <c r="CR17" s="556"/>
      <c r="CS17" s="556"/>
      <c r="CT17" s="556"/>
      <c r="CU17" s="556"/>
      <c r="CV17" s="475"/>
      <c r="CW17" s="2" t="s">
        <v>1276</v>
      </c>
      <c r="CX17" s="14" t="s">
        <v>2348</v>
      </c>
      <c r="CY17" s="14" t="s">
        <v>3593</v>
      </c>
      <c r="CZ17" s="2" t="s">
        <v>95</v>
      </c>
      <c r="DA17" s="2" t="s">
        <v>3598</v>
      </c>
      <c r="DB17" s="540"/>
      <c r="DC17" s="539"/>
      <c r="DF17" s="540"/>
      <c r="DG17" s="539"/>
    </row>
    <row r="18" spans="1:111" outlineLevel="1" x14ac:dyDescent="0.35">
      <c r="A18" s="9" t="s">
        <v>2839</v>
      </c>
      <c r="B18" s="2">
        <v>347849</v>
      </c>
      <c r="C18" s="2" t="s">
        <v>2838</v>
      </c>
      <c r="D18" s="2" t="s">
        <v>95</v>
      </c>
      <c r="E18" s="6" t="s">
        <v>2295</v>
      </c>
      <c r="F18" s="6" t="s">
        <v>2296</v>
      </c>
      <c r="G18" s="3">
        <v>46262</v>
      </c>
      <c r="H18" s="3">
        <v>46259</v>
      </c>
      <c r="I18" s="3">
        <v>46266</v>
      </c>
      <c r="J18" s="3">
        <v>46266</v>
      </c>
      <c r="K18" s="3">
        <v>46266</v>
      </c>
      <c r="L18" s="2" t="s">
        <v>2844</v>
      </c>
      <c r="M18" s="2" t="s">
        <v>2310</v>
      </c>
      <c r="N18" s="2" t="s">
        <v>95</v>
      </c>
      <c r="O18" s="6" t="s">
        <v>2840</v>
      </c>
      <c r="Q18" s="2" t="s">
        <v>2840</v>
      </c>
      <c r="R18" s="2" t="s">
        <v>2840</v>
      </c>
      <c r="S18" s="2" t="s">
        <v>2841</v>
      </c>
      <c r="T18" s="2" t="s">
        <v>2842</v>
      </c>
      <c r="U18" s="2">
        <v>9</v>
      </c>
      <c r="V18" s="3" t="s">
        <v>1251</v>
      </c>
      <c r="W18" s="2" t="s">
        <v>93</v>
      </c>
      <c r="X18" s="8">
        <v>36</v>
      </c>
      <c r="Y18" s="3">
        <v>47362</v>
      </c>
      <c r="Z18" s="2">
        <v>2</v>
      </c>
      <c r="AA18" s="2">
        <v>12</v>
      </c>
      <c r="AB18" s="3">
        <v>48092</v>
      </c>
      <c r="AC18" s="8">
        <v>60</v>
      </c>
      <c r="AD18" s="455">
        <f t="shared" ca="1" si="0"/>
        <v>47362</v>
      </c>
      <c r="AE18" s="2" t="s">
        <v>98</v>
      </c>
      <c r="AF18" s="2">
        <v>1</v>
      </c>
      <c r="AG18" s="8">
        <v>60</v>
      </c>
      <c r="AH18" s="3"/>
      <c r="AK18" s="2">
        <v>0</v>
      </c>
      <c r="AL18" s="2" t="s">
        <v>99</v>
      </c>
      <c r="AM18" s="2" t="s">
        <v>1242</v>
      </c>
      <c r="AN18" s="549">
        <v>3.6400000000000002E-2</v>
      </c>
      <c r="AO18" s="2" t="s">
        <v>100</v>
      </c>
      <c r="AP18" s="549">
        <v>2.5000000000000001E-2</v>
      </c>
      <c r="AQ18" s="521">
        <v>0.01</v>
      </c>
      <c r="AR18" s="521" t="s">
        <v>95</v>
      </c>
      <c r="AS18" s="521">
        <v>2.5000000000000001E-3</v>
      </c>
      <c r="AT18" s="521">
        <v>2.5000000000000001E-3</v>
      </c>
      <c r="AU18" s="521">
        <v>1.5E-3</v>
      </c>
      <c r="AV18" s="2" t="s">
        <v>201</v>
      </c>
      <c r="AW18" s="2">
        <v>1E-3</v>
      </c>
      <c r="AX18" s="2" t="s">
        <v>102</v>
      </c>
      <c r="AY18" s="2" t="s">
        <v>103</v>
      </c>
      <c r="AZ18" s="455">
        <f>BA18-1</f>
        <v>46265</v>
      </c>
      <c r="BA18" s="3">
        <v>46266</v>
      </c>
      <c r="BB18" s="3">
        <v>46296</v>
      </c>
      <c r="BC18" s="3">
        <v>46327</v>
      </c>
      <c r="BD18" s="2" t="s">
        <v>97</v>
      </c>
      <c r="BE18" s="2">
        <v>1</v>
      </c>
      <c r="BF18" s="437">
        <v>1</v>
      </c>
      <c r="BG18" s="264" t="s">
        <v>3566</v>
      </c>
      <c r="BH18" s="3">
        <v>46262</v>
      </c>
      <c r="BI18" s="2" t="s">
        <v>97</v>
      </c>
      <c r="BJ18" s="438"/>
      <c r="BK18" s="438"/>
      <c r="BL18" s="2" t="s">
        <v>337</v>
      </c>
      <c r="BM18" s="2">
        <v>0</v>
      </c>
      <c r="BN18" s="2" t="s">
        <v>97</v>
      </c>
      <c r="BO18" s="3">
        <v>46262</v>
      </c>
      <c r="BP18" s="438">
        <v>0.03</v>
      </c>
      <c r="BQ18" s="2">
        <v>0</v>
      </c>
      <c r="BR18" s="454">
        <v>0.06</v>
      </c>
      <c r="BS18" s="518">
        <v>205000000</v>
      </c>
      <c r="BT18" s="437">
        <v>36</v>
      </c>
      <c r="BU18" s="5">
        <v>0.06</v>
      </c>
      <c r="BV18" s="2" t="s">
        <v>105</v>
      </c>
      <c r="BW18" s="2" t="s">
        <v>2843</v>
      </c>
      <c r="BX18" s="3">
        <v>46266</v>
      </c>
      <c r="BY18" s="3">
        <v>46813</v>
      </c>
      <c r="BZ18" s="2" t="s">
        <v>107</v>
      </c>
      <c r="CA18" s="533">
        <v>0.05</v>
      </c>
      <c r="CB18" s="2">
        <v>0</v>
      </c>
      <c r="CC18" s="2" t="s">
        <v>95</v>
      </c>
      <c r="CD18" s="2">
        <v>0</v>
      </c>
      <c r="CE18" s="556"/>
      <c r="CF18" s="556"/>
      <c r="CG18" s="556"/>
      <c r="CH18" s="556"/>
      <c r="CI18" s="556"/>
      <c r="CJ18" s="556"/>
      <c r="CK18" s="556"/>
      <c r="CL18" s="556"/>
      <c r="CM18" s="556"/>
      <c r="CN18" s="556"/>
      <c r="CO18" s="556"/>
      <c r="CP18" s="556"/>
      <c r="CQ18" s="556"/>
      <c r="CR18" s="556"/>
      <c r="CS18" s="556"/>
      <c r="CT18" s="556"/>
      <c r="CU18" s="556"/>
      <c r="CV18" s="475"/>
      <c r="CW18" s="2" t="s">
        <v>256</v>
      </c>
      <c r="CX18" s="14"/>
      <c r="CY18" s="14" t="s">
        <v>3591</v>
      </c>
      <c r="CZ18" s="2" t="s">
        <v>95</v>
      </c>
      <c r="DA18" s="2" t="s">
        <v>2311</v>
      </c>
      <c r="DB18" s="540"/>
      <c r="DC18" s="539"/>
      <c r="DD18" s="540"/>
      <c r="DE18" s="539"/>
      <c r="DF18" s="540"/>
      <c r="DG18" s="539"/>
    </row>
    <row r="19" spans="1:111" outlineLevel="1" x14ac:dyDescent="0.35">
      <c r="A19" s="9" t="s">
        <v>2891</v>
      </c>
      <c r="B19" s="2">
        <v>336008</v>
      </c>
      <c r="C19" s="2" t="s">
        <v>2890</v>
      </c>
      <c r="D19" s="2" t="s">
        <v>95</v>
      </c>
      <c r="E19" s="6" t="s">
        <v>2295</v>
      </c>
      <c r="F19" s="6" t="s">
        <v>2296</v>
      </c>
      <c r="G19" s="3">
        <v>45868</v>
      </c>
      <c r="H19" s="3">
        <v>45924</v>
      </c>
      <c r="I19" s="3">
        <v>45926</v>
      </c>
      <c r="J19" s="3">
        <v>45926</v>
      </c>
      <c r="K19" s="3">
        <v>45926</v>
      </c>
      <c r="L19" s="2" t="s">
        <v>149</v>
      </c>
      <c r="M19" s="2" t="s">
        <v>2310</v>
      </c>
      <c r="N19" s="2" t="s">
        <v>95</v>
      </c>
      <c r="O19" s="6" t="s">
        <v>2892</v>
      </c>
      <c r="Q19" s="2" t="s">
        <v>2892</v>
      </c>
      <c r="R19" s="2" t="s">
        <v>2892</v>
      </c>
      <c r="S19" s="2" t="s">
        <v>2892</v>
      </c>
      <c r="T19" s="2" t="s">
        <v>288</v>
      </c>
      <c r="U19" s="2">
        <v>2</v>
      </c>
      <c r="V19" s="3" t="s">
        <v>3279</v>
      </c>
      <c r="W19" s="2" t="s">
        <v>1266</v>
      </c>
      <c r="X19" s="8">
        <v>36</v>
      </c>
      <c r="Y19" s="3">
        <v>47438</v>
      </c>
      <c r="Z19" s="264">
        <v>0</v>
      </c>
      <c r="AA19" s="2">
        <v>0</v>
      </c>
      <c r="AB19" s="3">
        <v>48168</v>
      </c>
      <c r="AC19" s="8">
        <v>50</v>
      </c>
      <c r="AD19" s="455">
        <f t="shared" ca="1" si="0"/>
        <v>47438</v>
      </c>
      <c r="AE19" s="8" t="s">
        <v>95</v>
      </c>
      <c r="AF19" s="8" t="s">
        <v>95</v>
      </c>
      <c r="AG19" s="8" t="s">
        <v>95</v>
      </c>
      <c r="AH19" s="3"/>
      <c r="AK19" s="2">
        <v>0</v>
      </c>
      <c r="AL19" s="2" t="s">
        <v>95</v>
      </c>
      <c r="AM19" s="2" t="s">
        <v>95</v>
      </c>
      <c r="AN19" s="549" t="s">
        <v>95</v>
      </c>
      <c r="AO19" s="2" t="s">
        <v>95</v>
      </c>
      <c r="AP19" s="549" t="s">
        <v>95</v>
      </c>
      <c r="AQ19" s="521">
        <v>0.01</v>
      </c>
      <c r="AR19" s="521" t="s">
        <v>95</v>
      </c>
      <c r="AS19" s="521">
        <v>5.0000000000000001E-3</v>
      </c>
      <c r="AT19" s="521" t="s">
        <v>95</v>
      </c>
      <c r="AU19" s="521">
        <v>5.0000000000000001E-3</v>
      </c>
      <c r="AV19" s="2" t="s">
        <v>95</v>
      </c>
      <c r="AW19" s="2" t="s">
        <v>95</v>
      </c>
      <c r="AX19" s="2" t="s">
        <v>95</v>
      </c>
      <c r="AY19" s="2" t="s">
        <v>95</v>
      </c>
      <c r="AZ19" s="2" t="s">
        <v>95</v>
      </c>
      <c r="BA19" s="2" t="s">
        <v>95</v>
      </c>
      <c r="BB19" s="2" t="s">
        <v>95</v>
      </c>
      <c r="BC19" s="2" t="s">
        <v>95</v>
      </c>
      <c r="BD19" s="2" t="s">
        <v>3572</v>
      </c>
      <c r="BE19" s="2" t="s">
        <v>3572</v>
      </c>
      <c r="BF19" s="2" t="s">
        <v>3572</v>
      </c>
      <c r="BG19" s="2" t="s">
        <v>3572</v>
      </c>
      <c r="BH19" s="3" t="s">
        <v>95</v>
      </c>
      <c r="BI19" s="3" t="s">
        <v>95</v>
      </c>
      <c r="BJ19" s="438"/>
      <c r="BK19" s="264"/>
      <c r="BL19" s="2" t="s">
        <v>95</v>
      </c>
      <c r="BM19" s="2" t="s">
        <v>95</v>
      </c>
      <c r="BN19" s="2" t="s">
        <v>1563</v>
      </c>
      <c r="BO19" s="3"/>
      <c r="BP19" s="438" t="s">
        <v>95</v>
      </c>
      <c r="BQ19" s="2">
        <v>0</v>
      </c>
      <c r="BR19" s="454" t="s">
        <v>95</v>
      </c>
      <c r="BS19" s="518" t="s">
        <v>95</v>
      </c>
      <c r="BT19" s="437" t="s">
        <v>95</v>
      </c>
      <c r="BU19" s="14"/>
      <c r="BV19" s="2" t="s">
        <v>418</v>
      </c>
      <c r="BW19" s="3" t="s">
        <v>95</v>
      </c>
      <c r="BX19" s="3" t="s">
        <v>95</v>
      </c>
      <c r="BY19" s="3" t="s">
        <v>95</v>
      </c>
      <c r="CB19" s="2">
        <v>0</v>
      </c>
      <c r="CC19" s="2" t="s">
        <v>95</v>
      </c>
      <c r="CD19" s="2">
        <v>1</v>
      </c>
      <c r="CE19" s="556"/>
      <c r="CF19" s="556"/>
      <c r="CG19" s="556"/>
      <c r="CH19" s="556"/>
      <c r="CI19" s="556"/>
      <c r="CJ19" s="556"/>
      <c r="CK19" s="556"/>
      <c r="CL19" s="556"/>
      <c r="CM19" s="556"/>
      <c r="CN19" s="556"/>
      <c r="CO19" s="556"/>
      <c r="CP19" s="556"/>
      <c r="CQ19" s="556"/>
      <c r="CR19" s="556"/>
      <c r="CS19" s="556"/>
      <c r="CT19" s="556"/>
      <c r="CU19" s="556"/>
      <c r="CV19" s="475"/>
      <c r="CW19" s="2" t="s">
        <v>95</v>
      </c>
      <c r="CX19" s="2" t="s">
        <v>95</v>
      </c>
      <c r="CY19" s="2" t="s">
        <v>95</v>
      </c>
      <c r="CZ19" s="2" t="s">
        <v>95</v>
      </c>
      <c r="DA19" s="2" t="s">
        <v>2311</v>
      </c>
      <c r="DB19" s="540"/>
      <c r="DC19" s="539"/>
      <c r="DD19" s="540"/>
      <c r="DE19" s="539"/>
      <c r="DF19" s="540"/>
      <c r="DG19" s="539"/>
    </row>
    <row r="20" spans="1:111" outlineLevel="1" x14ac:dyDescent="0.35">
      <c r="A20" s="9" t="s">
        <v>2897</v>
      </c>
      <c r="B20" s="2">
        <v>342718</v>
      </c>
      <c r="C20" s="2" t="s">
        <v>2893</v>
      </c>
      <c r="D20" s="2" t="s">
        <v>95</v>
      </c>
      <c r="E20" s="6" t="s">
        <v>3562</v>
      </c>
      <c r="F20" s="6" t="s">
        <v>3563</v>
      </c>
      <c r="G20" s="3">
        <v>46045</v>
      </c>
      <c r="H20" s="3">
        <v>46036</v>
      </c>
      <c r="I20" s="3">
        <v>46057</v>
      </c>
      <c r="J20" s="3">
        <v>46057</v>
      </c>
      <c r="K20" s="3">
        <v>46057</v>
      </c>
      <c r="L20" s="2" t="s">
        <v>2896</v>
      </c>
      <c r="M20" s="2" t="s">
        <v>2310</v>
      </c>
      <c r="N20" s="2" t="s">
        <v>95</v>
      </c>
      <c r="O20" s="6" t="s">
        <v>328</v>
      </c>
      <c r="Q20" s="2" t="s">
        <v>2895</v>
      </c>
      <c r="R20" s="2" t="s">
        <v>2310</v>
      </c>
      <c r="S20" s="2" t="s">
        <v>330</v>
      </c>
      <c r="T20" s="2" t="s">
        <v>1264</v>
      </c>
      <c r="U20" s="2">
        <v>1</v>
      </c>
      <c r="V20" s="3" t="s">
        <v>1251</v>
      </c>
      <c r="W20" s="2" t="s">
        <v>2894</v>
      </c>
      <c r="X20" s="8">
        <v>36</v>
      </c>
      <c r="Y20" s="3">
        <v>47158</v>
      </c>
      <c r="Z20" s="2">
        <v>2</v>
      </c>
      <c r="AA20" s="2">
        <v>12</v>
      </c>
      <c r="AB20" s="3">
        <v>47888</v>
      </c>
      <c r="AC20" s="8">
        <v>60</v>
      </c>
      <c r="AD20" s="455">
        <f t="shared" ca="1" si="0"/>
        <v>47158</v>
      </c>
      <c r="AE20" s="2" t="s">
        <v>98</v>
      </c>
      <c r="AF20" s="2">
        <v>1</v>
      </c>
      <c r="AG20" s="8">
        <v>60</v>
      </c>
      <c r="AH20" s="3"/>
      <c r="AK20" s="2">
        <v>0</v>
      </c>
      <c r="AL20" s="2" t="s">
        <v>99</v>
      </c>
      <c r="AM20" s="2" t="s">
        <v>1242</v>
      </c>
      <c r="AN20" s="549">
        <v>3.6600000000000001E-2</v>
      </c>
      <c r="AO20" s="2" t="s">
        <v>100</v>
      </c>
      <c r="AP20" s="549">
        <v>7.5999999999999998E-2</v>
      </c>
      <c r="AQ20" s="521">
        <v>0.01</v>
      </c>
      <c r="AR20" s="521">
        <v>0</v>
      </c>
      <c r="AS20" s="521">
        <v>2.5000000000000001E-3</v>
      </c>
      <c r="AT20" s="521">
        <v>2.5000000000000001E-3</v>
      </c>
      <c r="AU20" s="521">
        <v>0</v>
      </c>
      <c r="AV20" s="2" t="s">
        <v>201</v>
      </c>
      <c r="AW20" s="2">
        <v>0.01</v>
      </c>
      <c r="AX20" s="2" t="s">
        <v>102</v>
      </c>
      <c r="AY20" s="2" t="s">
        <v>103</v>
      </c>
      <c r="AZ20" s="3">
        <v>46067</v>
      </c>
      <c r="BA20" s="3">
        <v>46068</v>
      </c>
      <c r="BB20" s="3">
        <v>46090</v>
      </c>
      <c r="BC20" s="3">
        <v>46121</v>
      </c>
      <c r="BD20" s="2" t="s">
        <v>97</v>
      </c>
      <c r="BE20" s="2">
        <v>1</v>
      </c>
      <c r="BF20" s="437">
        <v>9</v>
      </c>
      <c r="BG20" s="264" t="s">
        <v>3568</v>
      </c>
      <c r="BH20" s="3">
        <v>46065</v>
      </c>
      <c r="BI20" s="2" t="s">
        <v>97</v>
      </c>
      <c r="BJ20" s="438"/>
      <c r="BK20" s="438"/>
      <c r="BL20" s="5" t="s">
        <v>2904</v>
      </c>
      <c r="BM20" s="2">
        <v>0</v>
      </c>
      <c r="BN20" s="2" t="s">
        <v>97</v>
      </c>
      <c r="BO20" s="3">
        <v>46065</v>
      </c>
      <c r="BP20" s="438">
        <v>3.15E-2</v>
      </c>
      <c r="BQ20" s="2">
        <v>0</v>
      </c>
      <c r="BR20" s="454">
        <v>0.05</v>
      </c>
      <c r="BS20" s="518">
        <v>116622888.95999999</v>
      </c>
      <c r="BT20" s="437">
        <v>24</v>
      </c>
      <c r="BU20" s="5">
        <v>0.05</v>
      </c>
      <c r="BV20" s="2" t="s">
        <v>105</v>
      </c>
      <c r="BW20" s="2" t="s">
        <v>2903</v>
      </c>
      <c r="BX20" s="3">
        <v>46057</v>
      </c>
      <c r="BY20" s="3">
        <v>47158</v>
      </c>
      <c r="BZ20" s="2" t="s">
        <v>107</v>
      </c>
      <c r="CA20" s="533">
        <v>4.4999999999999998E-2</v>
      </c>
      <c r="CB20" s="2">
        <v>0</v>
      </c>
      <c r="CC20" s="2" t="s">
        <v>95</v>
      </c>
      <c r="CD20" s="2">
        <v>1</v>
      </c>
      <c r="CE20" s="556"/>
      <c r="CF20" s="556">
        <v>7457015</v>
      </c>
      <c r="CG20" s="556">
        <v>2292752</v>
      </c>
      <c r="CH20" s="556">
        <v>7028560</v>
      </c>
      <c r="CI20" s="556"/>
      <c r="CJ20" s="556"/>
      <c r="CK20" s="556"/>
      <c r="CL20" s="556">
        <v>120029850</v>
      </c>
      <c r="CM20" s="556">
        <v>19591748</v>
      </c>
      <c r="CN20" s="556"/>
      <c r="CO20" s="556"/>
      <c r="CP20" s="556"/>
      <c r="CQ20" s="556">
        <v>7174251</v>
      </c>
      <c r="CR20" s="556">
        <v>66965900</v>
      </c>
      <c r="CS20" s="556"/>
      <c r="CT20" s="556"/>
      <c r="CU20" s="556">
        <v>44291597</v>
      </c>
      <c r="CV20" s="475">
        <v>160000</v>
      </c>
      <c r="CW20" s="2" t="s">
        <v>256</v>
      </c>
      <c r="CX20" s="14" t="s">
        <v>2902</v>
      </c>
      <c r="CY20" s="14" t="s">
        <v>3599</v>
      </c>
      <c r="CZ20" s="2" t="s">
        <v>95</v>
      </c>
      <c r="DA20" s="2" t="s">
        <v>2311</v>
      </c>
      <c r="DB20" s="540"/>
      <c r="DC20" s="539"/>
      <c r="DD20" s="540"/>
      <c r="DE20" s="539"/>
      <c r="DF20" s="540"/>
      <c r="DG20" s="539"/>
    </row>
    <row r="21" spans="1:111" outlineLevel="1" x14ac:dyDescent="0.35">
      <c r="A21" s="9" t="s">
        <v>2897</v>
      </c>
      <c r="B21" s="2">
        <v>341453</v>
      </c>
      <c r="C21" s="2" t="s">
        <v>3358</v>
      </c>
      <c r="D21" s="2" t="s">
        <v>95</v>
      </c>
      <c r="E21" s="6" t="s">
        <v>3562</v>
      </c>
      <c r="F21" s="6" t="s">
        <v>3563</v>
      </c>
      <c r="G21" s="3">
        <v>46045</v>
      </c>
      <c r="H21" s="3">
        <v>46036</v>
      </c>
      <c r="I21" s="3">
        <v>46057</v>
      </c>
      <c r="J21" s="3">
        <v>46057</v>
      </c>
      <c r="K21" s="3">
        <v>46057</v>
      </c>
      <c r="L21" s="2" t="s">
        <v>2896</v>
      </c>
      <c r="M21" s="2" t="s">
        <v>2310</v>
      </c>
      <c r="N21" s="2" t="s">
        <v>95</v>
      </c>
      <c r="O21" s="6" t="s">
        <v>328</v>
      </c>
      <c r="Q21" s="2" t="s">
        <v>2895</v>
      </c>
      <c r="R21" s="2" t="s">
        <v>2310</v>
      </c>
      <c r="S21" s="2" t="s">
        <v>330</v>
      </c>
      <c r="T21" s="2" t="s">
        <v>1264</v>
      </c>
      <c r="U21" s="2">
        <v>1</v>
      </c>
      <c r="V21" s="3" t="s">
        <v>1251</v>
      </c>
      <c r="W21" s="2" t="s">
        <v>1239</v>
      </c>
      <c r="X21" s="8">
        <v>36</v>
      </c>
      <c r="Y21" s="3">
        <v>47158</v>
      </c>
      <c r="Z21" s="2">
        <v>2</v>
      </c>
      <c r="AA21" s="2">
        <v>12</v>
      </c>
      <c r="AB21" s="3">
        <v>47888</v>
      </c>
      <c r="AC21" s="8">
        <v>60</v>
      </c>
      <c r="AD21" s="455">
        <f t="shared" ca="1" si="0"/>
        <v>47158</v>
      </c>
      <c r="AE21" s="2" t="s">
        <v>98</v>
      </c>
      <c r="AF21" s="2">
        <v>1</v>
      </c>
      <c r="AG21" s="8">
        <v>60</v>
      </c>
      <c r="AH21" s="3"/>
      <c r="AK21" s="2">
        <v>0</v>
      </c>
      <c r="AL21" s="2" t="s">
        <v>99</v>
      </c>
      <c r="AM21" s="2" t="s">
        <v>1242</v>
      </c>
      <c r="AN21" s="549">
        <v>3.6600000000000001E-2</v>
      </c>
      <c r="AO21" s="2" t="s">
        <v>100</v>
      </c>
      <c r="AP21" s="549">
        <v>0.14199999999999999</v>
      </c>
      <c r="AQ21" s="521">
        <v>0.01</v>
      </c>
      <c r="AR21" s="521">
        <v>0</v>
      </c>
      <c r="AS21" s="521">
        <v>2.5000000000000001E-3</v>
      </c>
      <c r="AT21" s="521">
        <v>2.5000000000000001E-3</v>
      </c>
      <c r="AU21" s="521">
        <v>0</v>
      </c>
      <c r="AV21" s="2" t="s">
        <v>201</v>
      </c>
      <c r="AW21" s="2">
        <v>0.01</v>
      </c>
      <c r="AX21" s="2" t="s">
        <v>102</v>
      </c>
      <c r="AY21" s="2" t="s">
        <v>103</v>
      </c>
      <c r="AZ21" s="3">
        <v>46067</v>
      </c>
      <c r="BA21" s="3">
        <v>46068</v>
      </c>
      <c r="BB21" s="3">
        <v>46090</v>
      </c>
      <c r="BC21" s="3">
        <v>46121</v>
      </c>
      <c r="BD21" s="2" t="s">
        <v>97</v>
      </c>
      <c r="BE21" s="2">
        <v>1</v>
      </c>
      <c r="BF21" s="437">
        <v>9</v>
      </c>
      <c r="BG21" s="264" t="s">
        <v>3568</v>
      </c>
      <c r="BH21" s="3">
        <v>46065</v>
      </c>
      <c r="BI21" s="2" t="s">
        <v>97</v>
      </c>
      <c r="BJ21" s="438"/>
      <c r="BK21" s="438"/>
      <c r="BL21" s="5" t="s">
        <v>2904</v>
      </c>
      <c r="BM21" s="2">
        <v>0</v>
      </c>
      <c r="BN21" s="2" t="s">
        <v>97</v>
      </c>
      <c r="BO21" s="3">
        <v>46065</v>
      </c>
      <c r="BP21" s="438">
        <v>3.15E-2</v>
      </c>
      <c r="BQ21" s="2">
        <v>0</v>
      </c>
      <c r="BR21" s="532">
        <f>BR20</f>
        <v>0.05</v>
      </c>
      <c r="BS21" s="518">
        <f>BS20</f>
        <v>116622888.95999999</v>
      </c>
      <c r="BT21" s="437">
        <f>BT20</f>
        <v>24</v>
      </c>
      <c r="BU21" s="14"/>
      <c r="BV21" s="2" t="s">
        <v>105</v>
      </c>
      <c r="BW21" s="2" t="s">
        <v>2903</v>
      </c>
      <c r="BX21" s="3">
        <v>46057</v>
      </c>
      <c r="BY21" s="3">
        <v>47158</v>
      </c>
      <c r="BZ21" s="2" t="s">
        <v>107</v>
      </c>
      <c r="CA21" s="533">
        <v>4.4999999999999998E-2</v>
      </c>
      <c r="CB21" s="2">
        <v>0</v>
      </c>
      <c r="CC21" s="2" t="s">
        <v>95</v>
      </c>
      <c r="CD21" s="2">
        <v>1</v>
      </c>
      <c r="CE21" s="556"/>
      <c r="CF21" s="556">
        <v>7457015</v>
      </c>
      <c r="CG21" s="556">
        <v>2292752</v>
      </c>
      <c r="CH21" s="556">
        <v>7028560</v>
      </c>
      <c r="CI21" s="556"/>
      <c r="CJ21" s="556"/>
      <c r="CK21" s="556"/>
      <c r="CL21" s="556">
        <v>120029850</v>
      </c>
      <c r="CM21" s="556">
        <v>19591748</v>
      </c>
      <c r="CN21" s="556"/>
      <c r="CO21" s="556"/>
      <c r="CP21" s="556"/>
      <c r="CQ21" s="556">
        <v>7174251</v>
      </c>
      <c r="CR21" s="556">
        <v>66965900</v>
      </c>
      <c r="CS21" s="556"/>
      <c r="CT21" s="556"/>
      <c r="CU21" s="556">
        <v>44291597</v>
      </c>
      <c r="CV21" s="475">
        <v>160000</v>
      </c>
      <c r="CW21" s="2" t="s">
        <v>256</v>
      </c>
      <c r="CX21" s="14" t="s">
        <v>2902</v>
      </c>
      <c r="CY21" s="14" t="s">
        <v>3599</v>
      </c>
      <c r="CZ21" s="2" t="s">
        <v>95</v>
      </c>
      <c r="DA21" s="2" t="s">
        <v>2311</v>
      </c>
      <c r="DB21" s="553"/>
      <c r="DC21" s="554"/>
      <c r="DD21" s="553"/>
      <c r="DE21" s="554"/>
      <c r="DF21" s="553"/>
      <c r="DG21" s="554"/>
    </row>
    <row r="22" spans="1:111" outlineLevel="1" x14ac:dyDescent="0.35">
      <c r="A22" s="9" t="s">
        <v>2899</v>
      </c>
      <c r="B22" s="2">
        <v>138125</v>
      </c>
      <c r="C22" s="2" t="s">
        <v>2898</v>
      </c>
      <c r="D22" s="2" t="s">
        <v>95</v>
      </c>
      <c r="E22" s="6" t="s">
        <v>2295</v>
      </c>
      <c r="F22" s="6" t="s">
        <v>1036</v>
      </c>
      <c r="G22" s="3">
        <v>45471</v>
      </c>
      <c r="H22" s="3">
        <v>45504</v>
      </c>
      <c r="I22" s="436">
        <v>45525</v>
      </c>
      <c r="J22" s="436">
        <v>45525</v>
      </c>
      <c r="K22" s="436">
        <v>45527</v>
      </c>
      <c r="L22" s="2" t="s">
        <v>149</v>
      </c>
      <c r="M22" s="2" t="s">
        <v>2905</v>
      </c>
      <c r="N22" s="2" t="s">
        <v>95</v>
      </c>
      <c r="O22" s="6" t="s">
        <v>2905</v>
      </c>
      <c r="P22" s="2" t="s">
        <v>2905</v>
      </c>
      <c r="Q22" s="2" t="s">
        <v>2905</v>
      </c>
      <c r="R22" s="2" t="s">
        <v>2905</v>
      </c>
      <c r="S22" s="2" t="s">
        <v>2905</v>
      </c>
      <c r="T22" s="2" t="s">
        <v>2900</v>
      </c>
      <c r="U22" s="2">
        <v>13</v>
      </c>
      <c r="V22" s="3" t="s">
        <v>3316</v>
      </c>
      <c r="W22" s="264" t="s">
        <v>1253</v>
      </c>
      <c r="X22" s="8"/>
      <c r="Y22" s="436">
        <v>47330</v>
      </c>
      <c r="Z22" s="2">
        <v>0</v>
      </c>
      <c r="AA22" s="2">
        <v>0</v>
      </c>
      <c r="AB22" s="455">
        <f>Y22</f>
        <v>47330</v>
      </c>
      <c r="AC22" s="8">
        <v>60</v>
      </c>
      <c r="AD22" s="455">
        <f t="shared" ca="1" si="0"/>
        <v>47330</v>
      </c>
      <c r="AE22" s="8" t="s">
        <v>95</v>
      </c>
      <c r="AF22" s="8" t="s">
        <v>95</v>
      </c>
      <c r="AG22" s="8" t="s">
        <v>95</v>
      </c>
      <c r="AH22" s="3"/>
      <c r="AK22" s="2">
        <v>0</v>
      </c>
      <c r="AL22" s="2" t="s">
        <v>3607</v>
      </c>
      <c r="AM22" s="2" t="s">
        <v>95</v>
      </c>
      <c r="AN22" s="549" t="s">
        <v>95</v>
      </c>
      <c r="AO22" s="2" t="s">
        <v>95</v>
      </c>
      <c r="AP22" s="549" t="s">
        <v>95</v>
      </c>
      <c r="AQ22" s="521" t="s">
        <v>95</v>
      </c>
      <c r="AR22" s="521" t="s">
        <v>95</v>
      </c>
      <c r="AS22" s="521" t="s">
        <v>95</v>
      </c>
      <c r="AT22" s="521" t="s">
        <v>95</v>
      </c>
      <c r="AU22" s="521" t="s">
        <v>95</v>
      </c>
      <c r="AV22" s="2" t="s">
        <v>95</v>
      </c>
      <c r="AW22" s="2" t="s">
        <v>95</v>
      </c>
      <c r="AX22" s="2" t="s">
        <v>95</v>
      </c>
      <c r="AY22" s="2" t="s">
        <v>95</v>
      </c>
      <c r="AZ22" s="455">
        <f t="shared" ref="AZ22:AZ32" si="1">BA22-1</f>
        <v>45897</v>
      </c>
      <c r="BA22" s="3">
        <v>45898</v>
      </c>
      <c r="BB22" s="3">
        <v>45910</v>
      </c>
      <c r="BC22" s="3">
        <v>45910</v>
      </c>
      <c r="BD22" s="2" t="s">
        <v>97</v>
      </c>
      <c r="BE22" s="2">
        <v>1</v>
      </c>
      <c r="BF22" s="437">
        <v>10</v>
      </c>
      <c r="BG22" s="264" t="s">
        <v>3570</v>
      </c>
      <c r="BH22" s="3" t="s">
        <v>95</v>
      </c>
      <c r="BI22" s="3" t="s">
        <v>95</v>
      </c>
      <c r="BJ22" s="438"/>
      <c r="BK22" s="264"/>
      <c r="BL22" s="5" t="s">
        <v>95</v>
      </c>
      <c r="BM22" s="2" t="s">
        <v>95</v>
      </c>
      <c r="BN22" s="2" t="s">
        <v>1563</v>
      </c>
      <c r="BO22" s="3"/>
      <c r="BP22" s="438" t="s">
        <v>95</v>
      </c>
      <c r="BR22" s="454" t="s">
        <v>95</v>
      </c>
      <c r="BS22" s="518" t="s">
        <v>95</v>
      </c>
      <c r="BT22" s="437" t="s">
        <v>95</v>
      </c>
      <c r="BU22" s="14"/>
      <c r="BV22" s="2" t="s">
        <v>418</v>
      </c>
      <c r="BW22" s="3" t="s">
        <v>95</v>
      </c>
      <c r="BX22" s="3" t="s">
        <v>95</v>
      </c>
      <c r="BY22" s="3" t="s">
        <v>95</v>
      </c>
      <c r="CA22" s="538"/>
      <c r="CD22" s="2">
        <v>0</v>
      </c>
      <c r="CE22" s="556"/>
      <c r="CF22" s="558"/>
      <c r="CG22" s="558"/>
      <c r="CH22" s="558"/>
      <c r="CI22" s="558"/>
      <c r="CJ22" s="558"/>
      <c r="CK22" s="558"/>
      <c r="CL22" s="558"/>
      <c r="CM22" s="558"/>
      <c r="CN22" s="558"/>
      <c r="CO22" s="558"/>
      <c r="CP22" s="558"/>
      <c r="CQ22" s="558"/>
      <c r="CR22" s="558"/>
      <c r="CS22" s="558"/>
      <c r="CT22" s="558"/>
      <c r="CU22" s="558"/>
      <c r="CV22" s="559"/>
      <c r="CW22" s="2" t="s">
        <v>256</v>
      </c>
      <c r="CX22" s="14" t="s">
        <v>2902</v>
      </c>
      <c r="CY22" s="14" t="s">
        <v>3599</v>
      </c>
      <c r="CZ22" s="2" t="s">
        <v>95</v>
      </c>
      <c r="DA22" s="2" t="s">
        <v>2311</v>
      </c>
      <c r="DB22" s="540"/>
      <c r="DC22" s="539"/>
      <c r="DD22" s="540"/>
      <c r="DE22" s="539"/>
      <c r="DF22" s="540"/>
      <c r="DG22" s="539"/>
    </row>
    <row r="23" spans="1:111" x14ac:dyDescent="0.35">
      <c r="A23" s="9" t="s">
        <v>2964</v>
      </c>
      <c r="B23" s="2">
        <v>344509</v>
      </c>
      <c r="C23" s="264" t="s">
        <v>2965</v>
      </c>
      <c r="D23" s="2" t="s">
        <v>2968</v>
      </c>
      <c r="E23" s="441" t="s">
        <v>2295</v>
      </c>
      <c r="F23" s="441" t="s">
        <v>3560</v>
      </c>
      <c r="G23" s="436">
        <v>46110</v>
      </c>
      <c r="H23" s="436">
        <v>46118</v>
      </c>
      <c r="I23" s="436">
        <v>46122</v>
      </c>
      <c r="J23" s="436">
        <v>46133</v>
      </c>
      <c r="K23" s="436">
        <v>46133</v>
      </c>
      <c r="L23" s="264" t="s">
        <v>2974</v>
      </c>
      <c r="M23" s="264" t="s">
        <v>2969</v>
      </c>
      <c r="N23" s="264" t="s">
        <v>2969</v>
      </c>
      <c r="O23" s="441" t="s">
        <v>2969</v>
      </c>
      <c r="P23" s="264" t="s">
        <v>2970</v>
      </c>
      <c r="Q23" s="264" t="s">
        <v>149</v>
      </c>
      <c r="R23" s="264" t="s">
        <v>2971</v>
      </c>
      <c r="S23" s="264" t="s">
        <v>3148</v>
      </c>
      <c r="T23" s="264" t="s">
        <v>1264</v>
      </c>
      <c r="U23" s="264">
        <v>1</v>
      </c>
      <c r="V23" s="436" t="s">
        <v>1251</v>
      </c>
      <c r="W23" s="264" t="s">
        <v>2342</v>
      </c>
      <c r="X23" s="437">
        <v>23.6</v>
      </c>
      <c r="Y23" s="436">
        <v>46852</v>
      </c>
      <c r="Z23" s="264">
        <v>3</v>
      </c>
      <c r="AA23" s="264">
        <v>12</v>
      </c>
      <c r="AB23" s="436">
        <v>47947</v>
      </c>
      <c r="AC23" s="437">
        <v>60</v>
      </c>
      <c r="AD23" s="455">
        <f t="shared" ca="1" si="0"/>
        <v>46852</v>
      </c>
      <c r="AE23" s="264" t="s">
        <v>98</v>
      </c>
      <c r="AF23" s="264">
        <v>1</v>
      </c>
      <c r="AG23" s="437">
        <v>24</v>
      </c>
      <c r="AH23" s="436"/>
      <c r="AI23" s="264"/>
      <c r="AJ23" s="264"/>
      <c r="AK23" s="264">
        <v>0</v>
      </c>
      <c r="AL23" s="264" t="s">
        <v>99</v>
      </c>
      <c r="AM23" s="264" t="s">
        <v>1242</v>
      </c>
      <c r="AN23" s="549">
        <v>3.6499999999999998E-2</v>
      </c>
      <c r="AO23" s="264" t="s">
        <v>100</v>
      </c>
      <c r="AP23" s="532">
        <v>0.02</v>
      </c>
      <c r="AQ23" s="521" t="s">
        <v>95</v>
      </c>
      <c r="AR23" s="521" t="s">
        <v>95</v>
      </c>
      <c r="AS23" s="521" t="s">
        <v>95</v>
      </c>
      <c r="AT23" s="521" t="s">
        <v>95</v>
      </c>
      <c r="AU23" s="521" t="s">
        <v>95</v>
      </c>
      <c r="AV23" s="2" t="s">
        <v>101</v>
      </c>
      <c r="AW23" s="2" t="s">
        <v>95</v>
      </c>
      <c r="AX23" s="264" t="s">
        <v>102</v>
      </c>
      <c r="AY23" s="264" t="s">
        <v>103</v>
      </c>
      <c r="AZ23" s="455">
        <f t="shared" si="1"/>
        <v>46132</v>
      </c>
      <c r="BA23" s="436">
        <v>46133</v>
      </c>
      <c r="BB23" s="436">
        <v>46151</v>
      </c>
      <c r="BC23" s="436">
        <v>46151</v>
      </c>
      <c r="BD23" s="264" t="s">
        <v>97</v>
      </c>
      <c r="BE23" s="264">
        <v>1</v>
      </c>
      <c r="BF23" s="437">
        <v>15</v>
      </c>
      <c r="BG23" s="264" t="s">
        <v>3571</v>
      </c>
      <c r="BH23" s="436">
        <v>46151</v>
      </c>
      <c r="BI23" s="264" t="s">
        <v>97</v>
      </c>
      <c r="BJ23" s="438"/>
      <c r="BK23" s="438"/>
      <c r="BL23" s="454" t="s">
        <v>95</v>
      </c>
      <c r="BM23" s="264" t="s">
        <v>95</v>
      </c>
      <c r="BN23" s="264" t="s">
        <v>97</v>
      </c>
      <c r="BO23" s="436">
        <v>46151</v>
      </c>
      <c r="BP23" s="438">
        <v>0</v>
      </c>
      <c r="BQ23" s="264"/>
      <c r="BR23" s="454">
        <v>4.4400000000000002E-2</v>
      </c>
      <c r="BS23" s="518">
        <v>600000000</v>
      </c>
      <c r="BT23" s="437">
        <v>24</v>
      </c>
      <c r="BU23" s="438" t="s">
        <v>95</v>
      </c>
      <c r="BV23" s="264" t="s">
        <v>418</v>
      </c>
      <c r="BW23" s="264" t="s">
        <v>2975</v>
      </c>
      <c r="BX23" s="436">
        <v>46133</v>
      </c>
      <c r="BY23" s="436">
        <v>46486</v>
      </c>
      <c r="BZ23" s="264"/>
      <c r="CA23" s="535">
        <v>0.03</v>
      </c>
      <c r="CB23" s="2">
        <v>0</v>
      </c>
      <c r="CC23" s="2" t="s">
        <v>95</v>
      </c>
      <c r="CD23" s="264">
        <v>0</v>
      </c>
      <c r="CE23" s="558"/>
      <c r="CF23" s="558"/>
      <c r="CG23" s="558"/>
      <c r="CH23" s="558"/>
      <c r="CI23" s="558"/>
      <c r="CJ23" s="558"/>
      <c r="CK23" s="558"/>
      <c r="CL23" s="558"/>
      <c r="CM23" s="558"/>
      <c r="CN23" s="558"/>
      <c r="CO23" s="558"/>
      <c r="CP23" s="558"/>
      <c r="CQ23" s="558"/>
      <c r="CR23" s="558"/>
      <c r="CS23" s="558"/>
      <c r="CT23" s="558"/>
      <c r="CU23" s="558"/>
      <c r="CV23" s="559"/>
      <c r="CW23" s="264" t="s">
        <v>1276</v>
      </c>
      <c r="CX23" s="438" t="s">
        <v>2976</v>
      </c>
      <c r="CY23" s="438" t="s">
        <v>3592</v>
      </c>
      <c r="CZ23" s="264" t="s">
        <v>2971</v>
      </c>
      <c r="DA23" s="264" t="s">
        <v>95</v>
      </c>
      <c r="DB23" s="519"/>
      <c r="DC23" s="537"/>
      <c r="DD23" s="519"/>
      <c r="DE23" s="537"/>
      <c r="DF23" s="264"/>
      <c r="DG23" s="264"/>
    </row>
    <row r="24" spans="1:111" x14ac:dyDescent="0.35">
      <c r="A24" s="9" t="s">
        <v>2964</v>
      </c>
      <c r="B24" s="2">
        <v>344509</v>
      </c>
      <c r="C24" s="264" t="s">
        <v>2966</v>
      </c>
      <c r="D24" s="2" t="s">
        <v>2972</v>
      </c>
      <c r="E24" s="441" t="s">
        <v>2295</v>
      </c>
      <c r="F24" s="441" t="s">
        <v>3560</v>
      </c>
      <c r="G24" s="436">
        <v>46110</v>
      </c>
      <c r="H24" s="436">
        <v>46118</v>
      </c>
      <c r="I24" s="436">
        <v>46122</v>
      </c>
      <c r="J24" s="436">
        <v>46133</v>
      </c>
      <c r="K24" s="436">
        <v>46133</v>
      </c>
      <c r="L24" s="264" t="s">
        <v>2974</v>
      </c>
      <c r="M24" s="264" t="s">
        <v>2969</v>
      </c>
      <c r="N24" s="264" t="s">
        <v>2969</v>
      </c>
      <c r="O24" s="441" t="s">
        <v>2969</v>
      </c>
      <c r="P24" s="264" t="s">
        <v>2970</v>
      </c>
      <c r="Q24" s="264" t="s">
        <v>149</v>
      </c>
      <c r="R24" s="264" t="s">
        <v>2971</v>
      </c>
      <c r="S24" s="264" t="s">
        <v>3148</v>
      </c>
      <c r="T24" s="264" t="s">
        <v>1264</v>
      </c>
      <c r="U24" s="264">
        <v>1</v>
      </c>
      <c r="V24" s="436" t="s">
        <v>1251</v>
      </c>
      <c r="W24" s="264" t="s">
        <v>2342</v>
      </c>
      <c r="X24" s="437">
        <v>23.6</v>
      </c>
      <c r="Y24" s="436">
        <v>46852</v>
      </c>
      <c r="Z24" s="264">
        <v>3</v>
      </c>
      <c r="AA24" s="264">
        <v>12</v>
      </c>
      <c r="AB24" s="436">
        <v>47947</v>
      </c>
      <c r="AC24" s="437">
        <v>60</v>
      </c>
      <c r="AD24" s="455">
        <f t="shared" ca="1" si="0"/>
        <v>46852</v>
      </c>
      <c r="AE24" s="264" t="s">
        <v>98</v>
      </c>
      <c r="AF24" s="264">
        <v>1</v>
      </c>
      <c r="AG24" s="437">
        <v>24</v>
      </c>
      <c r="AH24" s="436"/>
      <c r="AI24" s="264"/>
      <c r="AJ24" s="264"/>
      <c r="AK24" s="264">
        <v>0</v>
      </c>
      <c r="AL24" s="264" t="s">
        <v>99</v>
      </c>
      <c r="AM24" s="264" t="s">
        <v>1242</v>
      </c>
      <c r="AN24" s="549">
        <v>3.6499999999999998E-2</v>
      </c>
      <c r="AO24" s="264" t="s">
        <v>100</v>
      </c>
      <c r="AP24" s="532">
        <v>2.2499999999999999E-2</v>
      </c>
      <c r="AQ24" s="521" t="s">
        <v>95</v>
      </c>
      <c r="AR24" s="521" t="s">
        <v>95</v>
      </c>
      <c r="AS24" s="521" t="s">
        <v>95</v>
      </c>
      <c r="AT24" s="521" t="s">
        <v>95</v>
      </c>
      <c r="AU24" s="521" t="s">
        <v>95</v>
      </c>
      <c r="AV24" s="2" t="s">
        <v>101</v>
      </c>
      <c r="AW24" s="2" t="s">
        <v>95</v>
      </c>
      <c r="AX24" s="264" t="s">
        <v>102</v>
      </c>
      <c r="AY24" s="264" t="s">
        <v>103</v>
      </c>
      <c r="AZ24" s="455">
        <f t="shared" si="1"/>
        <v>46132</v>
      </c>
      <c r="BA24" s="436">
        <v>46133</v>
      </c>
      <c r="BB24" s="436">
        <v>46151</v>
      </c>
      <c r="BC24" s="436">
        <v>46151</v>
      </c>
      <c r="BD24" s="264" t="s">
        <v>97</v>
      </c>
      <c r="BE24" s="264">
        <v>1</v>
      </c>
      <c r="BF24" s="437">
        <v>15</v>
      </c>
      <c r="BG24" s="264" t="s">
        <v>3571</v>
      </c>
      <c r="BH24" s="436">
        <v>46151</v>
      </c>
      <c r="BI24" s="264" t="s">
        <v>97</v>
      </c>
      <c r="BJ24" s="438"/>
      <c r="BK24" s="438"/>
      <c r="BL24" s="454" t="s">
        <v>95</v>
      </c>
      <c r="BM24" s="264" t="s">
        <v>95</v>
      </c>
      <c r="BN24" s="264" t="s">
        <v>97</v>
      </c>
      <c r="BO24" s="436">
        <v>46151</v>
      </c>
      <c r="BP24" s="438">
        <v>0</v>
      </c>
      <c r="BQ24" s="264"/>
      <c r="BR24" s="454">
        <v>4.4400000000000002E-2</v>
      </c>
      <c r="BS24" s="518">
        <v>600000000</v>
      </c>
      <c r="BT24" s="437">
        <v>24</v>
      </c>
      <c r="BU24" s="438" t="s">
        <v>95</v>
      </c>
      <c r="BV24" s="264" t="s">
        <v>418</v>
      </c>
      <c r="BW24" s="264" t="s">
        <v>2975</v>
      </c>
      <c r="BX24" s="436">
        <v>46133</v>
      </c>
      <c r="BY24" s="436">
        <v>46486</v>
      </c>
      <c r="BZ24" s="264"/>
      <c r="CA24" s="535">
        <v>0.03</v>
      </c>
      <c r="CB24" s="2">
        <v>0</v>
      </c>
      <c r="CC24" s="2" t="s">
        <v>95</v>
      </c>
      <c r="CD24" s="264">
        <v>0</v>
      </c>
      <c r="CE24" s="558"/>
      <c r="CF24" s="558"/>
      <c r="CG24" s="558"/>
      <c r="CH24" s="558"/>
      <c r="CI24" s="558"/>
      <c r="CJ24" s="558"/>
      <c r="CK24" s="558"/>
      <c r="CL24" s="558"/>
      <c r="CM24" s="558"/>
      <c r="CN24" s="558"/>
      <c r="CO24" s="558"/>
      <c r="CP24" s="558"/>
      <c r="CQ24" s="558"/>
      <c r="CR24" s="558"/>
      <c r="CS24" s="558"/>
      <c r="CT24" s="558"/>
      <c r="CU24" s="558"/>
      <c r="CV24" s="559"/>
      <c r="CW24" s="264" t="s">
        <v>1276</v>
      </c>
      <c r="CX24" s="438" t="s">
        <v>2976</v>
      </c>
      <c r="CY24" s="264" t="str">
        <f>CY23</f>
        <v>DY Trigger: DY ≥ the Debt Yield Threshold (6.70% first 12 months / 7.50% thereafter) for 2 consecutive quarters; or immediate cure by prepayment (incl. any Prepayment Premium) and/or a letter of credit sized to meet the threshold. EoD: Lender accepts cure (sole discretion); Manager Trigger: replacement with a Qualified Manager. Bankruptcy Event: not curable.</v>
      </c>
      <c r="CZ24" s="264" t="s">
        <v>2971</v>
      </c>
      <c r="DA24" s="264" t="s">
        <v>95</v>
      </c>
      <c r="DB24" s="519"/>
      <c r="DC24" s="537"/>
      <c r="DD24" s="519"/>
      <c r="DE24" s="537"/>
      <c r="DF24" s="264"/>
      <c r="DG24" s="264"/>
    </row>
    <row r="25" spans="1:111" x14ac:dyDescent="0.35">
      <c r="A25" s="9" t="s">
        <v>2964</v>
      </c>
      <c r="B25" s="2">
        <v>344509</v>
      </c>
      <c r="C25" s="264" t="s">
        <v>2967</v>
      </c>
      <c r="D25" s="264" t="s">
        <v>2973</v>
      </c>
      <c r="E25" s="441" t="s">
        <v>2295</v>
      </c>
      <c r="F25" s="441" t="s">
        <v>3560</v>
      </c>
      <c r="G25" s="436">
        <v>46110</v>
      </c>
      <c r="H25" s="436">
        <v>46118</v>
      </c>
      <c r="I25" s="436">
        <v>46122</v>
      </c>
      <c r="J25" s="436">
        <v>46133</v>
      </c>
      <c r="K25" s="436">
        <v>46133</v>
      </c>
      <c r="L25" s="264" t="s">
        <v>2974</v>
      </c>
      <c r="M25" s="264" t="s">
        <v>2969</v>
      </c>
      <c r="N25" s="264" t="s">
        <v>2969</v>
      </c>
      <c r="O25" s="441" t="s">
        <v>2969</v>
      </c>
      <c r="P25" s="264" t="s">
        <v>2970</v>
      </c>
      <c r="Q25" s="264" t="s">
        <v>149</v>
      </c>
      <c r="R25" s="264" t="s">
        <v>2971</v>
      </c>
      <c r="S25" s="264" t="s">
        <v>3148</v>
      </c>
      <c r="T25" s="264" t="s">
        <v>1264</v>
      </c>
      <c r="U25" s="264">
        <v>1</v>
      </c>
      <c r="V25" s="436" t="s">
        <v>1251</v>
      </c>
      <c r="W25" s="264" t="s">
        <v>2342</v>
      </c>
      <c r="X25" s="437">
        <v>23.6</v>
      </c>
      <c r="Y25" s="436">
        <v>46852</v>
      </c>
      <c r="Z25" s="264">
        <v>3</v>
      </c>
      <c r="AA25" s="264">
        <v>12</v>
      </c>
      <c r="AB25" s="436">
        <v>47947</v>
      </c>
      <c r="AC25" s="437">
        <v>60</v>
      </c>
      <c r="AD25" s="455">
        <f t="shared" ca="1" si="0"/>
        <v>46852</v>
      </c>
      <c r="AE25" s="264" t="s">
        <v>98</v>
      </c>
      <c r="AF25" s="264">
        <v>1</v>
      </c>
      <c r="AG25" s="437">
        <v>24</v>
      </c>
      <c r="AH25" s="436"/>
      <c r="AI25" s="264"/>
      <c r="AJ25" s="264"/>
      <c r="AK25" s="264">
        <v>0</v>
      </c>
      <c r="AL25" s="264" t="s">
        <v>99</v>
      </c>
      <c r="AM25" s="264" t="s">
        <v>1242</v>
      </c>
      <c r="AN25" s="549">
        <v>3.6499999999999998E-2</v>
      </c>
      <c r="AO25" s="264" t="s">
        <v>100</v>
      </c>
      <c r="AP25" s="532">
        <v>2.75E-2</v>
      </c>
      <c r="AQ25" s="521" t="s">
        <v>95</v>
      </c>
      <c r="AR25" s="521" t="s">
        <v>95</v>
      </c>
      <c r="AS25" s="521" t="s">
        <v>95</v>
      </c>
      <c r="AT25" s="521" t="s">
        <v>95</v>
      </c>
      <c r="AU25" s="521" t="s">
        <v>95</v>
      </c>
      <c r="AV25" s="2" t="s">
        <v>101</v>
      </c>
      <c r="AW25" s="2" t="s">
        <v>95</v>
      </c>
      <c r="AX25" s="264" t="s">
        <v>102</v>
      </c>
      <c r="AY25" s="264" t="s">
        <v>103</v>
      </c>
      <c r="AZ25" s="455">
        <f t="shared" si="1"/>
        <v>46132</v>
      </c>
      <c r="BA25" s="436">
        <v>46133</v>
      </c>
      <c r="BB25" s="436">
        <v>46151</v>
      </c>
      <c r="BC25" s="436">
        <v>46151</v>
      </c>
      <c r="BD25" s="264" t="s">
        <v>97</v>
      </c>
      <c r="BE25" s="264">
        <v>1</v>
      </c>
      <c r="BF25" s="437">
        <v>15</v>
      </c>
      <c r="BG25" s="264" t="s">
        <v>3571</v>
      </c>
      <c r="BH25" s="436">
        <v>46151</v>
      </c>
      <c r="BI25" s="264" t="s">
        <v>97</v>
      </c>
      <c r="BJ25" s="438"/>
      <c r="BK25" s="438"/>
      <c r="BL25" s="454" t="s">
        <v>95</v>
      </c>
      <c r="BM25" s="264" t="s">
        <v>95</v>
      </c>
      <c r="BN25" s="264" t="s">
        <v>97</v>
      </c>
      <c r="BO25" s="436">
        <v>46151</v>
      </c>
      <c r="BP25" s="438">
        <v>0</v>
      </c>
      <c r="BQ25" s="264"/>
      <c r="BR25" s="454">
        <v>4.4400000000000002E-2</v>
      </c>
      <c r="BS25" s="518">
        <v>600000000</v>
      </c>
      <c r="BT25" s="437">
        <v>24</v>
      </c>
      <c r="BU25" s="438" t="s">
        <v>95</v>
      </c>
      <c r="BV25" s="264" t="s">
        <v>418</v>
      </c>
      <c r="BW25" s="264" t="s">
        <v>2975</v>
      </c>
      <c r="BX25" s="436">
        <v>46133</v>
      </c>
      <c r="BY25" s="436">
        <v>46486</v>
      </c>
      <c r="BZ25" s="264"/>
      <c r="CA25" s="535">
        <v>0.03</v>
      </c>
      <c r="CB25" s="2">
        <v>0</v>
      </c>
      <c r="CC25" s="2" t="s">
        <v>95</v>
      </c>
      <c r="CD25" s="264">
        <v>0</v>
      </c>
      <c r="CE25" s="558"/>
      <c r="CF25" s="558"/>
      <c r="CG25" s="558"/>
      <c r="CH25" s="558"/>
      <c r="CI25" s="558"/>
      <c r="CJ25" s="558"/>
      <c r="CK25" s="558"/>
      <c r="CL25" s="558"/>
      <c r="CM25" s="558"/>
      <c r="CN25" s="558"/>
      <c r="CO25" s="558"/>
      <c r="CP25" s="558"/>
      <c r="CQ25" s="558"/>
      <c r="CR25" s="558"/>
      <c r="CS25" s="558"/>
      <c r="CT25" s="558"/>
      <c r="CU25" s="558"/>
      <c r="CV25" s="559"/>
      <c r="CW25" s="264" t="s">
        <v>1276</v>
      </c>
      <c r="CX25" s="438" t="s">
        <v>2976</v>
      </c>
      <c r="CY25" s="264" t="str">
        <f>CY23</f>
        <v>DY Trigger: DY ≥ the Debt Yield Threshold (6.70% first 12 months / 7.50% thereafter) for 2 consecutive quarters; or immediate cure by prepayment (incl. any Prepayment Premium) and/or a letter of credit sized to meet the threshold. EoD: Lender accepts cure (sole discretion); Manager Trigger: replacement with a Qualified Manager. Bankruptcy Event: not curable.</v>
      </c>
      <c r="CZ25" s="264" t="s">
        <v>2971</v>
      </c>
      <c r="DA25" s="264" t="s">
        <v>95</v>
      </c>
      <c r="DB25" s="519"/>
      <c r="DC25" s="537"/>
      <c r="DD25" s="519"/>
      <c r="DE25" s="537"/>
      <c r="DF25" s="264"/>
      <c r="DG25" s="264"/>
    </row>
    <row r="26" spans="1:111" x14ac:dyDescent="0.35">
      <c r="A26" s="9" t="s">
        <v>2982</v>
      </c>
      <c r="B26" s="2">
        <v>345181</v>
      </c>
      <c r="C26" s="264" t="s">
        <v>2993</v>
      </c>
      <c r="D26" s="264" t="s">
        <v>2984</v>
      </c>
      <c r="E26" s="441" t="s">
        <v>2295</v>
      </c>
      <c r="F26" s="441" t="s">
        <v>3560</v>
      </c>
      <c r="G26" s="436">
        <v>46149</v>
      </c>
      <c r="H26" s="436">
        <v>46161</v>
      </c>
      <c r="I26" s="436">
        <v>46163</v>
      </c>
      <c r="J26" s="436">
        <v>46188</v>
      </c>
      <c r="K26" s="436">
        <v>46188</v>
      </c>
      <c r="L26" s="264" t="s">
        <v>2983</v>
      </c>
      <c r="M26" s="264" t="s">
        <v>290</v>
      </c>
      <c r="N26" s="264" t="s">
        <v>290</v>
      </c>
      <c r="O26" s="441" t="s">
        <v>290</v>
      </c>
      <c r="P26" s="453"/>
      <c r="Q26" s="264" t="s">
        <v>149</v>
      </c>
      <c r="R26" s="264" t="s">
        <v>2985</v>
      </c>
      <c r="S26" s="264" t="s">
        <v>2841</v>
      </c>
      <c r="T26" s="264" t="s">
        <v>1264</v>
      </c>
      <c r="U26" s="264">
        <v>12</v>
      </c>
      <c r="V26" s="436" t="s">
        <v>1251</v>
      </c>
      <c r="W26" s="264" t="s">
        <v>2342</v>
      </c>
      <c r="X26" s="456">
        <v>23.8</v>
      </c>
      <c r="Y26" s="436">
        <v>46913</v>
      </c>
      <c r="Z26" s="264">
        <v>3</v>
      </c>
      <c r="AA26" s="264">
        <v>12</v>
      </c>
      <c r="AB26" s="436">
        <v>48008</v>
      </c>
      <c r="AC26" s="456">
        <v>60</v>
      </c>
      <c r="AD26" s="455">
        <f t="shared" ca="1" si="0"/>
        <v>46913</v>
      </c>
      <c r="AE26" s="264" t="s">
        <v>98</v>
      </c>
      <c r="AF26" s="264">
        <v>1</v>
      </c>
      <c r="AG26" s="456">
        <v>24</v>
      </c>
      <c r="AH26" s="436"/>
      <c r="AI26" s="264"/>
      <c r="AJ26" s="264"/>
      <c r="AK26" s="264">
        <v>0</v>
      </c>
      <c r="AL26" s="264" t="s">
        <v>99</v>
      </c>
      <c r="AM26" s="264" t="s">
        <v>1242</v>
      </c>
      <c r="AN26" s="549">
        <v>3.6200000000000003E-2</v>
      </c>
      <c r="AO26" s="264" t="s">
        <v>100</v>
      </c>
      <c r="AP26" s="532">
        <v>1.7999999999999999E-2</v>
      </c>
      <c r="AQ26" s="521" t="s">
        <v>95</v>
      </c>
      <c r="AR26" s="521" t="s">
        <v>95</v>
      </c>
      <c r="AS26" s="521" t="s">
        <v>95</v>
      </c>
      <c r="AT26" s="521" t="s">
        <v>95</v>
      </c>
      <c r="AU26" s="521" t="s">
        <v>95</v>
      </c>
      <c r="AV26" s="2" t="s">
        <v>101</v>
      </c>
      <c r="AW26" s="2" t="s">
        <v>95</v>
      </c>
      <c r="AX26" s="264" t="s">
        <v>102</v>
      </c>
      <c r="AY26" s="264" t="s">
        <v>103</v>
      </c>
      <c r="AZ26" s="455">
        <f t="shared" si="1"/>
        <v>46187</v>
      </c>
      <c r="BA26" s="455">
        <v>46188</v>
      </c>
      <c r="BB26" s="455">
        <v>46218</v>
      </c>
      <c r="BC26" s="436">
        <v>46218</v>
      </c>
      <c r="BD26" s="264" t="s">
        <v>97</v>
      </c>
      <c r="BE26" s="264">
        <v>1</v>
      </c>
      <c r="BF26" s="437">
        <v>15</v>
      </c>
      <c r="BG26" s="264" t="s">
        <v>3571</v>
      </c>
      <c r="BH26" s="436">
        <v>46218</v>
      </c>
      <c r="BI26" s="264" t="s">
        <v>97</v>
      </c>
      <c r="BJ26" s="438"/>
      <c r="BK26" s="438"/>
      <c r="BL26" s="454" t="s">
        <v>95</v>
      </c>
      <c r="BM26" s="264" t="s">
        <v>95</v>
      </c>
      <c r="BN26" s="264" t="s">
        <v>97</v>
      </c>
      <c r="BO26" s="436">
        <v>46218</v>
      </c>
      <c r="BP26" s="438">
        <v>0</v>
      </c>
      <c r="BQ26" s="264"/>
      <c r="BR26" s="454">
        <v>4.8608499999999999E-2</v>
      </c>
      <c r="BS26" s="518">
        <v>890000000</v>
      </c>
      <c r="BT26" s="437">
        <v>24</v>
      </c>
      <c r="BU26" s="438" t="s">
        <v>95</v>
      </c>
      <c r="BV26" s="264" t="s">
        <v>418</v>
      </c>
      <c r="BW26" s="264" t="s">
        <v>2975</v>
      </c>
      <c r="BX26" s="436">
        <v>46188</v>
      </c>
      <c r="BY26" s="436">
        <v>46553</v>
      </c>
      <c r="BZ26" s="264"/>
      <c r="CA26" s="535">
        <v>0.03</v>
      </c>
      <c r="CB26" s="2">
        <v>0</v>
      </c>
      <c r="CC26" s="2" t="s">
        <v>95</v>
      </c>
      <c r="CD26" s="264">
        <v>0</v>
      </c>
      <c r="CE26" s="558"/>
      <c r="CF26" s="558"/>
      <c r="CG26" s="558"/>
      <c r="CH26" s="558"/>
      <c r="CI26" s="558"/>
      <c r="CJ26" s="558"/>
      <c r="CK26" s="558"/>
      <c r="CL26" s="558"/>
      <c r="CM26" s="558"/>
      <c r="CN26" s="558"/>
      <c r="CO26" s="558"/>
      <c r="CP26" s="558"/>
      <c r="CQ26" s="558"/>
      <c r="CR26" s="558"/>
      <c r="CS26" s="558"/>
      <c r="CT26" s="558"/>
      <c r="CU26" s="558"/>
      <c r="CV26" s="559"/>
      <c r="CW26" s="264" t="s">
        <v>1276</v>
      </c>
      <c r="CX26" s="438" t="s">
        <v>3000</v>
      </c>
      <c r="CY26" s="438" t="s">
        <v>3585</v>
      </c>
      <c r="CZ26" s="264" t="s">
        <v>2985</v>
      </c>
      <c r="DA26" s="264" t="s">
        <v>95</v>
      </c>
      <c r="DB26" s="519"/>
      <c r="DC26" s="537"/>
      <c r="DD26" s="519"/>
      <c r="DE26" s="537"/>
      <c r="DF26" s="453"/>
      <c r="DG26" s="453"/>
    </row>
    <row r="27" spans="1:111" x14ac:dyDescent="0.35">
      <c r="A27" s="9" t="s">
        <v>2982</v>
      </c>
      <c r="B27" s="2">
        <v>345181</v>
      </c>
      <c r="C27" s="264" t="s">
        <v>2994</v>
      </c>
      <c r="D27" s="264" t="s">
        <v>2986</v>
      </c>
      <c r="E27" s="441" t="s">
        <v>2295</v>
      </c>
      <c r="F27" s="441" t="s">
        <v>3560</v>
      </c>
      <c r="G27" s="436">
        <v>46149</v>
      </c>
      <c r="H27" s="436">
        <v>46161</v>
      </c>
      <c r="I27" s="436">
        <v>46163</v>
      </c>
      <c r="J27" s="436">
        <v>46188</v>
      </c>
      <c r="K27" s="436">
        <v>46188</v>
      </c>
      <c r="L27" s="264" t="s">
        <v>2983</v>
      </c>
      <c r="M27" s="264" t="s">
        <v>290</v>
      </c>
      <c r="N27" s="264" t="s">
        <v>290</v>
      </c>
      <c r="O27" s="441" t="s">
        <v>290</v>
      </c>
      <c r="P27" s="453"/>
      <c r="Q27" s="264" t="s">
        <v>149</v>
      </c>
      <c r="R27" s="264" t="s">
        <v>2985</v>
      </c>
      <c r="S27" s="264" t="s">
        <v>2841</v>
      </c>
      <c r="T27" s="264" t="s">
        <v>1264</v>
      </c>
      <c r="U27" s="264">
        <v>12</v>
      </c>
      <c r="V27" s="436" t="s">
        <v>1251</v>
      </c>
      <c r="W27" s="264" t="s">
        <v>2342</v>
      </c>
      <c r="X27" s="456">
        <v>23.8</v>
      </c>
      <c r="Y27" s="436">
        <v>46913</v>
      </c>
      <c r="Z27" s="264">
        <v>3</v>
      </c>
      <c r="AA27" s="264">
        <v>12</v>
      </c>
      <c r="AB27" s="436">
        <v>48008</v>
      </c>
      <c r="AC27" s="456">
        <v>60</v>
      </c>
      <c r="AD27" s="455">
        <f t="shared" ca="1" si="0"/>
        <v>46913</v>
      </c>
      <c r="AE27" s="264" t="s">
        <v>98</v>
      </c>
      <c r="AF27" s="264">
        <v>1</v>
      </c>
      <c r="AG27" s="456">
        <v>24</v>
      </c>
      <c r="AH27" s="436"/>
      <c r="AI27" s="264"/>
      <c r="AJ27" s="264"/>
      <c r="AK27" s="264">
        <v>0</v>
      </c>
      <c r="AL27" s="264" t="s">
        <v>99</v>
      </c>
      <c r="AM27" s="264" t="s">
        <v>1242</v>
      </c>
      <c r="AN27" s="549">
        <v>3.6200000000000003E-2</v>
      </c>
      <c r="AO27" s="264" t="s">
        <v>100</v>
      </c>
      <c r="AP27" s="532">
        <v>2.0500000000000001E-2</v>
      </c>
      <c r="AQ27" s="521" t="s">
        <v>95</v>
      </c>
      <c r="AR27" s="521" t="s">
        <v>95</v>
      </c>
      <c r="AS27" s="521" t="s">
        <v>95</v>
      </c>
      <c r="AT27" s="521" t="s">
        <v>95</v>
      </c>
      <c r="AU27" s="521" t="s">
        <v>95</v>
      </c>
      <c r="AV27" s="2" t="s">
        <v>101</v>
      </c>
      <c r="AW27" s="2" t="s">
        <v>95</v>
      </c>
      <c r="AX27" s="264" t="s">
        <v>102</v>
      </c>
      <c r="AY27" s="264" t="s">
        <v>103</v>
      </c>
      <c r="AZ27" s="455">
        <f t="shared" si="1"/>
        <v>46187</v>
      </c>
      <c r="BA27" s="455">
        <v>46188</v>
      </c>
      <c r="BB27" s="455">
        <v>46218</v>
      </c>
      <c r="BC27" s="436">
        <v>46218</v>
      </c>
      <c r="BD27" s="264" t="s">
        <v>97</v>
      </c>
      <c r="BE27" s="264">
        <v>1</v>
      </c>
      <c r="BF27" s="437">
        <v>15</v>
      </c>
      <c r="BG27" s="264" t="s">
        <v>3571</v>
      </c>
      <c r="BH27" s="436">
        <v>46218</v>
      </c>
      <c r="BI27" s="264" t="s">
        <v>97</v>
      </c>
      <c r="BJ27" s="438"/>
      <c r="BK27" s="438"/>
      <c r="BL27" s="454" t="s">
        <v>95</v>
      </c>
      <c r="BM27" s="264" t="s">
        <v>95</v>
      </c>
      <c r="BN27" s="264" t="s">
        <v>97</v>
      </c>
      <c r="BO27" s="436">
        <v>46218</v>
      </c>
      <c r="BP27" s="438">
        <v>0</v>
      </c>
      <c r="BQ27" s="264"/>
      <c r="BR27" s="454">
        <v>4.8608499999999999E-2</v>
      </c>
      <c r="BS27" s="518">
        <v>890000000</v>
      </c>
      <c r="BT27" s="437">
        <v>24</v>
      </c>
      <c r="BU27" s="438" t="s">
        <v>95</v>
      </c>
      <c r="BV27" s="264" t="s">
        <v>418</v>
      </c>
      <c r="BW27" s="264" t="s">
        <v>2975</v>
      </c>
      <c r="BX27" s="436">
        <v>46188</v>
      </c>
      <c r="BY27" s="436">
        <v>46553</v>
      </c>
      <c r="BZ27" s="264"/>
      <c r="CA27" s="535">
        <v>0.03</v>
      </c>
      <c r="CB27" s="2">
        <v>0</v>
      </c>
      <c r="CC27" s="2" t="s">
        <v>95</v>
      </c>
      <c r="CD27" s="264">
        <v>0</v>
      </c>
      <c r="CE27" s="558"/>
      <c r="CF27" s="558"/>
      <c r="CG27" s="558"/>
      <c r="CH27" s="558"/>
      <c r="CI27" s="558"/>
      <c r="CJ27" s="558"/>
      <c r="CK27" s="558"/>
      <c r="CL27" s="558"/>
      <c r="CM27" s="558"/>
      <c r="CN27" s="558"/>
      <c r="CO27" s="558"/>
      <c r="CP27" s="558"/>
      <c r="CQ27" s="558"/>
      <c r="CR27" s="558"/>
      <c r="CS27" s="558"/>
      <c r="CT27" s="558"/>
      <c r="CU27" s="558"/>
      <c r="CV27" s="559"/>
      <c r="CW27" s="264" t="s">
        <v>1276</v>
      </c>
      <c r="CX27" s="438" t="s">
        <v>3000</v>
      </c>
      <c r="CY27" s="438" t="str">
        <f>CY26</f>
        <v>DY ≥ the Required Debt Yield for 2 consecutive quarters; or paydown of the DY Trigger Cure Prepayment Amount (immediate cure); or posting cash/LC equal to that amount as Debt Yield Cure Collateral. Borrower may elect to cure early to avoid a Cash Trap Period.</v>
      </c>
      <c r="CZ27" s="264" t="s">
        <v>2985</v>
      </c>
      <c r="DA27" s="264" t="s">
        <v>95</v>
      </c>
      <c r="DB27" s="519"/>
      <c r="DC27" s="537"/>
      <c r="DD27" s="519"/>
      <c r="DE27" s="537"/>
      <c r="DF27" s="453"/>
      <c r="DG27" s="453"/>
    </row>
    <row r="28" spans="1:111" x14ac:dyDescent="0.35">
      <c r="A28" s="9" t="s">
        <v>2982</v>
      </c>
      <c r="B28" s="2">
        <v>345181</v>
      </c>
      <c r="C28" s="264" t="s">
        <v>2995</v>
      </c>
      <c r="D28" s="264" t="s">
        <v>2987</v>
      </c>
      <c r="E28" s="441" t="s">
        <v>2295</v>
      </c>
      <c r="F28" s="441" t="s">
        <v>3560</v>
      </c>
      <c r="G28" s="436">
        <v>46149</v>
      </c>
      <c r="H28" s="436">
        <v>46161</v>
      </c>
      <c r="I28" s="436">
        <v>46163</v>
      </c>
      <c r="J28" s="436">
        <v>46188</v>
      </c>
      <c r="K28" s="436">
        <v>46188</v>
      </c>
      <c r="L28" s="264" t="s">
        <v>2983</v>
      </c>
      <c r="M28" s="264" t="s">
        <v>290</v>
      </c>
      <c r="N28" s="264" t="s">
        <v>290</v>
      </c>
      <c r="O28" s="441" t="s">
        <v>290</v>
      </c>
      <c r="P28" s="453"/>
      <c r="Q28" s="264" t="s">
        <v>149</v>
      </c>
      <c r="R28" s="264" t="s">
        <v>2985</v>
      </c>
      <c r="S28" s="264" t="s">
        <v>2841</v>
      </c>
      <c r="T28" s="264" t="s">
        <v>1264</v>
      </c>
      <c r="U28" s="264">
        <v>12</v>
      </c>
      <c r="V28" s="436" t="s">
        <v>1251</v>
      </c>
      <c r="W28" s="264" t="s">
        <v>2342</v>
      </c>
      <c r="X28" s="456">
        <v>23.8</v>
      </c>
      <c r="Y28" s="436">
        <v>46913</v>
      </c>
      <c r="Z28" s="264">
        <v>3</v>
      </c>
      <c r="AA28" s="264">
        <v>12</v>
      </c>
      <c r="AB28" s="436">
        <v>48008</v>
      </c>
      <c r="AC28" s="456">
        <v>60</v>
      </c>
      <c r="AD28" s="455">
        <f t="shared" ca="1" si="0"/>
        <v>46913</v>
      </c>
      <c r="AE28" s="264" t="s">
        <v>98</v>
      </c>
      <c r="AF28" s="264">
        <v>1</v>
      </c>
      <c r="AG28" s="456">
        <v>24</v>
      </c>
      <c r="AH28" s="436"/>
      <c r="AI28" s="264"/>
      <c r="AJ28" s="264"/>
      <c r="AK28" s="264">
        <v>0</v>
      </c>
      <c r="AL28" s="264" t="s">
        <v>99</v>
      </c>
      <c r="AM28" s="264" t="s">
        <v>1242</v>
      </c>
      <c r="AN28" s="549">
        <v>3.6200000000000003E-2</v>
      </c>
      <c r="AO28" s="264" t="s">
        <v>100</v>
      </c>
      <c r="AP28" s="532">
        <v>2.75E-2</v>
      </c>
      <c r="AQ28" s="521" t="s">
        <v>95</v>
      </c>
      <c r="AR28" s="521" t="s">
        <v>95</v>
      </c>
      <c r="AS28" s="521" t="s">
        <v>95</v>
      </c>
      <c r="AT28" s="521" t="s">
        <v>95</v>
      </c>
      <c r="AU28" s="521" t="s">
        <v>95</v>
      </c>
      <c r="AV28" s="2" t="s">
        <v>101</v>
      </c>
      <c r="AW28" s="2" t="s">
        <v>95</v>
      </c>
      <c r="AX28" s="264" t="s">
        <v>102</v>
      </c>
      <c r="AY28" s="264" t="s">
        <v>103</v>
      </c>
      <c r="AZ28" s="455">
        <f t="shared" si="1"/>
        <v>46187</v>
      </c>
      <c r="BA28" s="455">
        <v>46188</v>
      </c>
      <c r="BB28" s="455">
        <v>46218</v>
      </c>
      <c r="BC28" s="436">
        <v>46218</v>
      </c>
      <c r="BD28" s="264" t="s">
        <v>97</v>
      </c>
      <c r="BE28" s="264">
        <v>1</v>
      </c>
      <c r="BF28" s="437">
        <v>15</v>
      </c>
      <c r="BG28" s="264" t="s">
        <v>3571</v>
      </c>
      <c r="BH28" s="436">
        <v>46218</v>
      </c>
      <c r="BI28" s="264" t="s">
        <v>97</v>
      </c>
      <c r="BJ28" s="438"/>
      <c r="BK28" s="438"/>
      <c r="BL28" s="454" t="s">
        <v>95</v>
      </c>
      <c r="BM28" s="264" t="s">
        <v>95</v>
      </c>
      <c r="BN28" s="264" t="s">
        <v>97</v>
      </c>
      <c r="BO28" s="436">
        <v>46218</v>
      </c>
      <c r="BP28" s="438">
        <v>0</v>
      </c>
      <c r="BQ28" s="264"/>
      <c r="BR28" s="454">
        <v>4.8608499999999999E-2</v>
      </c>
      <c r="BS28" s="518">
        <v>890000000</v>
      </c>
      <c r="BT28" s="437">
        <v>24</v>
      </c>
      <c r="BU28" s="438" t="s">
        <v>95</v>
      </c>
      <c r="BV28" s="264" t="s">
        <v>418</v>
      </c>
      <c r="BW28" s="264" t="s">
        <v>2975</v>
      </c>
      <c r="BX28" s="436">
        <v>46188</v>
      </c>
      <c r="BY28" s="436">
        <v>46553</v>
      </c>
      <c r="BZ28" s="264"/>
      <c r="CA28" s="535">
        <v>0.03</v>
      </c>
      <c r="CB28" s="2">
        <v>0</v>
      </c>
      <c r="CC28" s="2" t="s">
        <v>95</v>
      </c>
      <c r="CD28" s="264">
        <v>0</v>
      </c>
      <c r="CE28" s="558"/>
      <c r="CF28" s="558"/>
      <c r="CG28" s="558"/>
      <c r="CH28" s="558"/>
      <c r="CI28" s="558"/>
      <c r="CJ28" s="558"/>
      <c r="CK28" s="558"/>
      <c r="CL28" s="558"/>
      <c r="CM28" s="558"/>
      <c r="CN28" s="558"/>
      <c r="CO28" s="558"/>
      <c r="CP28" s="558"/>
      <c r="CQ28" s="558"/>
      <c r="CR28" s="558"/>
      <c r="CS28" s="558"/>
      <c r="CT28" s="558"/>
      <c r="CU28" s="558"/>
      <c r="CV28" s="559"/>
      <c r="CW28" s="264" t="s">
        <v>1276</v>
      </c>
      <c r="CX28" s="438" t="s">
        <v>3000</v>
      </c>
      <c r="CY28" s="438" t="str">
        <f>CY26</f>
        <v>DY ≥ the Required Debt Yield for 2 consecutive quarters; or paydown of the DY Trigger Cure Prepayment Amount (immediate cure); or posting cash/LC equal to that amount as Debt Yield Cure Collateral. Borrower may elect to cure early to avoid a Cash Trap Period.</v>
      </c>
      <c r="CZ28" s="264" t="s">
        <v>2985</v>
      </c>
      <c r="DA28" s="264" t="s">
        <v>95</v>
      </c>
      <c r="DB28" s="519"/>
      <c r="DC28" s="537"/>
      <c r="DD28" s="519"/>
      <c r="DE28" s="537"/>
      <c r="DF28" s="453"/>
      <c r="DG28" s="453"/>
    </row>
    <row r="29" spans="1:111" x14ac:dyDescent="0.35">
      <c r="A29" s="222" t="s">
        <v>2977</v>
      </c>
      <c r="B29" s="264">
        <v>346842</v>
      </c>
      <c r="C29" s="264" t="s">
        <v>2996</v>
      </c>
      <c r="D29" s="264" t="s">
        <v>2978</v>
      </c>
      <c r="E29" s="441" t="s">
        <v>2295</v>
      </c>
      <c r="F29" s="441" t="s">
        <v>3560</v>
      </c>
      <c r="G29" s="436">
        <v>46219</v>
      </c>
      <c r="H29" s="436">
        <v>46244</v>
      </c>
      <c r="I29" s="436">
        <v>46244</v>
      </c>
      <c r="J29" s="436">
        <v>46268</v>
      </c>
      <c r="K29" s="436">
        <v>46268</v>
      </c>
      <c r="L29" s="264" t="s">
        <v>2991</v>
      </c>
      <c r="M29" s="264" t="s">
        <v>290</v>
      </c>
      <c r="N29" s="264" t="s">
        <v>2988</v>
      </c>
      <c r="O29" s="441" t="s">
        <v>290</v>
      </c>
      <c r="P29" s="453"/>
      <c r="Q29" s="264" t="s">
        <v>149</v>
      </c>
      <c r="R29" s="264" t="s">
        <v>2990</v>
      </c>
      <c r="S29" s="264" t="s">
        <v>2841</v>
      </c>
      <c r="T29" s="264" t="s">
        <v>1264</v>
      </c>
      <c r="U29" s="264">
        <v>18</v>
      </c>
      <c r="V29" s="436" t="s">
        <v>1251</v>
      </c>
      <c r="W29" s="264" t="s">
        <v>2342</v>
      </c>
      <c r="X29" s="437">
        <v>24.2</v>
      </c>
      <c r="Y29" s="436">
        <v>47005</v>
      </c>
      <c r="Z29" s="264">
        <v>3</v>
      </c>
      <c r="AA29" s="264">
        <v>12</v>
      </c>
      <c r="AB29" s="436">
        <v>48100</v>
      </c>
      <c r="AC29" s="437">
        <v>60</v>
      </c>
      <c r="AD29" s="455">
        <f t="shared" ca="1" si="0"/>
        <v>47005</v>
      </c>
      <c r="AE29" s="264" t="s">
        <v>98</v>
      </c>
      <c r="AF29" s="264">
        <v>1</v>
      </c>
      <c r="AG29" s="437">
        <v>24</v>
      </c>
      <c r="AH29" s="436"/>
      <c r="AI29" s="264"/>
      <c r="AJ29" s="264"/>
      <c r="AK29" s="264">
        <v>0</v>
      </c>
      <c r="AL29" s="264" t="s">
        <v>99</v>
      </c>
      <c r="AM29" s="264" t="s">
        <v>1242</v>
      </c>
      <c r="AN29" s="549">
        <v>3.6299999999999999E-2</v>
      </c>
      <c r="AO29" s="264" t="s">
        <v>100</v>
      </c>
      <c r="AP29" s="532">
        <v>1.9E-2</v>
      </c>
      <c r="AQ29" s="521" t="s">
        <v>95</v>
      </c>
      <c r="AR29" s="521" t="s">
        <v>95</v>
      </c>
      <c r="AS29" s="521" t="s">
        <v>95</v>
      </c>
      <c r="AT29" s="521" t="s">
        <v>95</v>
      </c>
      <c r="AU29" s="521" t="s">
        <v>95</v>
      </c>
      <c r="AV29" s="2" t="s">
        <v>101</v>
      </c>
      <c r="AW29" s="2" t="s">
        <v>95</v>
      </c>
      <c r="AX29" s="264" t="s">
        <v>102</v>
      </c>
      <c r="AY29" s="264" t="s">
        <v>103</v>
      </c>
      <c r="AZ29" s="455">
        <f t="shared" si="1"/>
        <v>46267</v>
      </c>
      <c r="BA29" s="436">
        <v>46268</v>
      </c>
      <c r="BB29" s="436">
        <v>46310</v>
      </c>
      <c r="BC29" s="436">
        <v>46310</v>
      </c>
      <c r="BD29" s="264" t="s">
        <v>97</v>
      </c>
      <c r="BE29" s="264">
        <v>1</v>
      </c>
      <c r="BF29" s="437">
        <v>15</v>
      </c>
      <c r="BG29" s="264" t="s">
        <v>3571</v>
      </c>
      <c r="BH29" s="436">
        <v>46310</v>
      </c>
      <c r="BI29" s="264" t="s">
        <v>97</v>
      </c>
      <c r="BJ29" s="438"/>
      <c r="BK29" s="438"/>
      <c r="BL29" s="454" t="s">
        <v>95</v>
      </c>
      <c r="BM29" s="264" t="s">
        <v>95</v>
      </c>
      <c r="BN29" s="264" t="s">
        <v>97</v>
      </c>
      <c r="BO29" s="436">
        <v>46310</v>
      </c>
      <c r="BP29" s="438">
        <v>0</v>
      </c>
      <c r="BQ29" s="264"/>
      <c r="BR29" s="454">
        <v>6.03712E-2</v>
      </c>
      <c r="BS29" s="518">
        <v>565700000</v>
      </c>
      <c r="BT29" s="437">
        <v>24</v>
      </c>
      <c r="BU29" s="438" t="s">
        <v>95</v>
      </c>
      <c r="BV29" s="264" t="s">
        <v>418</v>
      </c>
      <c r="BW29" s="264" t="s">
        <v>2975</v>
      </c>
      <c r="BX29" s="436">
        <v>46268</v>
      </c>
      <c r="BY29" s="436">
        <v>46633</v>
      </c>
      <c r="BZ29" s="264"/>
      <c r="CA29" s="535">
        <v>0.03</v>
      </c>
      <c r="CB29" s="2">
        <v>0</v>
      </c>
      <c r="CC29" s="2" t="s">
        <v>95</v>
      </c>
      <c r="CD29" s="264">
        <v>0</v>
      </c>
      <c r="CE29" s="558"/>
      <c r="CF29" s="558"/>
      <c r="CG29" s="558"/>
      <c r="CH29" s="558"/>
      <c r="CI29" s="558"/>
      <c r="CJ29" s="558"/>
      <c r="CK29" s="558"/>
      <c r="CL29" s="558"/>
      <c r="CM29" s="558"/>
      <c r="CN29" s="558"/>
      <c r="CO29" s="558"/>
      <c r="CP29" s="558"/>
      <c r="CQ29" s="558"/>
      <c r="CR29" s="558"/>
      <c r="CS29" s="558"/>
      <c r="CT29" s="558"/>
      <c r="CU29" s="558"/>
      <c r="CV29" s="559"/>
      <c r="CW29" s="264" t="s">
        <v>1276</v>
      </c>
      <c r="CX29" s="438" t="s">
        <v>2992</v>
      </c>
      <c r="CY29" s="438" t="s">
        <v>3586</v>
      </c>
      <c r="CZ29" s="264" t="s">
        <v>2989</v>
      </c>
      <c r="DA29" s="264" t="s">
        <v>95</v>
      </c>
      <c r="DB29" s="519"/>
      <c r="DC29" s="537"/>
      <c r="DD29" s="519"/>
      <c r="DE29" s="537"/>
      <c r="DF29" s="453"/>
      <c r="DG29" s="453"/>
    </row>
    <row r="30" spans="1:111" x14ac:dyDescent="0.35">
      <c r="A30" s="222" t="s">
        <v>2977</v>
      </c>
      <c r="B30" s="264">
        <v>346842</v>
      </c>
      <c r="C30" s="264" t="s">
        <v>2997</v>
      </c>
      <c r="D30" s="264" t="s">
        <v>2979</v>
      </c>
      <c r="E30" s="441" t="s">
        <v>2295</v>
      </c>
      <c r="F30" s="441" t="s">
        <v>3560</v>
      </c>
      <c r="G30" s="436">
        <v>46219</v>
      </c>
      <c r="H30" s="436">
        <v>46244</v>
      </c>
      <c r="I30" s="436">
        <v>46244</v>
      </c>
      <c r="J30" s="436">
        <v>46268</v>
      </c>
      <c r="K30" s="436">
        <v>46268</v>
      </c>
      <c r="L30" s="264" t="s">
        <v>2991</v>
      </c>
      <c r="M30" s="264" t="s">
        <v>290</v>
      </c>
      <c r="N30" s="264" t="s">
        <v>2988</v>
      </c>
      <c r="O30" s="441" t="s">
        <v>290</v>
      </c>
      <c r="P30" s="453"/>
      <c r="Q30" s="264" t="s">
        <v>149</v>
      </c>
      <c r="R30" s="264" t="s">
        <v>2990</v>
      </c>
      <c r="S30" s="264" t="s">
        <v>2841</v>
      </c>
      <c r="T30" s="264" t="s">
        <v>1264</v>
      </c>
      <c r="U30" s="264">
        <v>18</v>
      </c>
      <c r="V30" s="436" t="s">
        <v>1251</v>
      </c>
      <c r="W30" s="264" t="s">
        <v>2342</v>
      </c>
      <c r="X30" s="437">
        <v>24.2</v>
      </c>
      <c r="Y30" s="436">
        <v>47005</v>
      </c>
      <c r="Z30" s="264">
        <v>3</v>
      </c>
      <c r="AA30" s="264">
        <v>12</v>
      </c>
      <c r="AB30" s="436">
        <v>48100</v>
      </c>
      <c r="AC30" s="437">
        <v>60</v>
      </c>
      <c r="AD30" s="455">
        <f t="shared" ca="1" si="0"/>
        <v>47005</v>
      </c>
      <c r="AE30" s="264" t="s">
        <v>98</v>
      </c>
      <c r="AF30" s="264">
        <v>1</v>
      </c>
      <c r="AG30" s="437">
        <v>24</v>
      </c>
      <c r="AH30" s="436"/>
      <c r="AI30" s="264"/>
      <c r="AJ30" s="264"/>
      <c r="AK30" s="264">
        <v>0</v>
      </c>
      <c r="AL30" s="264" t="s">
        <v>99</v>
      </c>
      <c r="AM30" s="264" t="s">
        <v>1242</v>
      </c>
      <c r="AN30" s="549">
        <v>3.6299999999999999E-2</v>
      </c>
      <c r="AO30" s="264" t="s">
        <v>100</v>
      </c>
      <c r="AP30" s="532">
        <v>2.1999999999999999E-2</v>
      </c>
      <c r="AQ30" s="521" t="s">
        <v>95</v>
      </c>
      <c r="AR30" s="521" t="s">
        <v>95</v>
      </c>
      <c r="AS30" s="521" t="s">
        <v>95</v>
      </c>
      <c r="AT30" s="521" t="s">
        <v>95</v>
      </c>
      <c r="AU30" s="521" t="s">
        <v>95</v>
      </c>
      <c r="AV30" s="2" t="s">
        <v>101</v>
      </c>
      <c r="AW30" s="2" t="s">
        <v>95</v>
      </c>
      <c r="AX30" s="264" t="s">
        <v>102</v>
      </c>
      <c r="AY30" s="264" t="s">
        <v>103</v>
      </c>
      <c r="AZ30" s="455">
        <f t="shared" si="1"/>
        <v>46267</v>
      </c>
      <c r="BA30" s="436">
        <v>46268</v>
      </c>
      <c r="BB30" s="436">
        <v>46310</v>
      </c>
      <c r="BC30" s="436">
        <v>46310</v>
      </c>
      <c r="BD30" s="264" t="s">
        <v>97</v>
      </c>
      <c r="BE30" s="264">
        <v>1</v>
      </c>
      <c r="BF30" s="437">
        <v>15</v>
      </c>
      <c r="BG30" s="264" t="s">
        <v>3571</v>
      </c>
      <c r="BH30" s="436">
        <v>46310</v>
      </c>
      <c r="BI30" s="264" t="s">
        <v>97</v>
      </c>
      <c r="BJ30" s="438"/>
      <c r="BK30" s="438"/>
      <c r="BL30" s="454" t="s">
        <v>95</v>
      </c>
      <c r="BM30" s="264" t="s">
        <v>95</v>
      </c>
      <c r="BN30" s="264" t="s">
        <v>97</v>
      </c>
      <c r="BO30" s="436">
        <v>46310</v>
      </c>
      <c r="BP30" s="438">
        <v>0</v>
      </c>
      <c r="BQ30" s="264"/>
      <c r="BR30" s="454">
        <v>6.03712E-2</v>
      </c>
      <c r="BS30" s="518">
        <v>565700000</v>
      </c>
      <c r="BT30" s="437">
        <v>24</v>
      </c>
      <c r="BU30" s="438" t="s">
        <v>95</v>
      </c>
      <c r="BV30" s="264" t="s">
        <v>418</v>
      </c>
      <c r="BW30" s="264" t="s">
        <v>2975</v>
      </c>
      <c r="BX30" s="436">
        <v>46268</v>
      </c>
      <c r="BY30" s="436">
        <v>46633</v>
      </c>
      <c r="BZ30" s="264"/>
      <c r="CA30" s="535">
        <v>0.03</v>
      </c>
      <c r="CB30" s="2">
        <v>0</v>
      </c>
      <c r="CC30" s="2" t="s">
        <v>95</v>
      </c>
      <c r="CD30" s="264">
        <v>0</v>
      </c>
      <c r="CE30" s="558"/>
      <c r="CF30" s="558"/>
      <c r="CG30" s="558"/>
      <c r="CH30" s="558"/>
      <c r="CI30" s="558"/>
      <c r="CJ30" s="558"/>
      <c r="CK30" s="558"/>
      <c r="CL30" s="558"/>
      <c r="CM30" s="558"/>
      <c r="CN30" s="558"/>
      <c r="CO30" s="558"/>
      <c r="CP30" s="558"/>
      <c r="CQ30" s="558"/>
      <c r="CR30" s="558"/>
      <c r="CS30" s="558"/>
      <c r="CT30" s="558"/>
      <c r="CU30" s="558"/>
      <c r="CV30" s="559"/>
      <c r="CW30" s="264" t="s">
        <v>1276</v>
      </c>
      <c r="CX30" s="438" t="s">
        <v>2992</v>
      </c>
      <c r="CY30" s="438" t="str">
        <f>CY29</f>
        <v>DY Trigger: DY ≥ 8.25% as of the prior quarter-end (may be achieved by voluntary paydown); no trigger exists while the Excess Cash Flow Reserve ≥ the DY Trigger Cure Amount. EoD: Lender accepts cure; Manager bankruptcy: replacement manager or dismissal within 90 days; franchise trigger: Replacement Franchise Agreement.</v>
      </c>
      <c r="CZ30" s="264" t="s">
        <v>2989</v>
      </c>
      <c r="DA30" s="264" t="s">
        <v>95</v>
      </c>
      <c r="DB30" s="519"/>
      <c r="DC30" s="537"/>
      <c r="DD30" s="519"/>
      <c r="DE30" s="537"/>
      <c r="DF30" s="453"/>
      <c r="DG30" s="453"/>
    </row>
    <row r="31" spans="1:111" x14ac:dyDescent="0.35">
      <c r="A31" s="222" t="s">
        <v>2977</v>
      </c>
      <c r="B31" s="264">
        <v>346842</v>
      </c>
      <c r="C31" s="264" t="s">
        <v>2998</v>
      </c>
      <c r="D31" s="264" t="s">
        <v>2980</v>
      </c>
      <c r="E31" s="441" t="s">
        <v>2295</v>
      </c>
      <c r="F31" s="441" t="s">
        <v>3560</v>
      </c>
      <c r="G31" s="436">
        <v>46219</v>
      </c>
      <c r="H31" s="436">
        <v>46244</v>
      </c>
      <c r="I31" s="436">
        <v>46244</v>
      </c>
      <c r="J31" s="436">
        <v>46268</v>
      </c>
      <c r="K31" s="436">
        <v>46268</v>
      </c>
      <c r="L31" s="264" t="s">
        <v>2991</v>
      </c>
      <c r="M31" s="264" t="s">
        <v>290</v>
      </c>
      <c r="N31" s="264" t="s">
        <v>2988</v>
      </c>
      <c r="O31" s="441" t="s">
        <v>290</v>
      </c>
      <c r="P31" s="453"/>
      <c r="Q31" s="264" t="s">
        <v>149</v>
      </c>
      <c r="R31" s="264" t="s">
        <v>2990</v>
      </c>
      <c r="S31" s="264" t="s">
        <v>2841</v>
      </c>
      <c r="T31" s="264" t="s">
        <v>1264</v>
      </c>
      <c r="U31" s="264">
        <v>18</v>
      </c>
      <c r="V31" s="436" t="s">
        <v>1251</v>
      </c>
      <c r="W31" s="264" t="s">
        <v>2342</v>
      </c>
      <c r="X31" s="437">
        <v>24.2</v>
      </c>
      <c r="Y31" s="436">
        <v>47005</v>
      </c>
      <c r="Z31" s="264">
        <v>3</v>
      </c>
      <c r="AA31" s="264">
        <v>12</v>
      </c>
      <c r="AB31" s="436">
        <v>48100</v>
      </c>
      <c r="AC31" s="437">
        <v>60</v>
      </c>
      <c r="AD31" s="455">
        <f t="shared" ca="1" si="0"/>
        <v>47005</v>
      </c>
      <c r="AE31" s="264" t="s">
        <v>98</v>
      </c>
      <c r="AF31" s="264">
        <v>1</v>
      </c>
      <c r="AG31" s="437">
        <v>24</v>
      </c>
      <c r="AH31" s="436"/>
      <c r="AI31" s="264"/>
      <c r="AJ31" s="264"/>
      <c r="AK31" s="264">
        <v>0</v>
      </c>
      <c r="AL31" s="264" t="s">
        <v>99</v>
      </c>
      <c r="AM31" s="264" t="s">
        <v>1242</v>
      </c>
      <c r="AN31" s="549">
        <v>3.6299999999999999E-2</v>
      </c>
      <c r="AO31" s="264" t="s">
        <v>100</v>
      </c>
      <c r="AP31" s="532">
        <v>3.2000000000000001E-2</v>
      </c>
      <c r="AQ31" s="521" t="s">
        <v>95</v>
      </c>
      <c r="AR31" s="521" t="s">
        <v>95</v>
      </c>
      <c r="AS31" s="521" t="s">
        <v>95</v>
      </c>
      <c r="AT31" s="521" t="s">
        <v>95</v>
      </c>
      <c r="AU31" s="521" t="s">
        <v>95</v>
      </c>
      <c r="AV31" s="2" t="s">
        <v>101</v>
      </c>
      <c r="AW31" s="2" t="s">
        <v>95</v>
      </c>
      <c r="AX31" s="264" t="s">
        <v>102</v>
      </c>
      <c r="AY31" s="264" t="s">
        <v>103</v>
      </c>
      <c r="AZ31" s="455">
        <f t="shared" si="1"/>
        <v>46267</v>
      </c>
      <c r="BA31" s="436">
        <v>46268</v>
      </c>
      <c r="BB31" s="436">
        <v>46310</v>
      </c>
      <c r="BC31" s="436">
        <v>46310</v>
      </c>
      <c r="BD31" s="264" t="s">
        <v>97</v>
      </c>
      <c r="BE31" s="264">
        <v>1</v>
      </c>
      <c r="BF31" s="437">
        <v>15</v>
      </c>
      <c r="BG31" s="264" t="s">
        <v>3571</v>
      </c>
      <c r="BH31" s="436">
        <v>46310</v>
      </c>
      <c r="BI31" s="264" t="s">
        <v>97</v>
      </c>
      <c r="BJ31" s="438"/>
      <c r="BK31" s="438"/>
      <c r="BL31" s="454" t="s">
        <v>95</v>
      </c>
      <c r="BM31" s="264" t="s">
        <v>95</v>
      </c>
      <c r="BN31" s="264" t="s">
        <v>97</v>
      </c>
      <c r="BO31" s="436">
        <v>46310</v>
      </c>
      <c r="BP31" s="438">
        <v>0</v>
      </c>
      <c r="BQ31" s="264"/>
      <c r="BR31" s="454">
        <v>6.03712E-2</v>
      </c>
      <c r="BS31" s="518">
        <v>565700000</v>
      </c>
      <c r="BT31" s="437">
        <v>24</v>
      </c>
      <c r="BU31" s="438" t="s">
        <v>95</v>
      </c>
      <c r="BV31" s="264" t="s">
        <v>418</v>
      </c>
      <c r="BW31" s="264" t="s">
        <v>2975</v>
      </c>
      <c r="BX31" s="436">
        <v>46268</v>
      </c>
      <c r="BY31" s="436">
        <v>46633</v>
      </c>
      <c r="BZ31" s="264"/>
      <c r="CA31" s="535">
        <v>0.03</v>
      </c>
      <c r="CB31" s="2">
        <v>0</v>
      </c>
      <c r="CC31" s="2" t="s">
        <v>95</v>
      </c>
      <c r="CD31" s="264">
        <v>0</v>
      </c>
      <c r="CE31" s="558"/>
      <c r="CF31" s="558"/>
      <c r="CG31" s="558"/>
      <c r="CH31" s="558"/>
      <c r="CI31" s="558"/>
      <c r="CJ31" s="558"/>
      <c r="CK31" s="558"/>
      <c r="CL31" s="558"/>
      <c r="CM31" s="558"/>
      <c r="CN31" s="558"/>
      <c r="CO31" s="558"/>
      <c r="CP31" s="558"/>
      <c r="CQ31" s="558"/>
      <c r="CR31" s="558"/>
      <c r="CS31" s="558"/>
      <c r="CT31" s="558"/>
      <c r="CU31" s="558"/>
      <c r="CV31" s="559"/>
      <c r="CW31" s="264" t="s">
        <v>1276</v>
      </c>
      <c r="CX31" s="438" t="s">
        <v>2992</v>
      </c>
      <c r="CY31" s="438" t="str">
        <f>CY29</f>
        <v>DY Trigger: DY ≥ 8.25% as of the prior quarter-end (may be achieved by voluntary paydown); no trigger exists while the Excess Cash Flow Reserve ≥ the DY Trigger Cure Amount. EoD: Lender accepts cure; Manager bankruptcy: replacement manager or dismissal within 90 days; franchise trigger: Replacement Franchise Agreement.</v>
      </c>
      <c r="CZ31" s="264" t="s">
        <v>2989</v>
      </c>
      <c r="DA31" s="264" t="s">
        <v>95</v>
      </c>
      <c r="DB31" s="519"/>
      <c r="DC31" s="537"/>
      <c r="DD31" s="519"/>
      <c r="DE31" s="537"/>
      <c r="DF31" s="453"/>
      <c r="DG31" s="453"/>
    </row>
    <row r="32" spans="1:111" x14ac:dyDescent="0.35">
      <c r="A32" s="222" t="s">
        <v>2977</v>
      </c>
      <c r="B32" s="264">
        <v>346842</v>
      </c>
      <c r="C32" s="264" t="s">
        <v>2999</v>
      </c>
      <c r="D32" s="264" t="s">
        <v>2981</v>
      </c>
      <c r="E32" s="441" t="s">
        <v>2295</v>
      </c>
      <c r="F32" s="441" t="s">
        <v>3560</v>
      </c>
      <c r="G32" s="436">
        <v>46219</v>
      </c>
      <c r="H32" s="436">
        <v>46244</v>
      </c>
      <c r="I32" s="436">
        <v>46244</v>
      </c>
      <c r="J32" s="436">
        <v>46268</v>
      </c>
      <c r="K32" s="436">
        <v>46268</v>
      </c>
      <c r="L32" s="264" t="s">
        <v>2991</v>
      </c>
      <c r="M32" s="264" t="s">
        <v>290</v>
      </c>
      <c r="N32" s="264" t="s">
        <v>2988</v>
      </c>
      <c r="O32" s="441" t="s">
        <v>290</v>
      </c>
      <c r="P32" s="453"/>
      <c r="Q32" s="264" t="s">
        <v>149</v>
      </c>
      <c r="R32" s="264" t="s">
        <v>2990</v>
      </c>
      <c r="S32" s="264" t="s">
        <v>2841</v>
      </c>
      <c r="T32" s="264" t="s">
        <v>1264</v>
      </c>
      <c r="U32" s="264">
        <v>18</v>
      </c>
      <c r="V32" s="436" t="s">
        <v>1251</v>
      </c>
      <c r="W32" s="264" t="s">
        <v>2342</v>
      </c>
      <c r="X32" s="437">
        <v>24.2</v>
      </c>
      <c r="Y32" s="436">
        <v>47005</v>
      </c>
      <c r="Z32" s="264">
        <v>3</v>
      </c>
      <c r="AA32" s="264">
        <v>12</v>
      </c>
      <c r="AB32" s="436">
        <v>48100</v>
      </c>
      <c r="AC32" s="437">
        <v>60</v>
      </c>
      <c r="AD32" s="455">
        <f t="shared" ca="1" si="0"/>
        <v>47005</v>
      </c>
      <c r="AE32" s="264" t="s">
        <v>98</v>
      </c>
      <c r="AF32" s="264">
        <v>1</v>
      </c>
      <c r="AG32" s="437">
        <v>24</v>
      </c>
      <c r="AH32" s="436"/>
      <c r="AI32" s="264"/>
      <c r="AJ32" s="264"/>
      <c r="AK32" s="264">
        <v>0</v>
      </c>
      <c r="AL32" s="264" t="s">
        <v>99</v>
      </c>
      <c r="AM32" s="264" t="s">
        <v>1242</v>
      </c>
      <c r="AN32" s="549">
        <v>3.6299999999999999E-2</v>
      </c>
      <c r="AO32" s="264" t="s">
        <v>100</v>
      </c>
      <c r="AP32" s="532">
        <v>4.4999999999999998E-2</v>
      </c>
      <c r="AQ32" s="521" t="s">
        <v>95</v>
      </c>
      <c r="AR32" s="521" t="s">
        <v>95</v>
      </c>
      <c r="AS32" s="521" t="s">
        <v>95</v>
      </c>
      <c r="AT32" s="521" t="s">
        <v>95</v>
      </c>
      <c r="AU32" s="521" t="s">
        <v>95</v>
      </c>
      <c r="AV32" s="2" t="s">
        <v>101</v>
      </c>
      <c r="AW32" s="2" t="s">
        <v>95</v>
      </c>
      <c r="AX32" s="264" t="s">
        <v>102</v>
      </c>
      <c r="AY32" s="264" t="s">
        <v>103</v>
      </c>
      <c r="AZ32" s="455">
        <f t="shared" si="1"/>
        <v>46267</v>
      </c>
      <c r="BA32" s="436">
        <v>46268</v>
      </c>
      <c r="BB32" s="436">
        <v>46310</v>
      </c>
      <c r="BC32" s="436">
        <v>46310</v>
      </c>
      <c r="BD32" s="264" t="s">
        <v>97</v>
      </c>
      <c r="BE32" s="264">
        <v>1</v>
      </c>
      <c r="BF32" s="437">
        <v>15</v>
      </c>
      <c r="BG32" s="264" t="s">
        <v>3571</v>
      </c>
      <c r="BH32" s="436">
        <v>46310</v>
      </c>
      <c r="BI32" s="264" t="s">
        <v>97</v>
      </c>
      <c r="BJ32" s="438"/>
      <c r="BK32" s="438"/>
      <c r="BL32" s="454" t="s">
        <v>95</v>
      </c>
      <c r="BM32" s="264" t="s">
        <v>95</v>
      </c>
      <c r="BN32" s="264" t="s">
        <v>97</v>
      </c>
      <c r="BO32" s="436">
        <v>46310</v>
      </c>
      <c r="BP32" s="438">
        <v>0</v>
      </c>
      <c r="BQ32" s="264"/>
      <c r="BR32" s="454">
        <v>6.03712E-2</v>
      </c>
      <c r="BS32" s="518">
        <v>565700000</v>
      </c>
      <c r="BT32" s="437">
        <v>24</v>
      </c>
      <c r="BU32" s="438" t="s">
        <v>95</v>
      </c>
      <c r="BV32" s="264" t="s">
        <v>418</v>
      </c>
      <c r="BW32" s="264" t="s">
        <v>2975</v>
      </c>
      <c r="BX32" s="436">
        <v>46268</v>
      </c>
      <c r="BY32" s="436">
        <v>46633</v>
      </c>
      <c r="BZ32" s="264"/>
      <c r="CA32" s="535">
        <v>0.03</v>
      </c>
      <c r="CB32" s="2">
        <v>0</v>
      </c>
      <c r="CC32" s="2" t="s">
        <v>95</v>
      </c>
      <c r="CD32" s="264">
        <v>0</v>
      </c>
      <c r="CE32" s="558"/>
      <c r="CF32" s="558"/>
      <c r="CG32" s="558"/>
      <c r="CH32" s="558"/>
      <c r="CI32" s="558"/>
      <c r="CJ32" s="558"/>
      <c r="CK32" s="558"/>
      <c r="CL32" s="558"/>
      <c r="CM32" s="558"/>
      <c r="CN32" s="558"/>
      <c r="CO32" s="558"/>
      <c r="CP32" s="558"/>
      <c r="CQ32" s="558"/>
      <c r="CR32" s="558"/>
      <c r="CS32" s="558"/>
      <c r="CT32" s="558"/>
      <c r="CU32" s="558"/>
      <c r="CV32" s="559"/>
      <c r="CW32" s="264" t="s">
        <v>1276</v>
      </c>
      <c r="CX32" s="438" t="s">
        <v>2992</v>
      </c>
      <c r="CY32" s="438" t="str">
        <f>CY29</f>
        <v>DY Trigger: DY ≥ 8.25% as of the prior quarter-end (may be achieved by voluntary paydown); no trigger exists while the Excess Cash Flow Reserve ≥ the DY Trigger Cure Amount. EoD: Lender accepts cure; Manager bankruptcy: replacement manager or dismissal within 90 days; franchise trigger: Replacement Franchise Agreement.</v>
      </c>
      <c r="CZ32" s="264" t="s">
        <v>2989</v>
      </c>
      <c r="DA32" s="264" t="s">
        <v>95</v>
      </c>
      <c r="DB32" s="519"/>
      <c r="DC32" s="537"/>
      <c r="DD32" s="519"/>
      <c r="DE32" s="537"/>
      <c r="DF32" s="453"/>
      <c r="DG32" s="453"/>
    </row>
    <row r="33" spans="1:111" x14ac:dyDescent="0.35">
      <c r="A33" s="9" t="s">
        <v>3156</v>
      </c>
      <c r="B33" s="2">
        <v>316243</v>
      </c>
      <c r="C33" s="2" t="s">
        <v>3157</v>
      </c>
      <c r="D33" s="2" t="s">
        <v>95</v>
      </c>
      <c r="E33" s="6" t="s">
        <v>2295</v>
      </c>
      <c r="F33" s="6" t="s">
        <v>2296</v>
      </c>
      <c r="G33" s="3">
        <v>45925</v>
      </c>
      <c r="H33" s="3">
        <v>45924</v>
      </c>
      <c r="I33" s="3">
        <v>45930</v>
      </c>
      <c r="J33" s="3">
        <v>45930</v>
      </c>
      <c r="K33" s="3">
        <v>45930</v>
      </c>
      <c r="L33" s="2" t="s">
        <v>3158</v>
      </c>
      <c r="M33" s="2" t="s">
        <v>3158</v>
      </c>
      <c r="N33" s="2" t="s">
        <v>3158</v>
      </c>
      <c r="O33" s="6" t="s">
        <v>282</v>
      </c>
      <c r="P33" s="2" t="s">
        <v>282</v>
      </c>
      <c r="Q33" s="2" t="s">
        <v>282</v>
      </c>
      <c r="R33" s="2" t="s">
        <v>282</v>
      </c>
      <c r="S33" s="2" t="s">
        <v>3159</v>
      </c>
      <c r="T33" s="2" t="s">
        <v>288</v>
      </c>
      <c r="U33" s="2">
        <v>20</v>
      </c>
      <c r="V33" s="3" t="s">
        <v>3310</v>
      </c>
      <c r="W33" s="2" t="s">
        <v>1266</v>
      </c>
      <c r="X33" s="3" t="s">
        <v>95</v>
      </c>
      <c r="Y33" s="3" t="s">
        <v>95</v>
      </c>
      <c r="Z33" s="2">
        <v>0</v>
      </c>
      <c r="AA33" s="2">
        <v>0</v>
      </c>
      <c r="AB33" s="3" t="s">
        <v>95</v>
      </c>
      <c r="AC33" s="8" t="s">
        <v>95</v>
      </c>
      <c r="AD33" s="455" t="str">
        <f t="shared" ca="1" si="0"/>
        <v>N/A</v>
      </c>
      <c r="AE33" s="8" t="s">
        <v>95</v>
      </c>
      <c r="AF33" s="8" t="s">
        <v>95</v>
      </c>
      <c r="AG33" s="8" t="s">
        <v>95</v>
      </c>
      <c r="AH33" s="3"/>
      <c r="AK33" s="2">
        <v>0</v>
      </c>
      <c r="AL33" s="2" t="s">
        <v>95</v>
      </c>
      <c r="AM33" s="2" t="s">
        <v>95</v>
      </c>
      <c r="AN33" s="549" t="s">
        <v>95</v>
      </c>
      <c r="AO33" s="2" t="s">
        <v>95</v>
      </c>
      <c r="AP33" s="549" t="s">
        <v>95</v>
      </c>
      <c r="AQ33" s="521">
        <f>2500000/70000000</f>
        <v>3.5714285714285712E-2</v>
      </c>
      <c r="AR33" s="521" t="s">
        <v>95</v>
      </c>
      <c r="AS33" s="521" t="s">
        <v>95</v>
      </c>
      <c r="AT33" s="521" t="s">
        <v>95</v>
      </c>
      <c r="AU33" s="521" t="s">
        <v>95</v>
      </c>
      <c r="AV33" s="2" t="s">
        <v>95</v>
      </c>
      <c r="AW33" s="2" t="s">
        <v>95</v>
      </c>
      <c r="AX33" s="2" t="s">
        <v>95</v>
      </c>
      <c r="AY33" s="2" t="s">
        <v>95</v>
      </c>
      <c r="AZ33" s="2" t="s">
        <v>95</v>
      </c>
      <c r="BA33" s="2" t="s">
        <v>95</v>
      </c>
      <c r="BB33" s="2" t="s">
        <v>95</v>
      </c>
      <c r="BC33" s="3" t="s">
        <v>95</v>
      </c>
      <c r="BD33" s="2" t="s">
        <v>3572</v>
      </c>
      <c r="BE33" s="2" t="s">
        <v>3572</v>
      </c>
      <c r="BF33" s="2" t="s">
        <v>3572</v>
      </c>
      <c r="BG33" s="2" t="s">
        <v>3572</v>
      </c>
      <c r="BH33" s="3" t="s">
        <v>95</v>
      </c>
      <c r="BI33" s="3" t="s">
        <v>95</v>
      </c>
      <c r="BJ33" s="438"/>
      <c r="BK33" s="264"/>
      <c r="BL33" s="2" t="s">
        <v>95</v>
      </c>
      <c r="BM33" s="2" t="s">
        <v>95</v>
      </c>
      <c r="BN33" s="2" t="s">
        <v>1563</v>
      </c>
      <c r="BO33" s="2" t="s">
        <v>1563</v>
      </c>
      <c r="BP33" s="438" t="s">
        <v>95</v>
      </c>
      <c r="BR33" s="454" t="s">
        <v>95</v>
      </c>
      <c r="BS33" s="518" t="s">
        <v>95</v>
      </c>
      <c r="BT33" s="437" t="s">
        <v>95</v>
      </c>
      <c r="BU33" s="14"/>
      <c r="BV33" s="2" t="s">
        <v>418</v>
      </c>
      <c r="BW33" s="3" t="s">
        <v>95</v>
      </c>
      <c r="BX33" s="3" t="s">
        <v>95</v>
      </c>
      <c r="BY33" s="3" t="s">
        <v>95</v>
      </c>
      <c r="CA33" s="535">
        <v>0.2</v>
      </c>
      <c r="CB33" s="2">
        <v>1</v>
      </c>
      <c r="CC33" s="2" t="s">
        <v>3160</v>
      </c>
      <c r="CD33" s="264">
        <v>0</v>
      </c>
      <c r="CE33" s="556"/>
      <c r="CF33" s="556"/>
      <c r="CG33" s="556"/>
      <c r="CH33" s="556"/>
      <c r="CI33" s="556"/>
      <c r="CJ33" s="556"/>
      <c r="CK33" s="556"/>
      <c r="CL33" s="556"/>
      <c r="CM33" s="556"/>
      <c r="CN33" s="556"/>
      <c r="CO33" s="556"/>
      <c r="CP33" s="556"/>
      <c r="CQ33" s="556"/>
      <c r="CR33" s="556"/>
      <c r="CS33" s="556"/>
      <c r="CT33" s="556"/>
      <c r="CU33" s="556"/>
      <c r="CV33" s="475"/>
      <c r="CW33" s="2" t="s">
        <v>3587</v>
      </c>
      <c r="CX33" s="14" t="s">
        <v>95</v>
      </c>
      <c r="CY33" s="14" t="s">
        <v>95</v>
      </c>
      <c r="CZ33" s="2" t="s">
        <v>3161</v>
      </c>
      <c r="DA33" s="2" t="s">
        <v>3162</v>
      </c>
    </row>
    <row r="34" spans="1:111" x14ac:dyDescent="0.35">
      <c r="A34" s="9" t="s">
        <v>3156</v>
      </c>
      <c r="B34" s="2">
        <v>316243</v>
      </c>
      <c r="C34" s="2" t="s">
        <v>3163</v>
      </c>
      <c r="D34" s="2" t="s">
        <v>95</v>
      </c>
      <c r="E34" s="6" t="s">
        <v>2295</v>
      </c>
      <c r="F34" s="6" t="s">
        <v>2296</v>
      </c>
      <c r="G34" s="3">
        <v>45925</v>
      </c>
      <c r="H34" s="3">
        <v>45924</v>
      </c>
      <c r="I34" s="3">
        <v>45930</v>
      </c>
      <c r="J34" s="3">
        <v>45930</v>
      </c>
      <c r="K34" s="3">
        <v>45930</v>
      </c>
      <c r="L34" s="2" t="s">
        <v>3158</v>
      </c>
      <c r="M34" s="2" t="s">
        <v>3158</v>
      </c>
      <c r="N34" s="2" t="s">
        <v>3158</v>
      </c>
      <c r="O34" s="6" t="s">
        <v>282</v>
      </c>
      <c r="P34" s="2" t="s">
        <v>282</v>
      </c>
      <c r="Q34" s="2" t="s">
        <v>282</v>
      </c>
      <c r="R34" s="2" t="s">
        <v>282</v>
      </c>
      <c r="S34" s="2" t="s">
        <v>3159</v>
      </c>
      <c r="T34" s="2" t="s">
        <v>288</v>
      </c>
      <c r="U34" s="2">
        <v>20</v>
      </c>
      <c r="V34" s="3" t="s">
        <v>3310</v>
      </c>
      <c r="W34" s="2" t="s">
        <v>1253</v>
      </c>
      <c r="X34" s="3" t="s">
        <v>95</v>
      </c>
      <c r="Y34" s="3" t="s">
        <v>95</v>
      </c>
      <c r="Z34" s="2">
        <v>0</v>
      </c>
      <c r="AA34" s="2">
        <v>0</v>
      </c>
      <c r="AB34" s="3" t="s">
        <v>95</v>
      </c>
      <c r="AC34" s="8" t="s">
        <v>95</v>
      </c>
      <c r="AD34" s="455" t="str">
        <f t="shared" ca="1" si="0"/>
        <v>N/A</v>
      </c>
      <c r="AE34" s="8" t="s">
        <v>95</v>
      </c>
      <c r="AF34" s="8" t="s">
        <v>95</v>
      </c>
      <c r="AG34" s="8" t="s">
        <v>95</v>
      </c>
      <c r="AH34" s="3"/>
      <c r="AK34" s="2">
        <v>0</v>
      </c>
      <c r="AL34" s="2" t="s">
        <v>95</v>
      </c>
      <c r="AM34" s="2" t="s">
        <v>95</v>
      </c>
      <c r="AN34" s="549" t="s">
        <v>95</v>
      </c>
      <c r="AO34" s="2" t="s">
        <v>95</v>
      </c>
      <c r="AP34" s="549" t="s">
        <v>95</v>
      </c>
      <c r="AQ34" s="521" t="s">
        <v>95</v>
      </c>
      <c r="AR34" s="521" t="s">
        <v>95</v>
      </c>
      <c r="AS34" s="521" t="s">
        <v>95</v>
      </c>
      <c r="AT34" s="521" t="s">
        <v>95</v>
      </c>
      <c r="AU34" s="521" t="s">
        <v>95</v>
      </c>
      <c r="AV34" s="2" t="s">
        <v>95</v>
      </c>
      <c r="AW34" s="2" t="s">
        <v>95</v>
      </c>
      <c r="AX34" s="2" t="s">
        <v>95</v>
      </c>
      <c r="AY34" s="2" t="s">
        <v>95</v>
      </c>
      <c r="AZ34" s="2" t="s">
        <v>95</v>
      </c>
      <c r="BA34" s="2" t="s">
        <v>95</v>
      </c>
      <c r="BB34" s="2" t="s">
        <v>95</v>
      </c>
      <c r="BC34" s="3" t="s">
        <v>95</v>
      </c>
      <c r="BD34" s="2" t="s">
        <v>3572</v>
      </c>
      <c r="BE34" s="2" t="s">
        <v>3572</v>
      </c>
      <c r="BF34" s="2" t="s">
        <v>3572</v>
      </c>
      <c r="BG34" s="2" t="s">
        <v>3572</v>
      </c>
      <c r="BH34" s="3" t="s">
        <v>95</v>
      </c>
      <c r="BI34" s="3" t="s">
        <v>95</v>
      </c>
      <c r="BJ34" s="438"/>
      <c r="BK34" s="264"/>
      <c r="BL34" s="2" t="s">
        <v>95</v>
      </c>
      <c r="BM34" s="2" t="s">
        <v>95</v>
      </c>
      <c r="BN34" s="2" t="s">
        <v>1563</v>
      </c>
      <c r="BO34" s="2" t="s">
        <v>1563</v>
      </c>
      <c r="BP34" s="438" t="s">
        <v>95</v>
      </c>
      <c r="BR34" s="454" t="s">
        <v>95</v>
      </c>
      <c r="BS34" s="518" t="s">
        <v>95</v>
      </c>
      <c r="BT34" s="437" t="s">
        <v>95</v>
      </c>
      <c r="BU34" s="14"/>
      <c r="BV34" s="2" t="s">
        <v>418</v>
      </c>
      <c r="BW34" s="3" t="s">
        <v>95</v>
      </c>
      <c r="BX34" s="3" t="s">
        <v>95</v>
      </c>
      <c r="BY34" s="3" t="s">
        <v>95</v>
      </c>
      <c r="CA34" s="535">
        <v>0.2</v>
      </c>
      <c r="CB34" s="2">
        <v>1</v>
      </c>
      <c r="CC34" s="2" t="s">
        <v>3160</v>
      </c>
      <c r="CD34" s="264">
        <v>0</v>
      </c>
      <c r="CE34" s="556"/>
      <c r="CF34" s="556"/>
      <c r="CG34" s="556"/>
      <c r="CH34" s="556"/>
      <c r="CI34" s="556"/>
      <c r="CJ34" s="556"/>
      <c r="CK34" s="556"/>
      <c r="CL34" s="556"/>
      <c r="CM34" s="556"/>
      <c r="CN34" s="556"/>
      <c r="CO34" s="556"/>
      <c r="CP34" s="556"/>
      <c r="CQ34" s="556"/>
      <c r="CR34" s="556"/>
      <c r="CS34" s="556"/>
      <c r="CT34" s="556"/>
      <c r="CU34" s="556"/>
      <c r="CV34" s="475"/>
      <c r="CW34" s="2" t="s">
        <v>3587</v>
      </c>
      <c r="CX34" s="14" t="s">
        <v>95</v>
      </c>
      <c r="CY34" s="14" t="s">
        <v>95</v>
      </c>
      <c r="CZ34" s="2" t="s">
        <v>3161</v>
      </c>
      <c r="DA34" s="2" t="s">
        <v>3162</v>
      </c>
    </row>
    <row r="35" spans="1:111" x14ac:dyDescent="0.35">
      <c r="A35" s="9" t="s">
        <v>3616</v>
      </c>
      <c r="B35" s="2">
        <v>333234</v>
      </c>
      <c r="C35" s="2" t="s">
        <v>3625</v>
      </c>
      <c r="D35" s="2" t="s">
        <v>3617</v>
      </c>
      <c r="E35" s="6" t="s">
        <v>2295</v>
      </c>
      <c r="F35" s="6" t="s">
        <v>2296</v>
      </c>
      <c r="G35" s="3">
        <v>45796</v>
      </c>
      <c r="H35" s="3">
        <v>45826</v>
      </c>
      <c r="I35" s="3">
        <v>45826</v>
      </c>
      <c r="J35" s="3">
        <f>$K$35</f>
        <v>45831</v>
      </c>
      <c r="K35" s="3">
        <v>45831</v>
      </c>
      <c r="L35" s="2" t="s">
        <v>3613</v>
      </c>
      <c r="M35" s="2" t="s">
        <v>3613</v>
      </c>
      <c r="N35" s="2" t="s">
        <v>3614</v>
      </c>
      <c r="O35" s="6" t="s">
        <v>3628</v>
      </c>
      <c r="P35" s="264" t="s">
        <v>95</v>
      </c>
      <c r="Q35" s="264" t="s">
        <v>95</v>
      </c>
      <c r="R35" s="264" t="s">
        <v>2990</v>
      </c>
      <c r="S35" s="2" t="s">
        <v>3615</v>
      </c>
      <c r="T35" s="2" t="s">
        <v>288</v>
      </c>
      <c r="U35" s="2">
        <v>1872</v>
      </c>
      <c r="V35" s="436" t="s">
        <v>1251</v>
      </c>
      <c r="W35" s="2" t="s">
        <v>2342</v>
      </c>
      <c r="X35" s="8">
        <f t="shared" ref="X35:X40" si="2">IF(AND(ISNUMBER(Y35),ISNUMBER(K35)),ROUND((Y35-K35)/(365/12),1),"N/A")</f>
        <v>394.5</v>
      </c>
      <c r="Y35" s="572">
        <v>57829</v>
      </c>
      <c r="Z35" s="2">
        <v>0</v>
      </c>
      <c r="AA35" s="2">
        <v>0</v>
      </c>
      <c r="AB35" s="572">
        <v>57829</v>
      </c>
      <c r="AC35" s="8">
        <f>X35</f>
        <v>394.5</v>
      </c>
      <c r="AD35" s="455">
        <f t="shared" ca="1" si="0"/>
        <v>57829</v>
      </c>
      <c r="AE35" s="437" t="s">
        <v>1246</v>
      </c>
      <c r="AF35" s="8">
        <v>0</v>
      </c>
      <c r="AG35" s="8">
        <v>0</v>
      </c>
      <c r="AH35" s="2" t="s">
        <v>149</v>
      </c>
      <c r="AI35" s="2" t="s">
        <v>149</v>
      </c>
      <c r="AJ35" s="2" t="s">
        <v>149</v>
      </c>
      <c r="AK35" s="573">
        <v>0</v>
      </c>
      <c r="AL35" s="264" t="s">
        <v>1241</v>
      </c>
      <c r="AM35" s="264" t="s">
        <v>1238</v>
      </c>
      <c r="AN35" s="549" t="s">
        <v>95</v>
      </c>
      <c r="AO35" s="2" t="s">
        <v>95</v>
      </c>
      <c r="AP35" s="532" t="s">
        <v>95</v>
      </c>
      <c r="AQ35" s="521" t="s">
        <v>95</v>
      </c>
      <c r="AR35" s="521" t="s">
        <v>95</v>
      </c>
      <c r="AS35" s="521" t="s">
        <v>95</v>
      </c>
      <c r="AT35" s="521" t="s">
        <v>95</v>
      </c>
      <c r="AU35" s="521" t="s">
        <v>95</v>
      </c>
      <c r="AV35" s="264" t="s">
        <v>95</v>
      </c>
      <c r="AW35" s="264" t="s">
        <v>95</v>
      </c>
      <c r="AX35" s="264" t="s">
        <v>95</v>
      </c>
      <c r="AY35" s="264" t="s">
        <v>95</v>
      </c>
      <c r="AZ35" s="455">
        <f t="shared" ref="AZ35:AZ40" si="3">BA35-1</f>
        <v>45777</v>
      </c>
      <c r="BA35" s="575">
        <v>45778</v>
      </c>
      <c r="BB35" s="575">
        <v>45838</v>
      </c>
      <c r="BC35" s="572">
        <v>46323</v>
      </c>
      <c r="BD35" s="2" t="s">
        <v>97</v>
      </c>
      <c r="BE35" s="2">
        <v>1</v>
      </c>
      <c r="BF35" s="264" t="s">
        <v>3637</v>
      </c>
      <c r="BG35" s="264" t="s">
        <v>3638</v>
      </c>
      <c r="BH35" s="436" t="s">
        <v>95</v>
      </c>
      <c r="BI35" s="436" t="s">
        <v>95</v>
      </c>
      <c r="BJ35" s="566"/>
      <c r="BK35" s="567"/>
      <c r="BL35" s="264" t="s">
        <v>95</v>
      </c>
      <c r="BM35" s="264" t="s">
        <v>95</v>
      </c>
      <c r="BN35" s="264" t="s">
        <v>1563</v>
      </c>
      <c r="BO35" s="264" t="s">
        <v>1563</v>
      </c>
      <c r="BP35" s="438" t="s">
        <v>95</v>
      </c>
      <c r="BQ35" s="573">
        <v>0</v>
      </c>
      <c r="BR35" s="454" t="s">
        <v>95</v>
      </c>
      <c r="BS35" s="518" t="s">
        <v>95</v>
      </c>
      <c r="BT35" s="437" t="s">
        <v>95</v>
      </c>
      <c r="BU35" s="568" t="s">
        <v>95</v>
      </c>
      <c r="BV35" s="264" t="s">
        <v>418</v>
      </c>
      <c r="BW35" s="436" t="s">
        <v>3639</v>
      </c>
      <c r="BX35" s="572">
        <v>47661</v>
      </c>
      <c r="BY35" s="436" t="s">
        <v>95</v>
      </c>
      <c r="CA35" s="535" t="s">
        <v>95</v>
      </c>
      <c r="CB35" s="573">
        <v>0</v>
      </c>
      <c r="CC35" s="264" t="s">
        <v>95</v>
      </c>
      <c r="CD35" s="264">
        <v>0</v>
      </c>
      <c r="CE35" s="556"/>
      <c r="CF35" s="556"/>
      <c r="CG35" s="556"/>
      <c r="CH35" s="556"/>
      <c r="CI35" s="556"/>
      <c r="CJ35" s="556"/>
      <c r="CK35" s="556"/>
      <c r="CL35" s="556"/>
      <c r="CM35" s="556"/>
      <c r="CN35" s="556"/>
      <c r="CO35" s="556"/>
      <c r="CP35" s="556"/>
      <c r="CQ35" s="556"/>
      <c r="CR35" s="556"/>
      <c r="CS35" s="556"/>
      <c r="CT35" s="556"/>
      <c r="CU35" s="556"/>
      <c r="CV35" s="475"/>
      <c r="CW35" s="264" t="s">
        <v>3629</v>
      </c>
      <c r="CX35" s="438" t="s">
        <v>3630</v>
      </c>
      <c r="CY35" s="438" t="s">
        <v>3640</v>
      </c>
      <c r="CZ35" s="2" t="s">
        <v>2971</v>
      </c>
      <c r="DA35" s="2" t="s">
        <v>95</v>
      </c>
    </row>
    <row r="36" spans="1:111" x14ac:dyDescent="0.35">
      <c r="A36" s="9" t="s">
        <v>3616</v>
      </c>
      <c r="B36" s="2">
        <v>333234</v>
      </c>
      <c r="C36" s="2" t="s">
        <v>3626</v>
      </c>
      <c r="D36" s="2" t="s">
        <v>3618</v>
      </c>
      <c r="E36" s="6" t="s">
        <v>2295</v>
      </c>
      <c r="F36" s="6" t="s">
        <v>2296</v>
      </c>
      <c r="G36" s="3">
        <v>45796</v>
      </c>
      <c r="H36" s="3">
        <v>45826</v>
      </c>
      <c r="I36" s="3">
        <v>45826</v>
      </c>
      <c r="J36" s="3">
        <f>$K$35</f>
        <v>45831</v>
      </c>
      <c r="K36" s="3">
        <v>45831</v>
      </c>
      <c r="L36" s="2" t="s">
        <v>3613</v>
      </c>
      <c r="M36" s="2" t="s">
        <v>3613</v>
      </c>
      <c r="N36" s="2" t="s">
        <v>3614</v>
      </c>
      <c r="O36" s="6" t="s">
        <v>3628</v>
      </c>
      <c r="P36" s="264" t="s">
        <v>95</v>
      </c>
      <c r="Q36" s="264" t="s">
        <v>95</v>
      </c>
      <c r="R36" s="264" t="s">
        <v>2990</v>
      </c>
      <c r="S36" s="2" t="s">
        <v>3615</v>
      </c>
      <c r="T36" s="2" t="s">
        <v>288</v>
      </c>
      <c r="U36" s="2">
        <v>1872</v>
      </c>
      <c r="V36" s="436" t="s">
        <v>1251</v>
      </c>
      <c r="W36" s="2" t="s">
        <v>2342</v>
      </c>
      <c r="X36" s="8">
        <f t="shared" si="2"/>
        <v>394.5</v>
      </c>
      <c r="Y36" s="572">
        <v>57829</v>
      </c>
      <c r="Z36" s="2">
        <v>0</v>
      </c>
      <c r="AA36" s="2">
        <v>0</v>
      </c>
      <c r="AB36" s="572">
        <v>57829</v>
      </c>
      <c r="AC36" s="8">
        <f>X36</f>
        <v>394.5</v>
      </c>
      <c r="AD36" s="455">
        <f t="shared" ca="1" si="0"/>
        <v>57829</v>
      </c>
      <c r="AE36" s="437" t="s">
        <v>1246</v>
      </c>
      <c r="AF36" s="8">
        <v>0</v>
      </c>
      <c r="AG36" s="8">
        <v>0</v>
      </c>
      <c r="AH36" s="2" t="s">
        <v>149</v>
      </c>
      <c r="AI36" s="2" t="s">
        <v>149</v>
      </c>
      <c r="AJ36" s="2" t="s">
        <v>149</v>
      </c>
      <c r="AK36" s="573">
        <v>0</v>
      </c>
      <c r="AL36" s="264" t="s">
        <v>1241</v>
      </c>
      <c r="AM36" s="264" t="s">
        <v>1238</v>
      </c>
      <c r="AN36" s="549" t="s">
        <v>95</v>
      </c>
      <c r="AO36" s="2" t="s">
        <v>95</v>
      </c>
      <c r="AP36" s="532" t="s">
        <v>95</v>
      </c>
      <c r="AQ36" s="521" t="s">
        <v>95</v>
      </c>
      <c r="AR36" s="521" t="s">
        <v>95</v>
      </c>
      <c r="AS36" s="521" t="s">
        <v>95</v>
      </c>
      <c r="AT36" s="521" t="s">
        <v>95</v>
      </c>
      <c r="AU36" s="521" t="s">
        <v>95</v>
      </c>
      <c r="AV36" s="264" t="s">
        <v>95</v>
      </c>
      <c r="AW36" s="264" t="s">
        <v>95</v>
      </c>
      <c r="AX36" s="264" t="s">
        <v>95</v>
      </c>
      <c r="AY36" s="264" t="s">
        <v>95</v>
      </c>
      <c r="AZ36" s="455">
        <f t="shared" si="3"/>
        <v>45777</v>
      </c>
      <c r="BA36" s="575">
        <v>45778</v>
      </c>
      <c r="BB36" s="575">
        <v>45838</v>
      </c>
      <c r="BC36" s="572">
        <v>46323</v>
      </c>
      <c r="BD36" s="2" t="s">
        <v>97</v>
      </c>
      <c r="BE36" s="2">
        <v>1</v>
      </c>
      <c r="BF36" s="264" t="s">
        <v>3637</v>
      </c>
      <c r="BG36" s="264" t="s">
        <v>3638</v>
      </c>
      <c r="BH36" s="436" t="s">
        <v>95</v>
      </c>
      <c r="BI36" s="436" t="s">
        <v>95</v>
      </c>
      <c r="BJ36" s="566"/>
      <c r="BK36" s="567"/>
      <c r="BL36" s="264" t="s">
        <v>95</v>
      </c>
      <c r="BM36" s="264" t="s">
        <v>95</v>
      </c>
      <c r="BN36" s="264" t="s">
        <v>1563</v>
      </c>
      <c r="BO36" s="264" t="s">
        <v>1563</v>
      </c>
      <c r="BP36" s="438" t="s">
        <v>95</v>
      </c>
      <c r="BQ36" s="573">
        <v>0</v>
      </c>
      <c r="BR36" s="454" t="s">
        <v>95</v>
      </c>
      <c r="BS36" s="518" t="s">
        <v>95</v>
      </c>
      <c r="BT36" s="437" t="s">
        <v>95</v>
      </c>
      <c r="BU36" s="568" t="s">
        <v>95</v>
      </c>
      <c r="BV36" s="264" t="s">
        <v>418</v>
      </c>
      <c r="BW36" s="436" t="s">
        <v>3639</v>
      </c>
      <c r="BX36" s="572">
        <v>47661</v>
      </c>
      <c r="BY36" s="436" t="s">
        <v>95</v>
      </c>
      <c r="CA36" s="535" t="s">
        <v>95</v>
      </c>
      <c r="CB36" s="573">
        <v>0</v>
      </c>
      <c r="CC36" s="264" t="s">
        <v>95</v>
      </c>
      <c r="CD36" s="264">
        <v>0</v>
      </c>
      <c r="CE36" s="556"/>
      <c r="CF36" s="556"/>
      <c r="CG36" s="556"/>
      <c r="CH36" s="556"/>
      <c r="CI36" s="556"/>
      <c r="CJ36" s="556"/>
      <c r="CK36" s="556"/>
      <c r="CL36" s="556"/>
      <c r="CM36" s="556"/>
      <c r="CN36" s="556"/>
      <c r="CO36" s="556"/>
      <c r="CP36" s="556"/>
      <c r="CQ36" s="556"/>
      <c r="CR36" s="556"/>
      <c r="CS36" s="556"/>
      <c r="CT36" s="556"/>
      <c r="CU36" s="556"/>
      <c r="CV36" s="475"/>
      <c r="CW36" s="264" t="s">
        <v>3629</v>
      </c>
      <c r="CX36" s="438" t="s">
        <v>3630</v>
      </c>
      <c r="CY36" s="438" t="s">
        <v>3640</v>
      </c>
      <c r="CZ36" s="2" t="s">
        <v>2971</v>
      </c>
      <c r="DA36" s="2" t="s">
        <v>95</v>
      </c>
    </row>
    <row r="37" spans="1:111" x14ac:dyDescent="0.35">
      <c r="A37" s="9" t="s">
        <v>3619</v>
      </c>
      <c r="B37" s="2">
        <v>347748</v>
      </c>
      <c r="C37" s="2" t="s">
        <v>3627</v>
      </c>
      <c r="D37" s="2" t="s">
        <v>3631</v>
      </c>
      <c r="E37" s="6" t="s">
        <v>2295</v>
      </c>
      <c r="F37" s="441" t="s">
        <v>3560</v>
      </c>
      <c r="G37" s="436">
        <v>46218</v>
      </c>
      <c r="H37" s="3">
        <v>46224</v>
      </c>
      <c r="I37" s="3">
        <v>46225</v>
      </c>
      <c r="J37" s="3">
        <f>$K$35</f>
        <v>45831</v>
      </c>
      <c r="K37" s="3">
        <v>46227</v>
      </c>
      <c r="L37" s="2" t="s">
        <v>3613</v>
      </c>
      <c r="M37" s="2" t="s">
        <v>3613</v>
      </c>
      <c r="N37" s="2" t="s">
        <v>3614</v>
      </c>
      <c r="O37" s="6" t="s">
        <v>3628</v>
      </c>
      <c r="P37" s="264" t="s">
        <v>95</v>
      </c>
      <c r="Q37" s="264" t="s">
        <v>95</v>
      </c>
      <c r="R37" s="264" t="s">
        <v>2990</v>
      </c>
      <c r="S37" s="2" t="s">
        <v>3615</v>
      </c>
      <c r="T37" s="2" t="s">
        <v>288</v>
      </c>
      <c r="U37" s="2">
        <v>1872</v>
      </c>
      <c r="V37" s="436" t="s">
        <v>1251</v>
      </c>
      <c r="W37" s="2" t="s">
        <v>2342</v>
      </c>
      <c r="X37" s="8">
        <f t="shared" si="2"/>
        <v>381.4</v>
      </c>
      <c r="Y37" s="572">
        <v>57829</v>
      </c>
      <c r="Z37" s="2">
        <v>0</v>
      </c>
      <c r="AA37" s="2">
        <v>0</v>
      </c>
      <c r="AB37" s="572">
        <v>57829</v>
      </c>
      <c r="AC37" s="8">
        <f>X37</f>
        <v>381.4</v>
      </c>
      <c r="AD37" s="455">
        <f t="shared" ca="1" si="0"/>
        <v>57829</v>
      </c>
      <c r="AE37" s="437" t="s">
        <v>1246</v>
      </c>
      <c r="AF37" s="8">
        <v>0</v>
      </c>
      <c r="AG37" s="8">
        <v>0</v>
      </c>
      <c r="AH37" s="2" t="s">
        <v>149</v>
      </c>
      <c r="AI37" s="2" t="s">
        <v>149</v>
      </c>
      <c r="AJ37" s="2" t="s">
        <v>149</v>
      </c>
      <c r="AK37" s="573">
        <v>0</v>
      </c>
      <c r="AL37" s="264" t="s">
        <v>1241</v>
      </c>
      <c r="AM37" s="264" t="s">
        <v>1238</v>
      </c>
      <c r="AN37" s="549" t="s">
        <v>95</v>
      </c>
      <c r="AO37" s="2" t="s">
        <v>95</v>
      </c>
      <c r="AP37" s="532" t="s">
        <v>95</v>
      </c>
      <c r="AQ37" s="521" t="s">
        <v>95</v>
      </c>
      <c r="AR37" s="521" t="s">
        <v>95</v>
      </c>
      <c r="AS37" s="521" t="s">
        <v>95</v>
      </c>
      <c r="AT37" s="521" t="s">
        <v>95</v>
      </c>
      <c r="AU37" s="521" t="s">
        <v>95</v>
      </c>
      <c r="AV37" s="264" t="s">
        <v>95</v>
      </c>
      <c r="AW37" s="264" t="s">
        <v>95</v>
      </c>
      <c r="AX37" s="264" t="s">
        <v>95</v>
      </c>
      <c r="AY37" s="264" t="s">
        <v>95</v>
      </c>
      <c r="AZ37" s="455">
        <f t="shared" si="3"/>
        <v>46203</v>
      </c>
      <c r="BA37" s="575">
        <v>46204</v>
      </c>
      <c r="BB37" s="575">
        <v>46261</v>
      </c>
      <c r="BC37" s="572">
        <v>46323</v>
      </c>
      <c r="BD37" s="2" t="s">
        <v>97</v>
      </c>
      <c r="BE37" s="2">
        <v>1</v>
      </c>
      <c r="BF37" s="264" t="s">
        <v>3637</v>
      </c>
      <c r="BG37" s="264" t="s">
        <v>3638</v>
      </c>
      <c r="BH37" s="436" t="s">
        <v>95</v>
      </c>
      <c r="BI37" s="436" t="s">
        <v>95</v>
      </c>
      <c r="BJ37" s="566"/>
      <c r="BK37" s="567"/>
      <c r="BL37" s="264" t="s">
        <v>95</v>
      </c>
      <c r="BM37" s="264" t="s">
        <v>95</v>
      </c>
      <c r="BN37" s="264" t="s">
        <v>1563</v>
      </c>
      <c r="BO37" s="264" t="s">
        <v>1563</v>
      </c>
      <c r="BP37" s="438" t="s">
        <v>95</v>
      </c>
      <c r="BQ37" s="573">
        <v>0</v>
      </c>
      <c r="BR37" s="454" t="s">
        <v>95</v>
      </c>
      <c r="BS37" s="518" t="s">
        <v>95</v>
      </c>
      <c r="BT37" s="437" t="s">
        <v>95</v>
      </c>
      <c r="BU37" s="568" t="s">
        <v>95</v>
      </c>
      <c r="BV37" s="264" t="s">
        <v>418</v>
      </c>
      <c r="BW37" s="436" t="s">
        <v>3639</v>
      </c>
      <c r="BX37" s="572">
        <v>47661</v>
      </c>
      <c r="BY37" s="436" t="s">
        <v>95</v>
      </c>
      <c r="CA37" s="535" t="s">
        <v>95</v>
      </c>
      <c r="CB37" s="573">
        <v>0</v>
      </c>
      <c r="CC37" s="264" t="s">
        <v>95</v>
      </c>
      <c r="CD37" s="264">
        <v>0</v>
      </c>
      <c r="CE37" s="556"/>
      <c r="CF37" s="556"/>
      <c r="CG37" s="556"/>
      <c r="CH37" s="556"/>
      <c r="CI37" s="556"/>
      <c r="CJ37" s="556"/>
      <c r="CK37" s="556"/>
      <c r="CL37" s="556"/>
      <c r="CM37" s="556"/>
      <c r="CN37" s="556"/>
      <c r="CO37" s="556"/>
      <c r="CP37" s="556"/>
      <c r="CQ37" s="556"/>
      <c r="CR37" s="556"/>
      <c r="CS37" s="556"/>
      <c r="CT37" s="556"/>
      <c r="CU37" s="556"/>
      <c r="CV37" s="475"/>
      <c r="CW37" s="264" t="s">
        <v>3629</v>
      </c>
      <c r="CX37" s="438" t="s">
        <v>3630</v>
      </c>
      <c r="CY37" s="438" t="s">
        <v>3640</v>
      </c>
      <c r="CZ37" s="2" t="s">
        <v>2971</v>
      </c>
      <c r="DA37" s="2" t="s">
        <v>95</v>
      </c>
      <c r="DC37" s="569"/>
    </row>
    <row r="38" spans="1:111" x14ac:dyDescent="0.35">
      <c r="A38" s="9" t="s">
        <v>3620</v>
      </c>
      <c r="B38" s="2">
        <v>62474</v>
      </c>
      <c r="C38" s="2" t="s">
        <v>3612</v>
      </c>
      <c r="D38" s="2" t="s">
        <v>95</v>
      </c>
      <c r="E38" s="6" t="s">
        <v>2295</v>
      </c>
      <c r="F38" s="441" t="s">
        <v>1348</v>
      </c>
      <c r="G38" s="572">
        <v>44833</v>
      </c>
      <c r="H38" s="3"/>
      <c r="I38" s="572">
        <v>44834</v>
      </c>
      <c r="J38" s="436">
        <v>44407</v>
      </c>
      <c r="K38" s="572">
        <v>44845</v>
      </c>
      <c r="L38" s="2" t="s">
        <v>3632</v>
      </c>
      <c r="M38" s="2" t="s">
        <v>3622</v>
      </c>
      <c r="N38" s="2" t="s">
        <v>3622</v>
      </c>
      <c r="O38" s="6" t="s">
        <v>3622</v>
      </c>
      <c r="P38" s="264" t="s">
        <v>95</v>
      </c>
      <c r="Q38" s="264" t="s">
        <v>3622</v>
      </c>
      <c r="R38" s="264" t="s">
        <v>3641</v>
      </c>
      <c r="S38" s="264" t="s">
        <v>3148</v>
      </c>
      <c r="T38" s="2" t="s">
        <v>2842</v>
      </c>
      <c r="U38" s="2">
        <v>10</v>
      </c>
      <c r="V38" s="436" t="s">
        <v>3271</v>
      </c>
      <c r="W38" s="2" t="s">
        <v>93</v>
      </c>
      <c r="X38" s="8">
        <f t="shared" si="2"/>
        <v>9.9</v>
      </c>
      <c r="Y38" s="436">
        <v>45147</v>
      </c>
      <c r="Z38" s="2">
        <v>3</v>
      </c>
      <c r="AA38" s="2">
        <v>12</v>
      </c>
      <c r="AB38" s="436">
        <v>46243</v>
      </c>
      <c r="AC38" s="8">
        <f t="shared" ref="AC38:AC40" si="4">X38</f>
        <v>9.9</v>
      </c>
      <c r="AD38" s="455">
        <f t="shared" ca="1" si="0"/>
        <v>46243</v>
      </c>
      <c r="AE38" s="437" t="s">
        <v>98</v>
      </c>
      <c r="AF38" s="8">
        <v>1</v>
      </c>
      <c r="AG38" s="8">
        <f>X38</f>
        <v>9.9</v>
      </c>
      <c r="AH38" s="3"/>
      <c r="AK38" s="2">
        <v>0</v>
      </c>
      <c r="AL38" s="264" t="s">
        <v>99</v>
      </c>
      <c r="AM38" s="264" t="s">
        <v>1242</v>
      </c>
      <c r="AN38" s="574">
        <v>2.8459999999999999E-2</v>
      </c>
      <c r="AO38" s="2" t="s">
        <v>100</v>
      </c>
      <c r="AP38" s="532">
        <v>3.5000000000000003E-2</v>
      </c>
      <c r="AQ38" s="521" t="s">
        <v>95</v>
      </c>
      <c r="AR38" s="521" t="s">
        <v>95</v>
      </c>
      <c r="AS38" s="521" t="s">
        <v>95</v>
      </c>
      <c r="AT38" s="521" t="s">
        <v>95</v>
      </c>
      <c r="AU38" s="521">
        <v>0</v>
      </c>
      <c r="AV38" s="264" t="s">
        <v>201</v>
      </c>
      <c r="AW38" s="264">
        <v>1E-3</v>
      </c>
      <c r="AX38" s="264" t="s">
        <v>102</v>
      </c>
      <c r="AY38" s="264" t="s">
        <v>103</v>
      </c>
      <c r="AZ38" s="455">
        <f t="shared" si="3"/>
        <v>44848</v>
      </c>
      <c r="BA38" s="575">
        <v>44849</v>
      </c>
      <c r="BB38" s="575">
        <v>44874</v>
      </c>
      <c r="BC38" s="572" t="s">
        <v>95</v>
      </c>
      <c r="BD38" s="2" t="s">
        <v>97</v>
      </c>
      <c r="BE38" s="2">
        <v>1</v>
      </c>
      <c r="BF38" s="264">
        <v>9</v>
      </c>
      <c r="BG38" s="264" t="s">
        <v>3571</v>
      </c>
      <c r="BH38" s="436">
        <v>44874</v>
      </c>
      <c r="BI38" s="436" t="s">
        <v>97</v>
      </c>
      <c r="BJ38" s="438"/>
      <c r="BK38" s="264"/>
      <c r="BL38" s="264" t="s">
        <v>3642</v>
      </c>
      <c r="BM38" s="264">
        <v>0</v>
      </c>
      <c r="BN38" s="264" t="s">
        <v>97</v>
      </c>
      <c r="BO38" s="436">
        <f>BH38</f>
        <v>44874</v>
      </c>
      <c r="BP38" s="438">
        <v>2.5000000000000001E-3</v>
      </c>
      <c r="BQ38" s="2">
        <v>1</v>
      </c>
      <c r="BR38" s="454">
        <v>2.5000000000000001E-2</v>
      </c>
      <c r="BS38" s="518">
        <v>190000000</v>
      </c>
      <c r="BT38" s="437">
        <v>24</v>
      </c>
      <c r="BU38" s="14" t="s">
        <v>95</v>
      </c>
      <c r="BV38" s="264" t="s">
        <v>418</v>
      </c>
      <c r="BW38" s="436" t="s">
        <v>3633</v>
      </c>
      <c r="BX38" s="436">
        <v>44407</v>
      </c>
      <c r="BY38" s="436">
        <v>44818</v>
      </c>
      <c r="CA38" s="532">
        <v>0.04</v>
      </c>
      <c r="CB38" s="573">
        <v>1</v>
      </c>
      <c r="CC38" s="264" t="s">
        <v>108</v>
      </c>
      <c r="CD38" s="264">
        <v>0</v>
      </c>
      <c r="CE38" s="556"/>
      <c r="CF38" s="556"/>
      <c r="CG38" s="556"/>
      <c r="CH38" s="556"/>
      <c r="CI38" s="556"/>
      <c r="CJ38" s="556"/>
      <c r="CK38" s="556"/>
      <c r="CL38" s="556"/>
      <c r="CM38" s="556"/>
      <c r="CN38" s="556"/>
      <c r="CO38" s="556"/>
      <c r="CP38" s="556"/>
      <c r="CQ38" s="556"/>
      <c r="CR38" s="556"/>
      <c r="CS38" s="556"/>
      <c r="CT38" s="556"/>
      <c r="CU38" s="556"/>
      <c r="CV38" s="475"/>
      <c r="CW38" s="264" t="s">
        <v>279</v>
      </c>
      <c r="CX38" s="438" t="s">
        <v>3634</v>
      </c>
      <c r="CY38" s="438" t="s">
        <v>3643</v>
      </c>
      <c r="CZ38" s="2" t="s">
        <v>95</v>
      </c>
      <c r="DA38" s="2" t="s">
        <v>95</v>
      </c>
      <c r="DB38" s="548"/>
      <c r="DC38" s="563"/>
    </row>
    <row r="39" spans="1:111" x14ac:dyDescent="0.35">
      <c r="A39" s="9" t="s">
        <v>3621</v>
      </c>
      <c r="B39" s="2">
        <v>61923</v>
      </c>
      <c r="C39" s="2" t="s">
        <v>3611</v>
      </c>
      <c r="D39" s="2" t="s">
        <v>95</v>
      </c>
      <c r="E39" s="6" t="s">
        <v>2295</v>
      </c>
      <c r="F39" s="441" t="s">
        <v>1348</v>
      </c>
      <c r="G39" s="436">
        <v>44739</v>
      </c>
      <c r="H39" s="3">
        <v>44755</v>
      </c>
      <c r="I39" s="436">
        <v>44742</v>
      </c>
      <c r="J39" s="436">
        <v>44614</v>
      </c>
      <c r="K39" s="436">
        <v>44742</v>
      </c>
      <c r="L39" s="2" t="s">
        <v>3635</v>
      </c>
      <c r="M39" s="2" t="s">
        <v>3622</v>
      </c>
      <c r="N39" s="2" t="s">
        <v>3622</v>
      </c>
      <c r="O39" s="2" t="s">
        <v>3622</v>
      </c>
      <c r="P39" s="264" t="s">
        <v>95</v>
      </c>
      <c r="Q39" s="264" t="s">
        <v>3623</v>
      </c>
      <c r="R39" s="264" t="s">
        <v>3641</v>
      </c>
      <c r="S39" s="2" t="s">
        <v>328</v>
      </c>
      <c r="T39" s="2" t="s">
        <v>288</v>
      </c>
      <c r="U39" s="2">
        <v>1</v>
      </c>
      <c r="V39" s="436" t="s">
        <v>3271</v>
      </c>
      <c r="W39" s="2" t="s">
        <v>93</v>
      </c>
      <c r="X39" s="8">
        <f t="shared" si="2"/>
        <v>20.3</v>
      </c>
      <c r="Y39" s="436">
        <v>45360</v>
      </c>
      <c r="Z39" s="2">
        <v>0</v>
      </c>
      <c r="AA39" s="2">
        <v>0</v>
      </c>
      <c r="AB39" s="436">
        <v>45360</v>
      </c>
      <c r="AC39" s="8">
        <f t="shared" si="4"/>
        <v>20.3</v>
      </c>
      <c r="AD39" s="455">
        <f t="shared" ca="1" si="0"/>
        <v>45360</v>
      </c>
      <c r="AE39" s="437" t="s">
        <v>98</v>
      </c>
      <c r="AF39" s="8">
        <v>1</v>
      </c>
      <c r="AG39" s="8">
        <f>X39</f>
        <v>20.3</v>
      </c>
      <c r="AH39" s="3"/>
      <c r="AK39" s="2">
        <v>0</v>
      </c>
      <c r="AL39" s="264" t="s">
        <v>99</v>
      </c>
      <c r="AM39" s="264" t="s">
        <v>1242</v>
      </c>
      <c r="AN39" s="549">
        <v>2.6700000000000002E-2</v>
      </c>
      <c r="AO39" s="2" t="s">
        <v>100</v>
      </c>
      <c r="AP39" s="532">
        <v>3.2500000000000001E-2</v>
      </c>
      <c r="AQ39" s="521" t="s">
        <v>95</v>
      </c>
      <c r="AR39" s="521" t="s">
        <v>95</v>
      </c>
      <c r="AS39" s="521" t="s">
        <v>95</v>
      </c>
      <c r="AT39" s="521" t="s">
        <v>95</v>
      </c>
      <c r="AU39" s="521">
        <v>2.5000000000000001E-3</v>
      </c>
      <c r="AV39" s="264" t="s">
        <v>201</v>
      </c>
      <c r="AW39" s="264">
        <v>1E-3</v>
      </c>
      <c r="AX39" s="264" t="s">
        <v>102</v>
      </c>
      <c r="AY39" s="264" t="s">
        <v>103</v>
      </c>
      <c r="AZ39" s="455">
        <f t="shared" si="3"/>
        <v>44726</v>
      </c>
      <c r="BA39" s="575">
        <v>44727</v>
      </c>
      <c r="BB39" s="575">
        <v>44751</v>
      </c>
      <c r="BC39" s="572" t="s">
        <v>95</v>
      </c>
      <c r="BD39" s="2" t="s">
        <v>97</v>
      </c>
      <c r="BE39" s="2">
        <v>1</v>
      </c>
      <c r="BF39" s="264">
        <v>9</v>
      </c>
      <c r="BG39" s="264" t="s">
        <v>3571</v>
      </c>
      <c r="BH39" s="436">
        <v>45116</v>
      </c>
      <c r="BI39" s="436" t="s">
        <v>97</v>
      </c>
      <c r="BJ39" s="438"/>
      <c r="BK39" s="264"/>
      <c r="BL39" s="264" t="s">
        <v>3642</v>
      </c>
      <c r="BM39" s="264">
        <v>3</v>
      </c>
      <c r="BN39" s="264" t="s">
        <v>97</v>
      </c>
      <c r="BO39" s="436">
        <f>BH39</f>
        <v>45116</v>
      </c>
      <c r="BP39" s="438">
        <v>0</v>
      </c>
      <c r="BQ39" s="2">
        <v>1</v>
      </c>
      <c r="BR39" s="454">
        <v>2.5000000000000001E-2</v>
      </c>
      <c r="BS39" s="518">
        <v>121500000</v>
      </c>
      <c r="BT39" s="437">
        <v>25</v>
      </c>
      <c r="BU39" s="14" t="s">
        <v>95</v>
      </c>
      <c r="BV39" s="264" t="s">
        <v>105</v>
      </c>
      <c r="BW39" s="436" t="s">
        <v>3644</v>
      </c>
      <c r="BX39" s="572">
        <v>44614</v>
      </c>
      <c r="BY39" s="572">
        <v>44994</v>
      </c>
      <c r="BZ39" s="564"/>
      <c r="CA39" s="532">
        <v>0.04</v>
      </c>
      <c r="CB39" s="264">
        <v>1</v>
      </c>
      <c r="CC39" s="264" t="s">
        <v>108</v>
      </c>
      <c r="CD39" s="264">
        <v>0</v>
      </c>
      <c r="CE39" s="556"/>
      <c r="CF39" s="556"/>
      <c r="CG39" s="556"/>
      <c r="CH39" s="556"/>
      <c r="CI39" s="556"/>
      <c r="CJ39" s="556"/>
      <c r="CK39" s="556"/>
      <c r="CL39" s="556"/>
      <c r="CM39" s="556"/>
      <c r="CN39" s="556"/>
      <c r="CO39" s="556"/>
      <c r="CP39" s="556"/>
      <c r="CQ39" s="556"/>
      <c r="CR39" s="556"/>
      <c r="CS39" s="556"/>
      <c r="CT39" s="556"/>
      <c r="CU39" s="556"/>
      <c r="CV39" s="475"/>
      <c r="CW39" s="264" t="s">
        <v>279</v>
      </c>
      <c r="CX39" s="438" t="s">
        <v>3645</v>
      </c>
      <c r="CY39" s="438" t="s">
        <v>3646</v>
      </c>
      <c r="CZ39" s="2" t="s">
        <v>95</v>
      </c>
      <c r="DA39" s="2" t="s">
        <v>3594</v>
      </c>
      <c r="DB39" s="570"/>
      <c r="DC39" s="563"/>
    </row>
    <row r="40" spans="1:111" x14ac:dyDescent="0.35">
      <c r="A40" s="9" t="s">
        <v>3624</v>
      </c>
      <c r="B40" s="2">
        <v>226601</v>
      </c>
      <c r="C40" s="2" t="s">
        <v>3610</v>
      </c>
      <c r="D40" s="2" t="s">
        <v>95</v>
      </c>
      <c r="E40" s="6" t="s">
        <v>2295</v>
      </c>
      <c r="F40" s="441" t="s">
        <v>3647</v>
      </c>
      <c r="G40" s="436">
        <v>45616</v>
      </c>
      <c r="H40" s="3">
        <v>45574</v>
      </c>
      <c r="I40" s="436">
        <v>45623</v>
      </c>
      <c r="J40" s="436">
        <f>K40</f>
        <v>45623</v>
      </c>
      <c r="K40" s="436">
        <v>45623</v>
      </c>
      <c r="L40" s="2" t="s">
        <v>3636</v>
      </c>
      <c r="M40" s="2" t="s">
        <v>2905</v>
      </c>
      <c r="N40" s="2" t="s">
        <v>95</v>
      </c>
      <c r="O40" s="6" t="s">
        <v>2905</v>
      </c>
      <c r="P40" s="264" t="s">
        <v>2905</v>
      </c>
      <c r="Q40" s="264" t="s">
        <v>2905</v>
      </c>
      <c r="R40" s="264" t="s">
        <v>2905</v>
      </c>
      <c r="S40" s="2" t="s">
        <v>2905</v>
      </c>
      <c r="T40" s="2" t="s">
        <v>2900</v>
      </c>
      <c r="U40" s="2">
        <v>1</v>
      </c>
      <c r="V40" s="436" t="s">
        <v>3271</v>
      </c>
      <c r="W40" s="2" t="s">
        <v>1253</v>
      </c>
      <c r="X40" s="8">
        <f t="shared" si="2"/>
        <v>35.799999999999997</v>
      </c>
      <c r="Y40" s="572">
        <v>46711</v>
      </c>
      <c r="Z40" s="264">
        <v>3</v>
      </c>
      <c r="AA40" s="264">
        <v>1</v>
      </c>
      <c r="AB40" s="572">
        <v>46803</v>
      </c>
      <c r="AC40" s="8">
        <f t="shared" si="4"/>
        <v>35.799999999999997</v>
      </c>
      <c r="AD40" s="455">
        <f t="shared" ca="1" si="0"/>
        <v>46711</v>
      </c>
      <c r="AE40" s="437" t="s">
        <v>98</v>
      </c>
      <c r="AF40" s="8">
        <v>1</v>
      </c>
      <c r="AG40" s="8">
        <f>X40</f>
        <v>35.799999999999997</v>
      </c>
      <c r="AH40" s="565"/>
      <c r="AI40" s="564"/>
      <c r="AJ40" s="564"/>
      <c r="AK40" s="2">
        <v>0</v>
      </c>
      <c r="AL40" s="264" t="s">
        <v>3607</v>
      </c>
      <c r="AM40" s="264" t="s">
        <v>95</v>
      </c>
      <c r="AN40" s="549" t="s">
        <v>95</v>
      </c>
      <c r="AO40" s="2" t="s">
        <v>95</v>
      </c>
      <c r="AP40" s="532" t="s">
        <v>95</v>
      </c>
      <c r="AQ40" s="521" t="s">
        <v>95</v>
      </c>
      <c r="AR40" s="521" t="s">
        <v>95</v>
      </c>
      <c r="AS40" s="521" t="s">
        <v>95</v>
      </c>
      <c r="AT40" s="521" t="s">
        <v>95</v>
      </c>
      <c r="AU40" s="521" t="s">
        <v>95</v>
      </c>
      <c r="AV40" s="264" t="s">
        <v>95</v>
      </c>
      <c r="AW40" s="264" t="s">
        <v>95</v>
      </c>
      <c r="AX40" s="264" t="s">
        <v>95</v>
      </c>
      <c r="AY40" s="264" t="s">
        <v>95</v>
      </c>
      <c r="AZ40" s="455">
        <f t="shared" si="3"/>
        <v>45622</v>
      </c>
      <c r="BA40" s="575">
        <v>45623</v>
      </c>
      <c r="BB40" s="575">
        <v>45636</v>
      </c>
      <c r="BC40" s="572">
        <v>46336</v>
      </c>
      <c r="BD40" s="2" t="s">
        <v>97</v>
      </c>
      <c r="BE40" s="2">
        <v>1</v>
      </c>
      <c r="BF40" s="264">
        <v>10</v>
      </c>
      <c r="BG40" s="264" t="s">
        <v>3566</v>
      </c>
      <c r="BH40" s="436" t="s">
        <v>95</v>
      </c>
      <c r="BI40" s="436" t="s">
        <v>95</v>
      </c>
      <c r="BJ40" s="566"/>
      <c r="BK40" s="567"/>
      <c r="BL40" s="264" t="s">
        <v>95</v>
      </c>
      <c r="BM40" s="264">
        <v>5</v>
      </c>
      <c r="BN40" s="264" t="s">
        <v>1273</v>
      </c>
      <c r="BO40" s="264" t="s">
        <v>95</v>
      </c>
      <c r="BP40" s="438" t="s">
        <v>95</v>
      </c>
      <c r="BQ40" s="573">
        <v>0</v>
      </c>
      <c r="BR40" s="454" t="s">
        <v>95</v>
      </c>
      <c r="BS40" s="518" t="s">
        <v>95</v>
      </c>
      <c r="BT40" s="437" t="s">
        <v>95</v>
      </c>
      <c r="BU40" s="438" t="s">
        <v>95</v>
      </c>
      <c r="BV40" s="264" t="s">
        <v>418</v>
      </c>
      <c r="BW40" s="436" t="s">
        <v>3648</v>
      </c>
      <c r="BX40" s="572">
        <v>45623</v>
      </c>
      <c r="BY40" s="572">
        <v>46139</v>
      </c>
      <c r="CA40" s="532">
        <v>4.0500000000000001E-2</v>
      </c>
      <c r="CD40" s="264">
        <v>0</v>
      </c>
      <c r="CE40" s="571"/>
      <c r="CF40" s="571"/>
      <c r="CG40" s="556"/>
      <c r="CH40" s="556"/>
      <c r="CI40" s="556"/>
      <c r="CJ40" s="556"/>
      <c r="CK40" s="556"/>
      <c r="CL40" s="556"/>
      <c r="CM40" s="556"/>
      <c r="CN40" s="556"/>
      <c r="CO40" s="556"/>
      <c r="CP40" s="556"/>
      <c r="CQ40" s="571"/>
      <c r="CR40" s="571"/>
      <c r="CS40" s="556"/>
      <c r="CT40" s="556"/>
      <c r="CU40" s="556"/>
      <c r="CV40" s="475"/>
      <c r="CW40" s="264" t="s">
        <v>95</v>
      </c>
      <c r="CX40" s="438" t="s">
        <v>95</v>
      </c>
      <c r="CY40" s="438" t="s">
        <v>95</v>
      </c>
      <c r="CZ40" s="2" t="s">
        <v>95</v>
      </c>
      <c r="DA40" s="2" t="s">
        <v>3594</v>
      </c>
      <c r="DB40" s="564"/>
      <c r="DC40" s="564"/>
      <c r="DD40" s="564"/>
      <c r="DE40" s="564"/>
      <c r="DF40" s="564"/>
      <c r="DG40" s="564"/>
    </row>
    <row r="41" spans="1:111" x14ac:dyDescent="0.35">
      <c r="E41" s="514"/>
      <c r="F41" s="264"/>
      <c r="G41" s="264"/>
      <c r="J41" s="3"/>
      <c r="K41" s="3"/>
      <c r="V41" s="3"/>
      <c r="X41" s="8"/>
      <c r="Y41" s="3"/>
      <c r="AB41" s="3"/>
      <c r="AC41" s="8"/>
      <c r="AD41" s="8"/>
      <c r="AG41" s="8"/>
      <c r="AH41" s="3"/>
      <c r="AZ41" s="3"/>
      <c r="BA41" s="3"/>
      <c r="BB41" s="3"/>
      <c r="BC41" s="3"/>
      <c r="BH41" s="3"/>
      <c r="BJ41" s="14"/>
      <c r="BO41" s="3"/>
      <c r="BP41" s="14"/>
      <c r="BU41" s="14"/>
      <c r="BX41" s="3"/>
      <c r="BY41" s="3"/>
      <c r="CC41" s="4"/>
      <c r="CE41" s="13"/>
      <c r="CF41" s="13"/>
      <c r="CG41" s="13"/>
      <c r="CH41" s="13"/>
      <c r="CI41" s="13"/>
      <c r="CJ41" s="13"/>
      <c r="CK41" s="13"/>
      <c r="CL41" s="13"/>
      <c r="CM41" s="13"/>
      <c r="CN41" s="13"/>
      <c r="CO41" s="13"/>
      <c r="CP41" s="13"/>
      <c r="CQ41" s="13"/>
      <c r="CR41" s="13"/>
      <c r="CS41" s="13"/>
      <c r="CT41" s="13"/>
      <c r="CU41" s="13"/>
      <c r="CV41" s="13"/>
    </row>
    <row r="42" spans="1:111" x14ac:dyDescent="0.35">
      <c r="E42" s="514"/>
      <c r="J42" s="3"/>
      <c r="K42" s="3"/>
      <c r="V42" s="3"/>
      <c r="X42" s="8"/>
      <c r="Y42" s="3"/>
      <c r="AB42" s="3"/>
      <c r="AC42" s="8"/>
      <c r="AD42" s="8"/>
      <c r="AG42" s="8"/>
      <c r="AH42" s="3"/>
      <c r="AZ42" s="3"/>
      <c r="BA42" s="3"/>
      <c r="BB42" s="3"/>
      <c r="BC42" s="3"/>
      <c r="BH42" s="3"/>
      <c r="BJ42" s="14"/>
      <c r="BO42" s="3"/>
      <c r="BP42" s="14"/>
      <c r="BU42" s="14"/>
      <c r="BX42" s="3"/>
      <c r="BY42" s="3"/>
      <c r="CC42" s="4"/>
      <c r="CE42" s="13"/>
      <c r="CF42" s="13"/>
      <c r="CG42" s="13"/>
      <c r="CH42" s="13"/>
      <c r="CI42" s="13"/>
      <c r="CJ42" s="13"/>
      <c r="CK42" s="13"/>
      <c r="CL42" s="13"/>
      <c r="CM42" s="13"/>
      <c r="CN42" s="13"/>
      <c r="CO42" s="13"/>
      <c r="CP42" s="13"/>
      <c r="CQ42" s="13"/>
      <c r="CR42" s="13"/>
      <c r="CS42" s="13"/>
      <c r="CT42" s="13"/>
      <c r="CU42" s="13"/>
      <c r="CV42" s="13"/>
    </row>
    <row r="43" spans="1:111" x14ac:dyDescent="0.35">
      <c r="E43" s="514"/>
      <c r="J43" s="3"/>
      <c r="K43" s="3"/>
      <c r="V43" s="3"/>
      <c r="X43" s="8"/>
      <c r="Y43" s="3"/>
      <c r="AB43" s="3"/>
      <c r="AC43" s="8"/>
      <c r="AD43" s="8"/>
      <c r="AG43" s="8"/>
      <c r="AH43" s="3"/>
      <c r="AZ43" s="3"/>
      <c r="BA43" s="3"/>
      <c r="BB43" s="3"/>
      <c r="BC43" s="3"/>
      <c r="BH43" s="3"/>
      <c r="BJ43" s="14"/>
      <c r="BO43" s="3"/>
      <c r="BP43" s="14"/>
      <c r="BU43" s="14"/>
      <c r="BX43" s="3"/>
      <c r="BY43" s="3"/>
      <c r="CC43" s="4"/>
      <c r="CE43" s="13"/>
      <c r="CF43" s="13"/>
      <c r="CG43" s="13"/>
      <c r="CH43" s="13"/>
      <c r="CI43" s="13"/>
      <c r="CJ43" s="13"/>
      <c r="CK43" s="13"/>
      <c r="CL43" s="13"/>
      <c r="CM43" s="13"/>
      <c r="CN43" s="13"/>
      <c r="CO43" s="13"/>
      <c r="CP43" s="13"/>
      <c r="CQ43" s="13"/>
      <c r="CR43" s="13"/>
      <c r="CS43" s="13"/>
      <c r="CT43" s="13"/>
      <c r="CU43" s="13"/>
      <c r="CV43" s="13"/>
    </row>
    <row r="44" spans="1:111" x14ac:dyDescent="0.35">
      <c r="J44" s="3"/>
      <c r="K44" s="3"/>
      <c r="V44" s="3"/>
      <c r="X44" s="8"/>
      <c r="Y44" s="3"/>
      <c r="AB44" s="3"/>
      <c r="AC44" s="8"/>
      <c r="AD44" s="8"/>
      <c r="AG44" s="8"/>
      <c r="AH44" s="3"/>
      <c r="AZ44" s="3"/>
      <c r="BA44" s="3"/>
      <c r="BB44" s="3"/>
      <c r="BC44" s="3"/>
      <c r="BH44" s="3"/>
      <c r="BJ44" s="14"/>
      <c r="BO44" s="3"/>
      <c r="BP44" s="14"/>
      <c r="BU44" s="14"/>
      <c r="BX44" s="3"/>
      <c r="BY44" s="3"/>
      <c r="CC44" s="4"/>
      <c r="CE44" s="13"/>
      <c r="CF44" s="13"/>
      <c r="CG44" s="13"/>
      <c r="CH44" s="13"/>
      <c r="CI44" s="13"/>
      <c r="CJ44" s="13"/>
      <c r="CK44" s="13"/>
      <c r="CL44" s="13"/>
      <c r="CM44" s="13"/>
      <c r="CN44" s="13"/>
      <c r="CO44" s="13"/>
      <c r="CP44" s="13"/>
      <c r="CQ44" s="13"/>
      <c r="CR44" s="13"/>
      <c r="CS44" s="13"/>
      <c r="CT44" s="13"/>
      <c r="CU44" s="13"/>
      <c r="CV44" s="13"/>
    </row>
    <row r="45" spans="1:111" x14ac:dyDescent="0.35">
      <c r="J45" s="3"/>
      <c r="K45" s="3"/>
      <c r="V45" s="3"/>
      <c r="X45" s="8"/>
      <c r="Y45" s="3"/>
      <c r="AB45" s="3"/>
      <c r="AC45" s="8"/>
      <c r="AD45" s="8"/>
      <c r="AG45" s="8"/>
      <c r="AH45" s="3"/>
      <c r="AZ45" s="3"/>
      <c r="BA45" s="3"/>
      <c r="BB45" s="3"/>
      <c r="BC45" s="3"/>
      <c r="BH45" s="3"/>
      <c r="BJ45" s="14"/>
      <c r="BO45" s="3"/>
      <c r="BP45" s="14"/>
      <c r="BU45" s="14"/>
      <c r="BX45" s="3"/>
      <c r="BY45" s="3"/>
      <c r="CC45" s="4"/>
      <c r="CE45" s="13"/>
      <c r="CF45" s="13"/>
      <c r="CG45" s="13"/>
      <c r="CH45" s="13"/>
      <c r="CI45" s="13"/>
      <c r="CJ45" s="13"/>
      <c r="CK45" s="13"/>
      <c r="CL45" s="13"/>
      <c r="CM45" s="13"/>
      <c r="CN45" s="13"/>
      <c r="CO45" s="13"/>
      <c r="CP45" s="13"/>
      <c r="CQ45" s="13"/>
      <c r="CR45" s="13"/>
      <c r="CS45" s="13"/>
      <c r="CT45" s="13"/>
      <c r="CU45" s="13"/>
      <c r="CV45" s="13"/>
    </row>
    <row r="46" spans="1:111" x14ac:dyDescent="0.35">
      <c r="J46" s="3"/>
      <c r="K46" s="3"/>
      <c r="V46" s="3"/>
      <c r="X46" s="8"/>
      <c r="Y46" s="3"/>
      <c r="AB46" s="3"/>
      <c r="AC46" s="8"/>
      <c r="AD46" s="8"/>
      <c r="AG46" s="8"/>
      <c r="AH46" s="3"/>
      <c r="AZ46" s="3"/>
      <c r="BA46" s="3"/>
      <c r="BB46" s="3"/>
      <c r="BC46" s="3"/>
      <c r="BH46" s="3"/>
      <c r="BJ46" s="14"/>
      <c r="BO46" s="3"/>
      <c r="BP46" s="14"/>
      <c r="BU46" s="14"/>
      <c r="BX46" s="3"/>
      <c r="BY46" s="3"/>
      <c r="CC46" s="4"/>
      <c r="CE46" s="13"/>
      <c r="CF46" s="13"/>
      <c r="CG46" s="13"/>
      <c r="CH46" s="13"/>
      <c r="CI46" s="13"/>
      <c r="CJ46" s="13"/>
      <c r="CK46" s="13"/>
      <c r="CL46" s="13"/>
      <c r="CM46" s="13"/>
      <c r="CN46" s="13"/>
      <c r="CO46" s="13"/>
      <c r="CP46" s="13"/>
      <c r="CQ46" s="13"/>
      <c r="CR46" s="13"/>
      <c r="CS46" s="13"/>
      <c r="CT46" s="13"/>
      <c r="CU46" s="13"/>
      <c r="CV46" s="13"/>
    </row>
    <row r="47" spans="1:111" x14ac:dyDescent="0.35">
      <c r="J47" s="3"/>
      <c r="K47" s="3"/>
      <c r="V47" s="3"/>
      <c r="X47" s="8"/>
      <c r="Y47" s="3"/>
      <c r="AB47" s="3"/>
      <c r="AC47" s="8"/>
      <c r="AD47" s="8"/>
      <c r="AG47" s="8"/>
      <c r="AH47" s="3"/>
      <c r="AZ47" s="3"/>
      <c r="BA47" s="3"/>
      <c r="BB47" s="3"/>
      <c r="BC47" s="3"/>
      <c r="BH47" s="3"/>
      <c r="BJ47" s="14"/>
      <c r="BO47" s="3"/>
      <c r="BP47" s="14"/>
      <c r="BU47" s="14"/>
      <c r="BX47" s="3"/>
      <c r="BY47" s="3"/>
      <c r="CC47" s="4"/>
      <c r="CE47" s="13"/>
      <c r="CF47" s="13"/>
      <c r="CG47" s="13"/>
      <c r="CH47" s="13"/>
      <c r="CI47" s="13"/>
      <c r="CJ47" s="13"/>
      <c r="CK47" s="13"/>
      <c r="CL47" s="13"/>
      <c r="CM47" s="13"/>
      <c r="CN47" s="13"/>
      <c r="CO47" s="13"/>
      <c r="CP47" s="13"/>
      <c r="CQ47" s="13"/>
      <c r="CR47" s="13"/>
      <c r="CS47" s="13"/>
      <c r="CT47" s="13"/>
      <c r="CU47" s="13"/>
      <c r="CV47" s="13"/>
    </row>
    <row r="48" spans="1:111" x14ac:dyDescent="0.35">
      <c r="J48" s="3"/>
      <c r="K48" s="3"/>
      <c r="V48" s="3"/>
      <c r="X48" s="8"/>
      <c r="Y48" s="3"/>
      <c r="AB48" s="3"/>
      <c r="AC48" s="8"/>
      <c r="AD48" s="8"/>
      <c r="AG48" s="8"/>
      <c r="AH48" s="3"/>
      <c r="AZ48" s="3"/>
      <c r="BA48" s="3"/>
      <c r="BB48" s="3"/>
      <c r="BC48" s="3"/>
      <c r="BH48" s="3"/>
      <c r="BJ48" s="14"/>
      <c r="BO48" s="3"/>
      <c r="BP48" s="14"/>
      <c r="BU48" s="14"/>
      <c r="BX48" s="3"/>
      <c r="BY48" s="3"/>
      <c r="CC48" s="4"/>
      <c r="CE48" s="13"/>
      <c r="CF48" s="13"/>
      <c r="CG48" s="13"/>
      <c r="CH48" s="13"/>
      <c r="CI48" s="13"/>
      <c r="CJ48" s="13"/>
      <c r="CK48" s="13"/>
      <c r="CL48" s="13"/>
      <c r="CM48" s="13"/>
      <c r="CN48" s="13"/>
      <c r="CO48" s="13"/>
      <c r="CP48" s="13"/>
      <c r="CQ48" s="13"/>
      <c r="CR48" s="13"/>
      <c r="CS48" s="13"/>
      <c r="CT48" s="13"/>
      <c r="CU48" s="13"/>
      <c r="CV48" s="13"/>
    </row>
    <row r="49" spans="10:100" x14ac:dyDescent="0.35">
      <c r="J49" s="3"/>
      <c r="K49" s="3"/>
      <c r="V49" s="3"/>
      <c r="X49" s="8"/>
      <c r="Y49" s="3"/>
      <c r="AB49" s="3"/>
      <c r="AC49" s="8"/>
      <c r="AD49" s="8"/>
      <c r="AG49" s="8"/>
      <c r="AH49" s="3"/>
      <c r="AZ49" s="3"/>
      <c r="BA49" s="3"/>
      <c r="BB49" s="3"/>
      <c r="BC49" s="3"/>
      <c r="BH49" s="3"/>
      <c r="BJ49" s="14"/>
      <c r="BO49" s="3"/>
      <c r="BP49" s="14"/>
      <c r="BU49" s="14"/>
      <c r="BX49" s="3"/>
      <c r="BY49" s="3"/>
      <c r="CC49" s="4"/>
      <c r="CE49" s="13"/>
      <c r="CF49" s="13"/>
      <c r="CG49" s="13"/>
      <c r="CH49" s="13"/>
      <c r="CI49" s="13"/>
      <c r="CJ49" s="13"/>
      <c r="CK49" s="13"/>
      <c r="CL49" s="13"/>
      <c r="CM49" s="13"/>
      <c r="CN49" s="13"/>
      <c r="CO49" s="13"/>
      <c r="CP49" s="13"/>
      <c r="CQ49" s="13"/>
      <c r="CR49" s="13"/>
      <c r="CS49" s="13"/>
      <c r="CT49" s="13"/>
      <c r="CU49" s="13"/>
      <c r="CV49" s="13"/>
    </row>
    <row r="50" spans="10:100" x14ac:dyDescent="0.35">
      <c r="J50" s="3"/>
      <c r="K50" s="3"/>
      <c r="V50" s="3"/>
      <c r="X50" s="8"/>
      <c r="Y50" s="3"/>
      <c r="AB50" s="3"/>
      <c r="AC50" s="8"/>
      <c r="AD50" s="8"/>
      <c r="AG50" s="8"/>
      <c r="AH50" s="3"/>
      <c r="AZ50" s="3"/>
      <c r="BA50" s="3"/>
      <c r="BB50" s="3"/>
      <c r="BC50" s="3"/>
      <c r="BH50" s="3"/>
      <c r="BJ50" s="14"/>
      <c r="BO50" s="3"/>
      <c r="BP50" s="14"/>
      <c r="BU50" s="14"/>
      <c r="BX50" s="3"/>
      <c r="BY50" s="3"/>
      <c r="CC50" s="4"/>
      <c r="CE50" s="13"/>
      <c r="CF50" s="13"/>
      <c r="CG50" s="13"/>
      <c r="CH50" s="13"/>
      <c r="CI50" s="13"/>
      <c r="CJ50" s="13"/>
      <c r="CK50" s="13"/>
      <c r="CL50" s="13"/>
      <c r="CM50" s="13"/>
      <c r="CN50" s="13"/>
      <c r="CO50" s="13"/>
      <c r="CP50" s="13"/>
      <c r="CQ50" s="13"/>
      <c r="CR50" s="13"/>
      <c r="CS50" s="13"/>
      <c r="CT50" s="13"/>
      <c r="CU50" s="13"/>
      <c r="CV50" s="13"/>
    </row>
    <row r="51" spans="10:100" x14ac:dyDescent="0.35">
      <c r="J51" s="3"/>
      <c r="K51" s="3"/>
      <c r="V51" s="3"/>
      <c r="X51" s="8"/>
      <c r="Y51" s="3"/>
      <c r="AB51" s="3"/>
      <c r="AC51" s="8"/>
      <c r="AD51" s="8"/>
      <c r="AG51" s="8"/>
      <c r="AH51" s="3"/>
      <c r="AZ51" s="3"/>
      <c r="BA51" s="3"/>
      <c r="BB51" s="3"/>
      <c r="BC51" s="3"/>
      <c r="BH51" s="3"/>
      <c r="BJ51" s="14"/>
      <c r="BO51" s="3"/>
      <c r="BP51" s="14"/>
      <c r="BU51" s="14"/>
      <c r="BX51" s="3"/>
      <c r="BY51" s="3"/>
      <c r="CC51" s="4"/>
      <c r="CE51" s="13"/>
      <c r="CF51" s="13"/>
      <c r="CG51" s="13"/>
      <c r="CH51" s="13"/>
      <c r="CI51" s="13"/>
      <c r="CJ51" s="13"/>
      <c r="CK51" s="13"/>
      <c r="CL51" s="13"/>
      <c r="CM51" s="13"/>
      <c r="CN51" s="13"/>
      <c r="CO51" s="13"/>
      <c r="CP51" s="13"/>
      <c r="CQ51" s="13"/>
      <c r="CR51" s="13"/>
      <c r="CS51" s="13"/>
      <c r="CT51" s="13"/>
      <c r="CU51" s="13"/>
      <c r="CV51" s="13"/>
    </row>
    <row r="52" spans="10:100" x14ac:dyDescent="0.35">
      <c r="J52" s="3"/>
      <c r="K52" s="3"/>
      <c r="V52" s="3"/>
      <c r="X52" s="8"/>
      <c r="Y52" s="3"/>
      <c r="AB52" s="3"/>
      <c r="AC52" s="8"/>
      <c r="AD52" s="8"/>
      <c r="AG52" s="8"/>
      <c r="AH52" s="3"/>
      <c r="AZ52" s="3"/>
      <c r="BA52" s="3"/>
      <c r="BB52" s="3"/>
      <c r="BC52" s="3"/>
      <c r="BH52" s="3"/>
      <c r="BJ52" s="14"/>
      <c r="BO52" s="3"/>
      <c r="BP52" s="14"/>
      <c r="BU52" s="14"/>
      <c r="BX52" s="3"/>
      <c r="BY52" s="3"/>
      <c r="CC52" s="4"/>
      <c r="CE52" s="13"/>
      <c r="CF52" s="13"/>
      <c r="CG52" s="13"/>
      <c r="CH52" s="13"/>
      <c r="CI52" s="13"/>
      <c r="CJ52" s="13"/>
      <c r="CK52" s="13"/>
      <c r="CL52" s="13"/>
      <c r="CM52" s="13"/>
      <c r="CN52" s="13"/>
      <c r="CO52" s="13"/>
      <c r="CP52" s="13"/>
      <c r="CQ52" s="13"/>
      <c r="CR52" s="13"/>
      <c r="CS52" s="13"/>
      <c r="CT52" s="13"/>
      <c r="CU52" s="13"/>
      <c r="CV52" s="13"/>
    </row>
    <row r="53" spans="10:100" x14ac:dyDescent="0.35">
      <c r="J53" s="3"/>
      <c r="K53" s="3"/>
      <c r="V53" s="3"/>
      <c r="X53" s="8"/>
      <c r="Y53" s="3"/>
      <c r="AB53" s="3"/>
      <c r="AC53" s="8"/>
      <c r="AD53" s="8"/>
      <c r="AG53" s="8"/>
      <c r="AH53" s="3"/>
      <c r="AZ53" s="3"/>
      <c r="BA53" s="3"/>
      <c r="BB53" s="3"/>
      <c r="BC53" s="3"/>
      <c r="BH53" s="3"/>
      <c r="BJ53" s="14"/>
      <c r="BO53" s="3"/>
      <c r="BP53" s="14"/>
      <c r="BU53" s="14"/>
      <c r="BX53" s="3"/>
      <c r="BY53" s="3"/>
      <c r="CC53" s="4"/>
      <c r="CE53" s="13"/>
      <c r="CF53" s="13"/>
      <c r="CG53" s="13"/>
      <c r="CH53" s="13"/>
      <c r="CI53" s="13"/>
      <c r="CJ53" s="13"/>
      <c r="CK53" s="13"/>
      <c r="CL53" s="13"/>
      <c r="CM53" s="13"/>
      <c r="CN53" s="13"/>
      <c r="CO53" s="13"/>
      <c r="CP53" s="13"/>
      <c r="CQ53" s="13"/>
      <c r="CR53" s="13"/>
      <c r="CS53" s="13"/>
      <c r="CT53" s="13"/>
      <c r="CU53" s="13"/>
      <c r="CV53" s="13"/>
    </row>
    <row r="54" spans="10:100" x14ac:dyDescent="0.35">
      <c r="J54" s="3"/>
      <c r="K54" s="3"/>
      <c r="V54" s="3"/>
      <c r="X54" s="8"/>
      <c r="Y54" s="3"/>
      <c r="AB54" s="3"/>
      <c r="AC54" s="8"/>
      <c r="AD54" s="8"/>
      <c r="AG54" s="8"/>
      <c r="AH54" s="3"/>
      <c r="AZ54" s="3"/>
      <c r="BA54" s="3"/>
      <c r="BB54" s="3"/>
      <c r="BC54" s="3"/>
      <c r="BH54" s="3"/>
      <c r="BJ54" s="14"/>
      <c r="BO54" s="3"/>
      <c r="BP54" s="14"/>
      <c r="BU54" s="14"/>
      <c r="BX54" s="3"/>
      <c r="BY54" s="3"/>
      <c r="CC54" s="4"/>
      <c r="CE54" s="13"/>
      <c r="CF54" s="13"/>
      <c r="CG54" s="13"/>
      <c r="CH54" s="13"/>
      <c r="CI54" s="13"/>
      <c r="CJ54" s="13"/>
      <c r="CK54" s="13"/>
      <c r="CL54" s="13"/>
      <c r="CM54" s="13"/>
      <c r="CN54" s="13"/>
      <c r="CO54" s="13"/>
      <c r="CP54" s="13"/>
      <c r="CQ54" s="13"/>
      <c r="CR54" s="13"/>
      <c r="CS54" s="13"/>
      <c r="CT54" s="13"/>
      <c r="CU54" s="13"/>
      <c r="CV54" s="13"/>
    </row>
    <row r="55" spans="10:100" x14ac:dyDescent="0.35">
      <c r="J55" s="3"/>
      <c r="K55" s="3"/>
      <c r="V55" s="3"/>
      <c r="X55" s="8"/>
      <c r="Y55" s="3"/>
      <c r="AB55" s="3"/>
      <c r="AC55" s="8"/>
      <c r="AD55" s="8"/>
      <c r="AG55" s="8"/>
      <c r="AH55" s="3"/>
      <c r="AZ55" s="3"/>
      <c r="BA55" s="3"/>
      <c r="BB55" s="3"/>
      <c r="BC55" s="3"/>
      <c r="BH55" s="3"/>
      <c r="BJ55" s="14"/>
      <c r="BO55" s="3"/>
      <c r="BP55" s="14"/>
      <c r="BU55" s="14"/>
      <c r="BX55" s="3"/>
      <c r="BY55" s="3"/>
      <c r="CC55" s="4"/>
      <c r="CE55" s="13"/>
      <c r="CF55" s="13"/>
      <c r="CG55" s="13"/>
      <c r="CH55" s="13"/>
      <c r="CI55" s="13"/>
      <c r="CJ55" s="13"/>
      <c r="CK55" s="13"/>
      <c r="CL55" s="13"/>
      <c r="CM55" s="13"/>
      <c r="CN55" s="13"/>
      <c r="CO55" s="13"/>
      <c r="CP55" s="13"/>
      <c r="CQ55" s="13"/>
      <c r="CR55" s="13"/>
      <c r="CS55" s="13"/>
      <c r="CT55" s="13"/>
      <c r="CU55" s="13"/>
      <c r="CV55" s="13"/>
    </row>
    <row r="56" spans="10:100" x14ac:dyDescent="0.35">
      <c r="J56" s="3"/>
      <c r="K56" s="3"/>
      <c r="V56" s="3"/>
      <c r="X56" s="8"/>
      <c r="Y56" s="3"/>
      <c r="AB56" s="3"/>
      <c r="AC56" s="8"/>
      <c r="AD56" s="8"/>
      <c r="AG56" s="8"/>
      <c r="AH56" s="3"/>
      <c r="AZ56" s="3"/>
      <c r="BA56" s="3"/>
      <c r="BB56" s="3"/>
      <c r="BC56" s="3"/>
      <c r="BH56" s="3"/>
      <c r="BJ56" s="14"/>
      <c r="BO56" s="3"/>
      <c r="BP56" s="14"/>
      <c r="BU56" s="14"/>
      <c r="BX56" s="3"/>
      <c r="BY56" s="3"/>
      <c r="CC56" s="4"/>
      <c r="CE56" s="13"/>
      <c r="CF56" s="13"/>
      <c r="CG56" s="13"/>
      <c r="CH56" s="13"/>
      <c r="CI56" s="13"/>
      <c r="CJ56" s="13"/>
      <c r="CK56" s="13"/>
      <c r="CL56" s="13"/>
      <c r="CM56" s="13"/>
      <c r="CN56" s="13"/>
      <c r="CO56" s="13"/>
      <c r="CP56" s="13"/>
      <c r="CQ56" s="13"/>
      <c r="CR56" s="13"/>
      <c r="CS56" s="13"/>
      <c r="CT56" s="13"/>
      <c r="CU56" s="13"/>
      <c r="CV56" s="13"/>
    </row>
    <row r="57" spans="10:100" x14ac:dyDescent="0.35">
      <c r="J57" s="3"/>
      <c r="K57" s="3"/>
      <c r="V57" s="3"/>
      <c r="X57" s="8"/>
      <c r="Y57" s="3"/>
      <c r="AB57" s="3"/>
      <c r="AC57" s="8"/>
      <c r="AD57" s="8"/>
      <c r="AG57" s="8"/>
      <c r="AH57" s="3"/>
      <c r="AZ57" s="3"/>
      <c r="BA57" s="3"/>
      <c r="BB57" s="3"/>
      <c r="BC57" s="3"/>
      <c r="BH57" s="3"/>
      <c r="BJ57" s="14"/>
      <c r="BO57" s="3"/>
      <c r="BP57" s="14"/>
      <c r="BU57" s="14"/>
      <c r="BX57" s="3"/>
      <c r="BY57" s="3"/>
      <c r="CC57" s="4"/>
      <c r="CE57" s="13"/>
      <c r="CF57" s="13"/>
      <c r="CG57" s="13"/>
      <c r="CH57" s="13"/>
      <c r="CI57" s="13"/>
      <c r="CJ57" s="13"/>
      <c r="CK57" s="13"/>
      <c r="CL57" s="13"/>
      <c r="CM57" s="13"/>
      <c r="CN57" s="13"/>
      <c r="CO57" s="13"/>
      <c r="CP57" s="13"/>
      <c r="CQ57" s="13"/>
      <c r="CR57" s="13"/>
      <c r="CS57" s="13"/>
      <c r="CT57" s="13"/>
      <c r="CU57" s="13"/>
      <c r="CV57" s="13"/>
    </row>
    <row r="58" spans="10:100" x14ac:dyDescent="0.35">
      <c r="J58" s="3"/>
      <c r="K58" s="3"/>
      <c r="V58" s="3"/>
      <c r="X58" s="8"/>
      <c r="Y58" s="3"/>
      <c r="AB58" s="3"/>
      <c r="AC58" s="8"/>
      <c r="AD58" s="8"/>
      <c r="AG58" s="8"/>
      <c r="AH58" s="3"/>
      <c r="AZ58" s="3"/>
      <c r="BA58" s="3"/>
      <c r="BB58" s="3"/>
      <c r="BC58" s="3"/>
      <c r="BH58" s="3"/>
      <c r="BJ58" s="14"/>
      <c r="BO58" s="3"/>
      <c r="BP58" s="14"/>
      <c r="BU58" s="14"/>
      <c r="BX58" s="3"/>
      <c r="BY58" s="3"/>
      <c r="CC58" s="4"/>
      <c r="CE58" s="13"/>
      <c r="CF58" s="13"/>
      <c r="CG58" s="13"/>
      <c r="CH58" s="13"/>
      <c r="CI58" s="13"/>
      <c r="CJ58" s="13"/>
      <c r="CK58" s="13"/>
      <c r="CL58" s="13"/>
      <c r="CM58" s="13"/>
      <c r="CN58" s="13"/>
      <c r="CO58" s="13"/>
      <c r="CP58" s="13"/>
      <c r="CQ58" s="13"/>
      <c r="CR58" s="13"/>
      <c r="CS58" s="13"/>
      <c r="CT58" s="13"/>
      <c r="CU58" s="13"/>
      <c r="CV58" s="13"/>
    </row>
    <row r="59" spans="10:100" x14ac:dyDescent="0.35">
      <c r="J59" s="3"/>
      <c r="K59" s="3"/>
      <c r="V59" s="3"/>
      <c r="X59" s="8"/>
      <c r="Y59" s="3"/>
      <c r="AB59" s="3"/>
      <c r="AC59" s="8"/>
      <c r="AD59" s="8"/>
      <c r="AG59" s="8"/>
      <c r="AH59" s="3"/>
      <c r="AZ59" s="3"/>
      <c r="BA59" s="3"/>
      <c r="BB59" s="3"/>
      <c r="BC59" s="3"/>
      <c r="BH59" s="3"/>
      <c r="BJ59" s="14"/>
      <c r="BO59" s="3"/>
      <c r="BP59" s="14"/>
      <c r="BU59" s="14"/>
      <c r="BX59" s="3"/>
      <c r="BY59" s="3"/>
      <c r="CC59" s="4"/>
      <c r="CE59" s="13"/>
      <c r="CF59" s="13"/>
      <c r="CG59" s="13"/>
      <c r="CH59" s="13"/>
      <c r="CI59" s="13"/>
      <c r="CJ59" s="13"/>
      <c r="CK59" s="13"/>
      <c r="CL59" s="13"/>
      <c r="CM59" s="13"/>
      <c r="CN59" s="13"/>
      <c r="CO59" s="13"/>
      <c r="CP59" s="13"/>
      <c r="CQ59" s="13"/>
      <c r="CR59" s="13"/>
      <c r="CS59" s="13"/>
      <c r="CT59" s="13"/>
      <c r="CU59" s="13"/>
      <c r="CV59" s="13"/>
    </row>
    <row r="60" spans="10:100" x14ac:dyDescent="0.35">
      <c r="J60" s="3"/>
      <c r="K60" s="3"/>
      <c r="V60" s="3"/>
      <c r="X60" s="8"/>
      <c r="Y60" s="3"/>
      <c r="AB60" s="3"/>
      <c r="AC60" s="8"/>
      <c r="AD60" s="8"/>
      <c r="AG60" s="8"/>
      <c r="AH60" s="3"/>
      <c r="AZ60" s="3"/>
      <c r="BA60" s="3"/>
      <c r="BB60" s="3"/>
      <c r="BC60" s="3"/>
      <c r="BH60" s="3"/>
      <c r="BJ60" s="14"/>
      <c r="BO60" s="3"/>
      <c r="BP60" s="14"/>
      <c r="BU60" s="14"/>
      <c r="BX60" s="3"/>
      <c r="BY60" s="3"/>
      <c r="CC60" s="4"/>
      <c r="CE60" s="13"/>
      <c r="CF60" s="13"/>
      <c r="CG60" s="13"/>
      <c r="CH60" s="13"/>
      <c r="CI60" s="13"/>
      <c r="CJ60" s="13"/>
      <c r="CK60" s="13"/>
      <c r="CL60" s="13"/>
      <c r="CM60" s="13"/>
      <c r="CN60" s="13"/>
      <c r="CO60" s="13"/>
      <c r="CP60" s="13"/>
      <c r="CQ60" s="13"/>
      <c r="CR60" s="13"/>
      <c r="CS60" s="13"/>
      <c r="CT60" s="13"/>
      <c r="CU60" s="13"/>
      <c r="CV60" s="13"/>
    </row>
    <row r="61" spans="10:100" x14ac:dyDescent="0.35">
      <c r="J61" s="3"/>
      <c r="K61" s="3"/>
      <c r="V61" s="3"/>
      <c r="X61" s="8"/>
      <c r="Y61" s="3"/>
      <c r="AB61" s="3"/>
      <c r="AC61" s="8"/>
      <c r="AD61" s="8"/>
      <c r="AG61" s="8"/>
      <c r="AH61" s="3"/>
      <c r="AZ61" s="3"/>
      <c r="BA61" s="3"/>
      <c r="BB61" s="3"/>
      <c r="BC61" s="3"/>
      <c r="BH61" s="3"/>
      <c r="BJ61" s="14"/>
      <c r="BO61" s="3"/>
      <c r="BP61" s="14"/>
      <c r="BU61" s="14"/>
      <c r="BX61" s="3"/>
      <c r="BY61" s="3"/>
      <c r="CC61" s="4"/>
      <c r="CE61" s="13"/>
      <c r="CF61" s="13"/>
      <c r="CG61" s="13"/>
      <c r="CH61" s="13"/>
      <c r="CI61" s="13"/>
      <c r="CJ61" s="13"/>
      <c r="CK61" s="13"/>
      <c r="CL61" s="13"/>
      <c r="CM61" s="13"/>
      <c r="CN61" s="13"/>
      <c r="CO61" s="13"/>
      <c r="CP61" s="13"/>
      <c r="CQ61" s="13"/>
      <c r="CR61" s="13"/>
      <c r="CS61" s="13"/>
      <c r="CT61" s="13"/>
      <c r="CU61" s="13"/>
      <c r="CV61" s="13"/>
    </row>
    <row r="62" spans="10:100" x14ac:dyDescent="0.35">
      <c r="J62" s="3"/>
      <c r="K62" s="3"/>
      <c r="V62" s="3"/>
      <c r="X62" s="8"/>
      <c r="Y62" s="3"/>
      <c r="AB62" s="3"/>
      <c r="AC62" s="8"/>
      <c r="AD62" s="8"/>
      <c r="AG62" s="8"/>
      <c r="AH62" s="3"/>
      <c r="AZ62" s="3"/>
      <c r="BA62" s="3"/>
      <c r="BB62" s="3"/>
      <c r="BC62" s="3"/>
      <c r="BH62" s="3"/>
      <c r="BJ62" s="14"/>
      <c r="BO62" s="3"/>
      <c r="BP62" s="14"/>
      <c r="BU62" s="14"/>
      <c r="BX62" s="3"/>
      <c r="BY62" s="3"/>
      <c r="CC62" s="4"/>
      <c r="CE62" s="13"/>
      <c r="CF62" s="13"/>
      <c r="CG62" s="13"/>
      <c r="CH62" s="13"/>
      <c r="CI62" s="13"/>
      <c r="CJ62" s="13"/>
      <c r="CK62" s="13"/>
      <c r="CL62" s="13"/>
      <c r="CM62" s="13"/>
      <c r="CN62" s="13"/>
      <c r="CO62" s="13"/>
      <c r="CP62" s="13"/>
      <c r="CQ62" s="13"/>
      <c r="CR62" s="13"/>
      <c r="CS62" s="13"/>
      <c r="CT62" s="13"/>
      <c r="CU62" s="13"/>
      <c r="CV62" s="13"/>
    </row>
    <row r="63" spans="10:100" x14ac:dyDescent="0.35">
      <c r="J63" s="3"/>
      <c r="K63" s="3"/>
      <c r="V63" s="3"/>
      <c r="X63" s="8"/>
      <c r="Y63" s="3"/>
      <c r="AB63" s="3"/>
      <c r="AC63" s="8"/>
      <c r="AD63" s="8"/>
      <c r="AG63" s="8"/>
      <c r="AH63" s="3"/>
      <c r="AZ63" s="3"/>
      <c r="BA63" s="3"/>
      <c r="BB63" s="3"/>
      <c r="BC63" s="3"/>
      <c r="BH63" s="3"/>
      <c r="BJ63" s="14"/>
      <c r="BO63" s="3"/>
      <c r="BP63" s="14"/>
      <c r="BU63" s="14"/>
      <c r="BX63" s="3"/>
      <c r="BY63" s="3"/>
      <c r="CC63" s="4"/>
      <c r="CE63" s="13"/>
      <c r="CF63" s="13"/>
      <c r="CG63" s="13"/>
      <c r="CH63" s="13"/>
      <c r="CI63" s="13"/>
      <c r="CJ63" s="13"/>
      <c r="CK63" s="13"/>
      <c r="CL63" s="13"/>
      <c r="CM63" s="13"/>
      <c r="CN63" s="13"/>
      <c r="CO63" s="13"/>
      <c r="CP63" s="13"/>
      <c r="CQ63" s="13"/>
      <c r="CR63" s="13"/>
      <c r="CS63" s="13"/>
      <c r="CT63" s="13"/>
      <c r="CU63" s="13"/>
      <c r="CV63" s="13"/>
    </row>
    <row r="64" spans="10:100" x14ac:dyDescent="0.35">
      <c r="J64" s="3"/>
      <c r="K64" s="3"/>
      <c r="V64" s="3"/>
      <c r="X64" s="8"/>
      <c r="Y64" s="3"/>
      <c r="AB64" s="3"/>
      <c r="AC64" s="8"/>
      <c r="AD64" s="8"/>
      <c r="AG64" s="8"/>
      <c r="AH64" s="3"/>
      <c r="AZ64" s="3"/>
      <c r="BA64" s="3"/>
      <c r="BB64" s="3"/>
      <c r="BC64" s="3"/>
      <c r="BH64" s="3"/>
      <c r="BJ64" s="14"/>
      <c r="BO64" s="3"/>
      <c r="BP64" s="14"/>
      <c r="BU64" s="14"/>
      <c r="BX64" s="3"/>
      <c r="BY64" s="3"/>
      <c r="CC64" s="4"/>
      <c r="CE64" s="13"/>
      <c r="CF64" s="13"/>
      <c r="CG64" s="13"/>
      <c r="CH64" s="13"/>
      <c r="CI64" s="13"/>
      <c r="CJ64" s="13"/>
      <c r="CK64" s="13"/>
      <c r="CL64" s="13"/>
      <c r="CM64" s="13"/>
      <c r="CN64" s="13"/>
      <c r="CO64" s="13"/>
      <c r="CP64" s="13"/>
      <c r="CQ64" s="13"/>
      <c r="CR64" s="13"/>
      <c r="CS64" s="13"/>
      <c r="CT64" s="13"/>
      <c r="CU64" s="13"/>
      <c r="CV64" s="13"/>
    </row>
    <row r="65" spans="10:100" x14ac:dyDescent="0.35">
      <c r="J65" s="3"/>
      <c r="K65" s="3"/>
      <c r="V65" s="3"/>
      <c r="X65" s="8"/>
      <c r="Y65" s="3"/>
      <c r="AB65" s="3"/>
      <c r="AC65" s="8"/>
      <c r="AD65" s="8"/>
      <c r="AG65" s="8"/>
      <c r="AH65" s="3"/>
      <c r="AZ65" s="3"/>
      <c r="BA65" s="3"/>
      <c r="BB65" s="3"/>
      <c r="BC65" s="3"/>
      <c r="BH65" s="3"/>
      <c r="BJ65" s="14"/>
      <c r="BO65" s="3"/>
      <c r="BP65" s="14"/>
      <c r="BU65" s="14"/>
      <c r="BX65" s="3"/>
      <c r="BY65" s="3"/>
      <c r="CC65" s="4"/>
      <c r="CE65" s="13"/>
      <c r="CF65" s="13"/>
      <c r="CG65" s="13"/>
      <c r="CH65" s="13"/>
      <c r="CI65" s="13"/>
      <c r="CJ65" s="13"/>
      <c r="CK65" s="13"/>
      <c r="CL65" s="13"/>
      <c r="CM65" s="13"/>
      <c r="CN65" s="13"/>
      <c r="CO65" s="13"/>
      <c r="CP65" s="13"/>
      <c r="CQ65" s="13"/>
      <c r="CR65" s="13"/>
      <c r="CS65" s="13"/>
      <c r="CT65" s="13"/>
      <c r="CU65" s="13"/>
      <c r="CV65" s="13"/>
    </row>
    <row r="66" spans="10:100" x14ac:dyDescent="0.35">
      <c r="J66" s="3"/>
      <c r="K66" s="3"/>
      <c r="V66" s="3"/>
      <c r="X66" s="8"/>
      <c r="Y66" s="3"/>
      <c r="AB66" s="3"/>
      <c r="AC66" s="8"/>
      <c r="AD66" s="8"/>
      <c r="AG66" s="8"/>
      <c r="AH66" s="3"/>
      <c r="AZ66" s="3"/>
      <c r="BA66" s="3"/>
      <c r="BB66" s="3"/>
      <c r="BC66" s="3"/>
      <c r="BH66" s="3"/>
      <c r="BJ66" s="14"/>
      <c r="BO66" s="3"/>
      <c r="BP66" s="14"/>
      <c r="BU66" s="14"/>
      <c r="BX66" s="3"/>
      <c r="BY66" s="3"/>
      <c r="CC66" s="4"/>
      <c r="CE66" s="13"/>
      <c r="CF66" s="13"/>
      <c r="CG66" s="13"/>
      <c r="CH66" s="13"/>
      <c r="CI66" s="13"/>
      <c r="CJ66" s="13"/>
      <c r="CK66" s="13"/>
      <c r="CL66" s="13"/>
      <c r="CM66" s="13"/>
      <c r="CN66" s="13"/>
      <c r="CO66" s="13"/>
      <c r="CP66" s="13"/>
      <c r="CQ66" s="13"/>
      <c r="CR66" s="13"/>
      <c r="CS66" s="13"/>
      <c r="CT66" s="13"/>
      <c r="CU66" s="13"/>
      <c r="CV66" s="13"/>
    </row>
    <row r="67" spans="10:100" x14ac:dyDescent="0.35">
      <c r="J67" s="3"/>
      <c r="K67" s="3"/>
      <c r="V67" s="3"/>
      <c r="X67" s="8"/>
      <c r="Y67" s="3"/>
      <c r="AB67" s="3"/>
      <c r="AC67" s="8"/>
      <c r="AD67" s="8"/>
      <c r="AG67" s="8"/>
      <c r="AH67" s="3"/>
      <c r="AZ67" s="3"/>
      <c r="BA67" s="3"/>
      <c r="BB67" s="3"/>
      <c r="BC67" s="3"/>
      <c r="BH67" s="3"/>
      <c r="BJ67" s="14"/>
      <c r="BO67" s="3"/>
      <c r="BP67" s="14"/>
      <c r="BU67" s="14"/>
      <c r="BX67" s="3"/>
      <c r="BY67" s="3"/>
      <c r="CC67" s="4"/>
      <c r="CE67" s="13"/>
      <c r="CF67" s="13"/>
      <c r="CG67" s="13"/>
      <c r="CH67" s="13"/>
      <c r="CI67" s="13"/>
      <c r="CJ67" s="13"/>
      <c r="CK67" s="13"/>
      <c r="CL67" s="13"/>
      <c r="CM67" s="13"/>
      <c r="CN67" s="13"/>
      <c r="CO67" s="13"/>
      <c r="CP67" s="13"/>
      <c r="CQ67" s="13"/>
      <c r="CR67" s="13"/>
      <c r="CS67" s="13"/>
      <c r="CT67" s="13"/>
      <c r="CU67" s="13"/>
      <c r="CV67" s="13"/>
    </row>
    <row r="68" spans="10:100" x14ac:dyDescent="0.35">
      <c r="J68" s="3"/>
      <c r="K68" s="3"/>
      <c r="V68" s="3"/>
      <c r="X68" s="8"/>
      <c r="Y68" s="3"/>
      <c r="AB68" s="3"/>
      <c r="AC68" s="8"/>
      <c r="AD68" s="8"/>
      <c r="AG68" s="8"/>
      <c r="AH68" s="3"/>
      <c r="AZ68" s="3"/>
      <c r="BA68" s="3"/>
      <c r="BB68" s="3"/>
      <c r="BC68" s="3"/>
      <c r="BH68" s="3"/>
      <c r="BJ68" s="14"/>
      <c r="BO68" s="3"/>
      <c r="BP68" s="14"/>
      <c r="BU68" s="14"/>
      <c r="BX68" s="3"/>
      <c r="BY68" s="3"/>
      <c r="CC68" s="4"/>
      <c r="CE68" s="13"/>
      <c r="CF68" s="13"/>
      <c r="CG68" s="13"/>
      <c r="CH68" s="13"/>
      <c r="CI68" s="13"/>
      <c r="CJ68" s="13"/>
      <c r="CK68" s="13"/>
      <c r="CL68" s="13"/>
      <c r="CM68" s="13"/>
      <c r="CN68" s="13"/>
      <c r="CO68" s="13"/>
      <c r="CP68" s="13"/>
      <c r="CQ68" s="13"/>
      <c r="CR68" s="13"/>
      <c r="CS68" s="13"/>
      <c r="CT68" s="13"/>
      <c r="CU68" s="13"/>
      <c r="CV68" s="13"/>
    </row>
    <row r="69" spans="10:100" x14ac:dyDescent="0.35">
      <c r="J69" s="3"/>
      <c r="K69" s="3"/>
      <c r="V69" s="3"/>
      <c r="X69" s="8"/>
      <c r="Y69" s="3"/>
      <c r="AB69" s="3"/>
      <c r="AC69" s="8"/>
      <c r="AD69" s="8"/>
      <c r="AG69" s="8"/>
      <c r="AH69" s="3"/>
      <c r="AZ69" s="3"/>
      <c r="BA69" s="3"/>
      <c r="BB69" s="3"/>
      <c r="BC69" s="3"/>
      <c r="BH69" s="3"/>
      <c r="BJ69" s="14"/>
      <c r="BO69" s="3"/>
      <c r="BP69" s="14"/>
      <c r="BU69" s="14"/>
      <c r="BX69" s="3"/>
      <c r="BY69" s="3"/>
      <c r="CC69" s="4"/>
      <c r="CE69" s="13"/>
      <c r="CF69" s="13"/>
      <c r="CG69" s="13"/>
      <c r="CH69" s="13"/>
      <c r="CI69" s="13"/>
      <c r="CJ69" s="13"/>
      <c r="CK69" s="13"/>
      <c r="CL69" s="13"/>
      <c r="CM69" s="13"/>
      <c r="CN69" s="13"/>
      <c r="CO69" s="13"/>
      <c r="CP69" s="13"/>
      <c r="CQ69" s="13"/>
      <c r="CR69" s="13"/>
      <c r="CS69" s="13"/>
      <c r="CT69" s="13"/>
      <c r="CU69" s="13"/>
      <c r="CV69" s="13"/>
    </row>
    <row r="70" spans="10:100" x14ac:dyDescent="0.35">
      <c r="J70" s="3"/>
      <c r="K70" s="3"/>
      <c r="V70" s="3"/>
      <c r="X70" s="8"/>
      <c r="Y70" s="3"/>
      <c r="AB70" s="3"/>
      <c r="AC70" s="8"/>
      <c r="AD70" s="8"/>
      <c r="AG70" s="8"/>
      <c r="AH70" s="3"/>
      <c r="AZ70" s="3"/>
      <c r="BA70" s="3"/>
      <c r="BB70" s="3"/>
      <c r="BC70" s="3"/>
      <c r="BH70" s="3"/>
      <c r="BJ70" s="14"/>
      <c r="BO70" s="3"/>
      <c r="BP70" s="14"/>
      <c r="BU70" s="14"/>
      <c r="BX70" s="3"/>
      <c r="BY70" s="3"/>
      <c r="CC70" s="4"/>
      <c r="CE70" s="13"/>
      <c r="CF70" s="13"/>
      <c r="CG70" s="13"/>
      <c r="CH70" s="13"/>
      <c r="CI70" s="13"/>
      <c r="CJ70" s="13"/>
      <c r="CK70" s="13"/>
      <c r="CL70" s="13"/>
      <c r="CM70" s="13"/>
      <c r="CN70" s="13"/>
      <c r="CO70" s="13"/>
      <c r="CP70" s="13"/>
      <c r="CQ70" s="13"/>
      <c r="CR70" s="13"/>
      <c r="CS70" s="13"/>
      <c r="CT70" s="13"/>
      <c r="CU70" s="13"/>
      <c r="CV70" s="13"/>
    </row>
    <row r="71" spans="10:100" x14ac:dyDescent="0.35">
      <c r="J71" s="3"/>
      <c r="K71" s="3"/>
      <c r="V71" s="3"/>
      <c r="X71" s="8"/>
      <c r="Y71" s="3"/>
      <c r="AB71" s="3"/>
      <c r="AC71" s="8"/>
      <c r="AD71" s="8"/>
      <c r="AG71" s="8"/>
      <c r="AH71" s="3"/>
      <c r="AZ71" s="3"/>
      <c r="BA71" s="3"/>
      <c r="BB71" s="3"/>
      <c r="BC71" s="3"/>
      <c r="BH71" s="3"/>
      <c r="BJ71" s="14"/>
      <c r="BO71" s="3"/>
      <c r="BP71" s="14"/>
      <c r="BU71" s="14"/>
      <c r="BX71" s="3"/>
      <c r="BY71" s="3"/>
      <c r="CC71" s="4"/>
      <c r="CE71" s="13"/>
      <c r="CF71" s="13"/>
      <c r="CG71" s="13"/>
      <c r="CH71" s="13"/>
      <c r="CI71" s="13"/>
      <c r="CJ71" s="13"/>
      <c r="CK71" s="13"/>
      <c r="CL71" s="13"/>
      <c r="CM71" s="13"/>
      <c r="CN71" s="13"/>
      <c r="CO71" s="13"/>
      <c r="CP71" s="13"/>
      <c r="CQ71" s="13"/>
      <c r="CR71" s="13"/>
      <c r="CS71" s="13"/>
      <c r="CT71" s="13"/>
      <c r="CU71" s="13"/>
      <c r="CV71" s="13"/>
    </row>
    <row r="72" spans="10:100" x14ac:dyDescent="0.35">
      <c r="J72" s="3"/>
      <c r="K72" s="3"/>
      <c r="V72" s="3"/>
      <c r="X72" s="8"/>
      <c r="Y72" s="3"/>
      <c r="AB72" s="3"/>
      <c r="AC72" s="8"/>
      <c r="AD72" s="8"/>
      <c r="AG72" s="8"/>
      <c r="AH72" s="3"/>
      <c r="AZ72" s="3"/>
      <c r="BA72" s="3"/>
      <c r="BB72" s="3"/>
      <c r="BC72" s="3"/>
      <c r="BH72" s="3"/>
      <c r="BJ72" s="14"/>
      <c r="BO72" s="3"/>
      <c r="BP72" s="14"/>
      <c r="BU72" s="14"/>
      <c r="BX72" s="3"/>
      <c r="BY72" s="3"/>
      <c r="CC72" s="4"/>
      <c r="CE72" s="13"/>
      <c r="CF72" s="13"/>
      <c r="CG72" s="13"/>
      <c r="CH72" s="13"/>
      <c r="CI72" s="13"/>
      <c r="CJ72" s="13"/>
      <c r="CK72" s="13"/>
      <c r="CL72" s="13"/>
      <c r="CM72" s="13"/>
      <c r="CN72" s="13"/>
      <c r="CO72" s="13"/>
      <c r="CP72" s="13"/>
      <c r="CQ72" s="13"/>
      <c r="CR72" s="13"/>
      <c r="CS72" s="13"/>
      <c r="CT72" s="13"/>
      <c r="CU72" s="13"/>
      <c r="CV72" s="13"/>
    </row>
    <row r="73" spans="10:100" x14ac:dyDescent="0.35">
      <c r="J73" s="3"/>
      <c r="K73" s="3"/>
      <c r="V73" s="3"/>
      <c r="X73" s="8"/>
      <c r="Y73" s="3"/>
      <c r="AB73" s="3"/>
      <c r="AC73" s="8"/>
      <c r="AD73" s="8"/>
      <c r="AG73" s="8"/>
      <c r="AH73" s="3"/>
      <c r="AZ73" s="3"/>
      <c r="BA73" s="3"/>
      <c r="BB73" s="3"/>
      <c r="BC73" s="3"/>
      <c r="BH73" s="3"/>
      <c r="BJ73" s="14"/>
      <c r="BO73" s="3"/>
      <c r="BP73" s="14"/>
      <c r="BU73" s="14"/>
      <c r="BX73" s="3"/>
      <c r="BY73" s="3"/>
      <c r="CC73" s="4"/>
      <c r="CE73" s="13"/>
      <c r="CF73" s="13"/>
      <c r="CG73" s="13"/>
      <c r="CH73" s="13"/>
      <c r="CI73" s="13"/>
      <c r="CJ73" s="13"/>
      <c r="CK73" s="13"/>
      <c r="CL73" s="13"/>
      <c r="CM73" s="13"/>
      <c r="CN73" s="13"/>
      <c r="CO73" s="13"/>
      <c r="CP73" s="13"/>
      <c r="CQ73" s="13"/>
      <c r="CR73" s="13"/>
      <c r="CS73" s="13"/>
      <c r="CT73" s="13"/>
      <c r="CU73" s="13"/>
      <c r="CV73" s="13"/>
    </row>
    <row r="74" spans="10:100" x14ac:dyDescent="0.35">
      <c r="J74" s="3"/>
      <c r="K74" s="3"/>
      <c r="V74" s="3"/>
      <c r="X74" s="8"/>
      <c r="Y74" s="3"/>
      <c r="AB74" s="3"/>
      <c r="AC74" s="8"/>
      <c r="AD74" s="8"/>
      <c r="AG74" s="8"/>
      <c r="AH74" s="3"/>
      <c r="AZ74" s="3"/>
      <c r="BA74" s="3"/>
      <c r="BB74" s="3"/>
      <c r="BC74" s="3"/>
      <c r="BH74" s="3"/>
      <c r="BJ74" s="14"/>
      <c r="BO74" s="3"/>
      <c r="BP74" s="14"/>
      <c r="BU74" s="14"/>
      <c r="BX74" s="3"/>
      <c r="BY74" s="3"/>
      <c r="CC74" s="4"/>
      <c r="CE74" s="13"/>
      <c r="CF74" s="13"/>
      <c r="CG74" s="13"/>
      <c r="CH74" s="13"/>
      <c r="CI74" s="13"/>
      <c r="CJ74" s="13"/>
      <c r="CK74" s="13"/>
      <c r="CL74" s="13"/>
      <c r="CM74" s="13"/>
      <c r="CN74" s="13"/>
      <c r="CO74" s="13"/>
      <c r="CP74" s="13"/>
      <c r="CQ74" s="13"/>
      <c r="CR74" s="13"/>
      <c r="CS74" s="13"/>
      <c r="CT74" s="13"/>
      <c r="CU74" s="13"/>
      <c r="CV74" s="13"/>
    </row>
    <row r="75" spans="10:100" x14ac:dyDescent="0.35">
      <c r="J75" s="3"/>
      <c r="K75" s="3"/>
      <c r="V75" s="3"/>
      <c r="X75" s="8"/>
      <c r="Y75" s="3"/>
      <c r="AB75" s="3"/>
      <c r="AC75" s="8"/>
      <c r="AD75" s="8"/>
      <c r="AG75" s="8"/>
      <c r="AH75" s="3"/>
      <c r="AZ75" s="3"/>
      <c r="BA75" s="3"/>
      <c r="BB75" s="3"/>
      <c r="BC75" s="3"/>
      <c r="BH75" s="3"/>
      <c r="BJ75" s="14"/>
      <c r="BO75" s="3"/>
      <c r="BP75" s="14"/>
      <c r="BU75" s="14"/>
      <c r="BX75" s="3"/>
      <c r="BY75" s="3"/>
      <c r="CC75" s="4"/>
      <c r="CE75" s="13"/>
      <c r="CF75" s="13"/>
      <c r="CG75" s="13"/>
      <c r="CH75" s="13"/>
      <c r="CI75" s="13"/>
      <c r="CJ75" s="13"/>
      <c r="CK75" s="13"/>
      <c r="CL75" s="13"/>
      <c r="CM75" s="13"/>
      <c r="CN75" s="13"/>
      <c r="CO75" s="13"/>
      <c r="CP75" s="13"/>
      <c r="CQ75" s="13"/>
      <c r="CR75" s="13"/>
      <c r="CS75" s="13"/>
      <c r="CT75" s="13"/>
      <c r="CU75" s="13"/>
      <c r="CV75" s="13"/>
    </row>
    <row r="76" spans="10:100" x14ac:dyDescent="0.35">
      <c r="J76" s="3"/>
      <c r="K76" s="3"/>
      <c r="V76" s="3"/>
      <c r="X76" s="8"/>
      <c r="Y76" s="3"/>
      <c r="AB76" s="3"/>
      <c r="AC76" s="8"/>
      <c r="AD76" s="8"/>
      <c r="AG76" s="8"/>
      <c r="AH76" s="3"/>
      <c r="AZ76" s="3"/>
      <c r="BA76" s="3"/>
      <c r="BB76" s="3"/>
      <c r="BC76" s="3"/>
      <c r="BH76" s="3"/>
      <c r="BJ76" s="14"/>
      <c r="BO76" s="3"/>
      <c r="BP76" s="14"/>
      <c r="BU76" s="14"/>
      <c r="BX76" s="3"/>
      <c r="BY76" s="3"/>
      <c r="CC76" s="4"/>
      <c r="CE76" s="13"/>
      <c r="CF76" s="13"/>
      <c r="CG76" s="13"/>
      <c r="CH76" s="13"/>
      <c r="CI76" s="13"/>
      <c r="CJ76" s="13"/>
      <c r="CK76" s="13"/>
      <c r="CL76" s="13"/>
      <c r="CM76" s="13"/>
      <c r="CN76" s="13"/>
      <c r="CO76" s="13"/>
      <c r="CP76" s="13"/>
      <c r="CQ76" s="13"/>
      <c r="CR76" s="13"/>
      <c r="CS76" s="13"/>
      <c r="CT76" s="13"/>
      <c r="CU76" s="13"/>
      <c r="CV76" s="13"/>
    </row>
    <row r="77" spans="10:100" x14ac:dyDescent="0.35">
      <c r="J77" s="3"/>
      <c r="K77" s="3"/>
      <c r="V77" s="3"/>
      <c r="X77" s="8"/>
      <c r="Y77" s="3"/>
      <c r="AB77" s="3"/>
      <c r="AC77" s="8"/>
      <c r="AD77" s="8"/>
      <c r="AG77" s="8"/>
      <c r="AH77" s="3"/>
      <c r="AZ77" s="3"/>
      <c r="BA77" s="3"/>
      <c r="BB77" s="3"/>
      <c r="BC77" s="3"/>
      <c r="BH77" s="3"/>
      <c r="BJ77" s="14"/>
      <c r="BO77" s="3"/>
      <c r="BP77" s="14"/>
      <c r="BU77" s="14"/>
      <c r="BX77" s="3"/>
      <c r="BY77" s="3"/>
      <c r="CC77" s="4"/>
      <c r="CE77" s="13"/>
      <c r="CF77" s="13"/>
      <c r="CG77" s="13"/>
      <c r="CH77" s="13"/>
      <c r="CI77" s="13"/>
      <c r="CJ77" s="13"/>
      <c r="CK77" s="13"/>
      <c r="CL77" s="13"/>
      <c r="CM77" s="13"/>
      <c r="CN77" s="13"/>
      <c r="CO77" s="13"/>
      <c r="CP77" s="13"/>
      <c r="CQ77" s="13"/>
      <c r="CR77" s="13"/>
      <c r="CS77" s="13"/>
      <c r="CT77" s="13"/>
      <c r="CU77" s="13"/>
      <c r="CV77" s="13"/>
    </row>
    <row r="78" spans="10:100" x14ac:dyDescent="0.35">
      <c r="J78" s="3"/>
      <c r="K78" s="3"/>
      <c r="V78" s="3"/>
      <c r="X78" s="8"/>
      <c r="Y78" s="3"/>
      <c r="AB78" s="3"/>
      <c r="AC78" s="8"/>
      <c r="AD78" s="8"/>
      <c r="AG78" s="8"/>
      <c r="AH78" s="3"/>
      <c r="AZ78" s="3"/>
      <c r="BA78" s="3"/>
      <c r="BB78" s="3"/>
      <c r="BC78" s="3"/>
      <c r="BH78" s="3"/>
      <c r="BJ78" s="14"/>
      <c r="BO78" s="3"/>
      <c r="BP78" s="14"/>
      <c r="BU78" s="14"/>
      <c r="BX78" s="3"/>
      <c r="BY78" s="3"/>
      <c r="CC78" s="4"/>
      <c r="CE78" s="13"/>
      <c r="CF78" s="13"/>
      <c r="CG78" s="13"/>
      <c r="CH78" s="13"/>
      <c r="CI78" s="13"/>
      <c r="CJ78" s="13"/>
      <c r="CK78" s="13"/>
      <c r="CL78" s="13"/>
      <c r="CM78" s="13"/>
      <c r="CN78" s="13"/>
      <c r="CO78" s="13"/>
      <c r="CP78" s="13"/>
      <c r="CQ78" s="13"/>
      <c r="CR78" s="13"/>
      <c r="CS78" s="13"/>
      <c r="CT78" s="13"/>
      <c r="CU78" s="13"/>
      <c r="CV78" s="13"/>
    </row>
    <row r="79" spans="10:100" x14ac:dyDescent="0.35">
      <c r="J79" s="3"/>
      <c r="K79" s="3"/>
      <c r="V79" s="3"/>
      <c r="X79" s="8"/>
      <c r="Y79" s="3"/>
      <c r="AB79" s="3"/>
      <c r="AC79" s="8"/>
      <c r="AD79" s="8"/>
      <c r="AG79" s="8"/>
      <c r="AH79" s="3"/>
      <c r="AZ79" s="3"/>
      <c r="BA79" s="3"/>
      <c r="BB79" s="3"/>
      <c r="BC79" s="3"/>
      <c r="BH79" s="3"/>
      <c r="BJ79" s="14"/>
      <c r="BO79" s="3"/>
      <c r="BP79" s="14"/>
      <c r="BU79" s="14"/>
      <c r="BX79" s="3"/>
      <c r="BY79" s="3"/>
      <c r="CC79" s="4"/>
      <c r="CE79" s="13"/>
      <c r="CF79" s="13"/>
      <c r="CG79" s="13"/>
      <c r="CH79" s="13"/>
      <c r="CI79" s="13"/>
      <c r="CJ79" s="13"/>
      <c r="CK79" s="13"/>
      <c r="CL79" s="13"/>
      <c r="CM79" s="13"/>
      <c r="CN79" s="13"/>
      <c r="CO79" s="13"/>
      <c r="CP79" s="13"/>
      <c r="CQ79" s="13"/>
      <c r="CR79" s="13"/>
      <c r="CS79" s="13"/>
      <c r="CT79" s="13"/>
      <c r="CU79" s="13"/>
      <c r="CV79" s="13"/>
    </row>
    <row r="80" spans="10:100" x14ac:dyDescent="0.35">
      <c r="J80" s="3"/>
      <c r="K80" s="3"/>
      <c r="V80" s="3"/>
      <c r="X80" s="8"/>
      <c r="Y80" s="3"/>
      <c r="AB80" s="3"/>
      <c r="AC80" s="8"/>
      <c r="AD80" s="8"/>
      <c r="AG80" s="8"/>
      <c r="AH80" s="3"/>
      <c r="AZ80" s="3"/>
      <c r="BA80" s="3"/>
      <c r="BB80" s="3"/>
      <c r="BC80" s="3"/>
      <c r="BH80" s="3"/>
      <c r="BJ80" s="14"/>
      <c r="BO80" s="3"/>
      <c r="BP80" s="14"/>
      <c r="BU80" s="14"/>
      <c r="BX80" s="3"/>
      <c r="BY80" s="3"/>
      <c r="CC80" s="4"/>
      <c r="CE80" s="13"/>
      <c r="CF80" s="13"/>
      <c r="CG80" s="13"/>
      <c r="CH80" s="13"/>
      <c r="CI80" s="13"/>
      <c r="CJ80" s="13"/>
      <c r="CK80" s="13"/>
      <c r="CL80" s="13"/>
      <c r="CM80" s="13"/>
      <c r="CN80" s="13"/>
      <c r="CO80" s="13"/>
      <c r="CP80" s="13"/>
      <c r="CQ80" s="13"/>
      <c r="CR80" s="13"/>
      <c r="CS80" s="13"/>
      <c r="CT80" s="13"/>
      <c r="CU80" s="13"/>
      <c r="CV80" s="13"/>
    </row>
    <row r="81" spans="10:100" x14ac:dyDescent="0.35">
      <c r="J81" s="3"/>
      <c r="K81" s="3"/>
      <c r="V81" s="3"/>
      <c r="X81" s="8"/>
      <c r="Y81" s="3"/>
      <c r="AB81" s="3"/>
      <c r="AC81" s="8"/>
      <c r="AD81" s="8"/>
      <c r="AG81" s="8"/>
      <c r="AH81" s="3"/>
      <c r="AZ81" s="3"/>
      <c r="BA81" s="3"/>
      <c r="BB81" s="3"/>
      <c r="BC81" s="3"/>
      <c r="BH81" s="3"/>
      <c r="BJ81" s="14"/>
      <c r="BO81" s="3"/>
      <c r="BP81" s="14"/>
      <c r="BU81" s="14"/>
      <c r="BX81" s="3"/>
      <c r="BY81" s="3"/>
      <c r="CC81" s="4"/>
      <c r="CE81" s="13"/>
      <c r="CF81" s="13"/>
      <c r="CG81" s="13"/>
      <c r="CH81" s="13"/>
      <c r="CI81" s="13"/>
      <c r="CJ81" s="13"/>
      <c r="CK81" s="13"/>
      <c r="CL81" s="13"/>
      <c r="CM81" s="13"/>
      <c r="CN81" s="13"/>
      <c r="CO81" s="13"/>
      <c r="CP81" s="13"/>
      <c r="CQ81" s="13"/>
      <c r="CR81" s="13"/>
      <c r="CS81" s="13"/>
      <c r="CT81" s="13"/>
      <c r="CU81" s="13"/>
      <c r="CV81" s="13"/>
    </row>
    <row r="82" spans="10:100" x14ac:dyDescent="0.35">
      <c r="J82" s="3"/>
      <c r="K82" s="3"/>
      <c r="V82" s="3"/>
      <c r="X82" s="8"/>
      <c r="Y82" s="3"/>
      <c r="AB82" s="3"/>
      <c r="AC82" s="8"/>
      <c r="AD82" s="8"/>
      <c r="AG82" s="8"/>
      <c r="AH82" s="3"/>
      <c r="AZ82" s="3"/>
      <c r="BA82" s="3"/>
      <c r="BB82" s="3"/>
      <c r="BC82" s="3"/>
      <c r="BH82" s="3"/>
      <c r="BJ82" s="14"/>
      <c r="BO82" s="3"/>
      <c r="BP82" s="14"/>
      <c r="BU82" s="14"/>
      <c r="BX82" s="3"/>
      <c r="BY82" s="3"/>
      <c r="CC82" s="4"/>
      <c r="CE82" s="13"/>
      <c r="CF82" s="13"/>
      <c r="CG82" s="13"/>
      <c r="CH82" s="13"/>
      <c r="CI82" s="13"/>
      <c r="CJ82" s="13"/>
      <c r="CK82" s="13"/>
      <c r="CL82" s="13"/>
      <c r="CM82" s="13"/>
      <c r="CN82" s="13"/>
      <c r="CO82" s="13"/>
      <c r="CP82" s="13"/>
      <c r="CQ82" s="13"/>
      <c r="CR82" s="13"/>
      <c r="CS82" s="13"/>
      <c r="CT82" s="13"/>
      <c r="CU82" s="13"/>
      <c r="CV82" s="13"/>
    </row>
    <row r="83" spans="10:100" x14ac:dyDescent="0.35">
      <c r="J83" s="3"/>
      <c r="K83" s="3"/>
      <c r="V83" s="3"/>
      <c r="X83" s="8"/>
      <c r="Y83" s="3"/>
      <c r="AB83" s="3"/>
      <c r="AC83" s="8"/>
      <c r="AD83" s="8"/>
      <c r="AG83" s="8"/>
      <c r="AH83" s="3"/>
      <c r="AZ83" s="3"/>
      <c r="BA83" s="3"/>
      <c r="BB83" s="3"/>
      <c r="BC83" s="3"/>
      <c r="BH83" s="3"/>
      <c r="BJ83" s="14"/>
      <c r="BO83" s="3"/>
      <c r="BP83" s="14"/>
      <c r="BU83" s="14"/>
      <c r="BX83" s="3"/>
      <c r="BY83" s="3"/>
      <c r="CC83" s="4"/>
      <c r="CE83" s="13"/>
      <c r="CF83" s="13"/>
      <c r="CG83" s="13"/>
      <c r="CH83" s="13"/>
      <c r="CI83" s="13"/>
      <c r="CJ83" s="13"/>
      <c r="CK83" s="13"/>
      <c r="CL83" s="13"/>
      <c r="CM83" s="13"/>
      <c r="CN83" s="13"/>
      <c r="CO83" s="13"/>
      <c r="CP83" s="13"/>
      <c r="CQ83" s="13"/>
      <c r="CR83" s="13"/>
      <c r="CS83" s="13"/>
      <c r="CT83" s="13"/>
      <c r="CU83" s="13"/>
      <c r="CV83" s="13"/>
    </row>
    <row r="84" spans="10:100" x14ac:dyDescent="0.35">
      <c r="J84" s="3"/>
      <c r="K84" s="3"/>
      <c r="V84" s="3"/>
      <c r="X84" s="8"/>
      <c r="Y84" s="3"/>
      <c r="AB84" s="3"/>
      <c r="AC84" s="8"/>
      <c r="AD84" s="8"/>
      <c r="AG84" s="8"/>
      <c r="AH84" s="3"/>
      <c r="AZ84" s="3"/>
      <c r="BA84" s="3"/>
      <c r="BB84" s="3"/>
      <c r="BC84" s="3"/>
      <c r="BH84" s="3"/>
      <c r="BJ84" s="14"/>
      <c r="BO84" s="3"/>
      <c r="BP84" s="14"/>
      <c r="BU84" s="14"/>
      <c r="BX84" s="3"/>
      <c r="BY84" s="3"/>
      <c r="CC84" s="4"/>
      <c r="CE84" s="13"/>
      <c r="CF84" s="13"/>
      <c r="CG84" s="13"/>
      <c r="CH84" s="13"/>
      <c r="CI84" s="13"/>
      <c r="CJ84" s="13"/>
      <c r="CK84" s="13"/>
      <c r="CL84" s="13"/>
      <c r="CM84" s="13"/>
      <c r="CN84" s="13"/>
      <c r="CO84" s="13"/>
      <c r="CP84" s="13"/>
      <c r="CQ84" s="13"/>
      <c r="CR84" s="13"/>
      <c r="CS84" s="13"/>
      <c r="CT84" s="13"/>
      <c r="CU84" s="13"/>
      <c r="CV84" s="13"/>
    </row>
    <row r="85" spans="10:100" x14ac:dyDescent="0.35">
      <c r="J85" s="3"/>
      <c r="K85" s="3"/>
      <c r="V85" s="3"/>
      <c r="X85" s="8"/>
      <c r="Y85" s="3"/>
      <c r="AB85" s="3"/>
      <c r="AC85" s="8"/>
      <c r="AD85" s="8"/>
      <c r="AG85" s="8"/>
      <c r="AH85" s="3"/>
      <c r="AZ85" s="3"/>
      <c r="BA85" s="3"/>
      <c r="BB85" s="3"/>
      <c r="BC85" s="3"/>
      <c r="BH85" s="3"/>
      <c r="BJ85" s="14"/>
      <c r="BO85" s="3"/>
      <c r="BP85" s="14"/>
      <c r="BU85" s="14"/>
      <c r="BX85" s="3"/>
      <c r="BY85" s="3"/>
      <c r="CC85" s="4"/>
      <c r="CE85" s="13"/>
      <c r="CF85" s="13"/>
      <c r="CG85" s="13"/>
      <c r="CH85" s="13"/>
      <c r="CI85" s="13"/>
      <c r="CJ85" s="13"/>
      <c r="CK85" s="13"/>
      <c r="CL85" s="13"/>
      <c r="CM85" s="13"/>
      <c r="CN85" s="13"/>
      <c r="CO85" s="13"/>
      <c r="CP85" s="13"/>
      <c r="CQ85" s="13"/>
      <c r="CR85" s="13"/>
      <c r="CS85" s="13"/>
      <c r="CT85" s="13"/>
      <c r="CU85" s="13"/>
      <c r="CV85" s="13"/>
    </row>
    <row r="86" spans="10:100" x14ac:dyDescent="0.35">
      <c r="J86" s="3"/>
      <c r="K86" s="3"/>
      <c r="V86" s="3"/>
      <c r="X86" s="8"/>
      <c r="Y86" s="3"/>
      <c r="AB86" s="3"/>
      <c r="AC86" s="8"/>
      <c r="AD86" s="8"/>
      <c r="AG86" s="8"/>
      <c r="AH86" s="3"/>
      <c r="AZ86" s="3"/>
      <c r="BA86" s="3"/>
      <c r="BB86" s="3"/>
      <c r="BC86" s="3"/>
      <c r="BH86" s="3"/>
      <c r="BJ86" s="14"/>
      <c r="BO86" s="3"/>
      <c r="BP86" s="14"/>
      <c r="BU86" s="14"/>
      <c r="BX86" s="3"/>
      <c r="BY86" s="3"/>
      <c r="CC86" s="4"/>
      <c r="CE86" s="13"/>
      <c r="CF86" s="13"/>
      <c r="CG86" s="13"/>
      <c r="CH86" s="13"/>
      <c r="CI86" s="13"/>
      <c r="CJ86" s="13"/>
      <c r="CK86" s="13"/>
      <c r="CL86" s="13"/>
      <c r="CM86" s="13"/>
      <c r="CN86" s="13"/>
      <c r="CO86" s="13"/>
      <c r="CP86" s="13"/>
      <c r="CQ86" s="13"/>
      <c r="CR86" s="13"/>
      <c r="CS86" s="13"/>
      <c r="CT86" s="13"/>
      <c r="CU86" s="13"/>
      <c r="CV86" s="13"/>
    </row>
    <row r="87" spans="10:100" x14ac:dyDescent="0.35">
      <c r="J87" s="3"/>
      <c r="K87" s="3"/>
      <c r="V87" s="3"/>
      <c r="X87" s="8"/>
      <c r="Y87" s="3"/>
      <c r="AB87" s="3"/>
      <c r="AC87" s="8"/>
      <c r="AD87" s="8"/>
      <c r="AG87" s="8"/>
      <c r="AH87" s="3"/>
      <c r="AZ87" s="3"/>
      <c r="BA87" s="3"/>
      <c r="BB87" s="3"/>
      <c r="BC87" s="3"/>
      <c r="BH87" s="3"/>
      <c r="BJ87" s="14"/>
      <c r="BO87" s="3"/>
      <c r="BP87" s="14"/>
      <c r="BU87" s="14"/>
      <c r="BX87" s="3"/>
      <c r="BY87" s="3"/>
      <c r="CC87" s="4"/>
      <c r="CE87" s="13"/>
      <c r="CF87" s="13"/>
      <c r="CG87" s="13"/>
      <c r="CH87" s="13"/>
      <c r="CI87" s="13"/>
      <c r="CJ87" s="13"/>
      <c r="CK87" s="13"/>
      <c r="CL87" s="13"/>
      <c r="CM87" s="13"/>
      <c r="CN87" s="13"/>
      <c r="CO87" s="13"/>
      <c r="CP87" s="13"/>
      <c r="CQ87" s="13"/>
      <c r="CR87" s="13"/>
      <c r="CS87" s="13"/>
      <c r="CT87" s="13"/>
      <c r="CU87" s="13"/>
      <c r="CV87" s="13"/>
    </row>
    <row r="88" spans="10:100" x14ac:dyDescent="0.35">
      <c r="J88" s="3"/>
      <c r="K88" s="3"/>
      <c r="V88" s="3"/>
      <c r="X88" s="8"/>
      <c r="Y88" s="3"/>
      <c r="AB88" s="3"/>
      <c r="AC88" s="8"/>
      <c r="AD88" s="8"/>
      <c r="AG88" s="8"/>
      <c r="AH88" s="3"/>
      <c r="AZ88" s="3"/>
      <c r="BA88" s="3"/>
      <c r="BB88" s="3"/>
      <c r="BC88" s="3"/>
      <c r="BH88" s="3"/>
      <c r="BJ88" s="14"/>
      <c r="BO88" s="3"/>
      <c r="BP88" s="14"/>
      <c r="BU88" s="14"/>
      <c r="BX88" s="3"/>
      <c r="BY88" s="3"/>
      <c r="CC88" s="4"/>
      <c r="CE88" s="13"/>
      <c r="CF88" s="13"/>
      <c r="CG88" s="13"/>
      <c r="CH88" s="13"/>
      <c r="CI88" s="13"/>
      <c r="CJ88" s="13"/>
      <c r="CK88" s="13"/>
      <c r="CL88" s="13"/>
      <c r="CM88" s="13"/>
      <c r="CN88" s="13"/>
      <c r="CO88" s="13"/>
      <c r="CP88" s="13"/>
      <c r="CQ88" s="13"/>
      <c r="CR88" s="13"/>
      <c r="CS88" s="13"/>
      <c r="CT88" s="13"/>
      <c r="CU88" s="13"/>
      <c r="CV88" s="13"/>
    </row>
    <row r="89" spans="10:100" x14ac:dyDescent="0.35">
      <c r="J89" s="3"/>
      <c r="K89" s="3"/>
      <c r="V89" s="3"/>
      <c r="X89" s="8"/>
      <c r="Y89" s="3"/>
      <c r="AB89" s="3"/>
      <c r="AC89" s="8"/>
      <c r="AD89" s="8"/>
      <c r="AG89" s="8"/>
      <c r="AH89" s="3"/>
      <c r="AZ89" s="3"/>
      <c r="BA89" s="3"/>
      <c r="BB89" s="3"/>
      <c r="BC89" s="3"/>
      <c r="BH89" s="3"/>
      <c r="BJ89" s="14"/>
      <c r="BO89" s="3"/>
      <c r="BP89" s="14"/>
      <c r="BU89" s="14"/>
      <c r="BX89" s="3"/>
      <c r="BY89" s="3"/>
      <c r="CC89" s="4"/>
      <c r="CE89" s="13"/>
      <c r="CF89" s="13"/>
      <c r="CG89" s="13"/>
      <c r="CH89" s="13"/>
      <c r="CI89" s="13"/>
      <c r="CJ89" s="13"/>
      <c r="CK89" s="13"/>
      <c r="CL89" s="13"/>
      <c r="CM89" s="13"/>
      <c r="CN89" s="13"/>
      <c r="CO89" s="13"/>
      <c r="CP89" s="13"/>
      <c r="CQ89" s="13"/>
      <c r="CR89" s="13"/>
      <c r="CS89" s="13"/>
      <c r="CT89" s="13"/>
      <c r="CU89" s="13"/>
      <c r="CV89" s="13"/>
    </row>
    <row r="90" spans="10:100" x14ac:dyDescent="0.35">
      <c r="J90" s="3"/>
      <c r="K90" s="3"/>
      <c r="V90" s="3"/>
      <c r="X90" s="8"/>
      <c r="Y90" s="3"/>
      <c r="AB90" s="3"/>
      <c r="AC90" s="8"/>
      <c r="AD90" s="8"/>
      <c r="AG90" s="8"/>
      <c r="AH90" s="3"/>
      <c r="AZ90" s="3"/>
      <c r="BA90" s="3"/>
      <c r="BB90" s="3"/>
      <c r="BC90" s="3"/>
      <c r="BH90" s="3"/>
      <c r="BJ90" s="14"/>
      <c r="BO90" s="3"/>
      <c r="BP90" s="14"/>
      <c r="BU90" s="14"/>
      <c r="BX90" s="3"/>
      <c r="BY90" s="3"/>
      <c r="CC90" s="4"/>
      <c r="CE90" s="13"/>
      <c r="CF90" s="13"/>
      <c r="CG90" s="13"/>
      <c r="CH90" s="13"/>
      <c r="CI90" s="13"/>
      <c r="CJ90" s="13"/>
      <c r="CK90" s="13"/>
      <c r="CL90" s="13"/>
      <c r="CM90" s="13"/>
      <c r="CN90" s="13"/>
      <c r="CO90" s="13"/>
      <c r="CP90" s="13"/>
      <c r="CQ90" s="13"/>
      <c r="CR90" s="13"/>
      <c r="CS90" s="13"/>
      <c r="CT90" s="13"/>
      <c r="CU90" s="13"/>
      <c r="CV90" s="13"/>
    </row>
    <row r="91" spans="10:100" x14ac:dyDescent="0.35">
      <c r="J91" s="3"/>
      <c r="K91" s="3"/>
      <c r="V91" s="3"/>
      <c r="X91" s="8"/>
      <c r="Y91" s="3"/>
      <c r="AB91" s="3"/>
      <c r="AC91" s="8"/>
      <c r="AD91" s="8"/>
      <c r="AG91" s="8"/>
      <c r="AH91" s="3"/>
      <c r="AZ91" s="3"/>
      <c r="BA91" s="3"/>
      <c r="BB91" s="3"/>
      <c r="BC91" s="3"/>
      <c r="BH91" s="3"/>
      <c r="BJ91" s="14"/>
      <c r="BO91" s="3"/>
      <c r="BP91" s="14"/>
      <c r="BU91" s="14"/>
      <c r="BX91" s="3"/>
      <c r="BY91" s="3"/>
      <c r="CC91" s="4"/>
      <c r="CE91" s="13"/>
      <c r="CF91" s="13"/>
      <c r="CG91" s="13"/>
      <c r="CH91" s="13"/>
      <c r="CI91" s="13"/>
      <c r="CJ91" s="13"/>
      <c r="CK91" s="13"/>
      <c r="CL91" s="13"/>
      <c r="CM91" s="13"/>
      <c r="CN91" s="13"/>
      <c r="CO91" s="13"/>
      <c r="CP91" s="13"/>
      <c r="CQ91" s="13"/>
      <c r="CR91" s="13"/>
      <c r="CS91" s="13"/>
      <c r="CT91" s="13"/>
      <c r="CU91" s="13"/>
      <c r="CV91" s="13"/>
    </row>
    <row r="92" spans="10:100" x14ac:dyDescent="0.35">
      <c r="J92" s="3"/>
      <c r="K92" s="3"/>
      <c r="V92" s="3"/>
      <c r="X92" s="8"/>
      <c r="Y92" s="3"/>
      <c r="AB92" s="3"/>
      <c r="AC92" s="8"/>
      <c r="AD92" s="8"/>
      <c r="AG92" s="8"/>
      <c r="AH92" s="3"/>
      <c r="AZ92" s="3"/>
      <c r="BA92" s="3"/>
      <c r="BB92" s="3"/>
      <c r="BC92" s="3"/>
      <c r="BH92" s="3"/>
      <c r="BJ92" s="14"/>
      <c r="BO92" s="3"/>
      <c r="BP92" s="14"/>
      <c r="BU92" s="14"/>
      <c r="BX92" s="3"/>
      <c r="BY92" s="3"/>
      <c r="CC92" s="4"/>
      <c r="CE92" s="13"/>
      <c r="CF92" s="13"/>
      <c r="CG92" s="13"/>
      <c r="CH92" s="13"/>
      <c r="CI92" s="13"/>
      <c r="CJ92" s="13"/>
      <c r="CK92" s="13"/>
      <c r="CL92" s="13"/>
      <c r="CM92" s="13"/>
      <c r="CN92" s="13"/>
      <c r="CO92" s="13"/>
      <c r="CP92" s="13"/>
      <c r="CQ92" s="13"/>
      <c r="CR92" s="13"/>
      <c r="CS92" s="13"/>
      <c r="CT92" s="13"/>
      <c r="CU92" s="13"/>
      <c r="CV92" s="13"/>
    </row>
    <row r="93" spans="10:100" x14ac:dyDescent="0.35">
      <c r="J93" s="3"/>
      <c r="K93" s="3"/>
      <c r="V93" s="3"/>
      <c r="X93" s="8"/>
      <c r="Y93" s="3"/>
      <c r="AB93" s="3"/>
      <c r="AC93" s="8"/>
      <c r="AD93" s="8"/>
      <c r="AG93" s="8"/>
      <c r="AH93" s="3"/>
      <c r="AZ93" s="3"/>
      <c r="BA93" s="3"/>
      <c r="BB93" s="3"/>
      <c r="BC93" s="3"/>
      <c r="BH93" s="3"/>
      <c r="BJ93" s="14"/>
      <c r="BO93" s="3"/>
      <c r="BP93" s="14"/>
      <c r="BU93" s="14"/>
      <c r="BX93" s="3"/>
      <c r="BY93" s="3"/>
      <c r="CC93" s="4"/>
      <c r="CE93" s="13"/>
      <c r="CF93" s="13"/>
      <c r="CG93" s="13"/>
      <c r="CH93" s="13"/>
      <c r="CI93" s="13"/>
      <c r="CJ93" s="13"/>
      <c r="CK93" s="13"/>
      <c r="CL93" s="13"/>
      <c r="CM93" s="13"/>
      <c r="CN93" s="13"/>
      <c r="CO93" s="13"/>
      <c r="CP93" s="13"/>
      <c r="CQ93" s="13"/>
      <c r="CR93" s="13"/>
      <c r="CS93" s="13"/>
      <c r="CT93" s="13"/>
      <c r="CU93" s="13"/>
      <c r="CV93" s="13"/>
    </row>
    <row r="94" spans="10:100" x14ac:dyDescent="0.35">
      <c r="J94" s="3"/>
      <c r="K94" s="3"/>
      <c r="V94" s="3"/>
      <c r="X94" s="8"/>
      <c r="Y94" s="3"/>
      <c r="AB94" s="3"/>
      <c r="AC94" s="8"/>
      <c r="AD94" s="8"/>
      <c r="AG94" s="8"/>
      <c r="AH94" s="3"/>
      <c r="AZ94" s="3"/>
      <c r="BA94" s="3"/>
      <c r="BB94" s="3"/>
      <c r="BC94" s="3"/>
      <c r="BH94" s="3"/>
      <c r="BJ94" s="14"/>
      <c r="BO94" s="3"/>
      <c r="BP94" s="14"/>
      <c r="BU94" s="14"/>
      <c r="BX94" s="3"/>
      <c r="BY94" s="3"/>
      <c r="CC94" s="4"/>
      <c r="CE94" s="13"/>
      <c r="CF94" s="13"/>
      <c r="CG94" s="13"/>
      <c r="CH94" s="13"/>
      <c r="CI94" s="13"/>
      <c r="CJ94" s="13"/>
      <c r="CK94" s="13"/>
      <c r="CL94" s="13"/>
      <c r="CM94" s="13"/>
      <c r="CN94" s="13"/>
      <c r="CO94" s="13"/>
      <c r="CP94" s="13"/>
      <c r="CQ94" s="13"/>
      <c r="CR94" s="13"/>
      <c r="CS94" s="13"/>
      <c r="CT94" s="13"/>
      <c r="CU94" s="13"/>
      <c r="CV94" s="13"/>
    </row>
    <row r="95" spans="10:100" x14ac:dyDescent="0.35">
      <c r="J95" s="3"/>
      <c r="K95" s="3"/>
      <c r="V95" s="3"/>
      <c r="X95" s="8"/>
      <c r="Y95" s="3"/>
      <c r="AB95" s="3"/>
      <c r="AC95" s="8"/>
      <c r="AD95" s="8"/>
      <c r="AG95" s="8"/>
      <c r="AH95" s="3"/>
      <c r="AZ95" s="3"/>
      <c r="BA95" s="3"/>
      <c r="BB95" s="3"/>
      <c r="BC95" s="3"/>
      <c r="BH95" s="3"/>
      <c r="BJ95" s="14"/>
      <c r="BO95" s="3"/>
      <c r="BP95" s="14"/>
      <c r="BU95" s="14"/>
      <c r="BX95" s="3"/>
      <c r="BY95" s="3"/>
      <c r="CC95" s="4"/>
      <c r="CE95" s="13"/>
      <c r="CF95" s="13"/>
      <c r="CG95" s="13"/>
      <c r="CH95" s="13"/>
      <c r="CI95" s="13"/>
      <c r="CJ95" s="13"/>
      <c r="CK95" s="13"/>
      <c r="CL95" s="13"/>
      <c r="CM95" s="13"/>
      <c r="CN95" s="13"/>
      <c r="CO95" s="13"/>
      <c r="CP95" s="13"/>
      <c r="CQ95" s="13"/>
      <c r="CR95" s="13"/>
      <c r="CS95" s="13"/>
      <c r="CT95" s="13"/>
      <c r="CU95" s="13"/>
      <c r="CV95" s="13"/>
    </row>
    <row r="96" spans="10:100" x14ac:dyDescent="0.35">
      <c r="J96" s="3"/>
      <c r="K96" s="3"/>
      <c r="V96" s="3"/>
      <c r="X96" s="8"/>
      <c r="Y96" s="3"/>
      <c r="AB96" s="3"/>
      <c r="AC96" s="8"/>
      <c r="AD96" s="8"/>
      <c r="AG96" s="8"/>
      <c r="AH96" s="3"/>
      <c r="AZ96" s="3"/>
      <c r="BA96" s="3"/>
      <c r="BB96" s="3"/>
      <c r="BC96" s="3"/>
      <c r="BH96" s="3"/>
      <c r="BJ96" s="14"/>
      <c r="BO96" s="3"/>
      <c r="BP96" s="14"/>
      <c r="BU96" s="14"/>
      <c r="BX96" s="3"/>
      <c r="BY96" s="3"/>
      <c r="CC96" s="4"/>
      <c r="CE96" s="13"/>
      <c r="CF96" s="13"/>
      <c r="CG96" s="13"/>
      <c r="CH96" s="13"/>
      <c r="CI96" s="13"/>
      <c r="CJ96" s="13"/>
      <c r="CK96" s="13"/>
      <c r="CL96" s="13"/>
      <c r="CM96" s="13"/>
      <c r="CN96" s="13"/>
      <c r="CO96" s="13"/>
      <c r="CP96" s="13"/>
      <c r="CQ96" s="13"/>
      <c r="CR96" s="13"/>
      <c r="CS96" s="13"/>
      <c r="CT96" s="13"/>
      <c r="CU96" s="13"/>
      <c r="CV96" s="13"/>
    </row>
    <row r="97" spans="10:100" x14ac:dyDescent="0.35">
      <c r="J97" s="3"/>
      <c r="K97" s="3"/>
      <c r="V97" s="3"/>
      <c r="X97" s="8"/>
      <c r="Y97" s="3"/>
      <c r="AB97" s="3"/>
      <c r="AC97" s="8"/>
      <c r="AD97" s="8"/>
      <c r="AG97" s="8"/>
      <c r="AH97" s="3"/>
      <c r="AZ97" s="3"/>
      <c r="BA97" s="3"/>
      <c r="BB97" s="3"/>
      <c r="BC97" s="3"/>
      <c r="BH97" s="3"/>
      <c r="BJ97" s="14"/>
      <c r="BO97" s="3"/>
      <c r="BP97" s="14"/>
      <c r="BU97" s="14"/>
      <c r="BX97" s="3"/>
      <c r="BY97" s="3"/>
      <c r="CC97" s="4"/>
      <c r="CE97" s="13"/>
      <c r="CF97" s="13"/>
      <c r="CG97" s="13"/>
      <c r="CH97" s="13"/>
      <c r="CI97" s="13"/>
      <c r="CJ97" s="13"/>
      <c r="CK97" s="13"/>
      <c r="CL97" s="13"/>
      <c r="CM97" s="13"/>
      <c r="CN97" s="13"/>
      <c r="CO97" s="13"/>
      <c r="CP97" s="13"/>
      <c r="CQ97" s="13"/>
      <c r="CR97" s="13"/>
      <c r="CS97" s="13"/>
      <c r="CT97" s="13"/>
      <c r="CU97" s="13"/>
      <c r="CV97" s="13"/>
    </row>
    <row r="98" spans="10:100" x14ac:dyDescent="0.35">
      <c r="J98" s="3"/>
      <c r="K98" s="3"/>
      <c r="V98" s="3"/>
      <c r="X98" s="8"/>
      <c r="Y98" s="3"/>
      <c r="AB98" s="3"/>
      <c r="AC98" s="8"/>
      <c r="AD98" s="8"/>
      <c r="AG98" s="8"/>
      <c r="AH98" s="3"/>
      <c r="AZ98" s="3"/>
      <c r="BA98" s="3"/>
      <c r="BB98" s="3"/>
      <c r="BC98" s="3"/>
      <c r="BH98" s="3"/>
      <c r="BJ98" s="14"/>
      <c r="BO98" s="3"/>
      <c r="BP98" s="14"/>
      <c r="BU98" s="14"/>
      <c r="BX98" s="3"/>
      <c r="BY98" s="3"/>
      <c r="CC98" s="4"/>
      <c r="CE98" s="13"/>
      <c r="CF98" s="13"/>
      <c r="CG98" s="13"/>
      <c r="CH98" s="13"/>
      <c r="CI98" s="13"/>
      <c r="CJ98" s="13"/>
      <c r="CK98" s="13"/>
      <c r="CL98" s="13"/>
      <c r="CM98" s="13"/>
      <c r="CN98" s="13"/>
      <c r="CO98" s="13"/>
      <c r="CP98" s="13"/>
      <c r="CQ98" s="13"/>
      <c r="CR98" s="13"/>
      <c r="CS98" s="13"/>
      <c r="CT98" s="13"/>
      <c r="CU98" s="13"/>
      <c r="CV98" s="13"/>
    </row>
    <row r="99" spans="10:100" x14ac:dyDescent="0.35">
      <c r="J99" s="3"/>
      <c r="K99" s="3"/>
      <c r="V99" s="3"/>
      <c r="X99" s="8"/>
      <c r="Y99" s="3"/>
      <c r="AB99" s="3"/>
      <c r="AC99" s="8"/>
      <c r="AD99" s="8"/>
      <c r="AG99" s="8"/>
      <c r="AH99" s="3"/>
      <c r="AZ99" s="3"/>
      <c r="BA99" s="3"/>
      <c r="BB99" s="3"/>
      <c r="BC99" s="3"/>
      <c r="BH99" s="3"/>
      <c r="BJ99" s="14"/>
      <c r="BO99" s="3"/>
      <c r="BP99" s="14"/>
      <c r="BU99" s="14"/>
      <c r="BX99" s="3"/>
      <c r="BY99" s="3"/>
      <c r="CC99" s="4"/>
      <c r="CE99" s="13"/>
      <c r="CF99" s="13"/>
      <c r="CG99" s="13"/>
      <c r="CH99" s="13"/>
      <c r="CI99" s="13"/>
      <c r="CJ99" s="13"/>
      <c r="CK99" s="13"/>
      <c r="CL99" s="13"/>
      <c r="CM99" s="13"/>
      <c r="CN99" s="13"/>
      <c r="CO99" s="13"/>
      <c r="CP99" s="13"/>
      <c r="CQ99" s="13"/>
      <c r="CR99" s="13"/>
      <c r="CS99" s="13"/>
      <c r="CT99" s="13"/>
      <c r="CU99" s="13"/>
      <c r="CV99" s="13"/>
    </row>
    <row r="100" spans="10:100" x14ac:dyDescent="0.35">
      <c r="J100" s="3"/>
      <c r="K100" s="3"/>
      <c r="V100" s="3"/>
      <c r="X100" s="8"/>
      <c r="Y100" s="3"/>
      <c r="AB100" s="3"/>
      <c r="AC100" s="8"/>
      <c r="AD100" s="8"/>
      <c r="AG100" s="8"/>
      <c r="AH100" s="3"/>
      <c r="AZ100" s="3"/>
      <c r="BA100" s="3"/>
      <c r="BB100" s="3"/>
      <c r="BC100" s="3"/>
      <c r="BH100" s="3"/>
      <c r="BJ100" s="14"/>
      <c r="BO100" s="3"/>
      <c r="BP100" s="14"/>
      <c r="BU100" s="14"/>
      <c r="BX100" s="3"/>
      <c r="BY100" s="3"/>
      <c r="CC100" s="4"/>
      <c r="CE100" s="13"/>
      <c r="CF100" s="13"/>
      <c r="CG100" s="13"/>
      <c r="CH100" s="13"/>
      <c r="CI100" s="13"/>
      <c r="CJ100" s="13"/>
      <c r="CK100" s="13"/>
      <c r="CL100" s="13"/>
      <c r="CM100" s="13"/>
      <c r="CN100" s="13"/>
      <c r="CO100" s="13"/>
      <c r="CP100" s="13"/>
      <c r="CQ100" s="13"/>
      <c r="CR100" s="13"/>
      <c r="CS100" s="13"/>
      <c r="CT100" s="13"/>
      <c r="CU100" s="13"/>
      <c r="CV100" s="13"/>
    </row>
    <row r="101" spans="10:100" x14ac:dyDescent="0.35">
      <c r="J101" s="3"/>
      <c r="K101" s="3"/>
      <c r="V101" s="3"/>
      <c r="X101" s="8"/>
      <c r="Y101" s="3"/>
      <c r="AB101" s="3"/>
      <c r="AC101" s="8"/>
      <c r="AD101" s="8"/>
      <c r="AG101" s="8"/>
      <c r="AH101" s="3"/>
      <c r="AZ101" s="3"/>
      <c r="BA101" s="3"/>
      <c r="BB101" s="3"/>
      <c r="BC101" s="3"/>
      <c r="BH101" s="3"/>
      <c r="BJ101" s="14"/>
      <c r="BO101" s="3"/>
      <c r="BP101" s="14"/>
      <c r="BU101" s="14"/>
      <c r="BX101" s="3"/>
      <c r="BY101" s="3"/>
      <c r="CC101" s="4"/>
      <c r="CE101" s="13"/>
      <c r="CF101" s="13"/>
      <c r="CG101" s="13"/>
      <c r="CH101" s="13"/>
      <c r="CI101" s="13"/>
      <c r="CJ101" s="13"/>
      <c r="CK101" s="13"/>
      <c r="CL101" s="13"/>
      <c r="CM101" s="13"/>
      <c r="CN101" s="13"/>
      <c r="CO101" s="13"/>
      <c r="CP101" s="13"/>
      <c r="CQ101" s="13"/>
      <c r="CR101" s="13"/>
      <c r="CS101" s="13"/>
      <c r="CT101" s="13"/>
      <c r="CU101" s="13"/>
      <c r="CV101" s="13"/>
    </row>
    <row r="102" spans="10:100" x14ac:dyDescent="0.35">
      <c r="J102" s="3"/>
      <c r="K102" s="3"/>
      <c r="V102" s="3"/>
      <c r="X102" s="8"/>
      <c r="Y102" s="3"/>
      <c r="AB102" s="3"/>
      <c r="AC102" s="8"/>
      <c r="AD102" s="8"/>
      <c r="AG102" s="8"/>
      <c r="AH102" s="3"/>
      <c r="AZ102" s="3"/>
      <c r="BA102" s="3"/>
      <c r="BB102" s="3"/>
      <c r="BC102" s="3"/>
      <c r="BH102" s="3"/>
      <c r="BJ102" s="14"/>
      <c r="BO102" s="3"/>
      <c r="BP102" s="14"/>
      <c r="BU102" s="14"/>
      <c r="BX102" s="3"/>
      <c r="BY102" s="3"/>
      <c r="CC102" s="4"/>
      <c r="CE102" s="13"/>
      <c r="CF102" s="13"/>
      <c r="CG102" s="13"/>
      <c r="CH102" s="13"/>
      <c r="CI102" s="13"/>
      <c r="CJ102" s="13"/>
      <c r="CK102" s="13"/>
      <c r="CL102" s="13"/>
      <c r="CM102" s="13"/>
      <c r="CN102" s="13"/>
      <c r="CO102" s="13"/>
      <c r="CP102" s="13"/>
      <c r="CQ102" s="13"/>
      <c r="CR102" s="13"/>
      <c r="CS102" s="13"/>
      <c r="CT102" s="13"/>
      <c r="CU102" s="13"/>
      <c r="CV102" s="13"/>
    </row>
    <row r="103" spans="10:100" x14ac:dyDescent="0.35">
      <c r="J103" s="3"/>
      <c r="K103" s="3"/>
      <c r="V103" s="3"/>
      <c r="X103" s="8"/>
      <c r="Y103" s="3"/>
      <c r="AB103" s="3"/>
      <c r="AC103" s="8"/>
      <c r="AD103" s="8"/>
      <c r="AG103" s="8"/>
      <c r="AH103" s="3"/>
      <c r="AZ103" s="3"/>
      <c r="BA103" s="3"/>
      <c r="BB103" s="3"/>
      <c r="BC103" s="3"/>
      <c r="BH103" s="3"/>
      <c r="BJ103" s="14"/>
      <c r="BO103" s="3"/>
      <c r="BP103" s="14"/>
      <c r="BU103" s="14"/>
      <c r="BX103" s="3"/>
      <c r="BY103" s="3"/>
      <c r="CC103" s="4"/>
      <c r="CE103" s="13"/>
      <c r="CF103" s="13"/>
      <c r="CG103" s="13"/>
      <c r="CH103" s="13"/>
      <c r="CI103" s="13"/>
      <c r="CJ103" s="13"/>
      <c r="CK103" s="13"/>
      <c r="CL103" s="13"/>
      <c r="CM103" s="13"/>
      <c r="CN103" s="13"/>
      <c r="CO103" s="13"/>
      <c r="CP103" s="13"/>
      <c r="CQ103" s="13"/>
      <c r="CR103" s="13"/>
      <c r="CS103" s="13"/>
      <c r="CT103" s="13"/>
      <c r="CU103" s="13"/>
      <c r="CV103" s="13"/>
    </row>
    <row r="104" spans="10:100" x14ac:dyDescent="0.35">
      <c r="J104" s="3"/>
      <c r="K104" s="3"/>
      <c r="V104" s="3"/>
      <c r="X104" s="8"/>
      <c r="Y104" s="3"/>
      <c r="AB104" s="3"/>
      <c r="AC104" s="8"/>
      <c r="AD104" s="8"/>
      <c r="AG104" s="8"/>
      <c r="AH104" s="3"/>
      <c r="AZ104" s="3"/>
      <c r="BA104" s="3"/>
      <c r="BB104" s="3"/>
      <c r="BC104" s="3"/>
      <c r="BH104" s="3"/>
      <c r="BJ104" s="14"/>
      <c r="BO104" s="3"/>
      <c r="BP104" s="14"/>
      <c r="BU104" s="14"/>
      <c r="BX104" s="3"/>
      <c r="BY104" s="3"/>
      <c r="CC104" s="4"/>
      <c r="CE104" s="13"/>
      <c r="CF104" s="13"/>
      <c r="CG104" s="13"/>
      <c r="CH104" s="13"/>
      <c r="CI104" s="13"/>
      <c r="CJ104" s="13"/>
      <c r="CK104" s="13"/>
      <c r="CL104" s="13"/>
      <c r="CM104" s="13"/>
      <c r="CN104" s="13"/>
      <c r="CO104" s="13"/>
      <c r="CP104" s="13"/>
      <c r="CQ104" s="13"/>
      <c r="CR104" s="13"/>
      <c r="CS104" s="13"/>
      <c r="CT104" s="13"/>
      <c r="CU104" s="13"/>
      <c r="CV104" s="13"/>
    </row>
    <row r="105" spans="10:100" x14ac:dyDescent="0.35">
      <c r="J105" s="3"/>
      <c r="K105" s="3"/>
      <c r="V105" s="3"/>
      <c r="X105" s="8"/>
      <c r="Y105" s="3"/>
      <c r="AB105" s="3"/>
      <c r="AC105" s="8"/>
      <c r="AD105" s="8"/>
      <c r="AG105" s="8"/>
      <c r="AH105" s="3"/>
      <c r="AZ105" s="3"/>
      <c r="BA105" s="3"/>
      <c r="BB105" s="3"/>
      <c r="BC105" s="3"/>
      <c r="BH105" s="3"/>
      <c r="BJ105" s="14"/>
      <c r="BO105" s="3"/>
      <c r="BP105" s="14"/>
      <c r="BU105" s="14"/>
      <c r="BX105" s="3"/>
      <c r="BY105" s="3"/>
      <c r="CC105" s="4"/>
      <c r="CE105" s="13"/>
      <c r="CF105" s="13"/>
      <c r="CG105" s="13"/>
      <c r="CH105" s="13"/>
      <c r="CI105" s="13"/>
      <c r="CJ105" s="13"/>
      <c r="CK105" s="13"/>
      <c r="CL105" s="13"/>
      <c r="CM105" s="13"/>
      <c r="CN105" s="13"/>
      <c r="CO105" s="13"/>
      <c r="CP105" s="13"/>
      <c r="CQ105" s="13"/>
      <c r="CR105" s="13"/>
      <c r="CS105" s="13"/>
      <c r="CT105" s="13"/>
      <c r="CU105" s="13"/>
      <c r="CV105" s="13"/>
    </row>
    <row r="106" spans="10:100" x14ac:dyDescent="0.35">
      <c r="J106" s="3"/>
      <c r="K106" s="3"/>
      <c r="V106" s="3"/>
      <c r="X106" s="8"/>
      <c r="Y106" s="3"/>
      <c r="AB106" s="3"/>
      <c r="AC106" s="8"/>
      <c r="AD106" s="8"/>
      <c r="AG106" s="8"/>
      <c r="AH106" s="3"/>
      <c r="AZ106" s="3"/>
      <c r="BA106" s="3"/>
      <c r="BB106" s="3"/>
      <c r="BC106" s="3"/>
      <c r="BH106" s="3"/>
      <c r="BJ106" s="14"/>
      <c r="BO106" s="3"/>
      <c r="BP106" s="14"/>
      <c r="BU106" s="14"/>
      <c r="BX106" s="3"/>
      <c r="BY106" s="3"/>
      <c r="CC106" s="4"/>
      <c r="CE106" s="13"/>
      <c r="CF106" s="13"/>
      <c r="CG106" s="13"/>
      <c r="CH106" s="13"/>
      <c r="CI106" s="13"/>
      <c r="CJ106" s="13"/>
      <c r="CK106" s="13"/>
      <c r="CL106" s="13"/>
      <c r="CM106" s="13"/>
      <c r="CN106" s="13"/>
      <c r="CO106" s="13"/>
      <c r="CP106" s="13"/>
      <c r="CQ106" s="13"/>
      <c r="CR106" s="13"/>
      <c r="CS106" s="13"/>
      <c r="CT106" s="13"/>
      <c r="CU106" s="13"/>
      <c r="CV106" s="13"/>
    </row>
    <row r="107" spans="10:100" x14ac:dyDescent="0.35">
      <c r="J107" s="3"/>
      <c r="K107" s="3"/>
      <c r="V107" s="3"/>
      <c r="X107" s="8"/>
      <c r="Y107" s="3"/>
      <c r="AB107" s="3"/>
      <c r="AC107" s="8"/>
      <c r="AD107" s="8"/>
      <c r="AG107" s="8"/>
      <c r="AH107" s="3"/>
      <c r="AZ107" s="3"/>
      <c r="BA107" s="3"/>
      <c r="BB107" s="3"/>
      <c r="BC107" s="3"/>
      <c r="BH107" s="3"/>
      <c r="BJ107" s="14"/>
      <c r="BO107" s="3"/>
      <c r="BP107" s="14"/>
      <c r="BU107" s="14"/>
      <c r="BX107" s="3"/>
      <c r="BY107" s="3"/>
      <c r="CC107" s="4"/>
      <c r="CE107" s="13"/>
      <c r="CF107" s="13"/>
      <c r="CG107" s="13"/>
      <c r="CH107" s="13"/>
      <c r="CI107" s="13"/>
      <c r="CJ107" s="13"/>
      <c r="CK107" s="13"/>
      <c r="CL107" s="13"/>
      <c r="CM107" s="13"/>
      <c r="CN107" s="13"/>
      <c r="CO107" s="13"/>
      <c r="CP107" s="13"/>
      <c r="CQ107" s="13"/>
      <c r="CR107" s="13"/>
      <c r="CS107" s="13"/>
      <c r="CT107" s="13"/>
      <c r="CU107" s="13"/>
      <c r="CV107" s="13"/>
    </row>
    <row r="108" spans="10:100" x14ac:dyDescent="0.35">
      <c r="J108" s="3"/>
      <c r="K108" s="3"/>
      <c r="V108" s="3"/>
      <c r="X108" s="8"/>
      <c r="Y108" s="3"/>
      <c r="AB108" s="3"/>
      <c r="AC108" s="8"/>
      <c r="AD108" s="8"/>
      <c r="AG108" s="8"/>
      <c r="AH108" s="3"/>
      <c r="AZ108" s="3"/>
      <c r="BA108" s="3"/>
      <c r="BB108" s="3"/>
      <c r="BC108" s="3"/>
      <c r="BH108" s="3"/>
      <c r="BJ108" s="14"/>
      <c r="BO108" s="3"/>
      <c r="BP108" s="14"/>
      <c r="BU108" s="14"/>
      <c r="BX108" s="3"/>
      <c r="BY108" s="3"/>
      <c r="CC108" s="4"/>
      <c r="CE108" s="13"/>
      <c r="CF108" s="13"/>
      <c r="CG108" s="13"/>
      <c r="CH108" s="13"/>
      <c r="CI108" s="13"/>
      <c r="CJ108" s="13"/>
      <c r="CK108" s="13"/>
      <c r="CL108" s="13"/>
      <c r="CM108" s="13"/>
      <c r="CN108" s="13"/>
      <c r="CO108" s="13"/>
      <c r="CP108" s="13"/>
      <c r="CQ108" s="13"/>
      <c r="CR108" s="13"/>
      <c r="CS108" s="13"/>
      <c r="CT108" s="13"/>
      <c r="CU108" s="13"/>
      <c r="CV108" s="13"/>
    </row>
    <row r="109" spans="10:100" x14ac:dyDescent="0.35">
      <c r="J109" s="3"/>
      <c r="K109" s="3"/>
      <c r="V109" s="3"/>
      <c r="X109" s="8"/>
      <c r="Y109" s="3"/>
      <c r="AB109" s="3"/>
      <c r="AC109" s="8"/>
      <c r="AD109" s="8"/>
      <c r="AG109" s="8"/>
      <c r="AH109" s="3"/>
      <c r="AZ109" s="3"/>
      <c r="BA109" s="3"/>
      <c r="BB109" s="3"/>
      <c r="BC109" s="3"/>
      <c r="BH109" s="3"/>
      <c r="BJ109" s="14"/>
      <c r="BO109" s="3"/>
      <c r="BP109" s="14"/>
      <c r="BU109" s="14"/>
      <c r="BX109" s="3"/>
      <c r="BY109" s="3"/>
      <c r="CC109" s="4"/>
      <c r="CE109" s="13"/>
      <c r="CF109" s="13"/>
      <c r="CG109" s="13"/>
      <c r="CH109" s="13"/>
      <c r="CI109" s="13"/>
      <c r="CJ109" s="13"/>
      <c r="CK109" s="13"/>
      <c r="CL109" s="13"/>
      <c r="CM109" s="13"/>
      <c r="CN109" s="13"/>
      <c r="CO109" s="13"/>
      <c r="CP109" s="13"/>
      <c r="CQ109" s="13"/>
      <c r="CR109" s="13"/>
      <c r="CS109" s="13"/>
      <c r="CT109" s="13"/>
      <c r="CU109" s="13"/>
      <c r="CV109" s="13"/>
    </row>
    <row r="110" spans="10:100" x14ac:dyDescent="0.35">
      <c r="J110" s="3"/>
      <c r="K110" s="3"/>
      <c r="V110" s="3"/>
      <c r="X110" s="8"/>
      <c r="Y110" s="3"/>
      <c r="AB110" s="3"/>
      <c r="AC110" s="8"/>
      <c r="AD110" s="8"/>
      <c r="AG110" s="8"/>
      <c r="AH110" s="3"/>
      <c r="AZ110" s="3"/>
      <c r="BA110" s="3"/>
      <c r="BB110" s="3"/>
      <c r="BC110" s="3"/>
      <c r="BH110" s="3"/>
      <c r="BJ110" s="14"/>
      <c r="BO110" s="3"/>
      <c r="BP110" s="14"/>
      <c r="BU110" s="14"/>
      <c r="BX110" s="3"/>
      <c r="BY110" s="3"/>
      <c r="CC110" s="4"/>
      <c r="CE110" s="13"/>
      <c r="CF110" s="13"/>
      <c r="CG110" s="13"/>
      <c r="CH110" s="13"/>
      <c r="CI110" s="13"/>
      <c r="CJ110" s="13"/>
      <c r="CK110" s="13"/>
      <c r="CL110" s="13"/>
      <c r="CM110" s="13"/>
      <c r="CN110" s="13"/>
      <c r="CO110" s="13"/>
      <c r="CP110" s="13"/>
      <c r="CQ110" s="13"/>
      <c r="CR110" s="13"/>
      <c r="CS110" s="13"/>
      <c r="CT110" s="13"/>
      <c r="CU110" s="13"/>
      <c r="CV110" s="13"/>
    </row>
    <row r="111" spans="10:100" x14ac:dyDescent="0.35">
      <c r="J111" s="3"/>
      <c r="K111" s="3"/>
      <c r="V111" s="3"/>
      <c r="X111" s="8"/>
      <c r="Y111" s="3"/>
      <c r="AB111" s="3"/>
      <c r="AC111" s="8"/>
      <c r="AD111" s="8"/>
      <c r="AG111" s="8"/>
      <c r="AH111" s="3"/>
      <c r="AZ111" s="3"/>
      <c r="BA111" s="3"/>
      <c r="BB111" s="3"/>
      <c r="BC111" s="3"/>
      <c r="BH111" s="3"/>
      <c r="BJ111" s="14"/>
      <c r="BO111" s="3"/>
      <c r="BP111" s="14"/>
      <c r="BU111" s="14"/>
      <c r="BX111" s="3"/>
      <c r="BY111" s="3"/>
      <c r="CC111" s="4"/>
      <c r="CE111" s="13"/>
      <c r="CF111" s="13"/>
      <c r="CG111" s="13"/>
      <c r="CH111" s="13"/>
      <c r="CI111" s="13"/>
      <c r="CJ111" s="13"/>
      <c r="CK111" s="13"/>
      <c r="CL111" s="13"/>
      <c r="CM111" s="13"/>
      <c r="CN111" s="13"/>
      <c r="CO111" s="13"/>
      <c r="CP111" s="13"/>
      <c r="CQ111" s="13"/>
      <c r="CR111" s="13"/>
      <c r="CS111" s="13"/>
      <c r="CT111" s="13"/>
      <c r="CU111" s="13"/>
      <c r="CV111" s="13"/>
    </row>
    <row r="112" spans="10:100" x14ac:dyDescent="0.35">
      <c r="J112" s="3"/>
      <c r="K112" s="3"/>
      <c r="V112" s="3"/>
      <c r="X112" s="8"/>
      <c r="Y112" s="3"/>
      <c r="AB112" s="3"/>
      <c r="AC112" s="8"/>
      <c r="AD112" s="8"/>
      <c r="AG112" s="8"/>
      <c r="AH112" s="3"/>
      <c r="AZ112" s="3"/>
      <c r="BA112" s="3"/>
      <c r="BB112" s="3"/>
      <c r="BC112" s="3"/>
      <c r="BH112" s="3"/>
      <c r="BJ112" s="14"/>
      <c r="BO112" s="3"/>
      <c r="BP112" s="14"/>
      <c r="BU112" s="14"/>
      <c r="BX112" s="3"/>
      <c r="BY112" s="3"/>
      <c r="CC112" s="4"/>
      <c r="CE112" s="13"/>
      <c r="CF112" s="13"/>
      <c r="CG112" s="13"/>
      <c r="CH112" s="13"/>
      <c r="CI112" s="13"/>
      <c r="CJ112" s="13"/>
      <c r="CK112" s="13"/>
      <c r="CL112" s="13"/>
      <c r="CM112" s="13"/>
      <c r="CN112" s="13"/>
      <c r="CO112" s="13"/>
      <c r="CP112" s="13"/>
      <c r="CQ112" s="13"/>
      <c r="CR112" s="13"/>
      <c r="CS112" s="13"/>
      <c r="CT112" s="13"/>
      <c r="CU112" s="13"/>
      <c r="CV112" s="13"/>
    </row>
    <row r="113" spans="10:100" x14ac:dyDescent="0.35">
      <c r="J113" s="3"/>
      <c r="K113" s="3"/>
      <c r="V113" s="3"/>
      <c r="X113" s="8"/>
      <c r="Y113" s="3"/>
      <c r="AB113" s="3"/>
      <c r="AC113" s="8"/>
      <c r="AD113" s="8"/>
      <c r="AG113" s="8"/>
      <c r="AH113" s="3"/>
      <c r="AZ113" s="3"/>
      <c r="BA113" s="3"/>
      <c r="BB113" s="3"/>
      <c r="BC113" s="3"/>
      <c r="BH113" s="3"/>
      <c r="BJ113" s="14"/>
      <c r="BO113" s="3"/>
      <c r="BP113" s="14"/>
      <c r="BU113" s="14"/>
      <c r="BX113" s="3"/>
      <c r="BY113" s="3"/>
      <c r="CC113" s="4"/>
      <c r="CE113" s="13"/>
      <c r="CF113" s="13"/>
      <c r="CG113" s="13"/>
      <c r="CH113" s="13"/>
      <c r="CI113" s="13"/>
      <c r="CJ113" s="13"/>
      <c r="CK113" s="13"/>
      <c r="CL113" s="13"/>
      <c r="CM113" s="13"/>
      <c r="CN113" s="13"/>
      <c r="CO113" s="13"/>
      <c r="CP113" s="13"/>
      <c r="CQ113" s="13"/>
      <c r="CR113" s="13"/>
      <c r="CS113" s="13"/>
      <c r="CT113" s="13"/>
      <c r="CU113" s="13"/>
      <c r="CV113" s="13"/>
    </row>
    <row r="114" spans="10:100" x14ac:dyDescent="0.35">
      <c r="J114" s="3"/>
      <c r="K114" s="3"/>
      <c r="V114" s="3"/>
      <c r="X114" s="8"/>
      <c r="Y114" s="3"/>
      <c r="AB114" s="3"/>
      <c r="AC114" s="8"/>
      <c r="AD114" s="8"/>
      <c r="AG114" s="8"/>
      <c r="AH114" s="3"/>
      <c r="AZ114" s="3"/>
      <c r="BA114" s="3"/>
      <c r="BB114" s="3"/>
      <c r="BC114" s="3"/>
      <c r="BH114" s="3"/>
      <c r="BJ114" s="14"/>
      <c r="BO114" s="3"/>
      <c r="BP114" s="14"/>
      <c r="BU114" s="14"/>
      <c r="BX114" s="3"/>
      <c r="BY114" s="3"/>
      <c r="CC114" s="4"/>
      <c r="CE114" s="13"/>
      <c r="CF114" s="13"/>
      <c r="CG114" s="13"/>
      <c r="CH114" s="13"/>
      <c r="CI114" s="13"/>
      <c r="CJ114" s="13"/>
      <c r="CK114" s="13"/>
      <c r="CL114" s="13"/>
      <c r="CM114" s="13"/>
      <c r="CN114" s="13"/>
      <c r="CO114" s="13"/>
      <c r="CP114" s="13"/>
      <c r="CQ114" s="13"/>
      <c r="CR114" s="13"/>
      <c r="CS114" s="13"/>
      <c r="CT114" s="13"/>
      <c r="CU114" s="13"/>
      <c r="CV114" s="13"/>
    </row>
    <row r="115" spans="10:100" x14ac:dyDescent="0.35">
      <c r="J115" s="3"/>
      <c r="K115" s="3"/>
      <c r="V115" s="3"/>
      <c r="X115" s="8"/>
      <c r="Y115" s="3"/>
      <c r="AB115" s="3"/>
      <c r="AC115" s="8"/>
      <c r="AD115" s="8"/>
      <c r="AG115" s="8"/>
      <c r="AH115" s="3"/>
      <c r="AZ115" s="3"/>
      <c r="BA115" s="3"/>
      <c r="BB115" s="3"/>
      <c r="BC115" s="3"/>
      <c r="BH115" s="3"/>
      <c r="BJ115" s="14"/>
      <c r="BO115" s="3"/>
      <c r="BP115" s="14"/>
      <c r="BU115" s="14"/>
      <c r="BX115" s="3"/>
      <c r="BY115" s="3"/>
      <c r="CC115" s="4"/>
      <c r="CE115" s="13"/>
      <c r="CF115" s="13"/>
      <c r="CG115" s="13"/>
      <c r="CH115" s="13"/>
      <c r="CI115" s="13"/>
      <c r="CJ115" s="13"/>
      <c r="CK115" s="13"/>
      <c r="CL115" s="13"/>
      <c r="CM115" s="13"/>
      <c r="CN115" s="13"/>
      <c r="CO115" s="13"/>
      <c r="CP115" s="13"/>
      <c r="CQ115" s="13"/>
      <c r="CR115" s="13"/>
      <c r="CS115" s="13"/>
      <c r="CT115" s="13"/>
      <c r="CU115" s="13"/>
      <c r="CV115" s="13"/>
    </row>
    <row r="116" spans="10:100" x14ac:dyDescent="0.35">
      <c r="J116" s="3"/>
      <c r="K116" s="3"/>
      <c r="V116" s="3"/>
      <c r="X116" s="8"/>
      <c r="Y116" s="3"/>
      <c r="AB116" s="3"/>
      <c r="AC116" s="8"/>
      <c r="AD116" s="8"/>
      <c r="AG116" s="8"/>
      <c r="AH116" s="3"/>
      <c r="AZ116" s="3"/>
      <c r="BA116" s="3"/>
      <c r="BB116" s="3"/>
      <c r="BC116" s="3"/>
      <c r="BH116" s="3"/>
      <c r="BJ116" s="14"/>
      <c r="BO116" s="3"/>
      <c r="BP116" s="14"/>
      <c r="BU116" s="14"/>
      <c r="BX116" s="3"/>
      <c r="BY116" s="3"/>
      <c r="CC116" s="4"/>
      <c r="CE116" s="13"/>
      <c r="CF116" s="13"/>
      <c r="CG116" s="13"/>
      <c r="CH116" s="13"/>
      <c r="CI116" s="13"/>
      <c r="CJ116" s="13"/>
      <c r="CK116" s="13"/>
      <c r="CL116" s="13"/>
      <c r="CM116" s="13"/>
      <c r="CN116" s="13"/>
      <c r="CO116" s="13"/>
      <c r="CP116" s="13"/>
      <c r="CQ116" s="13"/>
      <c r="CR116" s="13"/>
      <c r="CS116" s="13"/>
      <c r="CT116" s="13"/>
      <c r="CU116" s="13"/>
      <c r="CV116" s="13"/>
    </row>
    <row r="117" spans="10:100" x14ac:dyDescent="0.35">
      <c r="J117" s="3"/>
      <c r="K117" s="3"/>
      <c r="V117" s="3"/>
      <c r="X117" s="8"/>
      <c r="Y117" s="3"/>
      <c r="AB117" s="3"/>
      <c r="AC117" s="8"/>
      <c r="AD117" s="8"/>
      <c r="AG117" s="8"/>
      <c r="AH117" s="3"/>
      <c r="AZ117" s="3"/>
      <c r="BA117" s="3"/>
      <c r="BB117" s="3"/>
      <c r="BC117" s="3"/>
      <c r="BH117" s="3"/>
      <c r="BJ117" s="14"/>
      <c r="BO117" s="3"/>
      <c r="BP117" s="14"/>
      <c r="BU117" s="14"/>
      <c r="BX117" s="3"/>
      <c r="BY117" s="3"/>
      <c r="CC117" s="4"/>
      <c r="CE117" s="13"/>
      <c r="CF117" s="13"/>
      <c r="CG117" s="13"/>
      <c r="CH117" s="13"/>
      <c r="CI117" s="13"/>
      <c r="CJ117" s="13"/>
      <c r="CK117" s="13"/>
      <c r="CL117" s="13"/>
      <c r="CM117" s="13"/>
      <c r="CN117" s="13"/>
      <c r="CO117" s="13"/>
      <c r="CP117" s="13"/>
      <c r="CQ117" s="13"/>
      <c r="CR117" s="13"/>
      <c r="CS117" s="13"/>
      <c r="CT117" s="13"/>
      <c r="CU117" s="13"/>
      <c r="CV117" s="13"/>
    </row>
    <row r="118" spans="10:100" x14ac:dyDescent="0.35">
      <c r="J118" s="3"/>
      <c r="K118" s="3"/>
      <c r="V118" s="3"/>
      <c r="X118" s="8"/>
      <c r="Y118" s="3"/>
      <c r="AB118" s="3"/>
      <c r="AC118" s="8"/>
      <c r="AD118" s="8"/>
      <c r="AG118" s="8"/>
      <c r="AH118" s="3"/>
      <c r="AZ118" s="3"/>
      <c r="BA118" s="3"/>
      <c r="BB118" s="3"/>
      <c r="BC118" s="3"/>
      <c r="BH118" s="3"/>
      <c r="BJ118" s="14"/>
      <c r="BO118" s="3"/>
      <c r="BP118" s="14"/>
      <c r="BU118" s="14"/>
      <c r="BX118" s="3"/>
      <c r="BY118" s="3"/>
      <c r="CC118" s="4"/>
      <c r="CE118" s="13"/>
      <c r="CF118" s="13"/>
      <c r="CG118" s="13"/>
      <c r="CH118" s="13"/>
      <c r="CI118" s="13"/>
      <c r="CJ118" s="13"/>
      <c r="CK118" s="13"/>
      <c r="CL118" s="13"/>
      <c r="CM118" s="13"/>
      <c r="CN118" s="13"/>
      <c r="CO118" s="13"/>
      <c r="CP118" s="13"/>
      <c r="CQ118" s="13"/>
      <c r="CR118" s="13"/>
      <c r="CS118" s="13"/>
      <c r="CT118" s="13"/>
      <c r="CU118" s="13"/>
      <c r="CV118" s="13"/>
    </row>
    <row r="119" spans="10:100" x14ac:dyDescent="0.35">
      <c r="J119" s="3"/>
      <c r="K119" s="3"/>
      <c r="V119" s="3"/>
      <c r="X119" s="8"/>
      <c r="Y119" s="3"/>
      <c r="AB119" s="3"/>
      <c r="AC119" s="8"/>
      <c r="AD119" s="8"/>
      <c r="AG119" s="8"/>
      <c r="AH119" s="3"/>
      <c r="AZ119" s="3"/>
      <c r="BA119" s="3"/>
      <c r="BB119" s="3"/>
      <c r="BC119" s="3"/>
      <c r="BH119" s="3"/>
      <c r="BJ119" s="14"/>
      <c r="BO119" s="3"/>
      <c r="BP119" s="14"/>
      <c r="BU119" s="14"/>
      <c r="BX119" s="3"/>
      <c r="BY119" s="3"/>
      <c r="CC119" s="4"/>
      <c r="CE119" s="13"/>
      <c r="CF119" s="13"/>
      <c r="CG119" s="13"/>
      <c r="CH119" s="13"/>
      <c r="CI119" s="13"/>
      <c r="CJ119" s="13"/>
      <c r="CK119" s="13"/>
      <c r="CL119" s="13"/>
      <c r="CM119" s="13"/>
      <c r="CN119" s="13"/>
      <c r="CO119" s="13"/>
      <c r="CP119" s="13"/>
      <c r="CQ119" s="13"/>
      <c r="CR119" s="13"/>
      <c r="CS119" s="13"/>
      <c r="CT119" s="13"/>
      <c r="CU119" s="13"/>
      <c r="CV119" s="13"/>
    </row>
    <row r="120" spans="10:100" x14ac:dyDescent="0.35">
      <c r="J120" s="3"/>
      <c r="K120" s="3"/>
      <c r="V120" s="3"/>
      <c r="X120" s="8"/>
      <c r="Y120" s="3"/>
      <c r="AB120" s="3"/>
      <c r="AC120" s="8"/>
      <c r="AD120" s="8"/>
      <c r="AG120" s="8"/>
      <c r="AH120" s="3"/>
      <c r="AZ120" s="3"/>
      <c r="BA120" s="3"/>
      <c r="BB120" s="3"/>
      <c r="BC120" s="3"/>
      <c r="BH120" s="3"/>
      <c r="BJ120" s="14"/>
      <c r="BO120" s="3"/>
      <c r="BP120" s="14"/>
      <c r="BU120" s="14"/>
      <c r="BX120" s="3"/>
      <c r="BY120" s="3"/>
      <c r="CC120" s="4"/>
      <c r="CE120" s="13"/>
      <c r="CF120" s="13"/>
      <c r="CG120" s="13"/>
      <c r="CH120" s="13"/>
      <c r="CI120" s="13"/>
      <c r="CJ120" s="13"/>
      <c r="CK120" s="13"/>
      <c r="CL120" s="13"/>
      <c r="CM120" s="13"/>
      <c r="CN120" s="13"/>
      <c r="CO120" s="13"/>
      <c r="CP120" s="13"/>
      <c r="CQ120" s="13"/>
      <c r="CR120" s="13"/>
      <c r="CS120" s="13"/>
      <c r="CT120" s="13"/>
      <c r="CU120" s="13"/>
      <c r="CV120" s="13"/>
    </row>
    <row r="121" spans="10:100" x14ac:dyDescent="0.35">
      <c r="J121" s="3"/>
      <c r="K121" s="3"/>
      <c r="V121" s="3"/>
      <c r="X121" s="8"/>
      <c r="Y121" s="3"/>
      <c r="AB121" s="3"/>
      <c r="AC121" s="8"/>
      <c r="AD121" s="8"/>
      <c r="AG121" s="8"/>
      <c r="AH121" s="3"/>
      <c r="AZ121" s="3"/>
      <c r="BA121" s="3"/>
      <c r="BB121" s="3"/>
      <c r="BC121" s="3"/>
      <c r="BH121" s="3"/>
      <c r="BJ121" s="14"/>
      <c r="BO121" s="3"/>
      <c r="BP121" s="14"/>
      <c r="BU121" s="14"/>
      <c r="BX121" s="3"/>
      <c r="BY121" s="3"/>
      <c r="CC121" s="4"/>
      <c r="CE121" s="13"/>
      <c r="CF121" s="13"/>
      <c r="CG121" s="13"/>
      <c r="CH121" s="13"/>
      <c r="CI121" s="13"/>
      <c r="CJ121" s="13"/>
      <c r="CK121" s="13"/>
      <c r="CL121" s="13"/>
      <c r="CM121" s="13"/>
      <c r="CN121" s="13"/>
      <c r="CO121" s="13"/>
      <c r="CP121" s="13"/>
      <c r="CQ121" s="13"/>
      <c r="CR121" s="13"/>
      <c r="CS121" s="13"/>
      <c r="CT121" s="13"/>
      <c r="CU121" s="13"/>
      <c r="CV121" s="13"/>
    </row>
    <row r="122" spans="10:100" x14ac:dyDescent="0.35">
      <c r="J122" s="3"/>
      <c r="K122" s="3"/>
      <c r="V122" s="3"/>
      <c r="X122" s="8"/>
      <c r="Y122" s="3"/>
      <c r="AB122" s="3"/>
      <c r="AC122" s="8"/>
      <c r="AD122" s="8"/>
      <c r="AG122" s="8"/>
      <c r="AH122" s="3"/>
      <c r="AZ122" s="3"/>
      <c r="BA122" s="3"/>
      <c r="BB122" s="3"/>
      <c r="BC122" s="3"/>
      <c r="BH122" s="3"/>
      <c r="BJ122" s="14"/>
      <c r="BO122" s="3"/>
      <c r="BP122" s="14"/>
      <c r="BU122" s="14"/>
      <c r="BX122" s="3"/>
      <c r="BY122" s="3"/>
      <c r="CC122" s="4"/>
      <c r="CE122" s="13"/>
      <c r="CF122" s="13"/>
      <c r="CG122" s="13"/>
      <c r="CH122" s="13"/>
      <c r="CI122" s="13"/>
      <c r="CJ122" s="13"/>
      <c r="CK122" s="13"/>
      <c r="CL122" s="13"/>
      <c r="CM122" s="13"/>
      <c r="CN122" s="13"/>
      <c r="CO122" s="13"/>
      <c r="CP122" s="13"/>
      <c r="CQ122" s="13"/>
      <c r="CR122" s="13"/>
      <c r="CS122" s="13"/>
      <c r="CT122" s="13"/>
      <c r="CU122" s="13"/>
      <c r="CV122" s="13"/>
    </row>
    <row r="123" spans="10:100" x14ac:dyDescent="0.35">
      <c r="J123" s="3"/>
      <c r="K123" s="3"/>
      <c r="V123" s="3"/>
      <c r="X123" s="8"/>
      <c r="Y123" s="3"/>
      <c r="AB123" s="3"/>
      <c r="AC123" s="8"/>
      <c r="AD123" s="8"/>
      <c r="AG123" s="8"/>
      <c r="AH123" s="3"/>
      <c r="AZ123" s="3"/>
      <c r="BA123" s="3"/>
      <c r="BB123" s="3"/>
      <c r="BC123" s="3"/>
      <c r="BH123" s="3"/>
      <c r="BJ123" s="14"/>
      <c r="BO123" s="3"/>
      <c r="BP123" s="14"/>
      <c r="BU123" s="14"/>
      <c r="BX123" s="3"/>
      <c r="BY123" s="3"/>
      <c r="CC123" s="4"/>
      <c r="CE123" s="13"/>
      <c r="CF123" s="13"/>
      <c r="CG123" s="13"/>
      <c r="CH123" s="13"/>
      <c r="CI123" s="13"/>
      <c r="CJ123" s="13"/>
      <c r="CK123" s="13"/>
      <c r="CL123" s="13"/>
      <c r="CM123" s="13"/>
      <c r="CN123" s="13"/>
      <c r="CO123" s="13"/>
      <c r="CP123" s="13"/>
      <c r="CQ123" s="13"/>
      <c r="CR123" s="13"/>
      <c r="CS123" s="13"/>
      <c r="CT123" s="13"/>
      <c r="CU123" s="13"/>
      <c r="CV123" s="13"/>
    </row>
    <row r="124" spans="10:100" x14ac:dyDescent="0.35">
      <c r="J124" s="3"/>
      <c r="K124" s="3"/>
      <c r="V124" s="3"/>
      <c r="X124" s="8"/>
      <c r="Y124" s="3"/>
      <c r="AB124" s="3"/>
      <c r="AC124" s="8"/>
      <c r="AD124" s="8"/>
      <c r="AG124" s="8"/>
      <c r="AH124" s="3"/>
      <c r="AZ124" s="3"/>
      <c r="BA124" s="3"/>
      <c r="BB124" s="3"/>
      <c r="BC124" s="3"/>
      <c r="BH124" s="3"/>
      <c r="BJ124" s="14"/>
      <c r="BO124" s="3"/>
      <c r="BP124" s="14"/>
      <c r="BU124" s="14"/>
      <c r="BX124" s="3"/>
      <c r="BY124" s="3"/>
      <c r="CC124" s="4"/>
      <c r="CE124" s="13"/>
      <c r="CF124" s="13"/>
      <c r="CG124" s="13"/>
      <c r="CH124" s="13"/>
      <c r="CI124" s="13"/>
      <c r="CJ124" s="13"/>
      <c r="CK124" s="13"/>
      <c r="CL124" s="13"/>
      <c r="CM124" s="13"/>
      <c r="CN124" s="13"/>
      <c r="CO124" s="13"/>
      <c r="CP124" s="13"/>
      <c r="CQ124" s="13"/>
      <c r="CR124" s="13"/>
      <c r="CS124" s="13"/>
      <c r="CT124" s="13"/>
      <c r="CU124" s="13"/>
      <c r="CV124" s="13"/>
    </row>
    <row r="125" spans="10:100" x14ac:dyDescent="0.35">
      <c r="J125" s="3"/>
      <c r="K125" s="3"/>
      <c r="V125" s="3"/>
      <c r="X125" s="8"/>
      <c r="Y125" s="3"/>
      <c r="AB125" s="3"/>
      <c r="AC125" s="8"/>
      <c r="AD125" s="8"/>
      <c r="AG125" s="8"/>
      <c r="AH125" s="3"/>
      <c r="AZ125" s="3"/>
      <c r="BA125" s="3"/>
      <c r="BB125" s="3"/>
      <c r="BC125" s="3"/>
      <c r="BH125" s="3"/>
      <c r="BJ125" s="14"/>
      <c r="BO125" s="3"/>
      <c r="BP125" s="14"/>
      <c r="BU125" s="14"/>
      <c r="BX125" s="3"/>
      <c r="BY125" s="3"/>
      <c r="CC125" s="4"/>
      <c r="CE125" s="13"/>
      <c r="CF125" s="13"/>
      <c r="CG125" s="13"/>
      <c r="CH125" s="13"/>
      <c r="CI125" s="13"/>
      <c r="CJ125" s="13"/>
      <c r="CK125" s="13"/>
      <c r="CL125" s="13"/>
      <c r="CM125" s="13"/>
      <c r="CN125" s="13"/>
      <c r="CO125" s="13"/>
      <c r="CP125" s="13"/>
      <c r="CQ125" s="13"/>
      <c r="CR125" s="13"/>
      <c r="CS125" s="13"/>
      <c r="CT125" s="13"/>
      <c r="CU125" s="13"/>
      <c r="CV125" s="13"/>
    </row>
    <row r="126" spans="10:100" x14ac:dyDescent="0.35">
      <c r="J126" s="3"/>
      <c r="K126" s="3"/>
      <c r="V126" s="3"/>
      <c r="X126" s="8"/>
      <c r="Y126" s="3"/>
      <c r="AB126" s="3"/>
      <c r="AC126" s="8"/>
      <c r="AD126" s="8"/>
      <c r="AG126" s="8"/>
      <c r="AH126" s="3"/>
      <c r="AZ126" s="3"/>
      <c r="BA126" s="3"/>
      <c r="BB126" s="3"/>
      <c r="BC126" s="3"/>
      <c r="BH126" s="3"/>
      <c r="BJ126" s="14"/>
      <c r="BO126" s="3"/>
      <c r="BP126" s="14"/>
      <c r="BU126" s="14"/>
      <c r="BX126" s="3"/>
      <c r="BY126" s="3"/>
      <c r="CC126" s="4"/>
      <c r="CE126" s="13"/>
      <c r="CF126" s="13"/>
      <c r="CG126" s="13"/>
      <c r="CH126" s="13"/>
      <c r="CI126" s="13"/>
      <c r="CJ126" s="13"/>
      <c r="CK126" s="13"/>
      <c r="CL126" s="13"/>
      <c r="CM126" s="13"/>
      <c r="CN126" s="13"/>
      <c r="CO126" s="13"/>
      <c r="CP126" s="13"/>
      <c r="CQ126" s="13"/>
      <c r="CR126" s="13"/>
      <c r="CS126" s="13"/>
      <c r="CT126" s="13"/>
      <c r="CU126" s="13"/>
      <c r="CV126" s="13"/>
    </row>
    <row r="127" spans="10:100" x14ac:dyDescent="0.35">
      <c r="J127" s="3"/>
      <c r="K127" s="3"/>
      <c r="V127" s="3"/>
      <c r="X127" s="8"/>
      <c r="Y127" s="3"/>
      <c r="AB127" s="3"/>
      <c r="AC127" s="8"/>
      <c r="AD127" s="8"/>
      <c r="AG127" s="8"/>
      <c r="AH127" s="3"/>
      <c r="AZ127" s="3"/>
      <c r="BA127" s="3"/>
      <c r="BB127" s="3"/>
      <c r="BC127" s="3"/>
      <c r="BH127" s="3"/>
      <c r="BJ127" s="14"/>
      <c r="BO127" s="3"/>
      <c r="BP127" s="14"/>
      <c r="BU127" s="14"/>
      <c r="BX127" s="3"/>
      <c r="BY127" s="3"/>
      <c r="CC127" s="4"/>
      <c r="CE127" s="13"/>
      <c r="CF127" s="13"/>
      <c r="CG127" s="13"/>
      <c r="CH127" s="13"/>
      <c r="CI127" s="13"/>
      <c r="CJ127" s="13"/>
      <c r="CK127" s="13"/>
      <c r="CL127" s="13"/>
      <c r="CM127" s="13"/>
      <c r="CN127" s="13"/>
      <c r="CO127" s="13"/>
      <c r="CP127" s="13"/>
      <c r="CQ127" s="13"/>
      <c r="CR127" s="13"/>
      <c r="CS127" s="13"/>
      <c r="CT127" s="13"/>
      <c r="CU127" s="13"/>
      <c r="CV127" s="13"/>
    </row>
    <row r="128" spans="10:100" x14ac:dyDescent="0.35">
      <c r="J128" s="3"/>
      <c r="K128" s="3"/>
      <c r="V128" s="3"/>
      <c r="X128" s="8"/>
      <c r="Y128" s="3"/>
      <c r="AB128" s="3"/>
      <c r="AC128" s="8"/>
      <c r="AD128" s="8"/>
      <c r="AG128" s="8"/>
      <c r="AH128" s="3"/>
      <c r="AZ128" s="3"/>
      <c r="BA128" s="3"/>
      <c r="BB128" s="3"/>
      <c r="BC128" s="3"/>
      <c r="BH128" s="3"/>
      <c r="BJ128" s="14"/>
      <c r="BO128" s="3"/>
      <c r="BP128" s="14"/>
      <c r="BU128" s="14"/>
      <c r="BX128" s="3"/>
      <c r="BY128" s="3"/>
      <c r="CC128" s="4"/>
      <c r="CE128" s="13"/>
      <c r="CF128" s="13"/>
      <c r="CG128" s="13"/>
      <c r="CH128" s="13"/>
      <c r="CI128" s="13"/>
      <c r="CJ128" s="13"/>
      <c r="CK128" s="13"/>
      <c r="CL128" s="13"/>
      <c r="CM128" s="13"/>
      <c r="CN128" s="13"/>
      <c r="CO128" s="13"/>
      <c r="CP128" s="13"/>
      <c r="CQ128" s="13"/>
      <c r="CR128" s="13"/>
      <c r="CS128" s="13"/>
      <c r="CT128" s="13"/>
      <c r="CU128" s="13"/>
      <c r="CV128" s="13"/>
    </row>
    <row r="129" spans="10:100" x14ac:dyDescent="0.35">
      <c r="J129" s="3"/>
      <c r="K129" s="3"/>
      <c r="V129" s="3"/>
      <c r="X129" s="8"/>
      <c r="Y129" s="3"/>
      <c r="AB129" s="3"/>
      <c r="AC129" s="8"/>
      <c r="AD129" s="8"/>
      <c r="AG129" s="8"/>
      <c r="AH129" s="3"/>
      <c r="AZ129" s="3"/>
      <c r="BA129" s="3"/>
      <c r="BB129" s="3"/>
      <c r="BC129" s="3"/>
      <c r="BH129" s="3"/>
      <c r="BJ129" s="14"/>
      <c r="BO129" s="3"/>
      <c r="BP129" s="14"/>
      <c r="BU129" s="14"/>
      <c r="BX129" s="3"/>
      <c r="BY129" s="3"/>
      <c r="CC129" s="4"/>
      <c r="CE129" s="13"/>
      <c r="CF129" s="13"/>
      <c r="CG129" s="13"/>
      <c r="CH129" s="13"/>
      <c r="CI129" s="13"/>
      <c r="CJ129" s="13"/>
      <c r="CK129" s="13"/>
      <c r="CL129" s="13"/>
      <c r="CM129" s="13"/>
      <c r="CN129" s="13"/>
      <c r="CO129" s="13"/>
      <c r="CP129" s="13"/>
      <c r="CQ129" s="13"/>
      <c r="CR129" s="13"/>
      <c r="CS129" s="13"/>
      <c r="CT129" s="13"/>
      <c r="CU129" s="13"/>
      <c r="CV129" s="13"/>
    </row>
    <row r="130" spans="10:100" x14ac:dyDescent="0.35">
      <c r="J130" s="3"/>
      <c r="K130" s="3"/>
      <c r="V130" s="3"/>
      <c r="X130" s="8"/>
      <c r="Y130" s="3"/>
      <c r="AB130" s="3"/>
      <c r="AC130" s="8"/>
      <c r="AD130" s="8"/>
      <c r="AG130" s="8"/>
      <c r="AH130" s="3"/>
      <c r="AZ130" s="3"/>
      <c r="BA130" s="3"/>
      <c r="BB130" s="3"/>
      <c r="BC130" s="3"/>
      <c r="BH130" s="3"/>
      <c r="BJ130" s="14"/>
      <c r="BO130" s="3"/>
      <c r="BP130" s="14"/>
      <c r="BU130" s="14"/>
      <c r="BX130" s="3"/>
      <c r="BY130" s="3"/>
      <c r="CC130" s="4"/>
      <c r="CE130" s="13"/>
      <c r="CF130" s="13"/>
      <c r="CG130" s="13"/>
      <c r="CH130" s="13"/>
      <c r="CI130" s="13"/>
      <c r="CJ130" s="13"/>
      <c r="CK130" s="13"/>
      <c r="CL130" s="13"/>
      <c r="CM130" s="13"/>
      <c r="CN130" s="13"/>
      <c r="CO130" s="13"/>
      <c r="CP130" s="13"/>
      <c r="CQ130" s="13"/>
      <c r="CR130" s="13"/>
      <c r="CS130" s="13"/>
      <c r="CT130" s="13"/>
      <c r="CU130" s="13"/>
      <c r="CV130" s="13"/>
    </row>
    <row r="131" spans="10:100" x14ac:dyDescent="0.35">
      <c r="J131" s="3"/>
      <c r="K131" s="3"/>
      <c r="V131" s="3"/>
      <c r="X131" s="8"/>
      <c r="Y131" s="3"/>
      <c r="AB131" s="3"/>
      <c r="AC131" s="8"/>
      <c r="AD131" s="8"/>
      <c r="AG131" s="8"/>
      <c r="AH131" s="3"/>
      <c r="AZ131" s="3"/>
      <c r="BA131" s="3"/>
      <c r="BB131" s="3"/>
      <c r="BC131" s="3"/>
      <c r="BH131" s="3"/>
      <c r="BJ131" s="14"/>
      <c r="BO131" s="3"/>
      <c r="BP131" s="14"/>
      <c r="BU131" s="14"/>
      <c r="BX131" s="3"/>
      <c r="BY131" s="3"/>
      <c r="CC131" s="4"/>
      <c r="CE131" s="13"/>
      <c r="CF131" s="13"/>
      <c r="CG131" s="13"/>
      <c r="CH131" s="13"/>
      <c r="CI131" s="13"/>
      <c r="CJ131" s="13"/>
      <c r="CK131" s="13"/>
      <c r="CL131" s="13"/>
      <c r="CM131" s="13"/>
      <c r="CN131" s="13"/>
      <c r="CO131" s="13"/>
      <c r="CP131" s="13"/>
      <c r="CQ131" s="13"/>
      <c r="CR131" s="13"/>
      <c r="CS131" s="13"/>
      <c r="CT131" s="13"/>
      <c r="CU131" s="13"/>
      <c r="CV131" s="13"/>
    </row>
    <row r="132" spans="10:100" x14ac:dyDescent="0.35">
      <c r="J132" s="3"/>
      <c r="K132" s="3"/>
      <c r="V132" s="3"/>
      <c r="X132" s="8"/>
      <c r="Y132" s="3"/>
      <c r="AB132" s="3"/>
      <c r="AC132" s="8"/>
      <c r="AD132" s="8"/>
      <c r="AG132" s="8"/>
      <c r="AH132" s="3"/>
      <c r="AZ132" s="3"/>
      <c r="BA132" s="3"/>
      <c r="BB132" s="3"/>
      <c r="BC132" s="3"/>
      <c r="BH132" s="3"/>
      <c r="BJ132" s="14"/>
      <c r="BO132" s="3"/>
      <c r="BP132" s="14"/>
      <c r="BU132" s="14"/>
      <c r="BX132" s="3"/>
      <c r="BY132" s="3"/>
      <c r="CC132" s="4"/>
      <c r="CE132" s="13"/>
      <c r="CF132" s="13"/>
      <c r="CG132" s="13"/>
      <c r="CH132" s="13"/>
      <c r="CI132" s="13"/>
      <c r="CJ132" s="13"/>
      <c r="CK132" s="13"/>
      <c r="CL132" s="13"/>
      <c r="CM132" s="13"/>
      <c r="CN132" s="13"/>
      <c r="CO132" s="13"/>
      <c r="CP132" s="13"/>
      <c r="CQ132" s="13"/>
      <c r="CR132" s="13"/>
      <c r="CS132" s="13"/>
      <c r="CT132" s="13"/>
      <c r="CU132" s="13"/>
      <c r="CV132" s="13"/>
    </row>
    <row r="133" spans="10:100" x14ac:dyDescent="0.35">
      <c r="J133" s="3"/>
      <c r="K133" s="3"/>
      <c r="V133" s="3"/>
      <c r="X133" s="8"/>
      <c r="Y133" s="3"/>
      <c r="AB133" s="3"/>
      <c r="AC133" s="8"/>
      <c r="AD133" s="8"/>
      <c r="AG133" s="8"/>
      <c r="AH133" s="3"/>
      <c r="AZ133" s="3"/>
      <c r="BA133" s="3"/>
      <c r="BB133" s="3"/>
      <c r="BC133" s="3"/>
      <c r="BH133" s="3"/>
      <c r="BJ133" s="14"/>
      <c r="BO133" s="3"/>
      <c r="BP133" s="14"/>
      <c r="BU133" s="14"/>
      <c r="BX133" s="3"/>
      <c r="BY133" s="3"/>
      <c r="CC133" s="4"/>
      <c r="CE133" s="13"/>
      <c r="CF133" s="13"/>
      <c r="CG133" s="13"/>
      <c r="CH133" s="13"/>
      <c r="CI133" s="13"/>
      <c r="CJ133" s="13"/>
      <c r="CK133" s="13"/>
      <c r="CL133" s="13"/>
      <c r="CM133" s="13"/>
      <c r="CN133" s="13"/>
      <c r="CO133" s="13"/>
      <c r="CP133" s="13"/>
      <c r="CQ133" s="13"/>
      <c r="CR133" s="13"/>
      <c r="CS133" s="13"/>
      <c r="CT133" s="13"/>
      <c r="CU133" s="13"/>
      <c r="CV133" s="13"/>
    </row>
    <row r="134" spans="10:100" x14ac:dyDescent="0.35">
      <c r="J134" s="3"/>
      <c r="K134" s="3"/>
      <c r="V134" s="3"/>
      <c r="X134" s="8"/>
      <c r="Y134" s="3"/>
      <c r="AB134" s="3"/>
      <c r="AC134" s="8"/>
      <c r="AD134" s="8"/>
      <c r="AG134" s="8"/>
      <c r="AH134" s="3"/>
      <c r="AZ134" s="3"/>
      <c r="BA134" s="3"/>
      <c r="BB134" s="3"/>
      <c r="BC134" s="3"/>
      <c r="BH134" s="3"/>
      <c r="BJ134" s="14"/>
      <c r="BO134" s="3"/>
      <c r="BP134" s="14"/>
      <c r="BU134" s="14"/>
      <c r="BX134" s="3"/>
      <c r="BY134" s="3"/>
      <c r="CC134" s="4"/>
      <c r="CE134" s="13"/>
      <c r="CF134" s="13"/>
      <c r="CG134" s="13"/>
      <c r="CH134" s="13"/>
      <c r="CI134" s="13"/>
      <c r="CJ134" s="13"/>
      <c r="CK134" s="13"/>
      <c r="CL134" s="13"/>
      <c r="CM134" s="13"/>
      <c r="CN134" s="13"/>
      <c r="CO134" s="13"/>
      <c r="CP134" s="13"/>
      <c r="CQ134" s="13"/>
      <c r="CR134" s="13"/>
      <c r="CS134" s="13"/>
      <c r="CT134" s="13"/>
      <c r="CU134" s="13"/>
      <c r="CV134" s="13"/>
    </row>
    <row r="135" spans="10:100" x14ac:dyDescent="0.35">
      <c r="J135" s="3"/>
      <c r="K135" s="3"/>
      <c r="V135" s="3"/>
      <c r="X135" s="8"/>
      <c r="Y135" s="3"/>
      <c r="AB135" s="3"/>
      <c r="AC135" s="8"/>
      <c r="AD135" s="8"/>
      <c r="AG135" s="8"/>
      <c r="AH135" s="3"/>
      <c r="AZ135" s="3"/>
      <c r="BA135" s="3"/>
      <c r="BB135" s="3"/>
      <c r="BC135" s="3"/>
      <c r="BH135" s="3"/>
      <c r="BJ135" s="14"/>
      <c r="BO135" s="3"/>
      <c r="BP135" s="14"/>
      <c r="BU135" s="14"/>
      <c r="BX135" s="3"/>
      <c r="BY135" s="3"/>
      <c r="CC135" s="4"/>
      <c r="CE135" s="13"/>
      <c r="CF135" s="13"/>
      <c r="CG135" s="13"/>
      <c r="CH135" s="13"/>
      <c r="CI135" s="13"/>
      <c r="CJ135" s="13"/>
      <c r="CK135" s="13"/>
      <c r="CL135" s="13"/>
      <c r="CM135" s="13"/>
      <c r="CN135" s="13"/>
      <c r="CO135" s="13"/>
      <c r="CP135" s="13"/>
      <c r="CQ135" s="13"/>
      <c r="CR135" s="13"/>
      <c r="CS135" s="13"/>
      <c r="CT135" s="13"/>
      <c r="CU135" s="13"/>
      <c r="CV135" s="13"/>
    </row>
    <row r="136" spans="10:100" x14ac:dyDescent="0.35">
      <c r="J136" s="3"/>
      <c r="K136" s="3"/>
      <c r="V136" s="3"/>
      <c r="X136" s="8"/>
      <c r="Y136" s="3"/>
      <c r="AB136" s="3"/>
      <c r="AC136" s="8"/>
      <c r="AD136" s="8"/>
      <c r="AG136" s="8"/>
      <c r="AH136" s="3"/>
      <c r="AZ136" s="3"/>
      <c r="BA136" s="3"/>
      <c r="BB136" s="3"/>
      <c r="BC136" s="3"/>
      <c r="BH136" s="3"/>
      <c r="BJ136" s="14"/>
      <c r="BO136" s="3"/>
      <c r="BP136" s="14"/>
      <c r="BU136" s="14"/>
      <c r="BX136" s="3"/>
      <c r="BY136" s="3"/>
      <c r="CC136" s="4"/>
      <c r="CE136" s="13"/>
      <c r="CF136" s="13"/>
      <c r="CG136" s="13"/>
      <c r="CH136" s="13"/>
      <c r="CI136" s="13"/>
      <c r="CJ136" s="13"/>
      <c r="CK136" s="13"/>
      <c r="CL136" s="13"/>
      <c r="CM136" s="13"/>
      <c r="CN136" s="13"/>
      <c r="CO136" s="13"/>
      <c r="CP136" s="13"/>
      <c r="CQ136" s="13"/>
      <c r="CR136" s="13"/>
      <c r="CS136" s="13"/>
      <c r="CT136" s="13"/>
      <c r="CU136" s="13"/>
      <c r="CV136" s="13"/>
    </row>
    <row r="137" spans="10:100" x14ac:dyDescent="0.35">
      <c r="J137" s="3"/>
      <c r="K137" s="3"/>
      <c r="V137" s="3"/>
      <c r="X137" s="8"/>
      <c r="Y137" s="3"/>
      <c r="AB137" s="3"/>
      <c r="AC137" s="8"/>
      <c r="AD137" s="8"/>
      <c r="AG137" s="8"/>
      <c r="AH137" s="3"/>
      <c r="AZ137" s="3"/>
      <c r="BA137" s="3"/>
      <c r="BB137" s="3"/>
      <c r="BC137" s="3"/>
      <c r="BH137" s="3"/>
      <c r="BJ137" s="14"/>
      <c r="BO137" s="3"/>
      <c r="BP137" s="14"/>
      <c r="BU137" s="14"/>
      <c r="BX137" s="3"/>
      <c r="BY137" s="3"/>
      <c r="CC137" s="4"/>
      <c r="CE137" s="13"/>
      <c r="CF137" s="13"/>
      <c r="CG137" s="13"/>
      <c r="CH137" s="13"/>
      <c r="CI137" s="13"/>
      <c r="CJ137" s="13"/>
      <c r="CK137" s="13"/>
      <c r="CL137" s="13"/>
      <c r="CM137" s="13"/>
      <c r="CN137" s="13"/>
      <c r="CO137" s="13"/>
      <c r="CP137" s="13"/>
      <c r="CQ137" s="13"/>
      <c r="CR137" s="13"/>
      <c r="CS137" s="13"/>
      <c r="CT137" s="13"/>
      <c r="CU137" s="13"/>
      <c r="CV137" s="13"/>
    </row>
    <row r="138" spans="10:100" x14ac:dyDescent="0.35">
      <c r="J138" s="3"/>
      <c r="K138" s="3"/>
      <c r="V138" s="3"/>
      <c r="X138" s="8"/>
      <c r="Y138" s="3"/>
      <c r="AB138" s="3"/>
      <c r="AC138" s="8"/>
      <c r="AD138" s="8"/>
      <c r="AG138" s="8"/>
      <c r="AH138" s="3"/>
      <c r="AZ138" s="3"/>
      <c r="BA138" s="3"/>
      <c r="BB138" s="3"/>
      <c r="BC138" s="3"/>
      <c r="BH138" s="3"/>
      <c r="BJ138" s="14"/>
      <c r="BO138" s="3"/>
      <c r="BP138" s="14"/>
      <c r="BU138" s="14"/>
      <c r="BX138" s="3"/>
      <c r="BY138" s="3"/>
      <c r="CC138" s="4"/>
      <c r="CE138" s="13"/>
      <c r="CF138" s="13"/>
      <c r="CG138" s="13"/>
      <c r="CH138" s="13"/>
      <c r="CI138" s="13"/>
      <c r="CJ138" s="13"/>
      <c r="CK138" s="13"/>
      <c r="CL138" s="13"/>
      <c r="CM138" s="13"/>
      <c r="CN138" s="13"/>
      <c r="CO138" s="13"/>
      <c r="CP138" s="13"/>
      <c r="CQ138" s="13"/>
      <c r="CR138" s="13"/>
      <c r="CS138" s="13"/>
      <c r="CT138" s="13"/>
      <c r="CU138" s="13"/>
      <c r="CV138" s="13"/>
    </row>
    <row r="139" spans="10:100" x14ac:dyDescent="0.35">
      <c r="J139" s="3"/>
      <c r="K139" s="3"/>
      <c r="V139" s="3"/>
      <c r="X139" s="8"/>
      <c r="Y139" s="3"/>
      <c r="AB139" s="3"/>
      <c r="AC139" s="8"/>
      <c r="AD139" s="8"/>
      <c r="AG139" s="8"/>
      <c r="AH139" s="3"/>
      <c r="AZ139" s="3"/>
      <c r="BA139" s="3"/>
      <c r="BB139" s="3"/>
      <c r="BC139" s="3"/>
      <c r="BH139" s="3"/>
      <c r="BJ139" s="14"/>
      <c r="BO139" s="3"/>
      <c r="BP139" s="14"/>
      <c r="BU139" s="14"/>
      <c r="BX139" s="3"/>
      <c r="BY139" s="3"/>
      <c r="CC139" s="4"/>
      <c r="CE139" s="13"/>
      <c r="CF139" s="13"/>
      <c r="CG139" s="13"/>
      <c r="CH139" s="13"/>
      <c r="CI139" s="13"/>
      <c r="CJ139" s="13"/>
      <c r="CK139" s="13"/>
      <c r="CL139" s="13"/>
      <c r="CM139" s="13"/>
      <c r="CN139" s="13"/>
      <c r="CO139" s="13"/>
      <c r="CP139" s="13"/>
      <c r="CQ139" s="13"/>
      <c r="CR139" s="13"/>
      <c r="CS139" s="13"/>
      <c r="CT139" s="13"/>
      <c r="CU139" s="13"/>
      <c r="CV139" s="13"/>
    </row>
    <row r="140" spans="10:100" x14ac:dyDescent="0.35">
      <c r="J140" s="3"/>
      <c r="K140" s="3"/>
      <c r="V140" s="3"/>
      <c r="X140" s="8"/>
      <c r="Y140" s="3"/>
      <c r="AB140" s="3"/>
      <c r="AC140" s="8"/>
      <c r="AD140" s="8"/>
      <c r="AG140" s="8"/>
      <c r="AH140" s="3"/>
      <c r="AZ140" s="3"/>
      <c r="BA140" s="3"/>
      <c r="BB140" s="3"/>
      <c r="BC140" s="3"/>
      <c r="BH140" s="3"/>
      <c r="BJ140" s="14"/>
      <c r="BO140" s="3"/>
      <c r="BP140" s="14"/>
      <c r="BU140" s="14"/>
      <c r="BX140" s="3"/>
      <c r="BY140" s="3"/>
      <c r="CC140" s="4"/>
      <c r="CE140" s="13"/>
      <c r="CF140" s="13"/>
      <c r="CG140" s="13"/>
      <c r="CH140" s="13"/>
      <c r="CI140" s="13"/>
      <c r="CJ140" s="13"/>
      <c r="CK140" s="13"/>
      <c r="CL140" s="13"/>
      <c r="CM140" s="13"/>
      <c r="CN140" s="13"/>
      <c r="CO140" s="13"/>
      <c r="CP140" s="13"/>
      <c r="CQ140" s="13"/>
      <c r="CR140" s="13"/>
      <c r="CS140" s="13"/>
      <c r="CT140" s="13"/>
      <c r="CU140" s="13"/>
      <c r="CV140" s="13"/>
    </row>
    <row r="141" spans="10:100" x14ac:dyDescent="0.35">
      <c r="J141" s="3"/>
      <c r="K141" s="3"/>
      <c r="V141" s="3"/>
      <c r="X141" s="8"/>
      <c r="Y141" s="3"/>
      <c r="AB141" s="3"/>
      <c r="AC141" s="8"/>
      <c r="AD141" s="8"/>
      <c r="AG141" s="8"/>
      <c r="AH141" s="3"/>
      <c r="AZ141" s="3"/>
      <c r="BA141" s="3"/>
      <c r="BB141" s="3"/>
      <c r="BC141" s="3"/>
      <c r="BH141" s="3"/>
      <c r="BJ141" s="14"/>
      <c r="BO141" s="3"/>
      <c r="BP141" s="14"/>
      <c r="BU141" s="14"/>
      <c r="BX141" s="3"/>
      <c r="BY141" s="3"/>
      <c r="CC141" s="4"/>
      <c r="CE141" s="13"/>
      <c r="CF141" s="13"/>
      <c r="CG141" s="13"/>
      <c r="CH141" s="13"/>
      <c r="CI141" s="13"/>
      <c r="CJ141" s="13"/>
      <c r="CK141" s="13"/>
      <c r="CL141" s="13"/>
      <c r="CM141" s="13"/>
      <c r="CN141" s="13"/>
      <c r="CO141" s="13"/>
      <c r="CP141" s="13"/>
      <c r="CQ141" s="13"/>
      <c r="CR141" s="13"/>
      <c r="CS141" s="13"/>
      <c r="CT141" s="13"/>
      <c r="CU141" s="13"/>
      <c r="CV141" s="13"/>
    </row>
    <row r="142" spans="10:100" x14ac:dyDescent="0.35">
      <c r="J142" s="3"/>
      <c r="K142" s="3"/>
      <c r="V142" s="3"/>
      <c r="X142" s="8"/>
      <c r="Y142" s="3"/>
      <c r="AB142" s="3"/>
      <c r="AC142" s="8"/>
      <c r="AD142" s="8"/>
      <c r="AG142" s="8"/>
      <c r="AH142" s="3"/>
      <c r="AZ142" s="3"/>
      <c r="BA142" s="3"/>
      <c r="BB142" s="3"/>
      <c r="BC142" s="3"/>
      <c r="BH142" s="3"/>
      <c r="BJ142" s="14"/>
      <c r="BO142" s="3"/>
      <c r="BP142" s="14"/>
      <c r="BU142" s="14"/>
      <c r="BX142" s="3"/>
      <c r="BY142" s="3"/>
      <c r="CC142" s="4"/>
      <c r="CE142" s="13"/>
      <c r="CF142" s="13"/>
      <c r="CG142" s="13"/>
      <c r="CH142" s="13"/>
      <c r="CI142" s="13"/>
      <c r="CJ142" s="13"/>
      <c r="CK142" s="13"/>
      <c r="CL142" s="13"/>
      <c r="CM142" s="13"/>
      <c r="CN142" s="13"/>
      <c r="CO142" s="13"/>
      <c r="CP142" s="13"/>
      <c r="CQ142" s="13"/>
      <c r="CR142" s="13"/>
      <c r="CS142" s="13"/>
      <c r="CT142" s="13"/>
      <c r="CU142" s="13"/>
      <c r="CV142" s="13"/>
    </row>
    <row r="143" spans="10:100" x14ac:dyDescent="0.35">
      <c r="J143" s="3"/>
      <c r="K143" s="3"/>
      <c r="V143" s="3"/>
      <c r="X143" s="8"/>
      <c r="Y143" s="3"/>
      <c r="AB143" s="3"/>
      <c r="AC143" s="8"/>
      <c r="AD143" s="8"/>
      <c r="AG143" s="8"/>
      <c r="AH143" s="3"/>
      <c r="AZ143" s="3"/>
      <c r="BA143" s="3"/>
      <c r="BB143" s="3"/>
      <c r="BC143" s="3"/>
      <c r="BH143" s="3"/>
      <c r="BJ143" s="14"/>
      <c r="BO143" s="3"/>
      <c r="BP143" s="14"/>
      <c r="BU143" s="14"/>
      <c r="BX143" s="3"/>
      <c r="BY143" s="3"/>
      <c r="CC143" s="4"/>
      <c r="CE143" s="13"/>
      <c r="CF143" s="13"/>
      <c r="CG143" s="13"/>
      <c r="CH143" s="13"/>
      <c r="CI143" s="13"/>
      <c r="CJ143" s="13"/>
      <c r="CK143" s="13"/>
      <c r="CL143" s="13"/>
      <c r="CM143" s="13"/>
      <c r="CN143" s="13"/>
      <c r="CO143" s="13"/>
      <c r="CP143" s="13"/>
      <c r="CQ143" s="13"/>
      <c r="CR143" s="13"/>
      <c r="CS143" s="13"/>
      <c r="CT143" s="13"/>
      <c r="CU143" s="13"/>
      <c r="CV143" s="13"/>
    </row>
    <row r="144" spans="10:100" x14ac:dyDescent="0.35">
      <c r="J144" s="3"/>
      <c r="K144" s="3"/>
      <c r="V144" s="3"/>
      <c r="X144" s="8"/>
      <c r="Y144" s="3"/>
      <c r="AB144" s="3"/>
      <c r="AC144" s="8"/>
      <c r="AD144" s="8"/>
      <c r="AG144" s="8"/>
      <c r="AH144" s="3"/>
      <c r="AZ144" s="3"/>
      <c r="BA144" s="3"/>
      <c r="BB144" s="3"/>
      <c r="BC144" s="3"/>
      <c r="BH144" s="3"/>
      <c r="BJ144" s="14"/>
      <c r="BO144" s="3"/>
      <c r="BP144" s="14"/>
      <c r="BU144" s="14"/>
      <c r="BX144" s="3"/>
      <c r="BY144" s="3"/>
      <c r="CC144" s="4"/>
      <c r="CE144" s="13"/>
      <c r="CF144" s="13"/>
      <c r="CG144" s="13"/>
      <c r="CH144" s="13"/>
      <c r="CI144" s="13"/>
      <c r="CJ144" s="13"/>
      <c r="CK144" s="13"/>
      <c r="CL144" s="13"/>
      <c r="CM144" s="13"/>
      <c r="CN144" s="13"/>
      <c r="CO144" s="13"/>
      <c r="CP144" s="13"/>
      <c r="CQ144" s="13"/>
      <c r="CR144" s="13"/>
      <c r="CS144" s="13"/>
      <c r="CT144" s="13"/>
      <c r="CU144" s="13"/>
      <c r="CV144" s="13"/>
    </row>
    <row r="145" spans="10:100" x14ac:dyDescent="0.35">
      <c r="J145" s="3"/>
      <c r="K145" s="3"/>
      <c r="V145" s="3"/>
      <c r="X145" s="8"/>
      <c r="Y145" s="3"/>
      <c r="AB145" s="3"/>
      <c r="AC145" s="8"/>
      <c r="AD145" s="8"/>
      <c r="AG145" s="8"/>
      <c r="AH145" s="3"/>
      <c r="AZ145" s="3"/>
      <c r="BA145" s="3"/>
      <c r="BB145" s="3"/>
      <c r="BC145" s="3"/>
      <c r="BH145" s="3"/>
      <c r="BJ145" s="14"/>
      <c r="BO145" s="3"/>
      <c r="BP145" s="14"/>
      <c r="BU145" s="14"/>
      <c r="BX145" s="3"/>
      <c r="BY145" s="3"/>
      <c r="CC145" s="4"/>
      <c r="CE145" s="13"/>
      <c r="CF145" s="13"/>
      <c r="CG145" s="13"/>
      <c r="CH145" s="13"/>
      <c r="CI145" s="13"/>
      <c r="CJ145" s="13"/>
      <c r="CK145" s="13"/>
      <c r="CL145" s="13"/>
      <c r="CM145" s="13"/>
      <c r="CN145" s="13"/>
      <c r="CO145" s="13"/>
      <c r="CP145" s="13"/>
      <c r="CQ145" s="13"/>
      <c r="CR145" s="13"/>
      <c r="CS145" s="13"/>
      <c r="CT145" s="13"/>
      <c r="CU145" s="13"/>
      <c r="CV145" s="13"/>
    </row>
    <row r="146" spans="10:100" x14ac:dyDescent="0.35">
      <c r="J146" s="3"/>
      <c r="K146" s="3"/>
      <c r="V146" s="3"/>
      <c r="X146" s="8"/>
      <c r="Y146" s="3"/>
      <c r="AB146" s="3"/>
      <c r="AC146" s="8"/>
      <c r="AD146" s="8"/>
      <c r="AG146" s="8"/>
      <c r="AH146" s="3"/>
      <c r="AZ146" s="3"/>
      <c r="BA146" s="3"/>
      <c r="BB146" s="3"/>
      <c r="BC146" s="3"/>
      <c r="BH146" s="3"/>
      <c r="BJ146" s="14"/>
      <c r="BO146" s="3"/>
      <c r="BP146" s="14"/>
      <c r="BU146" s="14"/>
      <c r="BX146" s="3"/>
      <c r="BY146" s="3"/>
      <c r="CC146" s="4"/>
      <c r="CE146" s="13"/>
      <c r="CF146" s="13"/>
      <c r="CG146" s="13"/>
      <c r="CH146" s="13"/>
      <c r="CI146" s="13"/>
      <c r="CJ146" s="13"/>
      <c r="CK146" s="13"/>
      <c r="CL146" s="13"/>
      <c r="CM146" s="13"/>
      <c r="CN146" s="13"/>
      <c r="CO146" s="13"/>
      <c r="CP146" s="13"/>
      <c r="CQ146" s="13"/>
      <c r="CR146" s="13"/>
      <c r="CS146" s="13"/>
      <c r="CT146" s="13"/>
      <c r="CU146" s="13"/>
      <c r="CV146" s="13"/>
    </row>
    <row r="147" spans="10:100" x14ac:dyDescent="0.35">
      <c r="J147" s="3"/>
      <c r="K147" s="3"/>
      <c r="V147" s="3"/>
      <c r="X147" s="8"/>
      <c r="Y147" s="3"/>
      <c r="AB147" s="3"/>
      <c r="AC147" s="8"/>
      <c r="AD147" s="8"/>
      <c r="AG147" s="8"/>
      <c r="AH147" s="3"/>
      <c r="AZ147" s="3"/>
      <c r="BA147" s="3"/>
      <c r="BB147" s="3"/>
      <c r="BC147" s="3"/>
      <c r="BH147" s="3"/>
      <c r="BJ147" s="14"/>
      <c r="BO147" s="3"/>
      <c r="BP147" s="14"/>
      <c r="BU147" s="14"/>
      <c r="BX147" s="3"/>
      <c r="BY147" s="3"/>
      <c r="CC147" s="4"/>
      <c r="CE147" s="13"/>
      <c r="CF147" s="13"/>
      <c r="CG147" s="13"/>
      <c r="CH147" s="13"/>
      <c r="CI147" s="13"/>
      <c r="CJ147" s="13"/>
      <c r="CK147" s="13"/>
      <c r="CL147" s="13"/>
      <c r="CM147" s="13"/>
      <c r="CN147" s="13"/>
      <c r="CO147" s="13"/>
      <c r="CP147" s="13"/>
      <c r="CQ147" s="13"/>
      <c r="CR147" s="13"/>
      <c r="CS147" s="13"/>
      <c r="CT147" s="13"/>
      <c r="CU147" s="13"/>
      <c r="CV147" s="13"/>
    </row>
    <row r="148" spans="10:100" x14ac:dyDescent="0.35">
      <c r="J148" s="3"/>
      <c r="K148" s="3"/>
      <c r="V148" s="3"/>
      <c r="X148" s="8"/>
      <c r="Y148" s="3"/>
      <c r="AB148" s="3"/>
      <c r="AC148" s="8"/>
      <c r="AD148" s="8"/>
      <c r="AG148" s="8"/>
      <c r="AH148" s="3"/>
      <c r="AZ148" s="3"/>
      <c r="BA148" s="3"/>
      <c r="BB148" s="3"/>
      <c r="BC148" s="3"/>
      <c r="BH148" s="3"/>
      <c r="BJ148" s="14"/>
      <c r="BO148" s="3"/>
      <c r="BP148" s="14"/>
      <c r="BU148" s="14"/>
      <c r="BX148" s="3"/>
      <c r="BY148" s="3"/>
      <c r="CC148" s="4"/>
      <c r="CE148" s="13"/>
      <c r="CF148" s="13"/>
      <c r="CG148" s="13"/>
      <c r="CH148" s="13"/>
      <c r="CI148" s="13"/>
      <c r="CJ148" s="13"/>
      <c r="CK148" s="13"/>
      <c r="CL148" s="13"/>
      <c r="CM148" s="13"/>
      <c r="CN148" s="13"/>
      <c r="CO148" s="13"/>
      <c r="CP148" s="13"/>
      <c r="CQ148" s="13"/>
      <c r="CR148" s="13"/>
      <c r="CS148" s="13"/>
      <c r="CT148" s="13"/>
      <c r="CU148" s="13"/>
      <c r="CV148" s="13"/>
    </row>
    <row r="149" spans="10:100" x14ac:dyDescent="0.35">
      <c r="J149" s="3"/>
      <c r="K149" s="3"/>
      <c r="V149" s="3"/>
      <c r="X149" s="8"/>
      <c r="Y149" s="3"/>
      <c r="AB149" s="3"/>
      <c r="AC149" s="8"/>
      <c r="AD149" s="8"/>
      <c r="AG149" s="8"/>
      <c r="AH149" s="3"/>
      <c r="AZ149" s="3"/>
      <c r="BA149" s="3"/>
      <c r="BB149" s="3"/>
      <c r="BC149" s="3"/>
      <c r="BH149" s="3"/>
      <c r="BJ149" s="14"/>
      <c r="BO149" s="3"/>
      <c r="BP149" s="14"/>
      <c r="BU149" s="14"/>
      <c r="BX149" s="3"/>
      <c r="BY149" s="3"/>
      <c r="CC149" s="4"/>
      <c r="CE149" s="13"/>
      <c r="CF149" s="13"/>
      <c r="CG149" s="13"/>
      <c r="CH149" s="13"/>
      <c r="CI149" s="13"/>
      <c r="CJ149" s="13"/>
      <c r="CK149" s="13"/>
      <c r="CL149" s="13"/>
      <c r="CM149" s="13"/>
      <c r="CN149" s="13"/>
      <c r="CO149" s="13"/>
      <c r="CP149" s="13"/>
      <c r="CQ149" s="13"/>
      <c r="CR149" s="13"/>
      <c r="CS149" s="13"/>
      <c r="CT149" s="13"/>
      <c r="CU149" s="13"/>
      <c r="CV149" s="13"/>
    </row>
    <row r="150" spans="10:100" x14ac:dyDescent="0.35">
      <c r="J150" s="3"/>
      <c r="K150" s="3"/>
      <c r="V150" s="3"/>
      <c r="X150" s="8"/>
      <c r="Y150" s="3"/>
      <c r="AB150" s="3"/>
      <c r="AC150" s="8"/>
      <c r="AD150" s="8"/>
      <c r="AG150" s="8"/>
      <c r="AH150" s="3"/>
      <c r="AZ150" s="3"/>
      <c r="BA150" s="3"/>
      <c r="BB150" s="3"/>
      <c r="BC150" s="3"/>
      <c r="BH150" s="3"/>
      <c r="BJ150" s="14"/>
      <c r="BO150" s="3"/>
      <c r="BP150" s="14"/>
      <c r="BU150" s="14"/>
      <c r="BX150" s="3"/>
      <c r="BY150" s="3"/>
      <c r="CC150" s="4"/>
      <c r="CE150" s="13"/>
      <c r="CF150" s="13"/>
      <c r="CG150" s="13"/>
      <c r="CH150" s="13"/>
      <c r="CI150" s="13"/>
      <c r="CJ150" s="13"/>
      <c r="CK150" s="13"/>
      <c r="CL150" s="13"/>
      <c r="CM150" s="13"/>
      <c r="CN150" s="13"/>
      <c r="CO150" s="13"/>
      <c r="CP150" s="13"/>
      <c r="CQ150" s="13"/>
      <c r="CR150" s="13"/>
      <c r="CS150" s="13"/>
      <c r="CT150" s="13"/>
      <c r="CU150" s="13"/>
      <c r="CV150" s="13"/>
    </row>
    <row r="151" spans="10:100" x14ac:dyDescent="0.35">
      <c r="J151" s="3"/>
      <c r="K151" s="3"/>
      <c r="V151" s="3"/>
      <c r="X151" s="8"/>
      <c r="Y151" s="3"/>
      <c r="AB151" s="3"/>
      <c r="AC151" s="8"/>
      <c r="AD151" s="8"/>
      <c r="AG151" s="8"/>
      <c r="AH151" s="3"/>
      <c r="AZ151" s="3"/>
      <c r="BA151" s="3"/>
      <c r="BB151" s="3"/>
      <c r="BC151" s="3"/>
      <c r="BH151" s="3"/>
      <c r="BJ151" s="14"/>
      <c r="BO151" s="3"/>
      <c r="BP151" s="14"/>
      <c r="BU151" s="14"/>
      <c r="BX151" s="3"/>
      <c r="BY151" s="3"/>
      <c r="CC151" s="4"/>
      <c r="CE151" s="13"/>
      <c r="CF151" s="13"/>
      <c r="CG151" s="13"/>
      <c r="CH151" s="13"/>
      <c r="CI151" s="13"/>
      <c r="CJ151" s="13"/>
      <c r="CK151" s="13"/>
      <c r="CL151" s="13"/>
      <c r="CM151" s="13"/>
      <c r="CN151" s="13"/>
      <c r="CO151" s="13"/>
      <c r="CP151" s="13"/>
      <c r="CQ151" s="13"/>
      <c r="CR151" s="13"/>
      <c r="CS151" s="13"/>
      <c r="CT151" s="13"/>
      <c r="CU151" s="13"/>
      <c r="CV151" s="13"/>
    </row>
    <row r="152" spans="10:100" x14ac:dyDescent="0.35">
      <c r="J152" s="3"/>
      <c r="K152" s="3"/>
      <c r="V152" s="3"/>
      <c r="X152" s="8"/>
      <c r="Y152" s="3"/>
      <c r="AB152" s="3"/>
      <c r="AC152" s="8"/>
      <c r="AD152" s="8"/>
      <c r="AG152" s="8"/>
      <c r="AH152" s="3"/>
      <c r="AZ152" s="3"/>
      <c r="BA152" s="3"/>
      <c r="BB152" s="3"/>
      <c r="BC152" s="3"/>
      <c r="BH152" s="3"/>
      <c r="BJ152" s="14"/>
      <c r="BO152" s="3"/>
      <c r="BP152" s="14"/>
      <c r="BU152" s="14"/>
      <c r="BX152" s="3"/>
      <c r="BY152" s="3"/>
      <c r="CC152" s="4"/>
      <c r="CE152" s="13"/>
      <c r="CF152" s="13"/>
      <c r="CG152" s="13"/>
      <c r="CH152" s="13"/>
      <c r="CI152" s="13"/>
      <c r="CJ152" s="13"/>
      <c r="CK152" s="13"/>
      <c r="CL152" s="13"/>
      <c r="CM152" s="13"/>
      <c r="CN152" s="13"/>
      <c r="CO152" s="13"/>
      <c r="CP152" s="13"/>
      <c r="CQ152" s="13"/>
      <c r="CR152" s="13"/>
      <c r="CS152" s="13"/>
      <c r="CT152" s="13"/>
      <c r="CU152" s="13"/>
      <c r="CV152" s="13"/>
    </row>
    <row r="153" spans="10:100" x14ac:dyDescent="0.35">
      <c r="J153" s="3"/>
      <c r="K153" s="3"/>
      <c r="V153" s="3"/>
      <c r="X153" s="8"/>
      <c r="Y153" s="3"/>
      <c r="AB153" s="3"/>
      <c r="AC153" s="8"/>
      <c r="AD153" s="8"/>
      <c r="AG153" s="8"/>
      <c r="AH153" s="3"/>
      <c r="AZ153" s="3"/>
      <c r="BA153" s="3"/>
      <c r="BB153" s="3"/>
      <c r="BC153" s="3"/>
      <c r="BH153" s="3"/>
      <c r="BJ153" s="14"/>
      <c r="BO153" s="3"/>
      <c r="BP153" s="14"/>
      <c r="BU153" s="14"/>
      <c r="BX153" s="3"/>
      <c r="BY153" s="3"/>
      <c r="CC153" s="4"/>
      <c r="CE153" s="13"/>
      <c r="CF153" s="13"/>
      <c r="CG153" s="13"/>
      <c r="CH153" s="13"/>
      <c r="CI153" s="13"/>
      <c r="CJ153" s="13"/>
      <c r="CK153" s="13"/>
      <c r="CL153" s="13"/>
      <c r="CM153" s="13"/>
      <c r="CN153" s="13"/>
      <c r="CO153" s="13"/>
      <c r="CP153" s="13"/>
      <c r="CQ153" s="13"/>
      <c r="CR153" s="13"/>
      <c r="CS153" s="13"/>
      <c r="CT153" s="13"/>
      <c r="CU153" s="13"/>
      <c r="CV153" s="13"/>
    </row>
    <row r="154" spans="10:100" x14ac:dyDescent="0.35">
      <c r="J154" s="3"/>
      <c r="K154" s="3"/>
      <c r="V154" s="3"/>
      <c r="X154" s="8"/>
      <c r="Y154" s="3"/>
      <c r="AB154" s="3"/>
      <c r="AC154" s="8"/>
      <c r="AD154" s="8"/>
      <c r="AG154" s="8"/>
      <c r="AH154" s="3"/>
      <c r="AZ154" s="3"/>
      <c r="BA154" s="3"/>
      <c r="BB154" s="3"/>
      <c r="BC154" s="3"/>
      <c r="BH154" s="3"/>
      <c r="BJ154" s="14"/>
      <c r="BO154" s="3"/>
      <c r="BP154" s="14"/>
      <c r="BU154" s="14"/>
      <c r="BX154" s="3"/>
      <c r="BY154" s="3"/>
      <c r="CC154" s="4"/>
      <c r="CE154" s="13"/>
      <c r="CF154" s="13"/>
      <c r="CG154" s="13"/>
      <c r="CH154" s="13"/>
      <c r="CI154" s="13"/>
      <c r="CJ154" s="13"/>
      <c r="CK154" s="13"/>
      <c r="CL154" s="13"/>
      <c r="CM154" s="13"/>
      <c r="CN154" s="13"/>
      <c r="CO154" s="13"/>
      <c r="CP154" s="13"/>
      <c r="CQ154" s="13"/>
      <c r="CR154" s="13"/>
      <c r="CS154" s="13"/>
      <c r="CT154" s="13"/>
      <c r="CU154" s="13"/>
      <c r="CV154" s="13"/>
    </row>
    <row r="155" spans="10:100" x14ac:dyDescent="0.35">
      <c r="J155" s="3"/>
      <c r="K155" s="3"/>
      <c r="V155" s="3"/>
      <c r="X155" s="8"/>
      <c r="Y155" s="3"/>
      <c r="AB155" s="3"/>
      <c r="AC155" s="8"/>
      <c r="AD155" s="8"/>
      <c r="AG155" s="8"/>
      <c r="AH155" s="3"/>
      <c r="AZ155" s="3"/>
      <c r="BA155" s="3"/>
      <c r="BB155" s="3"/>
      <c r="BC155" s="3"/>
      <c r="BH155" s="3"/>
      <c r="BJ155" s="14"/>
      <c r="BO155" s="3"/>
      <c r="BP155" s="14"/>
      <c r="BU155" s="14"/>
      <c r="BX155" s="3"/>
      <c r="BY155" s="3"/>
      <c r="CC155" s="4"/>
      <c r="CE155" s="13"/>
      <c r="CF155" s="13"/>
      <c r="CG155" s="13"/>
      <c r="CH155" s="13"/>
      <c r="CI155" s="13"/>
      <c r="CJ155" s="13"/>
      <c r="CK155" s="13"/>
      <c r="CL155" s="13"/>
      <c r="CM155" s="13"/>
      <c r="CN155" s="13"/>
      <c r="CO155" s="13"/>
      <c r="CP155" s="13"/>
      <c r="CQ155" s="13"/>
      <c r="CR155" s="13"/>
      <c r="CS155" s="13"/>
      <c r="CT155" s="13"/>
      <c r="CU155" s="13"/>
      <c r="CV155" s="13"/>
    </row>
    <row r="156" spans="10:100" x14ac:dyDescent="0.35">
      <c r="J156" s="3"/>
      <c r="K156" s="3"/>
      <c r="V156" s="3"/>
      <c r="X156" s="8"/>
      <c r="Y156" s="3"/>
      <c r="AB156" s="3"/>
      <c r="AC156" s="8"/>
      <c r="AD156" s="8"/>
      <c r="AG156" s="8"/>
      <c r="AH156" s="3"/>
      <c r="AZ156" s="3"/>
      <c r="BA156" s="3"/>
      <c r="BB156" s="3"/>
      <c r="BC156" s="3"/>
      <c r="BH156" s="3"/>
      <c r="BJ156" s="14"/>
      <c r="BO156" s="3"/>
      <c r="BP156" s="14"/>
      <c r="BU156" s="14"/>
      <c r="BX156" s="3"/>
      <c r="BY156" s="3"/>
      <c r="CC156" s="4"/>
      <c r="CE156" s="13"/>
      <c r="CF156" s="13"/>
      <c r="CG156" s="13"/>
      <c r="CH156" s="13"/>
      <c r="CI156" s="13"/>
      <c r="CJ156" s="13"/>
      <c r="CK156" s="13"/>
      <c r="CL156" s="13"/>
      <c r="CM156" s="13"/>
      <c r="CN156" s="13"/>
      <c r="CO156" s="13"/>
      <c r="CP156" s="13"/>
      <c r="CQ156" s="13"/>
      <c r="CR156" s="13"/>
      <c r="CS156" s="13"/>
      <c r="CT156" s="13"/>
      <c r="CU156" s="13"/>
      <c r="CV156" s="13"/>
    </row>
    <row r="157" spans="10:100" x14ac:dyDescent="0.35">
      <c r="J157" s="3"/>
      <c r="K157" s="3"/>
      <c r="V157" s="3"/>
      <c r="X157" s="8"/>
      <c r="Y157" s="3"/>
      <c r="AB157" s="3"/>
      <c r="AC157" s="8"/>
      <c r="AD157" s="8"/>
      <c r="AG157" s="8"/>
      <c r="AH157" s="3"/>
      <c r="AZ157" s="3"/>
      <c r="BA157" s="3"/>
      <c r="BB157" s="3"/>
      <c r="BC157" s="3"/>
      <c r="BH157" s="3"/>
      <c r="BJ157" s="14"/>
      <c r="BO157" s="3"/>
      <c r="BP157" s="14"/>
      <c r="BU157" s="14"/>
      <c r="BX157" s="3"/>
      <c r="BY157" s="3"/>
      <c r="CC157" s="4"/>
      <c r="CE157" s="13"/>
      <c r="CF157" s="13"/>
      <c r="CG157" s="13"/>
      <c r="CH157" s="13"/>
      <c r="CI157" s="13"/>
      <c r="CJ157" s="13"/>
      <c r="CK157" s="13"/>
      <c r="CL157" s="13"/>
      <c r="CM157" s="13"/>
      <c r="CN157" s="13"/>
      <c r="CO157" s="13"/>
      <c r="CP157" s="13"/>
      <c r="CQ157" s="13"/>
      <c r="CR157" s="13"/>
      <c r="CS157" s="13"/>
      <c r="CT157" s="13"/>
      <c r="CU157" s="13"/>
      <c r="CV157" s="13"/>
    </row>
    <row r="158" spans="10:100" x14ac:dyDescent="0.35">
      <c r="J158" s="3"/>
      <c r="K158" s="3"/>
      <c r="V158" s="3"/>
      <c r="X158" s="8"/>
      <c r="Y158" s="3"/>
      <c r="AB158" s="3"/>
      <c r="AC158" s="8"/>
      <c r="AD158" s="8"/>
      <c r="AG158" s="8"/>
      <c r="AH158" s="3"/>
      <c r="AZ158" s="3"/>
      <c r="BA158" s="3"/>
      <c r="BB158" s="3"/>
      <c r="BC158" s="3"/>
      <c r="BH158" s="3"/>
      <c r="BJ158" s="14"/>
      <c r="BO158" s="3"/>
      <c r="BP158" s="14"/>
      <c r="BU158" s="14"/>
      <c r="BX158" s="3"/>
      <c r="BY158" s="3"/>
      <c r="CC158" s="4"/>
      <c r="CE158" s="13"/>
      <c r="CF158" s="13"/>
      <c r="CG158" s="13"/>
      <c r="CH158" s="13"/>
      <c r="CI158" s="13"/>
      <c r="CJ158" s="13"/>
      <c r="CK158" s="13"/>
      <c r="CL158" s="13"/>
      <c r="CM158" s="13"/>
      <c r="CN158" s="13"/>
      <c r="CO158" s="13"/>
      <c r="CP158" s="13"/>
      <c r="CQ158" s="13"/>
      <c r="CR158" s="13"/>
      <c r="CS158" s="13"/>
      <c r="CT158" s="13"/>
      <c r="CU158" s="13"/>
      <c r="CV158" s="13"/>
    </row>
    <row r="159" spans="10:100" x14ac:dyDescent="0.35">
      <c r="J159" s="3"/>
      <c r="K159" s="3"/>
      <c r="V159" s="3"/>
      <c r="X159" s="8"/>
      <c r="Y159" s="3"/>
      <c r="AB159" s="3"/>
      <c r="AC159" s="8"/>
      <c r="AD159" s="8"/>
      <c r="AG159" s="8"/>
      <c r="AH159" s="3"/>
      <c r="AZ159" s="3"/>
      <c r="BA159" s="3"/>
      <c r="BB159" s="3"/>
      <c r="BC159" s="3"/>
      <c r="BH159" s="3"/>
      <c r="BJ159" s="14"/>
      <c r="BO159" s="3"/>
      <c r="BP159" s="14"/>
      <c r="BU159" s="14"/>
      <c r="BX159" s="3"/>
      <c r="BY159" s="3"/>
      <c r="CC159" s="4"/>
      <c r="CE159" s="13"/>
      <c r="CF159" s="13"/>
      <c r="CG159" s="13"/>
      <c r="CH159" s="13"/>
      <c r="CI159" s="13"/>
      <c r="CJ159" s="13"/>
      <c r="CK159" s="13"/>
      <c r="CL159" s="13"/>
      <c r="CM159" s="13"/>
      <c r="CN159" s="13"/>
      <c r="CO159" s="13"/>
      <c r="CP159" s="13"/>
      <c r="CQ159" s="13"/>
      <c r="CR159" s="13"/>
      <c r="CS159" s="13"/>
      <c r="CT159" s="13"/>
      <c r="CU159" s="13"/>
      <c r="CV159" s="13"/>
    </row>
    <row r="160" spans="10:100" x14ac:dyDescent="0.35">
      <c r="J160" s="3"/>
      <c r="K160" s="3"/>
      <c r="V160" s="3"/>
      <c r="X160" s="8"/>
      <c r="Y160" s="3"/>
      <c r="AB160" s="3"/>
      <c r="AC160" s="8"/>
      <c r="AD160" s="8"/>
      <c r="AG160" s="8"/>
      <c r="AH160" s="3"/>
      <c r="AZ160" s="3"/>
      <c r="BA160" s="3"/>
      <c r="BB160" s="3"/>
      <c r="BC160" s="3"/>
      <c r="BH160" s="3"/>
      <c r="BJ160" s="14"/>
      <c r="BO160" s="3"/>
      <c r="BP160" s="14"/>
      <c r="BU160" s="14"/>
      <c r="BX160" s="3"/>
      <c r="BY160" s="3"/>
      <c r="CC160" s="4"/>
      <c r="CE160" s="13"/>
      <c r="CF160" s="13"/>
      <c r="CG160" s="13"/>
      <c r="CH160" s="13"/>
      <c r="CI160" s="13"/>
      <c r="CJ160" s="13"/>
      <c r="CK160" s="13"/>
      <c r="CL160" s="13"/>
      <c r="CM160" s="13"/>
      <c r="CN160" s="13"/>
      <c r="CO160" s="13"/>
      <c r="CP160" s="13"/>
      <c r="CQ160" s="13"/>
      <c r="CR160" s="13"/>
      <c r="CS160" s="13"/>
      <c r="CT160" s="13"/>
      <c r="CU160" s="13"/>
      <c r="CV160" s="13"/>
    </row>
    <row r="161" spans="10:100" x14ac:dyDescent="0.35">
      <c r="J161" s="3"/>
      <c r="K161" s="3"/>
      <c r="V161" s="3"/>
      <c r="X161" s="8"/>
      <c r="Y161" s="3"/>
      <c r="AB161" s="3"/>
      <c r="AC161" s="8"/>
      <c r="AD161" s="8"/>
      <c r="AG161" s="8"/>
      <c r="AH161" s="3"/>
      <c r="AZ161" s="3"/>
      <c r="BA161" s="3"/>
      <c r="BB161" s="3"/>
      <c r="BC161" s="3"/>
      <c r="BH161" s="3"/>
      <c r="BJ161" s="14"/>
      <c r="BO161" s="3"/>
      <c r="BP161" s="14"/>
      <c r="BU161" s="14"/>
      <c r="BX161" s="3"/>
      <c r="BY161" s="3"/>
      <c r="CC161" s="4"/>
      <c r="CE161" s="13"/>
      <c r="CF161" s="13"/>
      <c r="CG161" s="13"/>
      <c r="CH161" s="13"/>
      <c r="CI161" s="13"/>
      <c r="CJ161" s="13"/>
      <c r="CK161" s="13"/>
      <c r="CL161" s="13"/>
      <c r="CM161" s="13"/>
      <c r="CN161" s="13"/>
      <c r="CO161" s="13"/>
      <c r="CP161" s="13"/>
      <c r="CQ161" s="13"/>
      <c r="CR161" s="13"/>
      <c r="CS161" s="13"/>
      <c r="CT161" s="13"/>
      <c r="CU161" s="13"/>
      <c r="CV161" s="13"/>
    </row>
    <row r="162" spans="10:100" x14ac:dyDescent="0.35">
      <c r="J162" s="3"/>
      <c r="K162" s="3"/>
      <c r="V162" s="3"/>
      <c r="X162" s="8"/>
      <c r="Y162" s="3"/>
      <c r="AB162" s="3"/>
      <c r="AC162" s="8"/>
      <c r="AD162" s="8"/>
      <c r="AG162" s="8"/>
      <c r="AH162" s="3"/>
      <c r="AZ162" s="3"/>
      <c r="BA162" s="3"/>
      <c r="BB162" s="3"/>
      <c r="BC162" s="3"/>
      <c r="BH162" s="3"/>
      <c r="BJ162" s="14"/>
      <c r="BO162" s="3"/>
      <c r="BP162" s="14"/>
      <c r="BU162" s="14"/>
      <c r="BX162" s="3"/>
      <c r="BY162" s="3"/>
      <c r="CC162" s="4"/>
      <c r="CE162" s="13"/>
      <c r="CF162" s="13"/>
      <c r="CG162" s="13"/>
      <c r="CH162" s="13"/>
      <c r="CI162" s="13"/>
      <c r="CJ162" s="13"/>
      <c r="CK162" s="13"/>
      <c r="CL162" s="13"/>
      <c r="CM162" s="13"/>
      <c r="CN162" s="13"/>
      <c r="CO162" s="13"/>
      <c r="CP162" s="13"/>
      <c r="CQ162" s="13"/>
      <c r="CR162" s="13"/>
      <c r="CS162" s="13"/>
      <c r="CT162" s="13"/>
      <c r="CU162" s="13"/>
      <c r="CV162" s="13"/>
    </row>
    <row r="163" spans="10:100" x14ac:dyDescent="0.35">
      <c r="J163" s="3"/>
      <c r="K163" s="3"/>
      <c r="V163" s="3"/>
      <c r="X163" s="8"/>
      <c r="Y163" s="3"/>
      <c r="AB163" s="3"/>
      <c r="AC163" s="8"/>
      <c r="AD163" s="8"/>
      <c r="AG163" s="8"/>
      <c r="AH163" s="3"/>
      <c r="AZ163" s="3"/>
      <c r="BA163" s="3"/>
      <c r="BB163" s="3"/>
      <c r="BC163" s="3"/>
      <c r="BH163" s="3"/>
      <c r="BJ163" s="14"/>
      <c r="BO163" s="3"/>
      <c r="BP163" s="14"/>
      <c r="BU163" s="14"/>
      <c r="BX163" s="3"/>
      <c r="BY163" s="3"/>
      <c r="CC163" s="4"/>
      <c r="CE163" s="13"/>
      <c r="CF163" s="13"/>
      <c r="CG163" s="13"/>
      <c r="CH163" s="13"/>
      <c r="CI163" s="13"/>
      <c r="CJ163" s="13"/>
      <c r="CK163" s="13"/>
      <c r="CL163" s="13"/>
      <c r="CM163" s="13"/>
      <c r="CN163" s="13"/>
      <c r="CO163" s="13"/>
      <c r="CP163" s="13"/>
      <c r="CQ163" s="13"/>
      <c r="CR163" s="13"/>
      <c r="CS163" s="13"/>
      <c r="CT163" s="13"/>
      <c r="CU163" s="13"/>
      <c r="CV163" s="13"/>
    </row>
    <row r="164" spans="10:100" x14ac:dyDescent="0.35">
      <c r="J164" s="3"/>
      <c r="K164" s="3"/>
      <c r="V164" s="3"/>
      <c r="X164" s="8"/>
      <c r="Y164" s="3"/>
      <c r="AB164" s="3"/>
      <c r="AC164" s="8"/>
      <c r="AD164" s="8"/>
      <c r="AG164" s="8"/>
      <c r="AH164" s="3"/>
      <c r="AZ164" s="3"/>
      <c r="BA164" s="3"/>
      <c r="BB164" s="3"/>
      <c r="BC164" s="3"/>
      <c r="BH164" s="3"/>
      <c r="BJ164" s="14"/>
      <c r="BO164" s="3"/>
      <c r="BP164" s="14"/>
      <c r="BU164" s="14"/>
      <c r="BX164" s="3"/>
      <c r="BY164" s="3"/>
      <c r="CC164" s="4"/>
      <c r="CE164" s="13"/>
      <c r="CF164" s="13"/>
      <c r="CG164" s="13"/>
      <c r="CH164" s="13"/>
      <c r="CI164" s="13"/>
      <c r="CJ164" s="13"/>
      <c r="CK164" s="13"/>
      <c r="CL164" s="13"/>
      <c r="CM164" s="13"/>
      <c r="CN164" s="13"/>
      <c r="CO164" s="13"/>
      <c r="CP164" s="13"/>
      <c r="CQ164" s="13"/>
      <c r="CR164" s="13"/>
      <c r="CS164" s="13"/>
      <c r="CT164" s="13"/>
      <c r="CU164" s="13"/>
      <c r="CV164" s="13"/>
    </row>
    <row r="165" spans="10:100" x14ac:dyDescent="0.35">
      <c r="J165" s="3"/>
      <c r="K165" s="3"/>
      <c r="V165" s="3"/>
      <c r="X165" s="8"/>
      <c r="Y165" s="3"/>
      <c r="AB165" s="3"/>
      <c r="AC165" s="8"/>
      <c r="AD165" s="8"/>
      <c r="AG165" s="8"/>
      <c r="AZ165" s="3"/>
      <c r="BA165" s="3"/>
      <c r="BB165" s="3"/>
      <c r="BC165" s="3"/>
      <c r="BO165" s="3"/>
      <c r="BU165" s="14"/>
      <c r="BX165" s="3"/>
      <c r="BY165" s="3"/>
      <c r="CC165" s="4"/>
      <c r="CE165" s="13"/>
      <c r="CF165" s="13"/>
      <c r="CG165" s="13"/>
      <c r="CH165" s="13"/>
      <c r="CI165" s="13"/>
      <c r="CJ165" s="13"/>
      <c r="CK165" s="13"/>
      <c r="CL165" s="13"/>
      <c r="CM165" s="13"/>
      <c r="CN165" s="13"/>
      <c r="CO165" s="13"/>
      <c r="CP165" s="13"/>
      <c r="CQ165" s="13"/>
      <c r="CR165" s="13"/>
      <c r="CS165" s="13"/>
      <c r="CT165" s="13"/>
      <c r="CU165" s="13"/>
      <c r="CV165" s="13"/>
    </row>
    <row r="166" spans="10:100" x14ac:dyDescent="0.35">
      <c r="J166" s="3"/>
      <c r="K166" s="3"/>
      <c r="V166" s="3"/>
      <c r="X166" s="8"/>
      <c r="Y166" s="3"/>
      <c r="AB166" s="3"/>
      <c r="AC166" s="8"/>
      <c r="AD166" s="8"/>
      <c r="AG166" s="8"/>
      <c r="AZ166" s="3"/>
      <c r="BA166" s="3"/>
      <c r="BB166" s="3"/>
      <c r="BC166" s="3"/>
      <c r="BO166" s="3"/>
      <c r="BU166" s="14"/>
      <c r="BX166" s="3"/>
      <c r="BY166" s="3"/>
      <c r="CC166" s="4"/>
      <c r="CE166" s="13"/>
      <c r="CF166" s="13"/>
      <c r="CG166" s="13"/>
      <c r="CH166" s="13"/>
      <c r="CI166" s="13"/>
      <c r="CJ166" s="13"/>
      <c r="CK166" s="13"/>
      <c r="CL166" s="13"/>
      <c r="CM166" s="13"/>
      <c r="CN166" s="13"/>
      <c r="CO166" s="13"/>
      <c r="CP166" s="13"/>
      <c r="CQ166" s="13"/>
      <c r="CR166" s="13"/>
      <c r="CS166" s="13"/>
      <c r="CT166" s="13"/>
      <c r="CU166" s="13"/>
      <c r="CV166" s="13"/>
    </row>
    <row r="167" spans="10:100" x14ac:dyDescent="0.35">
      <c r="J167" s="3"/>
      <c r="K167" s="3"/>
      <c r="V167" s="3"/>
      <c r="X167" s="8"/>
      <c r="Y167" s="3"/>
      <c r="AB167" s="3"/>
      <c r="AC167" s="8"/>
      <c r="AD167" s="8"/>
      <c r="AG167" s="8"/>
      <c r="AZ167" s="3"/>
      <c r="BA167" s="3"/>
      <c r="BB167" s="3"/>
      <c r="BC167" s="3"/>
      <c r="BO167" s="3"/>
      <c r="BU167" s="14"/>
      <c r="BX167" s="3"/>
      <c r="BY167" s="3"/>
      <c r="CC167" s="4"/>
      <c r="CE167" s="13"/>
      <c r="CF167" s="13"/>
      <c r="CG167" s="13"/>
      <c r="CH167" s="13"/>
      <c r="CI167" s="13"/>
      <c r="CJ167" s="13"/>
      <c r="CK167" s="13"/>
      <c r="CL167" s="13"/>
      <c r="CM167" s="13"/>
      <c r="CN167" s="13"/>
      <c r="CO167" s="13"/>
      <c r="CP167" s="13"/>
      <c r="CQ167" s="13"/>
      <c r="CR167" s="13"/>
      <c r="CS167" s="13"/>
      <c r="CT167" s="13"/>
      <c r="CU167" s="13"/>
      <c r="CV167" s="13"/>
    </row>
  </sheetData>
  <dataValidations count="2">
    <dataValidation type="list" allowBlank="1" showInputMessage="1" showErrorMessage="1" sqref="CB3:CB12 CD3:CD12 AF23:AG32 CB15:CB1048576 AF3:AG18 BQ3:BQ1048576 AF20:AG21 CD15:CD1048576 AF35:AF1048576 AG35 AH3:AK34 AG38:AK1048576" xr:uid="{0AA6B2F1-AF34-4D52-ABE7-35BFF776293C}">
      <formula1>"1,0"</formula1>
    </dataValidation>
    <dataValidation type="list" allowBlank="1" showInputMessage="1" showErrorMessage="1" sqref="CB13 CD13" xr:uid="{F50F749E-035E-4367-90E7-542BF169B8EC}">
      <formula1>"Y,N"</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FE6E6-9157-49EF-B992-54D25DBF7BB8}">
  <sheetPr>
    <tabColor theme="1"/>
  </sheetPr>
  <dimension ref="A1:BI400"/>
  <sheetViews>
    <sheetView showGridLines="0" workbookViewId="0">
      <pane xSplit="4" topLeftCell="E1" activePane="topRight" state="frozen"/>
      <selection pane="topRight" activeCell="E1" sqref="E1"/>
    </sheetView>
  </sheetViews>
  <sheetFormatPr defaultRowHeight="14.5" zeroHeight="1" outlineLevelRow="1" x14ac:dyDescent="0.35"/>
  <cols>
    <col min="1" max="1" width="30.1796875" bestFit="1" customWidth="1"/>
    <col min="2" max="2" width="10" bestFit="1" customWidth="1"/>
    <col min="3" max="3" width="33.1796875" bestFit="1" customWidth="1"/>
    <col min="4" max="4" width="43" bestFit="1" customWidth="1"/>
    <col min="5" max="5" width="29.1796875" bestFit="1" customWidth="1"/>
    <col min="6" max="6" width="32.7265625" bestFit="1" customWidth="1"/>
    <col min="7" max="7" width="32.453125" style="2" bestFit="1" customWidth="1"/>
    <col min="8" max="8" width="16.81640625" bestFit="1" customWidth="1"/>
    <col min="9" max="9" width="5.81640625" bestFit="1" customWidth="1"/>
    <col min="10" max="10" width="17.453125" bestFit="1" customWidth="1"/>
    <col min="11" max="11" width="16.1796875" bestFit="1" customWidth="1"/>
    <col min="12" max="12" width="33.54296875" style="34" bestFit="1" customWidth="1"/>
    <col min="13" max="13" width="17.1796875" bestFit="1" customWidth="1"/>
    <col min="14" max="14" width="26" bestFit="1" customWidth="1"/>
    <col min="15" max="15" width="51.7265625" bestFit="1" customWidth="1"/>
    <col min="16" max="16" width="8" bestFit="1" customWidth="1"/>
    <col min="17" max="17" width="11" bestFit="1" customWidth="1"/>
    <col min="18" max="18" width="15.453125" bestFit="1" customWidth="1"/>
    <col min="19" max="19" width="17.1796875" style="17" bestFit="1" customWidth="1"/>
    <col min="20" max="20" width="23" style="17" bestFit="1" customWidth="1"/>
    <col min="21" max="21" width="14.54296875" bestFit="1" customWidth="1"/>
    <col min="22" max="22" width="17.54296875" bestFit="1" customWidth="1"/>
    <col min="23" max="23" width="9.1796875" bestFit="1" customWidth="1"/>
    <col min="24" max="24" width="14.54296875" bestFit="1" customWidth="1"/>
    <col min="25" max="25" width="20.81640625" style="15" bestFit="1" customWidth="1"/>
    <col min="26" max="26" width="24.7265625" style="15" bestFit="1" customWidth="1"/>
    <col min="27" max="27" width="14.54296875" style="15" bestFit="1" customWidth="1"/>
    <col min="28" max="28" width="22" style="15" bestFit="1" customWidth="1"/>
    <col min="29" max="29" width="26.26953125" style="15" bestFit="1" customWidth="1"/>
    <col min="30" max="30" width="25.1796875" style="7" bestFit="1" customWidth="1"/>
    <col min="31" max="31" width="21.1796875" style="16" bestFit="1" customWidth="1"/>
    <col min="32" max="32" width="12.81640625" style="16" bestFit="1" customWidth="1"/>
    <col min="33" max="33" width="19.453125" style="7" bestFit="1" customWidth="1"/>
    <col min="34" max="34" width="16.453125" style="16" bestFit="1" customWidth="1"/>
    <col min="35" max="35" width="14.7265625" bestFit="1" customWidth="1"/>
    <col min="36" max="36" width="16.1796875" style="36" bestFit="1" customWidth="1"/>
    <col min="37" max="37" width="21.81640625" style="16" bestFit="1" customWidth="1"/>
    <col min="38" max="38" width="33.26953125" style="7" bestFit="1" customWidth="1"/>
    <col min="39" max="39" width="54.81640625" bestFit="1" customWidth="1"/>
    <col min="40" max="40" width="23" style="36" bestFit="1" customWidth="1"/>
    <col min="41" max="41" width="28.81640625" style="16" bestFit="1" customWidth="1"/>
    <col min="42" max="42" width="40.1796875" style="7" bestFit="1" customWidth="1"/>
    <col min="43" max="43" width="54.81640625" bestFit="1" customWidth="1"/>
    <col min="44" max="44" width="20.81640625" style="36" bestFit="1" customWidth="1"/>
    <col min="45" max="45" width="26.54296875" style="16" bestFit="1" customWidth="1"/>
    <col min="46" max="46" width="38.1796875" style="7" bestFit="1" customWidth="1"/>
    <col min="47" max="47" width="54.81640625" bestFit="1" customWidth="1"/>
    <col min="48" max="48" width="42.453125" style="33" bestFit="1" customWidth="1"/>
    <col min="49" max="49" width="26.54296875" bestFit="1" customWidth="1"/>
    <col min="50" max="50" width="28.1796875" bestFit="1" customWidth="1"/>
    <col min="51" max="51" width="46.26953125" bestFit="1" customWidth="1"/>
    <col min="52" max="52" width="31.453125" bestFit="1" customWidth="1"/>
    <col min="53" max="53" width="23.81640625" style="15" bestFit="1" customWidth="1"/>
    <col min="54" max="54" width="20.54296875" style="15" bestFit="1" customWidth="1"/>
    <col min="55" max="55" width="21.81640625" style="15" bestFit="1" customWidth="1"/>
    <col min="56" max="57" width="23" style="15" bestFit="1" customWidth="1"/>
    <col min="58" max="58" width="27.81640625" style="18" customWidth="1"/>
    <col min="59" max="59" width="40.54296875" bestFit="1" customWidth="1"/>
    <col min="60" max="60" width="26.81640625" bestFit="1" customWidth="1"/>
    <col min="61" max="61" width="35.7265625" customWidth="1"/>
  </cols>
  <sheetData>
    <row r="1" spans="1:61" x14ac:dyDescent="0.35">
      <c r="BA1"/>
      <c r="BB1"/>
      <c r="BC1"/>
      <c r="BD1"/>
      <c r="BE1" s="13"/>
      <c r="BF1" s="12"/>
    </row>
    <row r="2" spans="1:61" x14ac:dyDescent="0.35">
      <c r="A2" s="417" t="s">
        <v>1178</v>
      </c>
      <c r="B2" s="418" t="s">
        <v>1179</v>
      </c>
      <c r="C2" s="418" t="s">
        <v>0</v>
      </c>
      <c r="D2" s="418" t="s">
        <v>109</v>
      </c>
      <c r="E2" s="418" t="s">
        <v>110</v>
      </c>
      <c r="F2" s="418" t="s">
        <v>111</v>
      </c>
      <c r="G2" s="418" t="s">
        <v>112</v>
      </c>
      <c r="H2" s="418" t="s">
        <v>113</v>
      </c>
      <c r="I2" s="418" t="s">
        <v>114</v>
      </c>
      <c r="J2" s="418" t="s">
        <v>115</v>
      </c>
      <c r="K2" s="418" t="s">
        <v>116</v>
      </c>
      <c r="L2" s="419" t="s">
        <v>117</v>
      </c>
      <c r="M2" s="418" t="s">
        <v>1224</v>
      </c>
      <c r="N2" s="418" t="s">
        <v>1686</v>
      </c>
      <c r="O2" s="418" t="s">
        <v>118</v>
      </c>
      <c r="P2" s="418" t="s">
        <v>119</v>
      </c>
      <c r="Q2" s="418" t="s">
        <v>200</v>
      </c>
      <c r="R2" s="418" t="s">
        <v>120</v>
      </c>
      <c r="S2" s="420" t="s">
        <v>121</v>
      </c>
      <c r="T2" s="420" t="s">
        <v>122</v>
      </c>
      <c r="U2" s="418" t="s">
        <v>123</v>
      </c>
      <c r="V2" s="418" t="s">
        <v>124</v>
      </c>
      <c r="W2" s="418" t="s">
        <v>125</v>
      </c>
      <c r="X2" s="418" t="s">
        <v>126</v>
      </c>
      <c r="Y2" s="421" t="s">
        <v>127</v>
      </c>
      <c r="Z2" s="421" t="s">
        <v>1591</v>
      </c>
      <c r="AA2" s="421" t="s">
        <v>128</v>
      </c>
      <c r="AB2" s="421" t="s">
        <v>1572</v>
      </c>
      <c r="AC2" s="421" t="s">
        <v>1573</v>
      </c>
      <c r="AD2" s="422" t="s">
        <v>129</v>
      </c>
      <c r="AE2" s="423" t="s">
        <v>1574</v>
      </c>
      <c r="AF2" s="423" t="s">
        <v>1575</v>
      </c>
      <c r="AG2" s="422" t="s">
        <v>130</v>
      </c>
      <c r="AH2" s="423" t="s">
        <v>131</v>
      </c>
      <c r="AI2" s="418" t="s">
        <v>132</v>
      </c>
      <c r="AJ2" s="420" t="s">
        <v>133</v>
      </c>
      <c r="AK2" s="423" t="s">
        <v>134</v>
      </c>
      <c r="AL2" s="422" t="s">
        <v>135</v>
      </c>
      <c r="AM2" s="418" t="s">
        <v>136</v>
      </c>
      <c r="AN2" s="420" t="s">
        <v>137</v>
      </c>
      <c r="AO2" s="423" t="s">
        <v>138</v>
      </c>
      <c r="AP2" s="422" t="s">
        <v>139</v>
      </c>
      <c r="AQ2" s="418" t="s">
        <v>140</v>
      </c>
      <c r="AR2" s="420" t="s">
        <v>141</v>
      </c>
      <c r="AS2" s="423" t="s">
        <v>142</v>
      </c>
      <c r="AT2" s="422" t="s">
        <v>143</v>
      </c>
      <c r="AU2" s="418" t="s">
        <v>144</v>
      </c>
      <c r="AV2" s="421" t="s">
        <v>1609</v>
      </c>
      <c r="AW2" s="418" t="s">
        <v>145</v>
      </c>
      <c r="AX2" s="418" t="s">
        <v>146</v>
      </c>
      <c r="AY2" s="418" t="s">
        <v>1608</v>
      </c>
      <c r="AZ2" s="418" t="s">
        <v>1607</v>
      </c>
      <c r="BA2" s="424" t="s">
        <v>1731</v>
      </c>
      <c r="BB2" s="424" t="s">
        <v>1732</v>
      </c>
      <c r="BC2" s="424" t="s">
        <v>1733</v>
      </c>
      <c r="BD2" s="424" t="s">
        <v>1734</v>
      </c>
      <c r="BE2" s="425" t="s">
        <v>1735</v>
      </c>
      <c r="BF2" s="426" t="s">
        <v>1736</v>
      </c>
      <c r="BG2" s="424" t="s">
        <v>1737</v>
      </c>
      <c r="BH2" s="424" t="s">
        <v>2105</v>
      </c>
      <c r="BI2" s="468" t="s">
        <v>3263</v>
      </c>
    </row>
    <row r="3" spans="1:61" outlineLevel="1" x14ac:dyDescent="0.35">
      <c r="A3" s="9" t="s">
        <v>1181</v>
      </c>
      <c r="B3" s="2">
        <v>61883</v>
      </c>
      <c r="C3" s="2" t="s">
        <v>167</v>
      </c>
      <c r="D3" s="2" t="s">
        <v>1583</v>
      </c>
      <c r="E3" s="2" t="s">
        <v>284</v>
      </c>
      <c r="F3" s="2" t="s">
        <v>1590</v>
      </c>
      <c r="G3" s="2" t="s">
        <v>171</v>
      </c>
      <c r="H3" s="2" t="s">
        <v>178</v>
      </c>
      <c r="I3" s="2" t="s">
        <v>185</v>
      </c>
      <c r="J3" s="2">
        <v>40508</v>
      </c>
      <c r="K3" s="2" t="s">
        <v>186</v>
      </c>
      <c r="L3" s="6" t="s">
        <v>193</v>
      </c>
      <c r="M3" s="2" t="str">
        <f>_xlfn.XLOOKUP(I3,Dropdowns!$U$2:$U$53,Dropdowns!$W$2:$W$53,"",0,1)</f>
        <v>East South Central</v>
      </c>
      <c r="N3" s="2" t="s">
        <v>1213</v>
      </c>
      <c r="O3" s="2" t="s">
        <v>1652</v>
      </c>
      <c r="P3" s="3" t="s">
        <v>151</v>
      </c>
      <c r="Q3" s="3">
        <v>44777</v>
      </c>
      <c r="R3" s="2">
        <v>278</v>
      </c>
      <c r="S3" s="8">
        <f>T3</f>
        <v>308342</v>
      </c>
      <c r="T3" s="11">
        <v>308342</v>
      </c>
      <c r="U3" s="2">
        <v>1</v>
      </c>
      <c r="V3" s="2" t="s">
        <v>3145</v>
      </c>
      <c r="W3" s="2">
        <v>2013</v>
      </c>
      <c r="X3" s="2" t="s">
        <v>95</v>
      </c>
      <c r="Y3" s="31">
        <v>31200000</v>
      </c>
      <c r="Z3" s="35">
        <v>12336638.452237003</v>
      </c>
      <c r="AA3" s="31">
        <v>4370000</v>
      </c>
      <c r="AB3" s="31">
        <v>48500000</v>
      </c>
      <c r="AC3" s="31">
        <f>AB3</f>
        <v>48500000</v>
      </c>
      <c r="AD3" s="3">
        <v>44656</v>
      </c>
      <c r="AE3" s="14">
        <v>5.7500000000000002E-2</v>
      </c>
      <c r="AF3" s="14">
        <f>Y3/AB3</f>
        <v>0.64329896907216499</v>
      </c>
      <c r="AG3" s="3">
        <v>44656</v>
      </c>
      <c r="AH3" s="14">
        <v>0.93400000000000005</v>
      </c>
      <c r="AI3" s="2" t="s">
        <v>152</v>
      </c>
      <c r="AJ3" s="35"/>
      <c r="AK3" s="14"/>
      <c r="AL3" s="3"/>
      <c r="AM3" s="2"/>
      <c r="AN3" s="35"/>
      <c r="AO3" s="14"/>
      <c r="AP3" s="3"/>
      <c r="AQ3" s="2"/>
      <c r="AR3" s="35"/>
      <c r="AS3" s="14"/>
      <c r="AT3" s="3"/>
      <c r="AU3" s="2"/>
      <c r="AV3" s="31">
        <v>1.4852356981323271</v>
      </c>
      <c r="AW3" s="3"/>
      <c r="AX3" s="2"/>
      <c r="AY3" s="2"/>
      <c r="AZ3" s="2"/>
      <c r="BB3" s="13"/>
      <c r="BC3" s="13"/>
      <c r="BD3" s="13"/>
      <c r="BE3" s="13"/>
      <c r="BF3" s="12"/>
    </row>
    <row r="4" spans="1:61" outlineLevel="1" x14ac:dyDescent="0.35">
      <c r="A4" s="9" t="s">
        <v>1181</v>
      </c>
      <c r="B4" s="2">
        <v>61883</v>
      </c>
      <c r="C4" s="2" t="s">
        <v>167</v>
      </c>
      <c r="D4" s="2" t="s">
        <v>1584</v>
      </c>
      <c r="E4" s="2" t="s">
        <v>284</v>
      </c>
      <c r="F4" s="2" t="s">
        <v>148</v>
      </c>
      <c r="G4" s="2" t="s">
        <v>172</v>
      </c>
      <c r="H4" s="2" t="s">
        <v>179</v>
      </c>
      <c r="I4" s="2" t="s">
        <v>187</v>
      </c>
      <c r="J4" s="2">
        <v>30144</v>
      </c>
      <c r="K4" s="2" t="s">
        <v>188</v>
      </c>
      <c r="L4" s="6" t="s">
        <v>194</v>
      </c>
      <c r="M4" s="2" t="str">
        <f>_xlfn.XLOOKUP(I4,Dropdowns!$U$2:$U$53,Dropdowns!$W$2:$W$53,"",0,1)</f>
        <v>South Atlantic</v>
      </c>
      <c r="N4" s="2" t="s">
        <v>701</v>
      </c>
      <c r="O4" s="2" t="s">
        <v>1653</v>
      </c>
      <c r="P4" s="3" t="s">
        <v>151</v>
      </c>
      <c r="Q4" s="3">
        <v>44777</v>
      </c>
      <c r="R4" s="2">
        <v>274</v>
      </c>
      <c r="S4" s="8">
        <f t="shared" ref="S4:S9" si="0">T4</f>
        <v>326118</v>
      </c>
      <c r="T4" s="11">
        <v>326118</v>
      </c>
      <c r="U4" s="2">
        <v>1</v>
      </c>
      <c r="V4" s="2" t="s">
        <v>3145</v>
      </c>
      <c r="W4" s="2">
        <v>2013</v>
      </c>
      <c r="X4" s="2" t="s">
        <v>95</v>
      </c>
      <c r="Y4" s="31">
        <v>54200000</v>
      </c>
      <c r="Z4" s="35">
        <v>21430955.259975817</v>
      </c>
      <c r="AA4" s="31">
        <v>10450000</v>
      </c>
      <c r="AB4" s="31">
        <v>86700000</v>
      </c>
      <c r="AC4" s="31">
        <f t="shared" ref="AC4:AC29" si="1">AB4</f>
        <v>86700000</v>
      </c>
      <c r="AD4" s="3">
        <v>44657</v>
      </c>
      <c r="AE4" s="14">
        <v>4.7500000000000001E-2</v>
      </c>
      <c r="AF4" s="14">
        <f t="shared" ref="AF4:AF12" si="2">Y4/AB4</f>
        <v>0.62514417531718569</v>
      </c>
      <c r="AG4" s="3">
        <v>46118</v>
      </c>
      <c r="AH4" s="14">
        <v>0.99</v>
      </c>
      <c r="AI4" s="2" t="s">
        <v>152</v>
      </c>
      <c r="AJ4" s="35"/>
      <c r="AK4" s="14"/>
      <c r="AL4" s="3"/>
      <c r="AM4" s="2"/>
      <c r="AN4" s="35"/>
      <c r="AO4" s="14"/>
      <c r="AP4" s="3"/>
      <c r="AQ4" s="2"/>
      <c r="AR4" s="35"/>
      <c r="AS4" s="14"/>
      <c r="AT4" s="3"/>
      <c r="AU4" s="2"/>
      <c r="AV4" s="31">
        <v>1.8321050181124441</v>
      </c>
      <c r="AW4" s="2"/>
      <c r="AX4" s="2"/>
      <c r="AY4" s="2"/>
      <c r="AZ4" s="2"/>
      <c r="BB4" s="13"/>
      <c r="BC4" s="13"/>
      <c r="BD4" s="13"/>
      <c r="BE4" s="13"/>
      <c r="BF4" s="12"/>
    </row>
    <row r="5" spans="1:61" outlineLevel="1" x14ac:dyDescent="0.35">
      <c r="A5" s="9" t="s">
        <v>1181</v>
      </c>
      <c r="B5" s="2">
        <v>61883</v>
      </c>
      <c r="C5" s="2" t="s">
        <v>167</v>
      </c>
      <c r="D5" s="2" t="s">
        <v>1585</v>
      </c>
      <c r="E5" s="2" t="s">
        <v>284</v>
      </c>
      <c r="F5" s="2" t="s">
        <v>1590</v>
      </c>
      <c r="G5" s="2" t="s">
        <v>173</v>
      </c>
      <c r="H5" s="2" t="s">
        <v>180</v>
      </c>
      <c r="I5" s="2" t="s">
        <v>189</v>
      </c>
      <c r="J5" s="2">
        <v>23222</v>
      </c>
      <c r="K5" s="2" t="s">
        <v>180</v>
      </c>
      <c r="L5" s="6" t="s">
        <v>195</v>
      </c>
      <c r="M5" s="2" t="str">
        <f>_xlfn.XLOOKUP(I5,Dropdowns!$U$2:$U$53,Dropdowns!$W$2:$W$53,"",0,1)</f>
        <v>South Atlantic</v>
      </c>
      <c r="N5" s="2" t="s">
        <v>180</v>
      </c>
      <c r="O5" s="2" t="s">
        <v>1654</v>
      </c>
      <c r="P5" s="3" t="s">
        <v>151</v>
      </c>
      <c r="Q5" s="3">
        <v>44777</v>
      </c>
      <c r="R5" s="2">
        <v>270</v>
      </c>
      <c r="S5" s="8">
        <f t="shared" si="0"/>
        <v>295748</v>
      </c>
      <c r="T5" s="11">
        <v>295748</v>
      </c>
      <c r="U5" s="2">
        <v>1</v>
      </c>
      <c r="V5" s="2" t="s">
        <v>3145</v>
      </c>
      <c r="W5" s="2">
        <v>2012</v>
      </c>
      <c r="X5" s="2" t="s">
        <v>95</v>
      </c>
      <c r="Y5" s="31">
        <v>36000000</v>
      </c>
      <c r="Z5" s="35">
        <v>14234582.829504233</v>
      </c>
      <c r="AA5" s="31">
        <v>6750000</v>
      </c>
      <c r="AB5" s="31">
        <v>57400000</v>
      </c>
      <c r="AC5" s="31">
        <f t="shared" si="1"/>
        <v>57400000</v>
      </c>
      <c r="AD5" s="3">
        <v>44656</v>
      </c>
      <c r="AE5" s="14">
        <v>0.05</v>
      </c>
      <c r="AF5" s="14">
        <f t="shared" si="2"/>
        <v>0.62717770034843201</v>
      </c>
      <c r="AG5" s="3">
        <v>44656</v>
      </c>
      <c r="AH5" s="14">
        <v>0.97399999999999998</v>
      </c>
      <c r="AI5" s="2" t="s">
        <v>152</v>
      </c>
      <c r="AJ5" s="35"/>
      <c r="AK5" s="14"/>
      <c r="AL5" s="3"/>
      <c r="AM5" s="2"/>
      <c r="AN5" s="35"/>
      <c r="AO5" s="14"/>
      <c r="AP5" s="3"/>
      <c r="AQ5" s="2"/>
      <c r="AR5" s="35"/>
      <c r="AS5" s="14"/>
      <c r="AT5" s="3"/>
      <c r="AU5" s="2"/>
      <c r="AV5" s="31">
        <v>1.7391470535476288</v>
      </c>
      <c r="AW5" s="2"/>
      <c r="AX5" s="2"/>
      <c r="AY5" s="2"/>
      <c r="AZ5" s="2"/>
      <c r="BB5" s="13"/>
      <c r="BC5" s="13"/>
      <c r="BD5" s="13"/>
      <c r="BE5" s="13"/>
      <c r="BF5" s="12"/>
    </row>
    <row r="6" spans="1:61" outlineLevel="1" x14ac:dyDescent="0.35">
      <c r="A6" s="9" t="s">
        <v>1181</v>
      </c>
      <c r="B6" s="2">
        <v>61883</v>
      </c>
      <c r="C6" s="2" t="s">
        <v>167</v>
      </c>
      <c r="D6" s="2" t="s">
        <v>1586</v>
      </c>
      <c r="E6" s="2" t="s">
        <v>284</v>
      </c>
      <c r="F6" s="2" t="s">
        <v>1612</v>
      </c>
      <c r="G6" s="2" t="s">
        <v>174</v>
      </c>
      <c r="H6" s="2" t="s">
        <v>181</v>
      </c>
      <c r="I6" s="2" t="s">
        <v>190</v>
      </c>
      <c r="J6" s="2">
        <v>47403</v>
      </c>
      <c r="K6" s="2" t="s">
        <v>1196</v>
      </c>
      <c r="L6" s="6" t="s">
        <v>196</v>
      </c>
      <c r="M6" s="2" t="str">
        <f>_xlfn.XLOOKUP(I6,Dropdowns!$U$2:$U$53,Dropdowns!$W$2:$W$53,"",0,1)</f>
        <v>East North Central</v>
      </c>
      <c r="N6" s="2" t="s">
        <v>181</v>
      </c>
      <c r="O6" s="2" t="s">
        <v>1655</v>
      </c>
      <c r="P6" s="3" t="s">
        <v>151</v>
      </c>
      <c r="Q6" s="3">
        <v>44777</v>
      </c>
      <c r="R6" s="2">
        <v>204</v>
      </c>
      <c r="S6" s="8">
        <f t="shared" si="0"/>
        <v>238125</v>
      </c>
      <c r="T6" s="11">
        <v>238125</v>
      </c>
      <c r="U6" s="2">
        <v>1</v>
      </c>
      <c r="V6" s="2" t="s">
        <v>3145</v>
      </c>
      <c r="W6" s="2">
        <v>2014</v>
      </c>
      <c r="X6" s="2" t="s">
        <v>95</v>
      </c>
      <c r="Y6" s="31">
        <v>36300000</v>
      </c>
      <c r="Z6" s="35">
        <v>14353204.353083435</v>
      </c>
      <c r="AA6" s="31">
        <v>12830000</v>
      </c>
      <c r="AB6" s="31">
        <v>58400000</v>
      </c>
      <c r="AC6" s="31">
        <f t="shared" si="1"/>
        <v>58400000</v>
      </c>
      <c r="AD6" s="3">
        <v>44656</v>
      </c>
      <c r="AE6" s="14">
        <v>5.2999999999999999E-2</v>
      </c>
      <c r="AF6" s="14">
        <f t="shared" si="2"/>
        <v>0.62157534246575341</v>
      </c>
      <c r="AG6" s="3">
        <v>44656</v>
      </c>
      <c r="AH6" s="14">
        <v>0.98599999999999999</v>
      </c>
      <c r="AI6" s="2" t="s">
        <v>152</v>
      </c>
      <c r="AJ6" s="35"/>
      <c r="AK6" s="14"/>
      <c r="AL6" s="3"/>
      <c r="AM6" s="2"/>
      <c r="AN6" s="35"/>
      <c r="AO6" s="14"/>
      <c r="AP6" s="3"/>
      <c r="AQ6" s="2"/>
      <c r="AR6" s="35"/>
      <c r="AS6" s="14"/>
      <c r="AT6" s="3"/>
      <c r="AU6" s="2"/>
      <c r="AV6" s="31">
        <v>1.8079171872455362</v>
      </c>
      <c r="AW6" s="2"/>
      <c r="AX6" s="2"/>
      <c r="AY6" s="2"/>
      <c r="AZ6" s="2"/>
      <c r="BB6" s="13"/>
      <c r="BC6" s="13"/>
      <c r="BD6" s="13"/>
      <c r="BE6" s="13"/>
      <c r="BF6" s="12"/>
    </row>
    <row r="7" spans="1:61" outlineLevel="1" x14ac:dyDescent="0.35">
      <c r="A7" s="9" t="s">
        <v>1181</v>
      </c>
      <c r="B7" s="2">
        <v>61883</v>
      </c>
      <c r="C7" s="2" t="s">
        <v>167</v>
      </c>
      <c r="D7" s="2" t="s">
        <v>1587</v>
      </c>
      <c r="E7" s="2" t="s">
        <v>284</v>
      </c>
      <c r="F7" s="2" t="s">
        <v>148</v>
      </c>
      <c r="G7" s="2" t="s">
        <v>175</v>
      </c>
      <c r="H7" s="2" t="s">
        <v>182</v>
      </c>
      <c r="I7" s="2" t="s">
        <v>187</v>
      </c>
      <c r="J7" s="2">
        <v>30066</v>
      </c>
      <c r="K7" s="2" t="s">
        <v>188</v>
      </c>
      <c r="L7" s="6" t="s">
        <v>197</v>
      </c>
      <c r="M7" s="2" t="str">
        <f>_xlfn.XLOOKUP(I7,Dropdowns!$U$2:$U$53,Dropdowns!$W$2:$W$53,"",0,1)</f>
        <v>South Atlantic</v>
      </c>
      <c r="N7" s="2" t="s">
        <v>701</v>
      </c>
      <c r="O7" s="2" t="s">
        <v>1653</v>
      </c>
      <c r="P7" s="3" t="s">
        <v>151</v>
      </c>
      <c r="Q7" s="3">
        <v>44777</v>
      </c>
      <c r="R7" s="2">
        <v>172</v>
      </c>
      <c r="S7" s="8">
        <f t="shared" si="0"/>
        <v>221835</v>
      </c>
      <c r="T7" s="11">
        <v>221835</v>
      </c>
      <c r="U7" s="2">
        <v>1</v>
      </c>
      <c r="V7" s="2" t="s">
        <v>3022</v>
      </c>
      <c r="W7" s="2">
        <v>2020</v>
      </c>
      <c r="X7" s="2" t="s">
        <v>95</v>
      </c>
      <c r="Y7" s="31">
        <v>30900000</v>
      </c>
      <c r="Z7" s="35">
        <v>12218016.9286578</v>
      </c>
      <c r="AA7" s="31">
        <v>6536000</v>
      </c>
      <c r="AB7" s="31">
        <v>49300000</v>
      </c>
      <c r="AC7" s="31">
        <f t="shared" si="1"/>
        <v>49300000</v>
      </c>
      <c r="AD7" s="3">
        <v>44657</v>
      </c>
      <c r="AE7" s="14">
        <v>0.05</v>
      </c>
      <c r="AF7" s="14">
        <f t="shared" si="2"/>
        <v>0.62677484787018256</v>
      </c>
      <c r="AG7" s="3">
        <v>46118</v>
      </c>
      <c r="AH7" s="14">
        <v>0.99399999999999999</v>
      </c>
      <c r="AI7" s="2" t="s">
        <v>152</v>
      </c>
      <c r="AJ7" s="35"/>
      <c r="AK7" s="14"/>
      <c r="AL7" s="3"/>
      <c r="AM7" s="2"/>
      <c r="AN7" s="35"/>
      <c r="AO7" s="14"/>
      <c r="AP7" s="3"/>
      <c r="AQ7" s="2"/>
      <c r="AR7" s="35"/>
      <c r="AS7" s="14"/>
      <c r="AT7" s="3"/>
      <c r="AU7" s="2"/>
      <c r="AV7" s="31">
        <v>2.8517355280636867</v>
      </c>
      <c r="AW7" s="2"/>
      <c r="AX7" s="2"/>
      <c r="AY7" s="2"/>
      <c r="AZ7" s="2"/>
      <c r="BB7" s="13"/>
      <c r="BC7" s="13"/>
      <c r="BD7" s="13"/>
      <c r="BE7" s="13"/>
      <c r="BF7" s="12"/>
    </row>
    <row r="8" spans="1:61" outlineLevel="1" x14ac:dyDescent="0.35">
      <c r="A8" s="9" t="s">
        <v>1181</v>
      </c>
      <c r="B8" s="2">
        <v>61883</v>
      </c>
      <c r="C8" s="2" t="s">
        <v>167</v>
      </c>
      <c r="D8" s="2" t="s">
        <v>1588</v>
      </c>
      <c r="E8" s="2" t="s">
        <v>284</v>
      </c>
      <c r="F8" s="2" t="s">
        <v>1612</v>
      </c>
      <c r="G8" s="2" t="s">
        <v>176</v>
      </c>
      <c r="H8" s="2" t="s">
        <v>183</v>
      </c>
      <c r="I8" s="2" t="s">
        <v>191</v>
      </c>
      <c r="J8" s="2">
        <v>33613</v>
      </c>
      <c r="K8" s="2" t="s">
        <v>192</v>
      </c>
      <c r="L8" s="6" t="s">
        <v>198</v>
      </c>
      <c r="M8" s="2" t="str">
        <f>_xlfn.XLOOKUP(I8,Dropdowns!$U$2:$U$53,Dropdowns!$W$2:$W$53,"",0,1)</f>
        <v>South Atlantic</v>
      </c>
      <c r="N8" s="2" t="s">
        <v>183</v>
      </c>
      <c r="O8" s="2" t="s">
        <v>1656</v>
      </c>
      <c r="P8" s="3" t="s">
        <v>151</v>
      </c>
      <c r="Q8" s="3">
        <v>44777</v>
      </c>
      <c r="R8" s="2">
        <v>196</v>
      </c>
      <c r="S8" s="8">
        <f t="shared" si="0"/>
        <v>248615</v>
      </c>
      <c r="T8" s="11">
        <v>248615</v>
      </c>
      <c r="U8" s="2">
        <v>1</v>
      </c>
      <c r="V8" s="2" t="s">
        <v>3022</v>
      </c>
      <c r="W8" s="2">
        <v>2009</v>
      </c>
      <c r="X8" s="2" t="s">
        <v>95</v>
      </c>
      <c r="Y8" s="31">
        <v>33000000</v>
      </c>
      <c r="Z8" s="35">
        <v>13048367.593712214</v>
      </c>
      <c r="AA8" s="31">
        <v>21500000</v>
      </c>
      <c r="AB8" s="31">
        <v>52500000</v>
      </c>
      <c r="AC8" s="31">
        <f t="shared" si="1"/>
        <v>52500000</v>
      </c>
      <c r="AD8" s="3">
        <v>44287</v>
      </c>
      <c r="AE8" s="14">
        <v>4.8000000000000001E-2</v>
      </c>
      <c r="AF8" s="14">
        <f t="shared" si="2"/>
        <v>0.62857142857142856</v>
      </c>
      <c r="AG8" s="3">
        <v>44656</v>
      </c>
      <c r="AH8" s="14">
        <v>0.98799999999999999</v>
      </c>
      <c r="AI8" s="2" t="s">
        <v>152</v>
      </c>
      <c r="AJ8" s="35"/>
      <c r="AK8" s="14"/>
      <c r="AL8" s="3"/>
      <c r="AM8" s="2"/>
      <c r="AN8" s="35"/>
      <c r="AO8" s="14"/>
      <c r="AP8" s="3"/>
      <c r="AQ8" s="2"/>
      <c r="AR8" s="35"/>
      <c r="AS8" s="14"/>
      <c r="AT8" s="3"/>
      <c r="AU8" s="2"/>
      <c r="AV8" s="31">
        <v>2.1138065949504603</v>
      </c>
      <c r="AW8" s="2"/>
      <c r="AX8" s="2"/>
      <c r="AY8" s="2"/>
      <c r="AZ8" s="2"/>
      <c r="BB8" s="13"/>
      <c r="BC8" s="13"/>
      <c r="BD8" s="13"/>
      <c r="BE8" s="13"/>
      <c r="BF8" s="12"/>
    </row>
    <row r="9" spans="1:61" outlineLevel="1" x14ac:dyDescent="0.35">
      <c r="A9" s="9" t="s">
        <v>1181</v>
      </c>
      <c r="B9" s="2">
        <v>61883</v>
      </c>
      <c r="C9" s="2" t="s">
        <v>167</v>
      </c>
      <c r="D9" s="2" t="s">
        <v>1589</v>
      </c>
      <c r="E9" s="2" t="s">
        <v>284</v>
      </c>
      <c r="F9" s="2" t="s">
        <v>1590</v>
      </c>
      <c r="G9" s="2" t="s">
        <v>177</v>
      </c>
      <c r="H9" s="2" t="s">
        <v>184</v>
      </c>
      <c r="I9" s="2" t="s">
        <v>161</v>
      </c>
      <c r="J9" s="2">
        <v>79401</v>
      </c>
      <c r="K9" s="2" t="s">
        <v>184</v>
      </c>
      <c r="L9" s="6" t="s">
        <v>199</v>
      </c>
      <c r="M9" s="2" t="str">
        <f>_xlfn.XLOOKUP(I9,Dropdowns!$U$2:$U$53,Dropdowns!$W$2:$W$53,"",0,1)</f>
        <v>West South Central</v>
      </c>
      <c r="N9" s="2" t="s">
        <v>184</v>
      </c>
      <c r="O9" s="2" t="s">
        <v>1657</v>
      </c>
      <c r="P9" s="3" t="s">
        <v>151</v>
      </c>
      <c r="Q9" s="3">
        <v>44777</v>
      </c>
      <c r="R9" s="2">
        <v>228</v>
      </c>
      <c r="S9" s="8">
        <f t="shared" si="0"/>
        <v>284129</v>
      </c>
      <c r="T9" s="11">
        <v>284129</v>
      </c>
      <c r="U9" s="2">
        <v>1</v>
      </c>
      <c r="V9" s="2" t="s">
        <v>3145</v>
      </c>
      <c r="W9" s="2">
        <v>2005</v>
      </c>
      <c r="X9" s="2" t="s">
        <v>95</v>
      </c>
      <c r="Y9" s="31">
        <v>26500000</v>
      </c>
      <c r="Z9" s="35">
        <v>10478234.582829505</v>
      </c>
      <c r="AA9" s="31">
        <v>3010000</v>
      </c>
      <c r="AB9" s="31">
        <v>42300000</v>
      </c>
      <c r="AC9" s="31">
        <f t="shared" si="1"/>
        <v>42300000</v>
      </c>
      <c r="AD9" s="3">
        <v>44657</v>
      </c>
      <c r="AE9" s="14">
        <v>4.8000000000000001E-2</v>
      </c>
      <c r="AF9" s="14">
        <f t="shared" si="2"/>
        <v>0.62647754137115841</v>
      </c>
      <c r="AG9" s="3">
        <v>44656</v>
      </c>
      <c r="AH9" s="14">
        <v>0.95599999999999996</v>
      </c>
      <c r="AI9" s="2" t="s">
        <v>152</v>
      </c>
      <c r="AJ9" s="35"/>
      <c r="AK9" s="14"/>
      <c r="AL9" s="3"/>
      <c r="AM9" s="2"/>
      <c r="AN9" s="35"/>
      <c r="AO9" s="14"/>
      <c r="AP9" s="3"/>
      <c r="AQ9" s="2"/>
      <c r="AR9" s="35"/>
      <c r="AS9" s="14"/>
      <c r="AT9" s="3"/>
      <c r="AU9" s="2"/>
      <c r="AV9" s="31">
        <v>1.4673634906395681</v>
      </c>
      <c r="AW9" s="2"/>
      <c r="AX9" s="2"/>
      <c r="AY9" s="2"/>
      <c r="AZ9" s="2"/>
      <c r="BB9" s="13"/>
      <c r="BC9" s="13"/>
      <c r="BD9" s="13"/>
      <c r="BE9" s="13"/>
      <c r="BF9" s="12"/>
    </row>
    <row r="10" spans="1:61" outlineLevel="1" x14ac:dyDescent="0.35">
      <c r="A10" s="9" t="s">
        <v>1182</v>
      </c>
      <c r="B10" s="2">
        <v>61973</v>
      </c>
      <c r="C10" s="2" t="s">
        <v>272</v>
      </c>
      <c r="D10" s="2" t="s">
        <v>272</v>
      </c>
      <c r="E10" s="2" t="s">
        <v>345</v>
      </c>
      <c r="F10" s="2" t="s">
        <v>148</v>
      </c>
      <c r="G10" s="2" t="s">
        <v>341</v>
      </c>
      <c r="H10" s="2" t="s">
        <v>342</v>
      </c>
      <c r="I10" s="2" t="s">
        <v>161</v>
      </c>
      <c r="J10" s="2">
        <v>77380</v>
      </c>
      <c r="K10" s="2" t="s">
        <v>343</v>
      </c>
      <c r="L10" s="6" t="s">
        <v>344</v>
      </c>
      <c r="M10" s="2" t="str">
        <f>_xlfn.XLOOKUP(I10,Dropdowns!$U$2:$U$53,Dropdowns!$W$2:$W$53,"",0,1)</f>
        <v>West South Central</v>
      </c>
      <c r="N10" s="2" t="s">
        <v>513</v>
      </c>
      <c r="O10" s="2" t="s">
        <v>1658</v>
      </c>
      <c r="P10" s="3" t="s">
        <v>151</v>
      </c>
      <c r="Q10" s="3">
        <v>44832</v>
      </c>
      <c r="R10" s="2" t="s">
        <v>95</v>
      </c>
      <c r="S10" s="11">
        <v>258031</v>
      </c>
      <c r="T10" s="11">
        <v>258031</v>
      </c>
      <c r="U10" s="2">
        <v>1</v>
      </c>
      <c r="V10" s="2" t="s">
        <v>3145</v>
      </c>
      <c r="W10" s="2">
        <v>2002</v>
      </c>
      <c r="X10" s="2">
        <v>2014</v>
      </c>
      <c r="Y10" s="31">
        <v>50000000</v>
      </c>
      <c r="Z10" s="35">
        <v>50000000</v>
      </c>
      <c r="AA10" s="31"/>
      <c r="AB10" s="31">
        <v>92100000</v>
      </c>
      <c r="AC10" s="31">
        <f t="shared" si="1"/>
        <v>92100000</v>
      </c>
      <c r="AD10" s="3">
        <v>44832</v>
      </c>
      <c r="AE10" s="14"/>
      <c r="AF10" s="14">
        <f t="shared" si="2"/>
        <v>0.54288816503800219</v>
      </c>
      <c r="AG10" s="3">
        <v>44832</v>
      </c>
      <c r="AH10" s="14">
        <v>0.86799999999999999</v>
      </c>
      <c r="AI10" s="2" t="s">
        <v>152</v>
      </c>
      <c r="AJ10" s="35">
        <v>111324</v>
      </c>
      <c r="AK10" s="14">
        <v>0.43143653281970001</v>
      </c>
      <c r="AL10" s="3">
        <v>46630</v>
      </c>
      <c r="AM10" s="2" t="s">
        <v>338</v>
      </c>
      <c r="AN10" s="35">
        <v>87231</v>
      </c>
      <c r="AO10" s="14">
        <v>0.33806403106603472</v>
      </c>
      <c r="AP10" s="3">
        <v>47831</v>
      </c>
      <c r="AQ10" s="2" t="s">
        <v>339</v>
      </c>
      <c r="AR10" s="35">
        <v>9887</v>
      </c>
      <c r="AS10" s="14">
        <v>3.8317101433548703E-2</v>
      </c>
      <c r="AT10" s="3">
        <v>48944</v>
      </c>
      <c r="AU10" s="2" t="s">
        <v>340</v>
      </c>
      <c r="AV10" s="31">
        <v>27.53</v>
      </c>
      <c r="AW10" s="2"/>
      <c r="AX10" s="2"/>
      <c r="AY10" s="2"/>
      <c r="AZ10" s="2"/>
      <c r="BB10" s="13"/>
      <c r="BC10" s="13"/>
      <c r="BD10" s="13"/>
      <c r="BE10" s="13"/>
      <c r="BF10" s="12"/>
    </row>
    <row r="11" spans="1:61" outlineLevel="1" x14ac:dyDescent="0.35">
      <c r="A11" s="9" t="s">
        <v>1183</v>
      </c>
      <c r="B11" s="2">
        <v>64734</v>
      </c>
      <c r="C11" s="2" t="s">
        <v>274</v>
      </c>
      <c r="D11" s="2" t="s">
        <v>392</v>
      </c>
      <c r="E11" s="2" t="s">
        <v>365</v>
      </c>
      <c r="F11" s="2" t="s">
        <v>148</v>
      </c>
      <c r="G11" s="2" t="s">
        <v>366</v>
      </c>
      <c r="H11" s="2" t="s">
        <v>368</v>
      </c>
      <c r="I11" s="2" t="s">
        <v>150</v>
      </c>
      <c r="J11" s="2">
        <v>93923</v>
      </c>
      <c r="K11" s="2" t="s">
        <v>1197</v>
      </c>
      <c r="L11" s="6" t="s">
        <v>370</v>
      </c>
      <c r="M11" s="2" t="str">
        <f>_xlfn.XLOOKUP(I11,Dropdowns!$U$2:$U$53,Dropdowns!$W$2:$W$53,"",0,1)</f>
        <v>Pacific</v>
      </c>
      <c r="N11" s="2" t="s">
        <v>1216</v>
      </c>
      <c r="O11" s="2" t="s">
        <v>1659</v>
      </c>
      <c r="P11" s="3" t="s">
        <v>151</v>
      </c>
      <c r="Q11" s="3">
        <v>44851</v>
      </c>
      <c r="R11" s="2" t="s">
        <v>95</v>
      </c>
      <c r="S11" s="11">
        <v>77002</v>
      </c>
      <c r="T11" s="11">
        <v>77002</v>
      </c>
      <c r="U11" s="2">
        <v>1</v>
      </c>
      <c r="V11" s="2" t="s">
        <v>3145</v>
      </c>
      <c r="W11" s="2">
        <v>1961</v>
      </c>
      <c r="X11" s="2">
        <v>1998</v>
      </c>
      <c r="Y11" s="31">
        <v>21400000</v>
      </c>
      <c r="Z11" s="35">
        <v>16050000</v>
      </c>
      <c r="AA11" s="31"/>
      <c r="AB11" s="31">
        <v>30700000</v>
      </c>
      <c r="AC11" s="31">
        <v>43700000</v>
      </c>
      <c r="AD11" s="3">
        <v>44838</v>
      </c>
      <c r="AE11" s="14">
        <v>6.25E-2</v>
      </c>
      <c r="AF11" s="14">
        <f t="shared" si="2"/>
        <v>0.69706840390879476</v>
      </c>
      <c r="AG11" s="3">
        <v>44851</v>
      </c>
      <c r="AH11" s="14">
        <v>0.97299999999999998</v>
      </c>
      <c r="AI11" s="2" t="s">
        <v>152</v>
      </c>
      <c r="AJ11" s="35">
        <v>17082</v>
      </c>
      <c r="AK11" s="14">
        <v>0.22183839380795303</v>
      </c>
      <c r="AL11" s="3">
        <v>45382</v>
      </c>
      <c r="AM11" s="2" t="s">
        <v>373</v>
      </c>
      <c r="AN11" s="35">
        <v>9160</v>
      </c>
      <c r="AO11" s="14">
        <v>0.11895794914417808</v>
      </c>
      <c r="AP11" s="3">
        <v>44957</v>
      </c>
      <c r="AQ11" s="2" t="s">
        <v>290</v>
      </c>
      <c r="AR11" s="35">
        <v>5940</v>
      </c>
      <c r="AS11" s="14">
        <v>7.7140853484325089E-2</v>
      </c>
      <c r="AT11" s="3">
        <v>45961</v>
      </c>
      <c r="AU11" s="2" t="s">
        <v>374</v>
      </c>
      <c r="AV11" s="31">
        <v>30.36</v>
      </c>
      <c r="AW11" s="2"/>
      <c r="AX11" s="2"/>
      <c r="AY11" s="2"/>
      <c r="AZ11" s="2"/>
      <c r="BB11" s="13"/>
      <c r="BC11" s="13"/>
      <c r="BD11" s="13"/>
      <c r="BE11" s="13"/>
      <c r="BF11" s="12"/>
    </row>
    <row r="12" spans="1:61" outlineLevel="1" x14ac:dyDescent="0.35">
      <c r="A12" s="9" t="s">
        <v>1183</v>
      </c>
      <c r="B12" s="2">
        <v>64734</v>
      </c>
      <c r="C12" s="2" t="s">
        <v>274</v>
      </c>
      <c r="D12" s="2" t="s">
        <v>293</v>
      </c>
      <c r="E12" s="2" t="s">
        <v>365</v>
      </c>
      <c r="F12" s="2" t="s">
        <v>1612</v>
      </c>
      <c r="G12" s="2" t="s">
        <v>367</v>
      </c>
      <c r="H12" s="2" t="s">
        <v>371</v>
      </c>
      <c r="I12" s="2" t="s">
        <v>150</v>
      </c>
      <c r="J12" s="2">
        <v>95060</v>
      </c>
      <c r="K12" s="2" t="s">
        <v>1198</v>
      </c>
      <c r="L12" s="6" t="s">
        <v>372</v>
      </c>
      <c r="M12" s="2" t="str">
        <f>_xlfn.XLOOKUP(I12,Dropdowns!$U$2:$U$53,Dropdowns!$W$2:$W$53,"",0,1)</f>
        <v>Pacific</v>
      </c>
      <c r="N12" s="2" t="s">
        <v>371</v>
      </c>
      <c r="O12" s="2" t="s">
        <v>1660</v>
      </c>
      <c r="P12" s="3" t="s">
        <v>151</v>
      </c>
      <c r="Q12" s="3">
        <v>44851</v>
      </c>
      <c r="R12" s="2" t="s">
        <v>95</v>
      </c>
      <c r="S12" s="11">
        <v>119407</v>
      </c>
      <c r="T12" s="11">
        <v>119407</v>
      </c>
      <c r="U12" s="2">
        <v>1</v>
      </c>
      <c r="V12" s="2" t="s">
        <v>3145</v>
      </c>
      <c r="W12" s="2">
        <v>2012</v>
      </c>
      <c r="X12" s="2" t="s">
        <v>95</v>
      </c>
      <c r="Y12" s="31">
        <v>33600000</v>
      </c>
      <c r="Z12" s="35">
        <v>25200000</v>
      </c>
      <c r="AA12" s="31"/>
      <c r="AB12" s="31">
        <v>44000000</v>
      </c>
      <c r="AC12" s="31">
        <v>62100000</v>
      </c>
      <c r="AD12" s="3">
        <v>44838</v>
      </c>
      <c r="AE12" s="14">
        <v>6.7500000000000004E-2</v>
      </c>
      <c r="AF12" s="14">
        <f t="shared" si="2"/>
        <v>0.76363636363636367</v>
      </c>
      <c r="AG12" s="3">
        <v>44851</v>
      </c>
      <c r="AH12" s="14">
        <v>0.98</v>
      </c>
      <c r="AI12" s="2" t="s">
        <v>152</v>
      </c>
      <c r="AJ12" s="35">
        <v>29063</v>
      </c>
      <c r="AK12" s="14">
        <v>0.24339444086192602</v>
      </c>
      <c r="AL12" s="3">
        <v>45322</v>
      </c>
      <c r="AM12" s="2" t="s">
        <v>375</v>
      </c>
      <c r="AN12" s="35">
        <v>25941</v>
      </c>
      <c r="AO12" s="14">
        <v>0.21724857001683318</v>
      </c>
      <c r="AP12" s="3">
        <v>45351</v>
      </c>
      <c r="AQ12" s="2" t="s">
        <v>376</v>
      </c>
      <c r="AR12" s="35">
        <v>23475</v>
      </c>
      <c r="AS12" s="14">
        <v>0.19659651444220189</v>
      </c>
      <c r="AT12" s="3">
        <v>45230</v>
      </c>
      <c r="AU12" s="2" t="s">
        <v>377</v>
      </c>
      <c r="AV12" s="31">
        <v>25.69</v>
      </c>
      <c r="AW12" s="2"/>
      <c r="AX12" s="2"/>
      <c r="AY12" s="2"/>
      <c r="AZ12" s="2"/>
      <c r="BB12" s="13"/>
      <c r="BC12" s="13"/>
      <c r="BD12" s="13"/>
      <c r="BE12" s="13"/>
      <c r="BF12" s="12"/>
    </row>
    <row r="13" spans="1:61" outlineLevel="1" x14ac:dyDescent="0.35">
      <c r="A13" s="9" t="s">
        <v>1185</v>
      </c>
      <c r="B13" s="2">
        <v>64681</v>
      </c>
      <c r="C13" s="2" t="s">
        <v>280</v>
      </c>
      <c r="D13" s="2" t="s">
        <v>1625</v>
      </c>
      <c r="E13" s="2" t="s">
        <v>284</v>
      </c>
      <c r="F13" s="2" t="s">
        <v>148</v>
      </c>
      <c r="G13" s="2" t="s">
        <v>394</v>
      </c>
      <c r="H13" s="2" t="s">
        <v>294</v>
      </c>
      <c r="I13" s="2" t="s">
        <v>161</v>
      </c>
      <c r="J13" s="2">
        <v>77340</v>
      </c>
      <c r="K13" s="2" t="s">
        <v>1199</v>
      </c>
      <c r="L13" s="6" t="s">
        <v>407</v>
      </c>
      <c r="M13" s="2" t="str">
        <f>_xlfn.XLOOKUP(I13,Dropdowns!$U$2:$U$53,Dropdowns!$W$2:$W$53,"",0,1)</f>
        <v>West South Central</v>
      </c>
      <c r="N13" s="2" t="s">
        <v>1217</v>
      </c>
      <c r="O13" s="2" t="s">
        <v>1658</v>
      </c>
      <c r="P13" s="3" t="s">
        <v>151</v>
      </c>
      <c r="Q13" s="3">
        <v>44922</v>
      </c>
      <c r="R13" s="2">
        <v>179</v>
      </c>
      <c r="S13" s="11">
        <v>245784</v>
      </c>
      <c r="T13" s="11">
        <v>234080</v>
      </c>
      <c r="U13" s="2">
        <v>1</v>
      </c>
      <c r="V13" s="2" t="s">
        <v>3145</v>
      </c>
      <c r="W13" s="2">
        <v>2005</v>
      </c>
      <c r="X13" s="2" t="s">
        <v>95</v>
      </c>
      <c r="Y13" s="31">
        <v>14465114.124330388</v>
      </c>
      <c r="Z13" s="35">
        <v>4633780.5473429523</v>
      </c>
      <c r="AA13" s="31">
        <v>2440000</v>
      </c>
      <c r="AB13" s="31">
        <v>23000000</v>
      </c>
      <c r="AC13" s="31">
        <v>23000000</v>
      </c>
      <c r="AD13" s="3">
        <v>44686</v>
      </c>
      <c r="AE13" s="14">
        <v>5.2499999999999998E-2</v>
      </c>
      <c r="AF13" s="14">
        <f>Y13/AB13</f>
        <v>0.62891800540566911</v>
      </c>
      <c r="AG13" s="3">
        <v>44858</v>
      </c>
      <c r="AH13" s="14">
        <v>0.81089999999999995</v>
      </c>
      <c r="AI13" s="2" t="s">
        <v>152</v>
      </c>
      <c r="AJ13" s="35"/>
      <c r="AK13" s="14"/>
      <c r="AL13" s="3"/>
      <c r="AM13" s="2"/>
      <c r="AN13" s="35"/>
      <c r="AO13" s="14"/>
      <c r="AP13" s="3"/>
      <c r="AQ13" s="2"/>
      <c r="AR13" s="35"/>
      <c r="AS13" s="14"/>
      <c r="AT13" s="3"/>
      <c r="AU13" s="2"/>
      <c r="AV13" s="31">
        <v>508</v>
      </c>
      <c r="AW13" s="2"/>
      <c r="AX13" s="2"/>
      <c r="AY13" s="2"/>
      <c r="AZ13" s="2"/>
      <c r="BB13" s="13"/>
      <c r="BC13" s="13"/>
      <c r="BD13" s="13"/>
      <c r="BE13" s="13"/>
      <c r="BF13" s="12"/>
    </row>
    <row r="14" spans="1:61" outlineLevel="1" x14ac:dyDescent="0.35">
      <c r="A14" s="9" t="s">
        <v>1185</v>
      </c>
      <c r="B14" s="2">
        <v>64681</v>
      </c>
      <c r="C14" s="2" t="s">
        <v>280</v>
      </c>
      <c r="D14" s="2" t="s">
        <v>1626</v>
      </c>
      <c r="E14" s="2" t="s">
        <v>284</v>
      </c>
      <c r="F14" s="2" t="s">
        <v>148</v>
      </c>
      <c r="G14" s="2" t="s">
        <v>395</v>
      </c>
      <c r="H14" s="2" t="s">
        <v>295</v>
      </c>
      <c r="I14" s="2" t="s">
        <v>296</v>
      </c>
      <c r="J14" s="2">
        <v>27516</v>
      </c>
      <c r="K14" s="2" t="s">
        <v>1200</v>
      </c>
      <c r="L14" s="6" t="s">
        <v>408</v>
      </c>
      <c r="M14" s="2" t="str">
        <f>_xlfn.XLOOKUP(I14,Dropdowns!$U$2:$U$53,Dropdowns!$W$2:$W$53,"",0,1)</f>
        <v>South Atlantic</v>
      </c>
      <c r="N14" s="2" t="s">
        <v>1218</v>
      </c>
      <c r="O14" s="2" t="s">
        <v>1661</v>
      </c>
      <c r="P14" s="3" t="s">
        <v>151</v>
      </c>
      <c r="Q14" s="3">
        <v>44922</v>
      </c>
      <c r="R14" s="2">
        <v>180</v>
      </c>
      <c r="S14" s="11">
        <v>236528</v>
      </c>
      <c r="T14" s="11">
        <v>214244</v>
      </c>
      <c r="U14" s="2">
        <v>1</v>
      </c>
      <c r="V14" s="2" t="s">
        <v>3145</v>
      </c>
      <c r="W14" s="2">
        <v>2003</v>
      </c>
      <c r="X14" s="2" t="s">
        <v>95</v>
      </c>
      <c r="Y14" s="31">
        <v>32395812.392309707</v>
      </c>
      <c r="Z14" s="35">
        <v>10377732.52174777</v>
      </c>
      <c r="AA14" s="31">
        <v>5400000</v>
      </c>
      <c r="AB14" s="31">
        <v>52300000</v>
      </c>
      <c r="AC14" s="31">
        <v>52300000</v>
      </c>
      <c r="AD14" s="3">
        <v>44680</v>
      </c>
      <c r="AE14" s="14">
        <v>4.7500000000000001E-2</v>
      </c>
      <c r="AF14" s="14">
        <f t="shared" ref="AF14:AF23" si="3">Y14/AB14</f>
        <v>0.61942279908813969</v>
      </c>
      <c r="AG14" s="3">
        <v>44858</v>
      </c>
      <c r="AH14" s="14">
        <v>0.9869</v>
      </c>
      <c r="AI14" s="2" t="s">
        <v>152</v>
      </c>
      <c r="AJ14" s="35"/>
      <c r="AK14" s="14"/>
      <c r="AL14" s="3"/>
      <c r="AM14" s="2"/>
      <c r="AN14" s="35"/>
      <c r="AO14" s="14"/>
      <c r="AP14" s="3"/>
      <c r="AQ14" s="2"/>
      <c r="AR14" s="35"/>
      <c r="AS14" s="14"/>
      <c r="AT14" s="3"/>
      <c r="AU14" s="2"/>
      <c r="AV14" s="31">
        <v>760</v>
      </c>
      <c r="AW14" s="2"/>
      <c r="AX14" s="2"/>
      <c r="AY14" s="2"/>
      <c r="AZ14" s="2"/>
      <c r="BB14" s="13"/>
      <c r="BC14" s="13"/>
      <c r="BD14" s="13"/>
      <c r="BE14" s="13"/>
      <c r="BF14" s="12"/>
    </row>
    <row r="15" spans="1:61" outlineLevel="1" x14ac:dyDescent="0.35">
      <c r="A15" s="9" t="s">
        <v>1185</v>
      </c>
      <c r="B15" s="2">
        <v>64681</v>
      </c>
      <c r="C15" s="2" t="s">
        <v>280</v>
      </c>
      <c r="D15" s="2" t="s">
        <v>1627</v>
      </c>
      <c r="E15" s="2" t="s">
        <v>284</v>
      </c>
      <c r="F15" s="2" t="s">
        <v>148</v>
      </c>
      <c r="G15" s="2" t="s">
        <v>397</v>
      </c>
      <c r="H15" s="2" t="s">
        <v>299</v>
      </c>
      <c r="I15" s="2" t="s">
        <v>296</v>
      </c>
      <c r="J15" s="2">
        <v>27834</v>
      </c>
      <c r="K15" s="2" t="s">
        <v>1200</v>
      </c>
      <c r="L15" s="6" t="s">
        <v>409</v>
      </c>
      <c r="M15" s="2" t="str">
        <f>_xlfn.XLOOKUP(I15,Dropdowns!$U$2:$U$53,Dropdowns!$W$2:$W$53,"",0,1)</f>
        <v>South Atlantic</v>
      </c>
      <c r="N15" s="2" t="s">
        <v>299</v>
      </c>
      <c r="O15" s="2" t="s">
        <v>1662</v>
      </c>
      <c r="P15" s="3" t="s">
        <v>151</v>
      </c>
      <c r="Q15" s="3">
        <v>44922</v>
      </c>
      <c r="R15" s="2">
        <v>193</v>
      </c>
      <c r="S15" s="11">
        <v>158400</v>
      </c>
      <c r="T15" s="11">
        <v>133865</v>
      </c>
      <c r="U15" s="2">
        <v>1</v>
      </c>
      <c r="V15" s="2" t="s">
        <v>3145</v>
      </c>
      <c r="W15" s="2">
        <v>2009</v>
      </c>
      <c r="X15" s="2" t="s">
        <v>95</v>
      </c>
      <c r="Y15" s="31">
        <v>12649901.662266063</v>
      </c>
      <c r="Z15" s="35">
        <v>4052292.138491733</v>
      </c>
      <c r="AA15" s="31">
        <v>2500000</v>
      </c>
      <c r="AB15" s="31">
        <v>20900000</v>
      </c>
      <c r="AC15" s="31">
        <v>20900000</v>
      </c>
      <c r="AD15" s="3">
        <v>44680</v>
      </c>
      <c r="AE15" s="14">
        <v>0.05</v>
      </c>
      <c r="AF15" s="14">
        <f t="shared" si="3"/>
        <v>0.60525845274000301</v>
      </c>
      <c r="AG15" s="3">
        <v>44858</v>
      </c>
      <c r="AH15" s="14">
        <v>0.98209999999999997</v>
      </c>
      <c r="AI15" s="2" t="s">
        <v>152</v>
      </c>
      <c r="AJ15" s="35"/>
      <c r="AK15" s="14"/>
      <c r="AL15" s="3"/>
      <c r="AM15" s="2"/>
      <c r="AN15" s="35"/>
      <c r="AO15" s="14"/>
      <c r="AP15" s="3"/>
      <c r="AQ15" s="2"/>
      <c r="AR15" s="35"/>
      <c r="AS15" s="14"/>
      <c r="AT15" s="3"/>
      <c r="AU15" s="2"/>
      <c r="AV15" s="31">
        <v>709</v>
      </c>
      <c r="AW15" s="2"/>
      <c r="AX15" s="2"/>
      <c r="AY15" s="2"/>
      <c r="AZ15" s="2"/>
      <c r="BB15" s="13"/>
      <c r="BC15" s="13"/>
      <c r="BD15" s="13"/>
      <c r="BE15" s="13"/>
      <c r="BF15" s="12"/>
    </row>
    <row r="16" spans="1:61" outlineLevel="1" x14ac:dyDescent="0.35">
      <c r="A16" s="9" t="s">
        <v>1185</v>
      </c>
      <c r="B16" s="2">
        <v>64681</v>
      </c>
      <c r="C16" s="2" t="s">
        <v>280</v>
      </c>
      <c r="D16" s="2" t="s">
        <v>1628</v>
      </c>
      <c r="E16" s="2" t="s">
        <v>284</v>
      </c>
      <c r="F16" s="2" t="s">
        <v>148</v>
      </c>
      <c r="G16" s="2" t="s">
        <v>398</v>
      </c>
      <c r="H16" s="2" t="s">
        <v>300</v>
      </c>
      <c r="I16" s="2" t="s">
        <v>301</v>
      </c>
      <c r="J16" s="2">
        <v>66047</v>
      </c>
      <c r="K16" s="2" t="s">
        <v>1201</v>
      </c>
      <c r="L16" s="6" t="s">
        <v>410</v>
      </c>
      <c r="M16" s="2" t="str">
        <f>_xlfn.XLOOKUP(I16,Dropdowns!$U$2:$U$53,Dropdowns!$W$2:$W$53,"",0,1)</f>
        <v>West North Central</v>
      </c>
      <c r="N16" s="2" t="s">
        <v>300</v>
      </c>
      <c r="O16" s="2" t="s">
        <v>1663</v>
      </c>
      <c r="P16" s="3" t="s">
        <v>151</v>
      </c>
      <c r="Q16" s="3">
        <v>44922</v>
      </c>
      <c r="R16" s="2">
        <v>172</v>
      </c>
      <c r="S16" s="11">
        <v>253852</v>
      </c>
      <c r="T16" s="11">
        <v>212800</v>
      </c>
      <c r="U16" s="2">
        <v>1</v>
      </c>
      <c r="V16" s="2" t="s">
        <v>3145</v>
      </c>
      <c r="W16" s="2">
        <v>2009</v>
      </c>
      <c r="X16" s="2" t="s">
        <v>95</v>
      </c>
      <c r="Y16" s="31">
        <v>12641233.098802719</v>
      </c>
      <c r="Z16" s="35">
        <v>4049515.235357434</v>
      </c>
      <c r="AA16" s="31">
        <v>1150000</v>
      </c>
      <c r="AB16" s="31">
        <v>20500000</v>
      </c>
      <c r="AC16" s="31">
        <v>20500000</v>
      </c>
      <c r="AD16" s="3">
        <v>44676</v>
      </c>
      <c r="AE16" s="14">
        <v>5.5E-2</v>
      </c>
      <c r="AF16" s="14">
        <f t="shared" si="3"/>
        <v>0.61664551701476678</v>
      </c>
      <c r="AG16" s="3">
        <v>44858</v>
      </c>
      <c r="AH16" s="14">
        <v>0.96179999999999999</v>
      </c>
      <c r="AI16" s="2" t="s">
        <v>152</v>
      </c>
      <c r="AJ16" s="35"/>
      <c r="AK16" s="14"/>
      <c r="AL16" s="3"/>
      <c r="AM16" s="2"/>
      <c r="AN16" s="35"/>
      <c r="AO16" s="14"/>
      <c r="AP16" s="3"/>
      <c r="AQ16" s="2"/>
      <c r="AR16" s="35"/>
      <c r="AS16" s="14"/>
      <c r="AT16" s="3"/>
      <c r="AU16" s="2"/>
      <c r="AV16" s="31">
        <v>494</v>
      </c>
      <c r="AW16" s="2"/>
      <c r="AX16" s="2"/>
      <c r="AY16" s="2"/>
      <c r="AZ16" s="2"/>
      <c r="BB16" s="13"/>
      <c r="BC16" s="13"/>
      <c r="BD16" s="13"/>
      <c r="BE16" s="13"/>
      <c r="BF16" s="12"/>
    </row>
    <row r="17" spans="1:58" outlineLevel="1" x14ac:dyDescent="0.35">
      <c r="A17" s="9" t="s">
        <v>1185</v>
      </c>
      <c r="B17" s="2">
        <v>64681</v>
      </c>
      <c r="C17" s="2" t="s">
        <v>280</v>
      </c>
      <c r="D17" s="2" t="s">
        <v>1629</v>
      </c>
      <c r="E17" s="2" t="s">
        <v>284</v>
      </c>
      <c r="F17" s="2" t="s">
        <v>148</v>
      </c>
      <c r="G17" s="2" t="s">
        <v>399</v>
      </c>
      <c r="H17" s="2" t="s">
        <v>302</v>
      </c>
      <c r="I17" s="2" t="s">
        <v>296</v>
      </c>
      <c r="J17" s="2">
        <v>28262</v>
      </c>
      <c r="K17" s="2" t="s">
        <v>369</v>
      </c>
      <c r="L17" s="6" t="s">
        <v>411</v>
      </c>
      <c r="M17" s="2" t="str">
        <f>_xlfn.XLOOKUP(I17,Dropdowns!$U$2:$U$53,Dropdowns!$W$2:$W$53,"",0,1)</f>
        <v>South Atlantic</v>
      </c>
      <c r="N17" s="2" t="s">
        <v>1219</v>
      </c>
      <c r="O17" s="2" t="s">
        <v>1664</v>
      </c>
      <c r="P17" s="3" t="s">
        <v>151</v>
      </c>
      <c r="Q17" s="3">
        <v>44922</v>
      </c>
      <c r="R17" s="2">
        <v>158</v>
      </c>
      <c r="S17" s="11">
        <v>240041</v>
      </c>
      <c r="T17" s="11">
        <v>204544</v>
      </c>
      <c r="U17" s="2">
        <v>1</v>
      </c>
      <c r="V17" s="2" t="s">
        <v>3145</v>
      </c>
      <c r="W17" s="2">
        <v>1999</v>
      </c>
      <c r="X17" s="2" t="s">
        <v>95</v>
      </c>
      <c r="Y17" s="31">
        <v>14410171.099314447</v>
      </c>
      <c r="Z17" s="35">
        <v>4616180.0003757626</v>
      </c>
      <c r="AA17" s="31">
        <v>2700000</v>
      </c>
      <c r="AB17" s="31">
        <v>25500000</v>
      </c>
      <c r="AC17" s="31">
        <v>25500000</v>
      </c>
      <c r="AD17" s="3">
        <v>44685</v>
      </c>
      <c r="AE17" s="14">
        <v>5.5E-2</v>
      </c>
      <c r="AF17" s="14">
        <f t="shared" si="3"/>
        <v>0.56510474899272345</v>
      </c>
      <c r="AG17" s="3">
        <v>44858</v>
      </c>
      <c r="AH17" s="14">
        <v>0.6532</v>
      </c>
      <c r="AI17" s="2" t="s">
        <v>152</v>
      </c>
      <c r="AJ17" s="35"/>
      <c r="AK17" s="14"/>
      <c r="AL17" s="3"/>
      <c r="AM17" s="2"/>
      <c r="AN17" s="35"/>
      <c r="AO17" s="14"/>
      <c r="AP17" s="3"/>
      <c r="AQ17" s="2"/>
      <c r="AR17" s="35"/>
      <c r="AS17" s="14"/>
      <c r="AT17" s="3"/>
      <c r="AU17" s="2"/>
      <c r="AV17" s="31">
        <v>540</v>
      </c>
      <c r="AW17" s="2"/>
      <c r="AX17" s="2"/>
      <c r="AY17" s="2"/>
      <c r="AZ17" s="2"/>
      <c r="BB17" s="13"/>
      <c r="BC17" s="13"/>
      <c r="BD17" s="13"/>
      <c r="BE17" s="13"/>
      <c r="BF17" s="12"/>
    </row>
    <row r="18" spans="1:58" outlineLevel="1" x14ac:dyDescent="0.35">
      <c r="A18" s="9" t="s">
        <v>1185</v>
      </c>
      <c r="B18" s="2">
        <v>64681</v>
      </c>
      <c r="C18" s="2" t="s">
        <v>280</v>
      </c>
      <c r="D18" s="2" t="s">
        <v>1630</v>
      </c>
      <c r="E18" s="2" t="s">
        <v>284</v>
      </c>
      <c r="F18" s="2" t="s">
        <v>148</v>
      </c>
      <c r="G18" s="2" t="s">
        <v>400</v>
      </c>
      <c r="H18" s="2" t="s">
        <v>303</v>
      </c>
      <c r="I18" s="2" t="s">
        <v>304</v>
      </c>
      <c r="J18" s="2">
        <v>36832</v>
      </c>
      <c r="K18" s="2" t="s">
        <v>371</v>
      </c>
      <c r="L18" s="6" t="s">
        <v>412</v>
      </c>
      <c r="M18" s="2" t="str">
        <f>_xlfn.XLOOKUP(I18,Dropdowns!$U$2:$U$53,Dropdowns!$W$2:$W$53,"",0,1)</f>
        <v>East South Central</v>
      </c>
      <c r="N18" s="2" t="s">
        <v>1220</v>
      </c>
      <c r="O18" s="2" t="s">
        <v>1665</v>
      </c>
      <c r="P18" s="3" t="s">
        <v>151</v>
      </c>
      <c r="Q18" s="3">
        <v>44922</v>
      </c>
      <c r="R18" s="2">
        <v>305</v>
      </c>
      <c r="S18" s="11">
        <v>362187</v>
      </c>
      <c r="T18" s="11">
        <v>344940</v>
      </c>
      <c r="U18" s="2">
        <v>1</v>
      </c>
      <c r="V18" s="2" t="s">
        <v>3145</v>
      </c>
      <c r="W18" s="2">
        <v>2003</v>
      </c>
      <c r="X18" s="2" t="s">
        <v>95</v>
      </c>
      <c r="Y18" s="31">
        <v>24374619.950319264</v>
      </c>
      <c r="Z18" s="35">
        <v>7808209.3790528821</v>
      </c>
      <c r="AA18" s="31">
        <v>3350000</v>
      </c>
      <c r="AB18" s="31">
        <v>35100000</v>
      </c>
      <c r="AC18" s="31">
        <v>35100000</v>
      </c>
      <c r="AD18" s="3">
        <v>44684</v>
      </c>
      <c r="AE18" s="14">
        <v>5.7500000000000002E-2</v>
      </c>
      <c r="AF18" s="14">
        <f t="shared" si="3"/>
        <v>0.6944336168182127</v>
      </c>
      <c r="AG18" s="3">
        <v>44858</v>
      </c>
      <c r="AH18" s="14">
        <v>0.51719999999999999</v>
      </c>
      <c r="AI18" s="2" t="s">
        <v>152</v>
      </c>
      <c r="AJ18" s="35"/>
      <c r="AK18" s="14"/>
      <c r="AL18" s="3"/>
      <c r="AM18" s="2"/>
      <c r="AN18" s="35"/>
      <c r="AO18" s="14"/>
      <c r="AP18" s="3"/>
      <c r="AQ18" s="2"/>
      <c r="AR18" s="35"/>
      <c r="AS18" s="14"/>
      <c r="AT18" s="3"/>
      <c r="AU18" s="2"/>
      <c r="AV18" s="31">
        <v>530</v>
      </c>
      <c r="AW18" s="2"/>
      <c r="AX18" s="2"/>
      <c r="AY18" s="2"/>
      <c r="AZ18" s="2"/>
      <c r="BB18" s="13"/>
      <c r="BC18" s="13"/>
      <c r="BD18" s="13"/>
      <c r="BE18" s="13"/>
      <c r="BF18" s="12"/>
    </row>
    <row r="19" spans="1:58" outlineLevel="1" x14ac:dyDescent="0.35">
      <c r="A19" s="9" t="s">
        <v>1185</v>
      </c>
      <c r="B19" s="2">
        <v>64681</v>
      </c>
      <c r="C19" s="2" t="s">
        <v>280</v>
      </c>
      <c r="D19" s="2" t="s">
        <v>1631</v>
      </c>
      <c r="E19" s="2" t="s">
        <v>284</v>
      </c>
      <c r="F19" s="2" t="s">
        <v>148</v>
      </c>
      <c r="G19" s="2" t="s">
        <v>401</v>
      </c>
      <c r="H19" s="2" t="s">
        <v>305</v>
      </c>
      <c r="I19" s="2" t="s">
        <v>161</v>
      </c>
      <c r="J19" s="2">
        <v>78412</v>
      </c>
      <c r="K19" s="2" t="s">
        <v>1202</v>
      </c>
      <c r="L19" s="6" t="s">
        <v>413</v>
      </c>
      <c r="M19" s="2" t="str">
        <f>_xlfn.XLOOKUP(I19,Dropdowns!$U$2:$U$53,Dropdowns!$W$2:$W$53,"",0,1)</f>
        <v>West South Central</v>
      </c>
      <c r="N19" s="2" t="s">
        <v>305</v>
      </c>
      <c r="O19" s="2" t="s">
        <v>1666</v>
      </c>
      <c r="P19" s="3" t="s">
        <v>151</v>
      </c>
      <c r="Q19" s="3">
        <v>44922</v>
      </c>
      <c r="R19" s="2">
        <v>100</v>
      </c>
      <c r="S19" s="11">
        <v>118439</v>
      </c>
      <c r="T19" s="11">
        <v>116122</v>
      </c>
      <c r="U19" s="2">
        <v>1</v>
      </c>
      <c r="V19" s="2" t="s">
        <v>3145</v>
      </c>
      <c r="W19" s="2">
        <v>2015</v>
      </c>
      <c r="X19" s="2" t="s">
        <v>95</v>
      </c>
      <c r="Y19" s="31">
        <v>8533515.1409257054</v>
      </c>
      <c r="Z19" s="35">
        <v>2733641.5129948771</v>
      </c>
      <c r="AA19" s="31">
        <v>2480000</v>
      </c>
      <c r="AB19" s="31">
        <v>15100000</v>
      </c>
      <c r="AC19" s="31">
        <v>15100000</v>
      </c>
      <c r="AD19" s="3">
        <v>44677</v>
      </c>
      <c r="AE19" s="14">
        <v>5.2499999999999998E-2</v>
      </c>
      <c r="AF19" s="14">
        <f t="shared" si="3"/>
        <v>0.56513345304143747</v>
      </c>
      <c r="AG19" s="3">
        <v>44858</v>
      </c>
      <c r="AH19" s="14">
        <v>0.81210000000000004</v>
      </c>
      <c r="AI19" s="2" t="s">
        <v>152</v>
      </c>
      <c r="AJ19" s="35"/>
      <c r="AK19" s="14"/>
      <c r="AL19" s="3"/>
      <c r="AM19" s="2"/>
      <c r="AN19" s="35"/>
      <c r="AO19" s="14"/>
      <c r="AP19" s="3"/>
      <c r="AQ19" s="2"/>
      <c r="AR19" s="35"/>
      <c r="AS19" s="14"/>
      <c r="AT19" s="3"/>
      <c r="AU19" s="2"/>
      <c r="AV19" s="31">
        <v>636</v>
      </c>
      <c r="AW19" s="2"/>
      <c r="AX19" s="2"/>
      <c r="AY19" s="2"/>
      <c r="AZ19" s="2"/>
      <c r="BB19" s="13"/>
      <c r="BC19" s="13"/>
      <c r="BD19" s="13"/>
      <c r="BE19" s="13"/>
      <c r="BF19" s="12"/>
    </row>
    <row r="20" spans="1:58" outlineLevel="1" x14ac:dyDescent="0.35">
      <c r="A20" s="9" t="s">
        <v>1185</v>
      </c>
      <c r="B20" s="2">
        <v>64681</v>
      </c>
      <c r="C20" s="2" t="s">
        <v>280</v>
      </c>
      <c r="D20" s="2" t="s">
        <v>1632</v>
      </c>
      <c r="E20" s="2" t="s">
        <v>284</v>
      </c>
      <c r="F20" s="2" t="s">
        <v>148</v>
      </c>
      <c r="G20" s="2" t="s">
        <v>402</v>
      </c>
      <c r="H20" s="2" t="s">
        <v>306</v>
      </c>
      <c r="I20" s="2" t="s">
        <v>187</v>
      </c>
      <c r="J20" s="2">
        <v>31201</v>
      </c>
      <c r="K20" s="2" t="s">
        <v>1203</v>
      </c>
      <c r="L20" s="6" t="s">
        <v>414</v>
      </c>
      <c r="M20" s="2" t="str">
        <f>_xlfn.XLOOKUP(I20,Dropdowns!$U$2:$U$53,Dropdowns!$W$2:$W$53,"",0,1)</f>
        <v>South Atlantic</v>
      </c>
      <c r="N20" s="2" t="s">
        <v>306</v>
      </c>
      <c r="O20" s="2" t="s">
        <v>1667</v>
      </c>
      <c r="P20" s="3" t="s">
        <v>151</v>
      </c>
      <c r="Q20" s="3">
        <v>44922</v>
      </c>
      <c r="R20" s="2">
        <v>146</v>
      </c>
      <c r="S20" s="11">
        <v>177804</v>
      </c>
      <c r="T20" s="11">
        <v>117002</v>
      </c>
      <c r="U20" s="2">
        <v>1</v>
      </c>
      <c r="V20" s="2" t="s">
        <v>3145</v>
      </c>
      <c r="W20" s="2">
        <v>2015</v>
      </c>
      <c r="X20" s="2" t="s">
        <v>95</v>
      </c>
      <c r="Y20" s="31">
        <v>14095713.176644878</v>
      </c>
      <c r="Z20" s="35">
        <v>4515445.9866307052</v>
      </c>
      <c r="AA20" s="31">
        <v>2430000</v>
      </c>
      <c r="AB20" s="31">
        <v>23500000</v>
      </c>
      <c r="AC20" s="31">
        <v>23500000</v>
      </c>
      <c r="AD20" s="3">
        <v>44684</v>
      </c>
      <c r="AE20" s="14">
        <v>5.2499999999999998E-2</v>
      </c>
      <c r="AF20" s="14">
        <f t="shared" si="3"/>
        <v>0.59981758198488844</v>
      </c>
      <c r="AG20" s="3">
        <v>44858</v>
      </c>
      <c r="AH20" s="14">
        <v>0.98929999999999996</v>
      </c>
      <c r="AI20" s="2" t="s">
        <v>152</v>
      </c>
      <c r="AJ20" s="35"/>
      <c r="AK20" s="14"/>
      <c r="AL20" s="3"/>
      <c r="AM20" s="2"/>
      <c r="AN20" s="35"/>
      <c r="AO20" s="14"/>
      <c r="AP20" s="3"/>
      <c r="AQ20" s="2"/>
      <c r="AR20" s="35"/>
      <c r="AS20" s="14"/>
      <c r="AT20" s="3"/>
      <c r="AU20" s="2"/>
      <c r="AV20" s="31">
        <v>1081</v>
      </c>
      <c r="AW20" s="2"/>
      <c r="AX20" s="2"/>
      <c r="AY20" s="2"/>
      <c r="AZ20" s="2"/>
      <c r="BB20" s="13"/>
      <c r="BC20" s="13"/>
      <c r="BD20" s="13"/>
      <c r="BE20" s="13"/>
      <c r="BF20" s="12"/>
    </row>
    <row r="21" spans="1:58" outlineLevel="1" x14ac:dyDescent="0.35">
      <c r="A21" s="9" t="s">
        <v>1185</v>
      </c>
      <c r="B21" s="2">
        <v>64681</v>
      </c>
      <c r="C21" s="2" t="s">
        <v>280</v>
      </c>
      <c r="D21" s="2" t="s">
        <v>1633</v>
      </c>
      <c r="E21" s="2" t="s">
        <v>284</v>
      </c>
      <c r="F21" s="2" t="s">
        <v>148</v>
      </c>
      <c r="G21" s="2" t="s">
        <v>403</v>
      </c>
      <c r="H21" s="2" t="s">
        <v>307</v>
      </c>
      <c r="I21" s="2" t="s">
        <v>296</v>
      </c>
      <c r="J21" s="2">
        <v>28723</v>
      </c>
      <c r="K21" s="2" t="s">
        <v>1204</v>
      </c>
      <c r="L21" s="6" t="s">
        <v>415</v>
      </c>
      <c r="M21" s="2" t="str">
        <f>_xlfn.XLOOKUP(I21,Dropdowns!$U$2:$U$53,Dropdowns!$W$2:$W$53,"",0,1)</f>
        <v>South Atlantic</v>
      </c>
      <c r="N21" s="2" t="s">
        <v>307</v>
      </c>
      <c r="O21" s="2" t="s">
        <v>1668</v>
      </c>
      <c r="P21" s="3" t="s">
        <v>151</v>
      </c>
      <c r="Q21" s="3">
        <v>44922</v>
      </c>
      <c r="R21" s="2">
        <v>196</v>
      </c>
      <c r="S21" s="11">
        <v>222563</v>
      </c>
      <c r="T21" s="11">
        <v>213248</v>
      </c>
      <c r="U21" s="2">
        <v>1</v>
      </c>
      <c r="V21" s="2" t="s">
        <v>3145</v>
      </c>
      <c r="W21" s="2">
        <v>2015</v>
      </c>
      <c r="X21" s="2" t="s">
        <v>95</v>
      </c>
      <c r="Y21" s="31">
        <v>22343964.661840644</v>
      </c>
      <c r="Z21" s="35">
        <v>7157705.6296020346</v>
      </c>
      <c r="AA21" s="31">
        <v>5400000</v>
      </c>
      <c r="AB21" s="31">
        <v>37800000</v>
      </c>
      <c r="AC21" s="31">
        <v>37800000</v>
      </c>
      <c r="AD21" s="3">
        <v>44684</v>
      </c>
      <c r="AE21" s="14">
        <v>5.5E-2</v>
      </c>
      <c r="AF21" s="14">
        <f t="shared" si="3"/>
        <v>0.5911101762391705</v>
      </c>
      <c r="AG21" s="3">
        <v>44858</v>
      </c>
      <c r="AH21" s="14">
        <v>0.86880000000000002</v>
      </c>
      <c r="AI21" s="2" t="s">
        <v>152</v>
      </c>
      <c r="AJ21" s="35"/>
      <c r="AK21" s="14"/>
      <c r="AL21" s="3"/>
      <c r="AM21" s="2"/>
      <c r="AN21" s="35"/>
      <c r="AO21" s="14"/>
      <c r="AP21" s="3"/>
      <c r="AQ21" s="2"/>
      <c r="AR21" s="35"/>
      <c r="AS21" s="14"/>
      <c r="AT21" s="3"/>
      <c r="AU21" s="2"/>
      <c r="AV21" s="31">
        <v>692</v>
      </c>
      <c r="AW21" s="2"/>
      <c r="AX21" s="2"/>
      <c r="AY21" s="2"/>
      <c r="AZ21" s="2"/>
      <c r="BB21" s="13"/>
      <c r="BC21" s="13"/>
      <c r="BD21" s="13"/>
      <c r="BE21" s="13"/>
      <c r="BF21" s="12"/>
    </row>
    <row r="22" spans="1:58" outlineLevel="1" x14ac:dyDescent="0.35">
      <c r="A22" s="9" t="s">
        <v>1185</v>
      </c>
      <c r="B22" s="2">
        <v>64681</v>
      </c>
      <c r="C22" s="2" t="s">
        <v>280</v>
      </c>
      <c r="D22" s="2" t="s">
        <v>1634</v>
      </c>
      <c r="E22" s="2" t="s">
        <v>284</v>
      </c>
      <c r="F22" s="2" t="s">
        <v>148</v>
      </c>
      <c r="G22" s="2" t="s">
        <v>404</v>
      </c>
      <c r="H22" s="2" t="s">
        <v>297</v>
      </c>
      <c r="I22" s="2" t="s">
        <v>298</v>
      </c>
      <c r="J22" s="2">
        <v>45056</v>
      </c>
      <c r="K22" s="2" t="s">
        <v>1205</v>
      </c>
      <c r="L22" s="6" t="s">
        <v>416</v>
      </c>
      <c r="M22" s="2" t="str">
        <f>_xlfn.XLOOKUP(I22,Dropdowns!$U$2:$U$53,Dropdowns!$W$2:$W$53,"",0,1)</f>
        <v>East North Central</v>
      </c>
      <c r="N22" s="2" t="s">
        <v>1221</v>
      </c>
      <c r="O22" s="2" t="s">
        <v>1669</v>
      </c>
      <c r="P22" s="3" t="s">
        <v>151</v>
      </c>
      <c r="Q22" s="3">
        <v>44922</v>
      </c>
      <c r="R22" s="2">
        <v>128</v>
      </c>
      <c r="S22" s="11">
        <v>194729</v>
      </c>
      <c r="T22" s="11">
        <v>143300</v>
      </c>
      <c r="U22" s="2">
        <v>1</v>
      </c>
      <c r="V22" s="2" t="s">
        <v>3145</v>
      </c>
      <c r="W22" s="2">
        <v>2018</v>
      </c>
      <c r="X22" s="2" t="s">
        <v>95</v>
      </c>
      <c r="Y22" s="31">
        <v>30131984.6113015</v>
      </c>
      <c r="Z22" s="35">
        <v>9652533.8787224777</v>
      </c>
      <c r="AA22" s="31">
        <v>1400000</v>
      </c>
      <c r="AB22" s="31">
        <v>35800000</v>
      </c>
      <c r="AC22" s="31">
        <v>49800000</v>
      </c>
      <c r="AD22" s="3">
        <v>44676</v>
      </c>
      <c r="AE22" s="14">
        <v>5.5E-2</v>
      </c>
      <c r="AF22" s="14">
        <f t="shared" si="3"/>
        <v>0.84167554780171794</v>
      </c>
      <c r="AG22" s="3">
        <v>44858</v>
      </c>
      <c r="AH22" s="14">
        <v>0.95760000000000001</v>
      </c>
      <c r="AI22" s="2" t="s">
        <v>152</v>
      </c>
      <c r="AJ22" s="35"/>
      <c r="AK22" s="14"/>
      <c r="AL22" s="3"/>
      <c r="AM22" s="2"/>
      <c r="AN22" s="35"/>
      <c r="AO22" s="14"/>
      <c r="AP22" s="3"/>
      <c r="AQ22" s="2"/>
      <c r="AR22" s="35"/>
      <c r="AS22" s="14"/>
      <c r="AT22" s="3"/>
      <c r="AU22" s="2"/>
      <c r="AV22" s="31">
        <v>735</v>
      </c>
      <c r="AW22" s="2"/>
      <c r="AX22" s="2"/>
      <c r="AY22" s="2"/>
      <c r="AZ22" s="2"/>
      <c r="BB22" s="13"/>
      <c r="BC22" s="13"/>
      <c r="BD22" s="13"/>
      <c r="BE22" s="13"/>
      <c r="BF22" s="12"/>
    </row>
    <row r="23" spans="1:58" outlineLevel="1" x14ac:dyDescent="0.35">
      <c r="A23" s="9" t="s">
        <v>1185</v>
      </c>
      <c r="B23" s="2">
        <v>64681</v>
      </c>
      <c r="C23" s="2" t="s">
        <v>280</v>
      </c>
      <c r="D23" s="2" t="s">
        <v>1635</v>
      </c>
      <c r="E23" s="2" t="s">
        <v>284</v>
      </c>
      <c r="F23" s="2" t="s">
        <v>148</v>
      </c>
      <c r="G23" s="2" t="s">
        <v>405</v>
      </c>
      <c r="H23" s="2" t="s">
        <v>308</v>
      </c>
      <c r="I23" s="2" t="s">
        <v>161</v>
      </c>
      <c r="J23" s="2">
        <v>77801</v>
      </c>
      <c r="K23" s="2" t="s">
        <v>1206</v>
      </c>
      <c r="L23" s="6" t="s">
        <v>417</v>
      </c>
      <c r="M23" s="2" t="str">
        <f>_xlfn.XLOOKUP(I23,Dropdowns!$U$2:$U$53,Dropdowns!$W$2:$W$53,"",0,1)</f>
        <v>West South Central</v>
      </c>
      <c r="N23" s="2" t="s">
        <v>1222</v>
      </c>
      <c r="O23" s="2" t="s">
        <v>1670</v>
      </c>
      <c r="P23" s="3" t="s">
        <v>151</v>
      </c>
      <c r="Q23" s="3">
        <v>44922</v>
      </c>
      <c r="R23" s="2">
        <v>380</v>
      </c>
      <c r="S23" s="11">
        <v>503906</v>
      </c>
      <c r="T23" s="11">
        <v>476344</v>
      </c>
      <c r="U23" s="2">
        <v>1</v>
      </c>
      <c r="V23" s="2" t="s">
        <v>3145</v>
      </c>
      <c r="W23" s="2">
        <v>2009</v>
      </c>
      <c r="X23" s="2" t="s">
        <v>95</v>
      </c>
      <c r="Y23" s="31">
        <v>34659740.081944674</v>
      </c>
      <c r="Z23" s="35">
        <v>11102963.169681368</v>
      </c>
      <c r="AA23" s="31">
        <v>6600000</v>
      </c>
      <c r="AB23" s="31">
        <v>50300000</v>
      </c>
      <c r="AC23" s="31">
        <v>50300000</v>
      </c>
      <c r="AD23" s="3">
        <v>44683</v>
      </c>
      <c r="AE23" s="14">
        <v>0.05</v>
      </c>
      <c r="AF23" s="14">
        <f t="shared" si="3"/>
        <v>0.68906043900486424</v>
      </c>
      <c r="AG23" s="3">
        <v>44858</v>
      </c>
      <c r="AH23" s="14">
        <v>0.9919</v>
      </c>
      <c r="AI23" s="2" t="s">
        <v>152</v>
      </c>
      <c r="AJ23" s="35"/>
      <c r="AK23" s="14"/>
      <c r="AL23" s="3"/>
      <c r="AM23" s="2"/>
      <c r="AN23" s="35"/>
      <c r="AO23" s="14"/>
      <c r="AP23" s="3"/>
      <c r="AQ23" s="2"/>
      <c r="AR23" s="35"/>
      <c r="AS23" s="14"/>
      <c r="AT23" s="3"/>
      <c r="AU23" s="2"/>
      <c r="AV23" s="31">
        <v>583</v>
      </c>
      <c r="AW23" s="2"/>
      <c r="AX23" s="2"/>
      <c r="AY23" s="2"/>
      <c r="AZ23" s="2"/>
      <c r="BB23" s="13"/>
      <c r="BC23" s="13"/>
      <c r="BD23" s="13"/>
      <c r="BE23" s="13"/>
      <c r="BF23" s="12"/>
    </row>
    <row r="24" spans="1:58" outlineLevel="1" x14ac:dyDescent="0.35">
      <c r="A24" s="9" t="s">
        <v>1186</v>
      </c>
      <c r="B24" s="2">
        <v>64777</v>
      </c>
      <c r="C24" s="2" t="s">
        <v>287</v>
      </c>
      <c r="D24" s="2" t="s">
        <v>309</v>
      </c>
      <c r="E24" s="2" t="s">
        <v>170</v>
      </c>
      <c r="F24" s="2" t="s">
        <v>148</v>
      </c>
      <c r="G24" s="2" t="s">
        <v>523</v>
      </c>
      <c r="H24" s="2" t="s">
        <v>315</v>
      </c>
      <c r="I24" s="2" t="s">
        <v>296</v>
      </c>
      <c r="J24" s="2">
        <v>27701</v>
      </c>
      <c r="K24" s="2" t="s">
        <v>1207</v>
      </c>
      <c r="L24" s="6" t="s">
        <v>529</v>
      </c>
      <c r="M24" s="2" t="str">
        <f>_xlfn.XLOOKUP(I24,Dropdowns!$U$2:$U$53,Dropdowns!$W$2:$W$53,"",0,1)</f>
        <v>South Atlantic</v>
      </c>
      <c r="N24" s="2" t="s">
        <v>1214</v>
      </c>
      <c r="O24" s="2" t="s">
        <v>1661</v>
      </c>
      <c r="P24" s="3" t="s">
        <v>151</v>
      </c>
      <c r="Q24" s="3">
        <v>44925</v>
      </c>
      <c r="R24" s="2">
        <v>608</v>
      </c>
      <c r="S24" s="11">
        <v>874881</v>
      </c>
      <c r="T24" s="11">
        <v>586346</v>
      </c>
      <c r="U24" s="2">
        <v>1</v>
      </c>
      <c r="V24" s="2" t="s">
        <v>3145</v>
      </c>
      <c r="W24" s="2">
        <v>1923</v>
      </c>
      <c r="X24" s="2">
        <v>2022</v>
      </c>
      <c r="Y24" s="31">
        <v>184500000</v>
      </c>
      <c r="Z24" s="35">
        <v>32168543.407192156</v>
      </c>
      <c r="AA24" s="31">
        <v>17950000</v>
      </c>
      <c r="AB24" s="31">
        <v>288500000</v>
      </c>
      <c r="AC24" s="31">
        <f t="shared" si="1"/>
        <v>288500000</v>
      </c>
      <c r="AD24" s="3">
        <v>44575</v>
      </c>
      <c r="AE24" s="14">
        <v>4.2999999999999997E-2</v>
      </c>
      <c r="AF24" s="14">
        <f t="shared" ref="AF24:AF29" si="4">Y24/AB24</f>
        <v>0.63951473136915082</v>
      </c>
      <c r="AG24" s="3">
        <v>44774</v>
      </c>
      <c r="AH24" s="14">
        <v>0.8881</v>
      </c>
      <c r="AI24" s="2" t="s">
        <v>152</v>
      </c>
      <c r="AJ24" s="35"/>
      <c r="AK24" s="14"/>
      <c r="AL24" s="3"/>
      <c r="AM24" s="2"/>
      <c r="AN24" s="35"/>
      <c r="AO24" s="14"/>
      <c r="AP24" s="3"/>
      <c r="AQ24" s="2"/>
      <c r="AR24" s="35"/>
      <c r="AS24" s="14"/>
      <c r="AT24" s="3"/>
      <c r="AU24" s="2"/>
      <c r="AV24" s="31">
        <v>1684.3</v>
      </c>
      <c r="AW24" s="2"/>
      <c r="AX24" s="2"/>
      <c r="AY24" s="2"/>
      <c r="AZ24" s="2"/>
      <c r="BB24" s="13"/>
      <c r="BC24" s="13"/>
      <c r="BD24" s="13"/>
      <c r="BE24" s="13"/>
      <c r="BF24" s="12"/>
    </row>
    <row r="25" spans="1:58" outlineLevel="1" x14ac:dyDescent="0.35">
      <c r="A25" s="9" t="s">
        <v>1186</v>
      </c>
      <c r="B25" s="2">
        <v>64777</v>
      </c>
      <c r="C25" s="2" t="s">
        <v>287</v>
      </c>
      <c r="D25" s="2" t="s">
        <v>310</v>
      </c>
      <c r="E25" s="2" t="s">
        <v>521</v>
      </c>
      <c r="F25" s="2" t="s">
        <v>148</v>
      </c>
      <c r="G25" s="2" t="s">
        <v>524</v>
      </c>
      <c r="H25" s="2" t="s">
        <v>316</v>
      </c>
      <c r="I25" s="2" t="s">
        <v>317</v>
      </c>
      <c r="J25" s="2">
        <v>96706</v>
      </c>
      <c r="K25" s="2" t="s">
        <v>1208</v>
      </c>
      <c r="L25" s="6" t="s">
        <v>530</v>
      </c>
      <c r="M25" s="2" t="str">
        <f>_xlfn.XLOOKUP(I25,Dropdowns!$U$2:$U$53,Dropdowns!$W$2:$W$53,"",0,1)</f>
        <v>Pacific</v>
      </c>
      <c r="N25" s="2" t="s">
        <v>1215</v>
      </c>
      <c r="O25" s="2" t="s">
        <v>1671</v>
      </c>
      <c r="P25" s="3" t="s">
        <v>151</v>
      </c>
      <c r="Q25" s="3">
        <v>44925</v>
      </c>
      <c r="R25" s="2">
        <v>318</v>
      </c>
      <c r="S25" s="11">
        <v>364857</v>
      </c>
      <c r="T25" s="11">
        <v>265817</v>
      </c>
      <c r="U25" s="2">
        <v>1</v>
      </c>
      <c r="V25" s="2" t="s">
        <v>3145</v>
      </c>
      <c r="W25" s="2">
        <v>2021</v>
      </c>
      <c r="X25" s="2" t="s">
        <v>95</v>
      </c>
      <c r="Y25" s="31">
        <v>132900000</v>
      </c>
      <c r="Z25" s="35">
        <v>23171812.568107519</v>
      </c>
      <c r="AA25" s="31">
        <v>7900000</v>
      </c>
      <c r="AB25" s="31">
        <v>214800000</v>
      </c>
      <c r="AC25" s="31">
        <f t="shared" si="1"/>
        <v>214800000</v>
      </c>
      <c r="AD25" s="3">
        <v>44608</v>
      </c>
      <c r="AE25" s="14">
        <v>4.2999999999999997E-2</v>
      </c>
      <c r="AF25" s="14">
        <f t="shared" si="4"/>
        <v>0.61871508379888274</v>
      </c>
      <c r="AG25" s="3">
        <v>44774</v>
      </c>
      <c r="AH25" s="14">
        <v>0.92759999999999998</v>
      </c>
      <c r="AI25" s="2" t="s">
        <v>152</v>
      </c>
      <c r="AJ25" s="35"/>
      <c r="AK25" s="14"/>
      <c r="AL25" s="3"/>
      <c r="AM25" s="2"/>
      <c r="AN25" s="35"/>
      <c r="AO25" s="14"/>
      <c r="AP25" s="3"/>
      <c r="AQ25" s="2"/>
      <c r="AR25" s="35"/>
      <c r="AS25" s="14"/>
      <c r="AT25" s="3"/>
      <c r="AU25" s="2"/>
      <c r="AV25" s="31">
        <v>2610.39661016949</v>
      </c>
      <c r="AW25" s="2"/>
      <c r="AX25" s="2"/>
      <c r="AY25" s="2"/>
      <c r="AZ25" s="2"/>
      <c r="BB25" s="13"/>
      <c r="BC25" s="13"/>
      <c r="BD25" s="13"/>
      <c r="BE25" s="13"/>
      <c r="BF25" s="12"/>
    </row>
    <row r="26" spans="1:58" outlineLevel="1" x14ac:dyDescent="0.35">
      <c r="A26" s="9" t="s">
        <v>1186</v>
      </c>
      <c r="B26" s="2">
        <v>64777</v>
      </c>
      <c r="C26" s="2" t="s">
        <v>287</v>
      </c>
      <c r="D26" s="2" t="s">
        <v>311</v>
      </c>
      <c r="E26" s="2" t="s">
        <v>522</v>
      </c>
      <c r="F26" s="2" t="s">
        <v>1612</v>
      </c>
      <c r="G26" s="2" t="s">
        <v>525</v>
      </c>
      <c r="H26" s="2" t="s">
        <v>318</v>
      </c>
      <c r="I26" s="2" t="s">
        <v>319</v>
      </c>
      <c r="J26" s="2">
        <v>80205</v>
      </c>
      <c r="K26" s="2" t="s">
        <v>1209</v>
      </c>
      <c r="L26" s="6" t="s">
        <v>531</v>
      </c>
      <c r="M26" s="2" t="str">
        <f>_xlfn.XLOOKUP(I26,Dropdowns!$U$2:$U$53,Dropdowns!$W$2:$W$53,"",0,1)</f>
        <v>Mountain</v>
      </c>
      <c r="N26" s="2" t="s">
        <v>318</v>
      </c>
      <c r="O26" s="2" t="s">
        <v>1672</v>
      </c>
      <c r="P26" s="3" t="s">
        <v>151</v>
      </c>
      <c r="Q26" s="3">
        <v>44925</v>
      </c>
      <c r="R26" s="2">
        <v>355</v>
      </c>
      <c r="S26" s="11">
        <v>276338</v>
      </c>
      <c r="T26" s="11">
        <v>276338</v>
      </c>
      <c r="U26" s="2">
        <v>1</v>
      </c>
      <c r="V26" s="2" t="s">
        <v>3145</v>
      </c>
      <c r="W26" s="2">
        <v>2016</v>
      </c>
      <c r="X26" s="2" t="s">
        <v>95</v>
      </c>
      <c r="Y26" s="31">
        <v>95000000</v>
      </c>
      <c r="Z26" s="35">
        <v>16563748.63784962</v>
      </c>
      <c r="AA26" s="31">
        <v>15500000</v>
      </c>
      <c r="AB26" s="31">
        <v>148400000</v>
      </c>
      <c r="AC26" s="31">
        <f t="shared" si="1"/>
        <v>148400000</v>
      </c>
      <c r="AD26" s="3">
        <v>44567</v>
      </c>
      <c r="AE26" s="14">
        <v>3.7999999999999999E-2</v>
      </c>
      <c r="AF26" s="14">
        <f t="shared" si="4"/>
        <v>0.64016172506738545</v>
      </c>
      <c r="AG26" s="3">
        <v>44774</v>
      </c>
      <c r="AH26" s="14">
        <v>0.88449999999999995</v>
      </c>
      <c r="AI26" s="2" t="s">
        <v>152</v>
      </c>
      <c r="AJ26" s="35"/>
      <c r="AK26" s="14"/>
      <c r="AL26" s="3"/>
      <c r="AM26" s="2"/>
      <c r="AN26" s="35"/>
      <c r="AO26" s="14"/>
      <c r="AP26" s="3"/>
      <c r="AQ26" s="2"/>
      <c r="AR26" s="35"/>
      <c r="AS26" s="14"/>
      <c r="AT26" s="3"/>
      <c r="AU26" s="2"/>
      <c r="AV26" s="31">
        <v>1967.58598726115</v>
      </c>
      <c r="AW26" s="2"/>
      <c r="AX26" s="2"/>
      <c r="AY26" s="2"/>
      <c r="AZ26" s="2"/>
      <c r="BB26" s="13"/>
      <c r="BC26" s="13"/>
      <c r="BD26" s="13"/>
      <c r="BE26" s="13"/>
      <c r="BF26" s="12"/>
    </row>
    <row r="27" spans="1:58" outlineLevel="1" x14ac:dyDescent="0.35">
      <c r="A27" s="9" t="s">
        <v>1186</v>
      </c>
      <c r="B27" s="2">
        <v>64777</v>
      </c>
      <c r="C27" s="2" t="s">
        <v>287</v>
      </c>
      <c r="D27" s="2" t="s">
        <v>312</v>
      </c>
      <c r="E27" s="2" t="s">
        <v>170</v>
      </c>
      <c r="F27" s="2" t="s">
        <v>148</v>
      </c>
      <c r="G27" s="2" t="s">
        <v>526</v>
      </c>
      <c r="H27" s="2" t="s">
        <v>320</v>
      </c>
      <c r="I27" s="2" t="s">
        <v>187</v>
      </c>
      <c r="J27" s="2">
        <v>30328</v>
      </c>
      <c r="K27" s="2" t="s">
        <v>1210</v>
      </c>
      <c r="L27" s="6" t="s">
        <v>532</v>
      </c>
      <c r="M27" s="2" t="str">
        <f>_xlfn.XLOOKUP(I27,Dropdowns!$U$2:$U$53,Dropdowns!$W$2:$W$53,"",0,1)</f>
        <v>South Atlantic</v>
      </c>
      <c r="N27" s="2" t="s">
        <v>701</v>
      </c>
      <c r="O27" s="2" t="s">
        <v>1653</v>
      </c>
      <c r="P27" s="3" t="s">
        <v>151</v>
      </c>
      <c r="Q27" s="3">
        <v>44925</v>
      </c>
      <c r="R27" s="2">
        <v>345</v>
      </c>
      <c r="S27" s="11">
        <v>359726</v>
      </c>
      <c r="T27" s="11">
        <v>326747</v>
      </c>
      <c r="U27" s="2">
        <v>1</v>
      </c>
      <c r="V27" s="2" t="s">
        <v>3145</v>
      </c>
      <c r="W27" s="2">
        <v>2014</v>
      </c>
      <c r="X27" s="2" t="s">
        <v>95</v>
      </c>
      <c r="Y27" s="31">
        <v>70400000</v>
      </c>
      <c r="Z27" s="35">
        <v>12274609.516890666</v>
      </c>
      <c r="AA27" s="31">
        <v>13800000</v>
      </c>
      <c r="AB27" s="31">
        <v>110000000</v>
      </c>
      <c r="AC27" s="31">
        <f t="shared" si="1"/>
        <v>110000000</v>
      </c>
      <c r="AD27" s="3">
        <v>44572</v>
      </c>
      <c r="AE27" s="14">
        <v>3.5000000000000003E-2</v>
      </c>
      <c r="AF27" s="14">
        <f t="shared" si="4"/>
        <v>0.64</v>
      </c>
      <c r="AG27" s="3">
        <v>44774</v>
      </c>
      <c r="AH27" s="14">
        <v>0.94199999999999995</v>
      </c>
      <c r="AI27" s="2" t="s">
        <v>152</v>
      </c>
      <c r="AJ27" s="35"/>
      <c r="AK27" s="14"/>
      <c r="AL27" s="3"/>
      <c r="AM27" s="2"/>
      <c r="AN27" s="35"/>
      <c r="AO27" s="14"/>
      <c r="AP27" s="3"/>
      <c r="AQ27" s="2"/>
      <c r="AR27" s="35"/>
      <c r="AS27" s="14"/>
      <c r="AT27" s="3"/>
      <c r="AU27" s="2"/>
      <c r="AV27" s="31">
        <v>1663.4523076923076</v>
      </c>
      <c r="AW27" s="2"/>
      <c r="AX27" s="2"/>
      <c r="AY27" s="2"/>
      <c r="AZ27" s="2"/>
      <c r="BB27" s="13"/>
      <c r="BC27" s="13"/>
      <c r="BD27" s="13"/>
      <c r="BE27" s="13"/>
      <c r="BF27" s="12"/>
    </row>
    <row r="28" spans="1:58" outlineLevel="1" x14ac:dyDescent="0.35">
      <c r="A28" s="9" t="s">
        <v>1186</v>
      </c>
      <c r="B28" s="2">
        <v>64777</v>
      </c>
      <c r="C28" s="2" t="s">
        <v>287</v>
      </c>
      <c r="D28" s="2" t="s">
        <v>313</v>
      </c>
      <c r="E28" s="2" t="s">
        <v>521</v>
      </c>
      <c r="F28" s="2" t="s">
        <v>148</v>
      </c>
      <c r="G28" s="2" t="s">
        <v>527</v>
      </c>
      <c r="H28" s="2" t="s">
        <v>321</v>
      </c>
      <c r="I28" s="2" t="s">
        <v>187</v>
      </c>
      <c r="J28" s="2">
        <v>30213</v>
      </c>
      <c r="K28" s="2" t="s">
        <v>1211</v>
      </c>
      <c r="L28" s="6" t="s">
        <v>533</v>
      </c>
      <c r="M28" s="2" t="str">
        <f>_xlfn.XLOOKUP(I28,Dropdowns!$U$2:$U$53,Dropdowns!$W$2:$W$53,"",0,1)</f>
        <v>South Atlantic</v>
      </c>
      <c r="N28" s="2" t="s">
        <v>701</v>
      </c>
      <c r="O28" s="2" t="s">
        <v>1653</v>
      </c>
      <c r="P28" s="3" t="s">
        <v>151</v>
      </c>
      <c r="Q28" s="3">
        <v>44925</v>
      </c>
      <c r="R28" s="2">
        <v>240</v>
      </c>
      <c r="S28" s="11">
        <v>250818</v>
      </c>
      <c r="T28" s="11">
        <v>237348</v>
      </c>
      <c r="U28" s="2">
        <v>1</v>
      </c>
      <c r="V28" s="2" t="s">
        <v>3145</v>
      </c>
      <c r="W28" s="2">
        <v>2008</v>
      </c>
      <c r="X28" s="2" t="s">
        <v>95</v>
      </c>
      <c r="Y28" s="31">
        <v>32600000</v>
      </c>
      <c r="Z28" s="35">
        <v>5683981.1115147118</v>
      </c>
      <c r="AA28" s="31">
        <v>3850000</v>
      </c>
      <c r="AB28" s="31">
        <v>51000000</v>
      </c>
      <c r="AC28" s="31">
        <f t="shared" si="1"/>
        <v>51000000</v>
      </c>
      <c r="AD28" s="3">
        <v>44572</v>
      </c>
      <c r="AE28" s="14">
        <v>0.04</v>
      </c>
      <c r="AF28" s="14">
        <f t="shared" si="4"/>
        <v>0.63921568627450975</v>
      </c>
      <c r="AG28" s="3">
        <v>44773</v>
      </c>
      <c r="AH28" s="14">
        <v>0.92079999999999995</v>
      </c>
      <c r="AI28" s="2" t="s">
        <v>152</v>
      </c>
      <c r="AJ28" s="35"/>
      <c r="AK28" s="14"/>
      <c r="AL28" s="3"/>
      <c r="AM28" s="2"/>
      <c r="AN28" s="35"/>
      <c r="AO28" s="14"/>
      <c r="AP28" s="3"/>
      <c r="AQ28" s="2"/>
      <c r="AR28" s="35"/>
      <c r="AS28" s="14"/>
      <c r="AT28" s="3"/>
      <c r="AU28" s="2"/>
      <c r="AV28" s="31">
        <v>1507.24</v>
      </c>
      <c r="AW28" s="2"/>
      <c r="AX28" s="2"/>
      <c r="AY28" s="2"/>
      <c r="AZ28" s="2"/>
      <c r="BB28" s="13"/>
      <c r="BC28" s="13"/>
      <c r="BD28" s="13"/>
      <c r="BE28" s="13"/>
      <c r="BF28" s="12"/>
    </row>
    <row r="29" spans="1:58" s="2" customFormat="1" outlineLevel="1" x14ac:dyDescent="0.35">
      <c r="A29" s="9" t="s">
        <v>1186</v>
      </c>
      <c r="B29" s="2">
        <v>64777</v>
      </c>
      <c r="C29" s="2" t="s">
        <v>287</v>
      </c>
      <c r="D29" s="2" t="s">
        <v>314</v>
      </c>
      <c r="E29" s="2" t="s">
        <v>521</v>
      </c>
      <c r="F29" s="2" t="s">
        <v>148</v>
      </c>
      <c r="G29" s="2" t="s">
        <v>528</v>
      </c>
      <c r="H29" s="2" t="s">
        <v>322</v>
      </c>
      <c r="I29" s="2" t="s">
        <v>161</v>
      </c>
      <c r="J29" s="2">
        <v>75211</v>
      </c>
      <c r="K29" s="2" t="s">
        <v>1212</v>
      </c>
      <c r="L29" s="6" t="s">
        <v>534</v>
      </c>
      <c r="M29" s="2" t="str">
        <f>_xlfn.XLOOKUP(I29,Dropdowns!$U$2:$U$53,Dropdowns!$W$2:$W$53,"",0,1)</f>
        <v>West South Central</v>
      </c>
      <c r="N29" s="2" t="s">
        <v>1008</v>
      </c>
      <c r="O29" s="2" t="s">
        <v>1673</v>
      </c>
      <c r="P29" s="3" t="s">
        <v>151</v>
      </c>
      <c r="Q29" s="3">
        <v>44925</v>
      </c>
      <c r="R29" s="2">
        <v>296</v>
      </c>
      <c r="S29" s="11">
        <v>283735</v>
      </c>
      <c r="T29" s="11">
        <v>242398</v>
      </c>
      <c r="U29" s="2">
        <v>1</v>
      </c>
      <c r="V29" s="2" t="s">
        <v>3145</v>
      </c>
      <c r="W29" s="2">
        <v>2007</v>
      </c>
      <c r="X29" s="2" t="s">
        <v>95</v>
      </c>
      <c r="Y29" s="31">
        <v>35200000</v>
      </c>
      <c r="Z29" s="35">
        <v>6137304.7584453328</v>
      </c>
      <c r="AA29" s="31">
        <v>8300000</v>
      </c>
      <c r="AB29" s="31">
        <v>55100000</v>
      </c>
      <c r="AC29" s="31">
        <f t="shared" si="1"/>
        <v>55100000</v>
      </c>
      <c r="AD29" s="3">
        <v>44572</v>
      </c>
      <c r="AE29" s="14">
        <v>4.2999999999999997E-2</v>
      </c>
      <c r="AF29" s="14">
        <f t="shared" si="4"/>
        <v>0.63883847549909256</v>
      </c>
      <c r="AG29" s="3">
        <v>44774</v>
      </c>
      <c r="AH29" s="14">
        <v>0.92230000000000001</v>
      </c>
      <c r="AI29" s="2" t="s">
        <v>152</v>
      </c>
      <c r="AJ29" s="35"/>
      <c r="AK29" s="14"/>
      <c r="AL29" s="3"/>
      <c r="AN29" s="35"/>
      <c r="AO29" s="14"/>
      <c r="AP29" s="3"/>
      <c r="AR29" s="35"/>
      <c r="AS29" s="14"/>
      <c r="AT29" s="3"/>
      <c r="AV29" s="31">
        <v>1342</v>
      </c>
    </row>
    <row r="30" spans="1:58" s="2" customFormat="1" outlineLevel="1" x14ac:dyDescent="0.35">
      <c r="A30" s="9" t="s">
        <v>1187</v>
      </c>
      <c r="B30" s="2">
        <v>255488</v>
      </c>
      <c r="C30" s="2" t="s">
        <v>291</v>
      </c>
      <c r="D30" s="2" t="s">
        <v>1570</v>
      </c>
      <c r="E30" s="2" t="s">
        <v>522</v>
      </c>
      <c r="F30" s="2" t="s">
        <v>1590</v>
      </c>
      <c r="G30" s="2" t="s">
        <v>553</v>
      </c>
      <c r="H30" s="2" t="s">
        <v>325</v>
      </c>
      <c r="I30" s="2" t="s">
        <v>324</v>
      </c>
      <c r="J30" s="2">
        <v>19102</v>
      </c>
      <c r="K30" s="2" t="s">
        <v>325</v>
      </c>
      <c r="L30" s="6"/>
      <c r="M30" s="2" t="str">
        <f>_xlfn.XLOOKUP(I30,Dropdowns!$U$2:$U$53,Dropdowns!$W$2:$W$53,"",0,1)</f>
        <v>Middle Atlantic</v>
      </c>
      <c r="N30" s="2" t="s">
        <v>325</v>
      </c>
      <c r="O30" s="2" t="s">
        <v>1674</v>
      </c>
      <c r="P30" s="3" t="s">
        <v>151</v>
      </c>
      <c r="Q30" s="3">
        <v>45720</v>
      </c>
      <c r="R30" s="2">
        <v>155</v>
      </c>
      <c r="S30" s="11">
        <v>122577</v>
      </c>
      <c r="T30" s="11">
        <v>122577</v>
      </c>
      <c r="U30" s="2">
        <v>1</v>
      </c>
      <c r="V30" s="2" t="s">
        <v>3145</v>
      </c>
      <c r="W30" s="2">
        <v>1886</v>
      </c>
      <c r="X30" s="2">
        <v>2024</v>
      </c>
      <c r="Y30" s="31">
        <f>156500000*0.227</f>
        <v>35525500</v>
      </c>
      <c r="Z30" s="35">
        <v>9080000</v>
      </c>
      <c r="AA30" s="31"/>
      <c r="AB30" s="31">
        <f>195325000*0.227</f>
        <v>44338775</v>
      </c>
      <c r="AC30" s="31">
        <f>269950000*0.227</f>
        <v>61278650</v>
      </c>
      <c r="AD30" s="3">
        <v>45478</v>
      </c>
      <c r="AE30" s="14"/>
      <c r="AF30" s="14"/>
      <c r="AG30" s="3">
        <v>45688</v>
      </c>
      <c r="AH30" s="14">
        <v>0.155</v>
      </c>
      <c r="AI30" s="2" t="s">
        <v>152</v>
      </c>
      <c r="AJ30" s="35"/>
      <c r="AK30" s="14"/>
      <c r="AL30" s="3"/>
      <c r="AM30" s="3"/>
      <c r="AN30" s="35"/>
      <c r="AO30" s="14"/>
      <c r="AP30" s="3"/>
      <c r="AQ30" s="3"/>
      <c r="AR30" s="35"/>
      <c r="AS30" s="14"/>
      <c r="AT30" s="3"/>
      <c r="AV30" s="31">
        <v>3370</v>
      </c>
    </row>
    <row r="31" spans="1:58" s="2" customFormat="1" outlineLevel="1" x14ac:dyDescent="0.35">
      <c r="A31" s="9" t="s">
        <v>1187</v>
      </c>
      <c r="B31" s="2">
        <v>255488</v>
      </c>
      <c r="C31" s="2" t="s">
        <v>291</v>
      </c>
      <c r="D31" s="2" t="s">
        <v>1571</v>
      </c>
      <c r="E31" s="2" t="s">
        <v>1248</v>
      </c>
      <c r="F31" s="2" t="s">
        <v>1590</v>
      </c>
      <c r="G31" s="2" t="s">
        <v>553</v>
      </c>
      <c r="H31" s="2" t="s">
        <v>325</v>
      </c>
      <c r="I31" s="2" t="s">
        <v>324</v>
      </c>
      <c r="J31" s="2">
        <v>19102</v>
      </c>
      <c r="K31" s="2" t="s">
        <v>325</v>
      </c>
      <c r="L31" s="6"/>
      <c r="M31" s="2" t="str">
        <f>_xlfn.XLOOKUP(I31,Dropdowns!$U$2:$U$53,Dropdowns!$W$2:$W$53,"",0,1)</f>
        <v>Middle Atlantic</v>
      </c>
      <c r="N31" s="2" t="s">
        <v>325</v>
      </c>
      <c r="O31" s="2" t="s">
        <v>1674</v>
      </c>
      <c r="P31" s="2" t="s">
        <v>151</v>
      </c>
      <c r="Q31" s="3">
        <v>45720</v>
      </c>
      <c r="R31" s="2">
        <v>184</v>
      </c>
      <c r="S31" s="8">
        <v>208115</v>
      </c>
      <c r="T31" s="8">
        <v>208115</v>
      </c>
      <c r="U31" s="2">
        <v>1</v>
      </c>
      <c r="V31" s="2" t="s">
        <v>3145</v>
      </c>
      <c r="W31" s="2">
        <v>1886</v>
      </c>
      <c r="X31" s="2">
        <v>2024</v>
      </c>
      <c r="Y31" s="31">
        <f>156500000*0.234</f>
        <v>36621000</v>
      </c>
      <c r="Z31" s="35">
        <v>9360000</v>
      </c>
      <c r="AA31" s="31"/>
      <c r="AB31" s="31">
        <f>195325000*0.234</f>
        <v>45706050</v>
      </c>
      <c r="AC31" s="31">
        <f>269950000*0.234</f>
        <v>63168300</v>
      </c>
      <c r="AD31" s="3">
        <v>45478</v>
      </c>
      <c r="AG31" s="3">
        <v>45688</v>
      </c>
      <c r="AI31" s="2" t="s">
        <v>152</v>
      </c>
      <c r="AJ31" s="31"/>
      <c r="AN31" s="31"/>
      <c r="AR31" s="31"/>
      <c r="AV31" s="31"/>
    </row>
    <row r="32" spans="1:58" outlineLevel="1" x14ac:dyDescent="0.35">
      <c r="A32" s="9" t="s">
        <v>1187</v>
      </c>
      <c r="B32" s="2">
        <v>255488</v>
      </c>
      <c r="C32" s="2" t="s">
        <v>291</v>
      </c>
      <c r="D32" s="2" t="s">
        <v>1610</v>
      </c>
      <c r="E32" s="2" t="s">
        <v>550</v>
      </c>
      <c r="F32" s="2" t="s">
        <v>1611</v>
      </c>
      <c r="G32" s="2" t="s">
        <v>553</v>
      </c>
      <c r="H32" s="2" t="s">
        <v>325</v>
      </c>
      <c r="I32" s="2" t="s">
        <v>324</v>
      </c>
      <c r="J32" s="2">
        <v>19102</v>
      </c>
      <c r="K32" s="2" t="s">
        <v>325</v>
      </c>
      <c r="L32" s="6"/>
      <c r="M32" s="2" t="str">
        <f>_xlfn.XLOOKUP(I32,Dropdowns!$U$2:$U$53,Dropdowns!$W$2:$W$53,"",0,1)</f>
        <v>Middle Atlantic</v>
      </c>
      <c r="N32" s="2" t="s">
        <v>325</v>
      </c>
      <c r="O32" s="2" t="s">
        <v>1674</v>
      </c>
      <c r="P32" s="2" t="s">
        <v>151</v>
      </c>
      <c r="Q32" s="3">
        <v>45720</v>
      </c>
      <c r="R32" s="2"/>
      <c r="S32" s="8">
        <f>50547+110000+112474+70816</f>
        <v>343837</v>
      </c>
      <c r="T32" s="8">
        <f>50547+110000+112474+70816</f>
        <v>343837</v>
      </c>
      <c r="U32" s="2">
        <v>1</v>
      </c>
      <c r="V32" s="2" t="s">
        <v>3145</v>
      </c>
      <c r="W32" s="2">
        <v>1886</v>
      </c>
      <c r="X32" s="2">
        <v>2024</v>
      </c>
      <c r="Y32" s="31">
        <f>156500000*0.381</f>
        <v>59626500</v>
      </c>
      <c r="Z32" s="35">
        <v>15240000</v>
      </c>
      <c r="AA32" s="31"/>
      <c r="AB32" s="31">
        <f>195325000*0.381</f>
        <v>74418825</v>
      </c>
      <c r="AC32" s="31">
        <f>269950000*0.381</f>
        <v>102850950</v>
      </c>
      <c r="AD32" s="3">
        <v>45478</v>
      </c>
      <c r="AE32" s="2"/>
      <c r="AF32" s="2"/>
      <c r="AG32" s="3">
        <v>45688</v>
      </c>
      <c r="AH32" s="2">
        <f>(50547+70672+70816+110000)/T32</f>
        <v>0.87842495135776544</v>
      </c>
      <c r="AI32" s="2" t="s">
        <v>152</v>
      </c>
      <c r="AJ32" s="31">
        <v>110000</v>
      </c>
      <c r="AK32" s="2">
        <f>AJ32/'Collateral Data'!$T$30</f>
        <v>0.89739510674922707</v>
      </c>
      <c r="AL32" s="2">
        <v>49217</v>
      </c>
      <c r="AM32" s="2" t="s">
        <v>323</v>
      </c>
      <c r="AN32" s="31">
        <v>70816</v>
      </c>
      <c r="AO32" s="2">
        <f>AN32/'Collateral Data'!$T$30</f>
        <v>0.57772665345048424</v>
      </c>
      <c r="AP32" s="2">
        <v>48975</v>
      </c>
      <c r="AQ32" s="2" t="s">
        <v>551</v>
      </c>
      <c r="AR32" s="31">
        <v>31065</v>
      </c>
      <c r="AS32" s="2">
        <f>AR32/'Collateral Data'!$T$30</f>
        <v>0.2534325362833158</v>
      </c>
      <c r="AT32" s="2">
        <v>45961</v>
      </c>
      <c r="AU32" s="2" t="s">
        <v>552</v>
      </c>
      <c r="AV32" s="31">
        <v>32.149980252270694</v>
      </c>
      <c r="AW32" s="2"/>
      <c r="AX32" s="2"/>
      <c r="AY32" s="2"/>
      <c r="AZ32" s="2"/>
      <c r="BB32" s="13"/>
      <c r="BC32" s="13"/>
      <c r="BD32" s="13"/>
      <c r="BE32" s="13"/>
      <c r="BF32" s="12"/>
    </row>
    <row r="33" spans="1:58" outlineLevel="1" x14ac:dyDescent="0.35">
      <c r="A33" s="9" t="s">
        <v>1187</v>
      </c>
      <c r="B33" s="2">
        <v>255488</v>
      </c>
      <c r="C33" s="2" t="s">
        <v>291</v>
      </c>
      <c r="D33" s="2" t="s">
        <v>1613</v>
      </c>
      <c r="E33" s="2" t="s">
        <v>1256</v>
      </c>
      <c r="F33" s="2" t="s">
        <v>1611</v>
      </c>
      <c r="G33" s="2" t="s">
        <v>553</v>
      </c>
      <c r="H33" s="2" t="s">
        <v>325</v>
      </c>
      <c r="I33" s="2" t="s">
        <v>324</v>
      </c>
      <c r="J33" s="2">
        <v>19102</v>
      </c>
      <c r="K33" s="2" t="s">
        <v>325</v>
      </c>
      <c r="L33" s="6"/>
      <c r="M33" s="2" t="s">
        <v>1232</v>
      </c>
      <c r="N33" s="2" t="s">
        <v>325</v>
      </c>
      <c r="O33" s="2" t="s">
        <v>1674</v>
      </c>
      <c r="P33" s="2" t="s">
        <v>151</v>
      </c>
      <c r="Q33" s="3">
        <v>45720</v>
      </c>
      <c r="R33" s="2">
        <v>476</v>
      </c>
      <c r="S33" s="8">
        <f>181048</f>
        <v>181048</v>
      </c>
      <c r="T33" s="8">
        <f>181048</f>
        <v>181048</v>
      </c>
      <c r="U33" s="2">
        <v>1</v>
      </c>
      <c r="V33" s="2" t="s">
        <v>3145</v>
      </c>
      <c r="W33" s="2">
        <v>1886</v>
      </c>
      <c r="X33" s="2">
        <v>2024</v>
      </c>
      <c r="Y33" s="31">
        <f>156500000*0.158</f>
        <v>24727000</v>
      </c>
      <c r="Z33" s="35">
        <v>6320000</v>
      </c>
      <c r="AA33" s="31"/>
      <c r="AB33" s="31">
        <f>195325000*0.158</f>
        <v>30861350</v>
      </c>
      <c r="AC33" s="31">
        <f>269950000*0.158</f>
        <v>42652100</v>
      </c>
      <c r="AD33" s="3">
        <v>45478</v>
      </c>
      <c r="AE33" s="2"/>
      <c r="AF33" s="2"/>
      <c r="AG33" s="3">
        <v>45688</v>
      </c>
      <c r="AH33" s="2"/>
      <c r="AI33" s="2" t="s">
        <v>152</v>
      </c>
      <c r="AJ33" s="31"/>
      <c r="AK33" s="2"/>
      <c r="AL33" s="2"/>
      <c r="AM33" s="2"/>
      <c r="AN33" s="31"/>
      <c r="AO33" s="2"/>
      <c r="AP33" s="2"/>
      <c r="AQ33" s="2"/>
      <c r="AR33" s="31"/>
      <c r="AS33" s="2"/>
      <c r="AT33" s="2"/>
      <c r="AU33" s="2"/>
      <c r="AV33" s="31"/>
      <c r="AW33" s="2"/>
      <c r="AX33" s="2"/>
      <c r="AY33" s="2"/>
      <c r="AZ33" s="2"/>
      <c r="BB33" s="13"/>
      <c r="BC33" s="13"/>
      <c r="BD33" s="13"/>
      <c r="BE33" s="13"/>
      <c r="BF33" s="12"/>
    </row>
    <row r="34" spans="1:58" outlineLevel="1" x14ac:dyDescent="0.35">
      <c r="A34" s="9" t="s">
        <v>1184</v>
      </c>
      <c r="B34" s="2">
        <v>102039</v>
      </c>
      <c r="C34" s="2" t="s">
        <v>277</v>
      </c>
      <c r="D34" s="2" t="s">
        <v>561</v>
      </c>
      <c r="E34" s="2" t="s">
        <v>475</v>
      </c>
      <c r="F34" s="2" t="s">
        <v>148</v>
      </c>
      <c r="G34" s="2" t="s">
        <v>696</v>
      </c>
      <c r="H34" s="2" t="s">
        <v>699</v>
      </c>
      <c r="I34" s="2" t="s">
        <v>476</v>
      </c>
      <c r="J34" s="2" t="s">
        <v>733</v>
      </c>
      <c r="K34" s="2"/>
      <c r="L34" s="6"/>
      <c r="M34" s="2" t="str">
        <f>_xlfn.XLOOKUP(I34,Dropdowns!$U$2:$U$53,Dropdowns!$W$2:$W$53,"",0,1)</f>
        <v>Mountain</v>
      </c>
      <c r="N34" s="2" t="s">
        <v>699</v>
      </c>
      <c r="O34" s="2" t="s">
        <v>1675</v>
      </c>
      <c r="P34" s="3" t="s">
        <v>151</v>
      </c>
      <c r="Q34" s="3">
        <v>45231</v>
      </c>
      <c r="R34" s="2" t="s">
        <v>95</v>
      </c>
      <c r="S34" s="11">
        <v>336615</v>
      </c>
      <c r="T34" s="11">
        <v>336615</v>
      </c>
      <c r="U34" s="2">
        <v>1</v>
      </c>
      <c r="V34" s="2"/>
      <c r="W34" s="2">
        <v>2007</v>
      </c>
      <c r="X34" s="2" t="s">
        <v>95</v>
      </c>
      <c r="Y34" s="31">
        <v>44855487.487117872</v>
      </c>
      <c r="Z34" s="35">
        <v>1566034.789619934</v>
      </c>
      <c r="AA34" s="31"/>
      <c r="AB34" s="31">
        <v>77800000</v>
      </c>
      <c r="AC34" s="31">
        <v>77800000</v>
      </c>
      <c r="AD34" s="3">
        <v>44572</v>
      </c>
      <c r="AE34" s="14"/>
      <c r="AF34" s="14">
        <f>Y34/AC34</f>
        <v>0.57654868235370016</v>
      </c>
      <c r="AG34" s="3">
        <v>45231</v>
      </c>
      <c r="AH34" s="14">
        <v>0.8620738826255514</v>
      </c>
      <c r="AI34" s="2" t="s">
        <v>152</v>
      </c>
      <c r="AJ34" s="35">
        <v>46428</v>
      </c>
      <c r="AK34" s="14">
        <f t="shared" ref="AK34:AK65" si="5">AJ34/$T34</f>
        <v>0.13792611737444854</v>
      </c>
      <c r="AL34" s="3">
        <v>44985</v>
      </c>
      <c r="AM34" s="3" t="s">
        <v>914</v>
      </c>
      <c r="AN34" s="35">
        <v>34717</v>
      </c>
      <c r="AO34" s="14">
        <f>AN34/$T34</f>
        <v>0.10313562972535389</v>
      </c>
      <c r="AP34" s="3">
        <v>46053</v>
      </c>
      <c r="AQ34" s="2" t="s">
        <v>775</v>
      </c>
      <c r="AR34" s="35">
        <v>23286</v>
      </c>
      <c r="AS34" s="14">
        <f>AR34/$T34</f>
        <v>6.9176952898712174E-2</v>
      </c>
      <c r="AT34" s="3">
        <v>45747</v>
      </c>
      <c r="AU34" s="2" t="s">
        <v>832</v>
      </c>
      <c r="AV34" s="31">
        <v>9.9534960559914811</v>
      </c>
      <c r="AW34" s="2"/>
      <c r="AX34" s="2"/>
      <c r="AY34" s="2"/>
      <c r="AZ34" s="2"/>
      <c r="BB34" s="13"/>
      <c r="BC34" s="13"/>
      <c r="BD34" s="13"/>
      <c r="BE34" s="13"/>
      <c r="BF34" s="12"/>
    </row>
    <row r="35" spans="1:58" outlineLevel="1" x14ac:dyDescent="0.35">
      <c r="A35" s="9" t="s">
        <v>1184</v>
      </c>
      <c r="B35" s="2">
        <v>102039</v>
      </c>
      <c r="C35" s="2" t="s">
        <v>277</v>
      </c>
      <c r="D35" s="2" t="s">
        <v>562</v>
      </c>
      <c r="E35" s="2" t="s">
        <v>475</v>
      </c>
      <c r="F35" s="2" t="s">
        <v>148</v>
      </c>
      <c r="G35" s="2" t="s">
        <v>697</v>
      </c>
      <c r="H35" s="2" t="s">
        <v>699</v>
      </c>
      <c r="I35" s="2" t="s">
        <v>476</v>
      </c>
      <c r="J35" s="2" t="s">
        <v>734</v>
      </c>
      <c r="K35" s="2"/>
      <c r="L35" s="6"/>
      <c r="M35" s="2" t="str">
        <f>_xlfn.XLOOKUP(I35,Dropdowns!$U$2:$U$53,Dropdowns!$W$2:$W$53,"",0,1)</f>
        <v>Mountain</v>
      </c>
      <c r="N35" s="2" t="s">
        <v>699</v>
      </c>
      <c r="O35" s="2" t="s">
        <v>1675</v>
      </c>
      <c r="P35" s="3" t="s">
        <v>151</v>
      </c>
      <c r="Q35" s="3">
        <v>45231</v>
      </c>
      <c r="R35" s="2" t="s">
        <v>95</v>
      </c>
      <c r="S35" s="11">
        <v>407461</v>
      </c>
      <c r="T35" s="11">
        <v>407461</v>
      </c>
      <c r="U35" s="2">
        <v>1</v>
      </c>
      <c r="V35" s="2"/>
      <c r="W35" s="2">
        <v>2001</v>
      </c>
      <c r="X35" s="2" t="s">
        <v>95</v>
      </c>
      <c r="Y35" s="31">
        <v>42537954.513099976</v>
      </c>
      <c r="Z35" s="35">
        <v>1485123.0112239085</v>
      </c>
      <c r="AA35" s="31"/>
      <c r="AB35" s="31">
        <v>73100000</v>
      </c>
      <c r="AC35" s="31">
        <v>73100000</v>
      </c>
      <c r="AD35" s="3">
        <v>44572</v>
      </c>
      <c r="AE35" s="14"/>
      <c r="AF35" s="14">
        <f t="shared" ref="AF35:AF44" si="6">Y35/AC35</f>
        <v>0.58191456242270834</v>
      </c>
      <c r="AG35" s="3">
        <v>45231</v>
      </c>
      <c r="AH35" s="14">
        <v>1</v>
      </c>
      <c r="AI35" s="2" t="s">
        <v>152</v>
      </c>
      <c r="AJ35" s="35">
        <v>60550</v>
      </c>
      <c r="AK35" s="14">
        <f t="shared" si="5"/>
        <v>0.14860317919997251</v>
      </c>
      <c r="AL35" s="3">
        <v>45169</v>
      </c>
      <c r="AM35" s="3" t="s">
        <v>776</v>
      </c>
      <c r="AN35" s="35">
        <v>15988</v>
      </c>
      <c r="AO35" s="14">
        <f>AN35/$T35</f>
        <v>3.9238111132108351E-2</v>
      </c>
      <c r="AP35" s="3">
        <v>46081</v>
      </c>
      <c r="AQ35" s="2" t="s">
        <v>833</v>
      </c>
      <c r="AR35" s="35">
        <v>46464</v>
      </c>
      <c r="AS35" s="14">
        <f>AR35/$T35</f>
        <v>0.11403299947725058</v>
      </c>
      <c r="AT35" s="3">
        <v>45504</v>
      </c>
      <c r="AU35" s="2" t="s">
        <v>875</v>
      </c>
      <c r="AV35" s="31">
        <v>8.888889685147781</v>
      </c>
      <c r="AW35" s="2"/>
      <c r="AX35" s="2"/>
      <c r="AY35" s="2"/>
      <c r="AZ35" s="2"/>
      <c r="BB35"/>
      <c r="BC35" s="13"/>
      <c r="BD35" s="13"/>
      <c r="BE35" s="13"/>
      <c r="BF35" s="12"/>
    </row>
    <row r="36" spans="1:58" outlineLevel="1" x14ac:dyDescent="0.35">
      <c r="A36" s="9" t="s">
        <v>1184</v>
      </c>
      <c r="B36" s="2">
        <v>102039</v>
      </c>
      <c r="C36" s="2" t="s">
        <v>277</v>
      </c>
      <c r="D36" s="2" t="s">
        <v>563</v>
      </c>
      <c r="E36" s="2" t="s">
        <v>475</v>
      </c>
      <c r="F36" s="2" t="s">
        <v>148</v>
      </c>
      <c r="G36" s="2" t="s">
        <v>563</v>
      </c>
      <c r="H36" s="2" t="s">
        <v>700</v>
      </c>
      <c r="I36" s="2" t="s">
        <v>477</v>
      </c>
      <c r="J36" s="2" t="s">
        <v>735</v>
      </c>
      <c r="K36" s="2"/>
      <c r="L36" s="6"/>
      <c r="M36" s="2" t="str">
        <f>_xlfn.XLOOKUP(I36,Dropdowns!$U$2:$U$53,Dropdowns!$W$2:$W$53,"",0,1)</f>
        <v>South Atlantic</v>
      </c>
      <c r="N36" s="2" t="s">
        <v>1190</v>
      </c>
      <c r="O36" s="2" t="s">
        <v>1676</v>
      </c>
      <c r="P36" s="3" t="s">
        <v>151</v>
      </c>
      <c r="Q36" s="3">
        <v>45231</v>
      </c>
      <c r="R36" s="2" t="s">
        <v>95</v>
      </c>
      <c r="S36" s="11">
        <v>340069</v>
      </c>
      <c r="T36" s="11">
        <v>340069</v>
      </c>
      <c r="U36" s="2">
        <v>1</v>
      </c>
      <c r="V36" s="2"/>
      <c r="W36" s="2">
        <v>1975</v>
      </c>
      <c r="X36" s="2" t="s">
        <v>95</v>
      </c>
      <c r="Y36" s="31">
        <v>36209592.35589838</v>
      </c>
      <c r="Z36" s="35">
        <v>1264181.5867808424</v>
      </c>
      <c r="AA36" s="31"/>
      <c r="AB36" s="31">
        <v>62700000</v>
      </c>
      <c r="AC36" s="31">
        <v>62700000</v>
      </c>
      <c r="AD36" s="3">
        <v>44572</v>
      </c>
      <c r="AE36" s="14"/>
      <c r="AF36" s="14">
        <f t="shared" si="6"/>
        <v>0.57750546022166471</v>
      </c>
      <c r="AG36" s="3">
        <v>45231</v>
      </c>
      <c r="AH36" s="14">
        <v>1</v>
      </c>
      <c r="AI36" s="2" t="s">
        <v>152</v>
      </c>
      <c r="AJ36" s="35">
        <v>90291</v>
      </c>
      <c r="AK36" s="14">
        <f t="shared" si="5"/>
        <v>0.26550788222390159</v>
      </c>
      <c r="AL36" s="3">
        <v>46356</v>
      </c>
      <c r="AM36" s="3" t="s">
        <v>777</v>
      </c>
      <c r="AN36" s="35">
        <v>68049</v>
      </c>
      <c r="AO36" s="14">
        <f>AN36/$T36</f>
        <v>0.20010350840564708</v>
      </c>
      <c r="AP36" s="3">
        <v>45747</v>
      </c>
      <c r="AQ36" s="2" t="s">
        <v>834</v>
      </c>
      <c r="AR36" s="35">
        <v>56886</v>
      </c>
      <c r="AS36" s="14">
        <f>AR36/$T36</f>
        <v>0.16727781714887272</v>
      </c>
      <c r="AT36" s="3">
        <v>45716</v>
      </c>
      <c r="AU36" s="2" t="s">
        <v>876</v>
      </c>
      <c r="AV36" s="31">
        <v>7.1111827305635025</v>
      </c>
      <c r="AW36" s="2"/>
      <c r="AX36" s="2"/>
      <c r="AY36" s="2"/>
      <c r="AZ36" s="2"/>
      <c r="BB36" s="13"/>
      <c r="BC36" s="13"/>
      <c r="BD36" s="13"/>
      <c r="BE36" s="13"/>
      <c r="BF36" s="12"/>
    </row>
    <row r="37" spans="1:58" outlineLevel="1" x14ac:dyDescent="0.35">
      <c r="A37" s="9" t="s">
        <v>1184</v>
      </c>
      <c r="B37" s="2">
        <v>102039</v>
      </c>
      <c r="C37" s="2" t="s">
        <v>277</v>
      </c>
      <c r="D37" s="2" t="s">
        <v>564</v>
      </c>
      <c r="E37" s="2" t="s">
        <v>475</v>
      </c>
      <c r="F37" s="2" t="s">
        <v>148</v>
      </c>
      <c r="G37" s="2" t="s">
        <v>698</v>
      </c>
      <c r="H37" s="2" t="s">
        <v>701</v>
      </c>
      <c r="I37" s="2" t="s">
        <v>187</v>
      </c>
      <c r="J37" s="2" t="s">
        <v>736</v>
      </c>
      <c r="K37" s="2"/>
      <c r="L37" s="6"/>
      <c r="M37" s="2" t="str">
        <f>_xlfn.XLOOKUP(I37,Dropdowns!$U$2:$U$53,Dropdowns!$W$2:$W$53,"",0,1)</f>
        <v>South Atlantic</v>
      </c>
      <c r="N37" s="2" t="s">
        <v>701</v>
      </c>
      <c r="O37" s="2" t="s">
        <v>1653</v>
      </c>
      <c r="P37" s="3" t="s">
        <v>151</v>
      </c>
      <c r="Q37" s="3">
        <v>45231</v>
      </c>
      <c r="R37" s="2" t="s">
        <v>95</v>
      </c>
      <c r="S37" s="11">
        <v>415103</v>
      </c>
      <c r="T37" s="11">
        <v>415103</v>
      </c>
      <c r="U37" s="2">
        <v>1</v>
      </c>
      <c r="V37" s="2"/>
      <c r="W37" s="2">
        <v>1989</v>
      </c>
      <c r="X37" s="2" t="s">
        <v>95</v>
      </c>
      <c r="Y37" s="31">
        <v>27070286.804492965</v>
      </c>
      <c r="Z37" s="35">
        <v>945101.99923700187</v>
      </c>
      <c r="AA37" s="31"/>
      <c r="AB37" s="31">
        <v>51900000</v>
      </c>
      <c r="AC37" s="31">
        <v>51900000</v>
      </c>
      <c r="AD37" s="3">
        <v>44572</v>
      </c>
      <c r="AE37" s="14"/>
      <c r="AF37" s="14">
        <f t="shared" si="6"/>
        <v>0.52158548756248491</v>
      </c>
      <c r="AG37" s="3">
        <v>45231</v>
      </c>
      <c r="AH37" s="14">
        <v>0.8058891407674722</v>
      </c>
      <c r="AI37" s="2" t="s">
        <v>152</v>
      </c>
      <c r="AJ37" s="35">
        <v>84126</v>
      </c>
      <c r="AK37" s="14">
        <f t="shared" si="5"/>
        <v>0.20266295353201494</v>
      </c>
      <c r="AL37" s="3">
        <v>45351</v>
      </c>
      <c r="AM37" s="3" t="s">
        <v>899</v>
      </c>
      <c r="AN37" s="35">
        <v>66111</v>
      </c>
      <c r="AO37" s="14">
        <f>AN37/$T37</f>
        <v>0.15926408626292751</v>
      </c>
      <c r="AP37" s="3">
        <v>46234</v>
      </c>
      <c r="AQ37" s="2" t="s">
        <v>900</v>
      </c>
      <c r="AR37" s="35">
        <v>62400</v>
      </c>
      <c r="AS37" s="14">
        <f>AR37/$T37</f>
        <v>0.15032413641915379</v>
      </c>
      <c r="AT37" s="3">
        <v>45657</v>
      </c>
      <c r="AU37" s="2" t="s">
        <v>877</v>
      </c>
      <c r="AV37" s="31">
        <v>6.0820331991139733</v>
      </c>
      <c r="AW37" s="2"/>
      <c r="AX37" s="2"/>
      <c r="AY37" s="2"/>
      <c r="AZ37" s="2"/>
      <c r="BB37" s="13"/>
      <c r="BC37" s="13"/>
      <c r="BD37" s="13"/>
      <c r="BE37" s="13"/>
      <c r="BF37" s="12"/>
    </row>
    <row r="38" spans="1:58" outlineLevel="1" x14ac:dyDescent="0.35">
      <c r="A38" s="9" t="s">
        <v>1184</v>
      </c>
      <c r="B38" s="2">
        <v>102039</v>
      </c>
      <c r="C38" s="2" t="s">
        <v>277</v>
      </c>
      <c r="D38" s="2" t="s">
        <v>565</v>
      </c>
      <c r="E38" s="2" t="s">
        <v>475</v>
      </c>
      <c r="F38" s="2" t="s">
        <v>148</v>
      </c>
      <c r="G38" s="2" t="s">
        <v>635</v>
      </c>
      <c r="H38" s="2" t="s">
        <v>702</v>
      </c>
      <c r="I38" s="2" t="s">
        <v>150</v>
      </c>
      <c r="J38" s="2" t="s">
        <v>737</v>
      </c>
      <c r="K38" s="2"/>
      <c r="L38" s="6"/>
      <c r="M38" s="2" t="str">
        <f>_xlfn.XLOOKUP(I38,Dropdowns!$U$2:$U$53,Dropdowns!$W$2:$W$53,"",0,1)</f>
        <v>Pacific</v>
      </c>
      <c r="N38" s="2" t="s">
        <v>1193</v>
      </c>
      <c r="O38" s="2" t="s">
        <v>1677</v>
      </c>
      <c r="P38" s="3" t="s">
        <v>151</v>
      </c>
      <c r="Q38" s="3">
        <v>45231</v>
      </c>
      <c r="R38" s="2" t="s">
        <v>95</v>
      </c>
      <c r="S38" s="11">
        <v>81394</v>
      </c>
      <c r="T38" s="11">
        <v>81394</v>
      </c>
      <c r="U38" s="2">
        <v>1</v>
      </c>
      <c r="V38" s="2"/>
      <c r="W38" s="2">
        <v>1985</v>
      </c>
      <c r="X38" s="2" t="s">
        <v>95</v>
      </c>
      <c r="Y38" s="31">
        <v>23175335.522942193</v>
      </c>
      <c r="Z38" s="35">
        <v>809117.98585324315</v>
      </c>
      <c r="AA38" s="31"/>
      <c r="AB38" s="31">
        <v>37100000</v>
      </c>
      <c r="AC38" s="31">
        <v>37100000</v>
      </c>
      <c r="AD38" s="3">
        <v>44572</v>
      </c>
      <c r="AE38" s="14"/>
      <c r="AF38" s="14">
        <f t="shared" si="6"/>
        <v>0.6246721165213529</v>
      </c>
      <c r="AG38" s="3">
        <v>45231</v>
      </c>
      <c r="AH38" s="14">
        <v>1</v>
      </c>
      <c r="AI38" s="2" t="s">
        <v>774</v>
      </c>
      <c r="AJ38" s="35">
        <v>81394</v>
      </c>
      <c r="AK38" s="14">
        <f t="shared" si="5"/>
        <v>1</v>
      </c>
      <c r="AL38" s="3">
        <v>46477</v>
      </c>
      <c r="AM38" s="3" t="s">
        <v>778</v>
      </c>
      <c r="AN38" s="35"/>
      <c r="AO38" s="14"/>
      <c r="AP38" s="3"/>
      <c r="AQ38" s="2"/>
      <c r="AR38" s="35"/>
      <c r="AS38" s="14">
        <f>AR38/$T38</f>
        <v>0</v>
      </c>
      <c r="AT38" s="3"/>
      <c r="AU38" s="2"/>
      <c r="AV38" s="31">
        <v>21.005820576455267</v>
      </c>
      <c r="AW38" s="2"/>
      <c r="AX38" s="2"/>
      <c r="AY38" s="2"/>
      <c r="AZ38" s="2"/>
      <c r="BB38" s="13"/>
      <c r="BC38" s="13"/>
      <c r="BD38" s="13"/>
      <c r="BE38" s="13"/>
      <c r="BF38" s="12"/>
    </row>
    <row r="39" spans="1:58" outlineLevel="1" x14ac:dyDescent="0.35">
      <c r="A39" s="9" t="s">
        <v>1184</v>
      </c>
      <c r="B39" s="2">
        <v>102039</v>
      </c>
      <c r="C39" s="2" t="s">
        <v>277</v>
      </c>
      <c r="D39" s="2" t="s">
        <v>566</v>
      </c>
      <c r="E39" s="2" t="s">
        <v>475</v>
      </c>
      <c r="F39" s="2" t="s">
        <v>148</v>
      </c>
      <c r="G39" s="2" t="s">
        <v>636</v>
      </c>
      <c r="H39" s="2" t="s">
        <v>703</v>
      </c>
      <c r="I39" s="2" t="s">
        <v>476</v>
      </c>
      <c r="J39" s="2" t="s">
        <v>738</v>
      </c>
      <c r="K39" s="2"/>
      <c r="L39" s="6"/>
      <c r="M39" s="2" t="str">
        <f>_xlfn.XLOOKUP(I39,Dropdowns!$U$2:$U$53,Dropdowns!$W$2:$W$53,"",0,1)</f>
        <v>Mountain</v>
      </c>
      <c r="N39" s="2" t="s">
        <v>699</v>
      </c>
      <c r="O39" s="2" t="s">
        <v>1675</v>
      </c>
      <c r="P39" s="3" t="s">
        <v>151</v>
      </c>
      <c r="Q39" s="3">
        <v>45231</v>
      </c>
      <c r="R39" s="2" t="s">
        <v>95</v>
      </c>
      <c r="S39" s="11">
        <v>236007</v>
      </c>
      <c r="T39" s="11">
        <v>236007</v>
      </c>
      <c r="U39" s="2">
        <v>1</v>
      </c>
      <c r="V39" s="2"/>
      <c r="W39" s="2">
        <v>1989</v>
      </c>
      <c r="X39" s="2" t="s">
        <v>95</v>
      </c>
      <c r="Y39" s="31">
        <v>22521193.197878782</v>
      </c>
      <c r="Z39" s="35">
        <v>786279.98551479238</v>
      </c>
      <c r="AA39" s="31"/>
      <c r="AB39" s="31">
        <v>36200000</v>
      </c>
      <c r="AC39" s="31">
        <v>36200000</v>
      </c>
      <c r="AD39" s="3">
        <v>44572</v>
      </c>
      <c r="AE39" s="14"/>
      <c r="AF39" s="14">
        <f t="shared" si="6"/>
        <v>0.62213240878118181</v>
      </c>
      <c r="AG39" s="3">
        <v>45231</v>
      </c>
      <c r="AH39" s="14">
        <v>1</v>
      </c>
      <c r="AI39" s="2" t="s">
        <v>152</v>
      </c>
      <c r="AJ39" s="35">
        <v>115000</v>
      </c>
      <c r="AK39" s="14">
        <f t="shared" si="5"/>
        <v>0.48727368256026304</v>
      </c>
      <c r="AL39" s="3">
        <v>48913</v>
      </c>
      <c r="AM39" s="3" t="s">
        <v>779</v>
      </c>
      <c r="AN39" s="35">
        <v>121007</v>
      </c>
      <c r="AO39" s="14">
        <f>AN39/$T39</f>
        <v>0.51272631743973696</v>
      </c>
      <c r="AP39" s="3">
        <v>45657</v>
      </c>
      <c r="AQ39" s="2" t="s">
        <v>835</v>
      </c>
      <c r="AR39" s="35"/>
      <c r="AS39" s="14"/>
      <c r="AT39" s="3"/>
      <c r="AU39" s="2"/>
      <c r="AV39" s="31">
        <v>6.2059021978161661</v>
      </c>
      <c r="AW39" s="2"/>
      <c r="AX39" s="2"/>
      <c r="AY39" s="2"/>
      <c r="AZ39" s="2"/>
      <c r="BB39" s="13"/>
      <c r="BC39" s="13"/>
      <c r="BD39" s="13"/>
      <c r="BE39" s="13"/>
      <c r="BF39" s="12"/>
    </row>
    <row r="40" spans="1:58" outlineLevel="1" x14ac:dyDescent="0.35">
      <c r="A40" s="9" t="s">
        <v>1184</v>
      </c>
      <c r="B40" s="2">
        <v>102039</v>
      </c>
      <c r="C40" s="2" t="s">
        <v>277</v>
      </c>
      <c r="D40" s="2" t="s">
        <v>567</v>
      </c>
      <c r="E40" s="2" t="s">
        <v>475</v>
      </c>
      <c r="F40" s="2" t="s">
        <v>148</v>
      </c>
      <c r="G40" s="2" t="s">
        <v>637</v>
      </c>
      <c r="H40" s="2" t="s">
        <v>704</v>
      </c>
      <c r="I40" s="2" t="s">
        <v>477</v>
      </c>
      <c r="J40" s="2" t="s">
        <v>739</v>
      </c>
      <c r="K40" s="2"/>
      <c r="L40" s="6"/>
      <c r="M40" s="2" t="str">
        <f>_xlfn.XLOOKUP(I40,Dropdowns!$U$2:$U$53,Dropdowns!$W$2:$W$53,"",0,1)</f>
        <v>South Atlantic</v>
      </c>
      <c r="N40" s="2" t="s">
        <v>1190</v>
      </c>
      <c r="O40" s="2" t="s">
        <v>1676</v>
      </c>
      <c r="P40" s="3" t="s">
        <v>151</v>
      </c>
      <c r="Q40" s="3">
        <v>45231</v>
      </c>
      <c r="R40" s="2" t="s">
        <v>95</v>
      </c>
      <c r="S40" s="11">
        <v>200560</v>
      </c>
      <c r="T40" s="11">
        <v>200560</v>
      </c>
      <c r="U40" s="2">
        <v>1</v>
      </c>
      <c r="V40" s="2"/>
      <c r="W40" s="2">
        <v>1989</v>
      </c>
      <c r="X40" s="2" t="s">
        <v>95</v>
      </c>
      <c r="Y40" s="31">
        <v>22001617.701518394</v>
      </c>
      <c r="Z40" s="35">
        <v>768140.1023317572</v>
      </c>
      <c r="AA40" s="31"/>
      <c r="AB40" s="31">
        <v>38100000</v>
      </c>
      <c r="AC40" s="31">
        <v>38100000</v>
      </c>
      <c r="AD40" s="3">
        <v>44572</v>
      </c>
      <c r="AE40" s="14"/>
      <c r="AF40" s="14">
        <f t="shared" si="6"/>
        <v>0.57747028087974783</v>
      </c>
      <c r="AG40" s="3">
        <v>45231</v>
      </c>
      <c r="AH40" s="14">
        <v>0.67573294774631032</v>
      </c>
      <c r="AI40" s="2" t="s">
        <v>152</v>
      </c>
      <c r="AJ40" s="35">
        <v>73350</v>
      </c>
      <c r="AK40" s="14">
        <f t="shared" si="5"/>
        <v>0.36572596729158358</v>
      </c>
      <c r="AL40" s="3">
        <v>46234</v>
      </c>
      <c r="AM40" s="3" t="s">
        <v>780</v>
      </c>
      <c r="AN40" s="35">
        <v>30977</v>
      </c>
      <c r="AO40" s="14">
        <f>AN40/$T40</f>
        <v>0.15445253290785799</v>
      </c>
      <c r="AP40" s="3">
        <v>45291</v>
      </c>
      <c r="AQ40" s="2" t="s">
        <v>836</v>
      </c>
      <c r="AR40" s="35">
        <v>7885</v>
      </c>
      <c r="AS40" s="14">
        <f>AR40/$T40</f>
        <v>3.9314918228958912E-2</v>
      </c>
      <c r="AT40" s="3">
        <v>45107</v>
      </c>
      <c r="AU40" s="2" t="s">
        <v>878</v>
      </c>
      <c r="AV40" s="31">
        <v>10.035826895406752</v>
      </c>
      <c r="AW40" s="2"/>
      <c r="AX40" s="2"/>
      <c r="AY40" s="2"/>
      <c r="AZ40" s="2"/>
      <c r="BB40" s="13"/>
      <c r="BC40" s="13"/>
      <c r="BD40" s="13"/>
      <c r="BE40" s="13"/>
      <c r="BF40" s="12"/>
    </row>
    <row r="41" spans="1:58" outlineLevel="1" x14ac:dyDescent="0.35">
      <c r="A41" s="9" t="s">
        <v>1184</v>
      </c>
      <c r="B41" s="2">
        <v>102039</v>
      </c>
      <c r="C41" s="2" t="s">
        <v>277</v>
      </c>
      <c r="D41" s="2" t="s">
        <v>568</v>
      </c>
      <c r="E41" s="2" t="s">
        <v>475</v>
      </c>
      <c r="F41" s="2" t="s">
        <v>148</v>
      </c>
      <c r="G41" s="2" t="s">
        <v>638</v>
      </c>
      <c r="H41" s="2" t="s">
        <v>705</v>
      </c>
      <c r="I41" s="2" t="s">
        <v>150</v>
      </c>
      <c r="J41" s="2" t="s">
        <v>740</v>
      </c>
      <c r="K41" s="2"/>
      <c r="L41" s="6"/>
      <c r="M41" s="2" t="str">
        <f>_xlfn.XLOOKUP(I41,Dropdowns!$U$2:$U$53,Dropdowns!$W$2:$W$53,"",0,1)</f>
        <v>Pacific</v>
      </c>
      <c r="N41" s="2" t="s">
        <v>1193</v>
      </c>
      <c r="O41" s="2" t="s">
        <v>1677</v>
      </c>
      <c r="P41" s="3" t="s">
        <v>151</v>
      </c>
      <c r="Q41" s="3">
        <v>45231</v>
      </c>
      <c r="R41" s="2" t="s">
        <v>95</v>
      </c>
      <c r="S41" s="11">
        <v>128524</v>
      </c>
      <c r="T41" s="11">
        <v>128524</v>
      </c>
      <c r="U41" s="2">
        <v>1</v>
      </c>
      <c r="V41" s="2"/>
      <c r="W41" s="2">
        <v>1983</v>
      </c>
      <c r="X41" s="2" t="s">
        <v>95</v>
      </c>
      <c r="Y41" s="31">
        <v>20327012.347010434</v>
      </c>
      <c r="Z41" s="35">
        <v>709674.78647053847</v>
      </c>
      <c r="AA41" s="31"/>
      <c r="AB41" s="31">
        <v>35200000</v>
      </c>
      <c r="AC41" s="31">
        <v>35200000</v>
      </c>
      <c r="AD41" s="3">
        <v>44572</v>
      </c>
      <c r="AE41" s="14"/>
      <c r="AF41" s="14">
        <f t="shared" si="6"/>
        <v>0.57747194167643279</v>
      </c>
      <c r="AG41" s="3">
        <v>45231</v>
      </c>
      <c r="AH41" s="14">
        <v>1</v>
      </c>
      <c r="AI41" s="2" t="s">
        <v>774</v>
      </c>
      <c r="AJ41" s="35">
        <v>128524</v>
      </c>
      <c r="AK41" s="14">
        <f t="shared" si="5"/>
        <v>1</v>
      </c>
      <c r="AL41" s="3">
        <v>46934</v>
      </c>
      <c r="AM41" s="3" t="s">
        <v>486</v>
      </c>
      <c r="AN41" s="35"/>
      <c r="AO41" s="14"/>
      <c r="AP41" s="3"/>
      <c r="AQ41" s="2"/>
      <c r="AR41" s="35"/>
      <c r="AS41" s="14"/>
      <c r="AT41" s="3"/>
      <c r="AU41" s="2"/>
      <c r="AV41" s="31">
        <v>11.177148859357008</v>
      </c>
      <c r="AW41" s="2"/>
      <c r="AX41" s="2"/>
      <c r="AY41" s="2"/>
      <c r="AZ41" s="2"/>
      <c r="BB41" s="13"/>
      <c r="BC41" s="13"/>
      <c r="BD41" s="13"/>
      <c r="BE41" s="13"/>
      <c r="BF41" s="12"/>
    </row>
    <row r="42" spans="1:58" outlineLevel="1" x14ac:dyDescent="0.35">
      <c r="A42" s="9" t="s">
        <v>1184</v>
      </c>
      <c r="B42" s="2">
        <v>102039</v>
      </c>
      <c r="C42" s="2" t="s">
        <v>277</v>
      </c>
      <c r="D42" s="2" t="s">
        <v>569</v>
      </c>
      <c r="E42" s="2" t="s">
        <v>475</v>
      </c>
      <c r="F42" s="2" t="s">
        <v>148</v>
      </c>
      <c r="G42" s="2" t="s">
        <v>569</v>
      </c>
      <c r="H42" s="2" t="s">
        <v>706</v>
      </c>
      <c r="I42" s="2" t="s">
        <v>477</v>
      </c>
      <c r="J42" s="2" t="s">
        <v>741</v>
      </c>
      <c r="K42" s="2"/>
      <c r="L42" s="6"/>
      <c r="M42" s="2" t="str">
        <f>_xlfn.XLOOKUP(I42,Dropdowns!$U$2:$U$53,Dropdowns!$W$2:$W$53,"",0,1)</f>
        <v>South Atlantic</v>
      </c>
      <c r="N42" s="2" t="s">
        <v>1190</v>
      </c>
      <c r="O42" s="2" t="s">
        <v>1676</v>
      </c>
      <c r="P42" s="3" t="s">
        <v>151</v>
      </c>
      <c r="Q42" s="3">
        <v>45231</v>
      </c>
      <c r="R42" s="2" t="s">
        <v>95</v>
      </c>
      <c r="S42" s="11">
        <v>206722</v>
      </c>
      <c r="T42" s="11">
        <v>206722</v>
      </c>
      <c r="U42" s="2">
        <v>1</v>
      </c>
      <c r="V42" s="2"/>
      <c r="W42" s="2">
        <v>1982</v>
      </c>
      <c r="X42" s="2" t="s">
        <v>95</v>
      </c>
      <c r="Y42" s="31">
        <v>19998071.424357228</v>
      </c>
      <c r="Z42" s="35">
        <v>698190.50756815134</v>
      </c>
      <c r="AA42" s="31"/>
      <c r="AB42" s="31">
        <v>36400000</v>
      </c>
      <c r="AC42" s="31">
        <v>36400000</v>
      </c>
      <c r="AD42" s="3">
        <v>44572</v>
      </c>
      <c r="AE42" s="14"/>
      <c r="AF42" s="14">
        <f t="shared" si="6"/>
        <v>0.54939756660322059</v>
      </c>
      <c r="AG42" s="3">
        <v>45231</v>
      </c>
      <c r="AH42" s="14">
        <v>1</v>
      </c>
      <c r="AI42" s="2" t="s">
        <v>152</v>
      </c>
      <c r="AJ42" s="35">
        <v>78871</v>
      </c>
      <c r="AK42" s="14">
        <f t="shared" si="5"/>
        <v>0.38153171892686799</v>
      </c>
      <c r="AL42" s="3">
        <v>45900</v>
      </c>
      <c r="AM42" s="3" t="s">
        <v>781</v>
      </c>
      <c r="AN42" s="35">
        <v>65100</v>
      </c>
      <c r="AO42" s="14">
        <f>AN42/$T42</f>
        <v>0.31491568386528768</v>
      </c>
      <c r="AP42" s="3">
        <v>45382</v>
      </c>
      <c r="AQ42" s="2" t="s">
        <v>837</v>
      </c>
      <c r="AR42" s="35">
        <v>37200</v>
      </c>
      <c r="AS42" s="14">
        <f>AR42/$T42</f>
        <v>0.17995181935159296</v>
      </c>
      <c r="AT42" s="3">
        <v>45366</v>
      </c>
      <c r="AU42" s="2" t="s">
        <v>879</v>
      </c>
      <c r="AV42" s="31">
        <v>6.4551318195450893</v>
      </c>
      <c r="AW42" s="2"/>
      <c r="AX42" s="2"/>
      <c r="AY42" s="2"/>
      <c r="AZ42" s="2"/>
      <c r="BB42" s="13"/>
      <c r="BC42" s="13"/>
      <c r="BD42" s="13"/>
      <c r="BE42" s="13"/>
      <c r="BF42" s="12"/>
    </row>
    <row r="43" spans="1:58" outlineLevel="1" x14ac:dyDescent="0.35">
      <c r="A43" s="9" t="s">
        <v>1184</v>
      </c>
      <c r="B43" s="2">
        <v>102039</v>
      </c>
      <c r="C43" s="2" t="s">
        <v>277</v>
      </c>
      <c r="D43" s="2" t="s">
        <v>570</v>
      </c>
      <c r="E43" s="2" t="s">
        <v>475</v>
      </c>
      <c r="F43" s="2" t="s">
        <v>148</v>
      </c>
      <c r="G43" s="2" t="s">
        <v>639</v>
      </c>
      <c r="H43" s="2" t="s">
        <v>183</v>
      </c>
      <c r="I43" s="2" t="s">
        <v>191</v>
      </c>
      <c r="J43" s="2" t="s">
        <v>742</v>
      </c>
      <c r="K43" s="2"/>
      <c r="L43" s="6"/>
      <c r="M43" s="2" t="str">
        <f>_xlfn.XLOOKUP(I43,Dropdowns!$U$2:$U$53,Dropdowns!$W$2:$W$53,"",0,1)</f>
        <v>South Atlantic</v>
      </c>
      <c r="N43" s="2" t="s">
        <v>183</v>
      </c>
      <c r="O43" s="2" t="s">
        <v>1656</v>
      </c>
      <c r="P43" s="3" t="s">
        <v>151</v>
      </c>
      <c r="Q43" s="3">
        <v>45231</v>
      </c>
      <c r="R43" s="2" t="s">
        <v>95</v>
      </c>
      <c r="S43" s="11">
        <v>238976</v>
      </c>
      <c r="T43" s="11">
        <v>238976</v>
      </c>
      <c r="U43" s="2">
        <v>1</v>
      </c>
      <c r="V43" s="2"/>
      <c r="W43" s="2">
        <v>1983</v>
      </c>
      <c r="X43" s="2" t="s">
        <v>95</v>
      </c>
      <c r="Y43" s="31">
        <v>19983119.1261485</v>
      </c>
      <c r="Z43" s="35">
        <v>697668.47959584661</v>
      </c>
      <c r="AA43" s="31"/>
      <c r="AB43" s="31">
        <v>34600000</v>
      </c>
      <c r="AC43" s="31">
        <v>34600000</v>
      </c>
      <c r="AD43" s="3">
        <v>44572</v>
      </c>
      <c r="AE43" s="14"/>
      <c r="AF43" s="14">
        <f t="shared" si="6"/>
        <v>0.57754679555342481</v>
      </c>
      <c r="AG43" s="3">
        <v>45231</v>
      </c>
      <c r="AH43" s="14">
        <v>1</v>
      </c>
      <c r="AI43" s="2" t="s">
        <v>152</v>
      </c>
      <c r="AJ43" s="35">
        <f>23091+18280+12301+30033</f>
        <v>83705</v>
      </c>
      <c r="AK43" s="14">
        <f t="shared" si="5"/>
        <v>0.35026529860739153</v>
      </c>
      <c r="AL43" s="3">
        <v>45322</v>
      </c>
      <c r="AM43" s="3" t="s">
        <v>782</v>
      </c>
      <c r="AN43" s="35">
        <v>38171</v>
      </c>
      <c r="AO43" s="14">
        <f>AN43/$T43</f>
        <v>0.15972733663631494</v>
      </c>
      <c r="AP43" s="3">
        <v>45991</v>
      </c>
      <c r="AQ43" s="2" t="s">
        <v>838</v>
      </c>
      <c r="AR43" s="35">
        <v>14750</v>
      </c>
      <c r="AS43" s="14">
        <f>AR43/$T43</f>
        <v>6.1721679164434926E-2</v>
      </c>
      <c r="AT43" s="3">
        <v>46507</v>
      </c>
      <c r="AU43" s="2" t="s">
        <v>915</v>
      </c>
      <c r="AV43" s="31">
        <v>7.0573840050883776</v>
      </c>
      <c r="AW43" s="2"/>
      <c r="AX43" s="2"/>
      <c r="AY43" s="2"/>
      <c r="AZ43" s="2"/>
      <c r="BB43" s="13"/>
      <c r="BC43" s="13"/>
      <c r="BD43" s="13"/>
      <c r="BE43" s="13"/>
      <c r="BF43" s="12"/>
    </row>
    <row r="44" spans="1:58" outlineLevel="1" x14ac:dyDescent="0.35">
      <c r="A44" s="9" t="s">
        <v>1184</v>
      </c>
      <c r="B44" s="2">
        <v>102039</v>
      </c>
      <c r="C44" s="2" t="s">
        <v>277</v>
      </c>
      <c r="D44" s="2" t="s">
        <v>571</v>
      </c>
      <c r="E44" s="2" t="s">
        <v>475</v>
      </c>
      <c r="F44" s="2" t="s">
        <v>148</v>
      </c>
      <c r="G44" s="2" t="s">
        <v>571</v>
      </c>
      <c r="H44" s="2" t="s">
        <v>704</v>
      </c>
      <c r="I44" s="2" t="s">
        <v>477</v>
      </c>
      <c r="J44" s="2" t="s">
        <v>739</v>
      </c>
      <c r="K44" s="2"/>
      <c r="L44" s="6"/>
      <c r="M44" s="2" t="str">
        <f>_xlfn.XLOOKUP(I44,Dropdowns!$U$2:$U$53,Dropdowns!$W$2:$W$53,"",0,1)</f>
        <v>South Atlantic</v>
      </c>
      <c r="N44" s="2" t="s">
        <v>1190</v>
      </c>
      <c r="O44" s="2" t="s">
        <v>1676</v>
      </c>
      <c r="P44" s="3" t="s">
        <v>151</v>
      </c>
      <c r="Q44" s="3">
        <v>45231</v>
      </c>
      <c r="R44" s="2" t="s">
        <v>95</v>
      </c>
      <c r="S44" s="11">
        <v>205000</v>
      </c>
      <c r="T44" s="11">
        <v>205000</v>
      </c>
      <c r="U44" s="2">
        <v>1</v>
      </c>
      <c r="V44" s="2"/>
      <c r="W44" s="2">
        <v>1972</v>
      </c>
      <c r="X44" s="2" t="s">
        <v>95</v>
      </c>
      <c r="Y44" s="31">
        <v>19056105.551023792</v>
      </c>
      <c r="Z44" s="35">
        <v>665303.7547779039</v>
      </c>
      <c r="AA44" s="31"/>
      <c r="AB44" s="31">
        <v>36500000</v>
      </c>
      <c r="AC44" s="31">
        <v>36500000</v>
      </c>
      <c r="AD44" s="3">
        <v>44572</v>
      </c>
      <c r="AE44" s="14"/>
      <c r="AF44" s="14">
        <f t="shared" si="6"/>
        <v>0.52208508358969297</v>
      </c>
      <c r="AG44" s="3">
        <v>45231</v>
      </c>
      <c r="AH44" s="14">
        <v>1</v>
      </c>
      <c r="AI44" s="2" t="s">
        <v>774</v>
      </c>
      <c r="AJ44" s="35">
        <v>205000</v>
      </c>
      <c r="AK44" s="14">
        <f t="shared" si="5"/>
        <v>1</v>
      </c>
      <c r="AL44" s="3">
        <v>45747</v>
      </c>
      <c r="AM44" s="3" t="s">
        <v>483</v>
      </c>
      <c r="AN44" s="35"/>
      <c r="AO44" s="14"/>
      <c r="AP44" s="3"/>
      <c r="AQ44" s="2"/>
      <c r="AR44" s="35"/>
      <c r="AS44" s="14"/>
      <c r="AT44" s="3"/>
      <c r="AU44" s="2"/>
      <c r="AV44" s="31">
        <v>5.91</v>
      </c>
      <c r="AW44" s="2"/>
      <c r="AX44" s="2"/>
      <c r="AY44" s="2"/>
      <c r="AZ44" s="2"/>
      <c r="BB44" s="13"/>
      <c r="BC44" s="13"/>
      <c r="BD44" s="13"/>
      <c r="BE44" s="13"/>
      <c r="BF44" s="12"/>
    </row>
    <row r="45" spans="1:58" outlineLevel="1" x14ac:dyDescent="0.35">
      <c r="A45" s="9" t="s">
        <v>1184</v>
      </c>
      <c r="B45" s="2">
        <v>102039</v>
      </c>
      <c r="C45" s="2" t="s">
        <v>277</v>
      </c>
      <c r="D45" s="2" t="s">
        <v>572</v>
      </c>
      <c r="E45" s="2" t="s">
        <v>475</v>
      </c>
      <c r="F45" s="2" t="s">
        <v>148</v>
      </c>
      <c r="G45" s="2" t="s">
        <v>640</v>
      </c>
      <c r="H45" s="2" t="s">
        <v>707</v>
      </c>
      <c r="I45" s="2" t="s">
        <v>478</v>
      </c>
      <c r="J45" s="2" t="s">
        <v>743</v>
      </c>
      <c r="K45" s="2"/>
      <c r="L45" s="6"/>
      <c r="M45" s="2" t="str">
        <f>_xlfn.XLOOKUP(I45,Dropdowns!$U$2:$U$53,Dropdowns!$W$2:$W$53,"",0,1)</f>
        <v>Middle Atlantic</v>
      </c>
      <c r="N45" s="2" t="s">
        <v>1192</v>
      </c>
      <c r="O45" s="2" t="s">
        <v>1674</v>
      </c>
      <c r="P45" s="3" t="s">
        <v>151</v>
      </c>
      <c r="Q45" s="3">
        <v>45231</v>
      </c>
      <c r="R45" s="2" t="s">
        <v>95</v>
      </c>
      <c r="S45" s="11">
        <v>237504</v>
      </c>
      <c r="T45" s="11">
        <v>237504</v>
      </c>
      <c r="U45" s="2">
        <v>1</v>
      </c>
      <c r="V45" s="2"/>
      <c r="W45" s="2">
        <v>1987</v>
      </c>
      <c r="X45" s="2" t="s">
        <v>95</v>
      </c>
      <c r="Y45" s="31">
        <v>19056105.551023792</v>
      </c>
      <c r="Z45" s="35">
        <v>665303.7547779039</v>
      </c>
      <c r="AA45" s="31"/>
      <c r="AB45" s="31">
        <v>33000000</v>
      </c>
      <c r="AC45" s="31">
        <v>33000000</v>
      </c>
      <c r="AD45" s="3">
        <v>44572</v>
      </c>
      <c r="AE45" s="14"/>
      <c r="AF45" s="14">
        <f t="shared" ref="AF45:AF106" si="7">Y45/AC45</f>
        <v>0.57745774397041794</v>
      </c>
      <c r="AG45" s="3">
        <v>45231</v>
      </c>
      <c r="AH45" s="14">
        <v>0.89979116141201831</v>
      </c>
      <c r="AI45" s="2" t="s">
        <v>152</v>
      </c>
      <c r="AJ45" s="35">
        <v>874</v>
      </c>
      <c r="AK45" s="14">
        <f t="shared" si="5"/>
        <v>3.6799380220964698E-3</v>
      </c>
      <c r="AL45" s="3">
        <v>46387</v>
      </c>
      <c r="AM45" s="3" t="s">
        <v>783</v>
      </c>
      <c r="AN45" s="35">
        <v>51000</v>
      </c>
      <c r="AO45" s="14">
        <f t="shared" ref="AO45:AO52" si="8">AN45/$T45</f>
        <v>0.21473322554567503</v>
      </c>
      <c r="AP45" s="3">
        <v>45260</v>
      </c>
      <c r="AQ45" s="2" t="s">
        <v>488</v>
      </c>
      <c r="AR45" s="35">
        <v>30780</v>
      </c>
      <c r="AS45" s="14">
        <f>AR45/$T45</f>
        <v>0.12959781729991915</v>
      </c>
      <c r="AT45" s="3">
        <v>45504</v>
      </c>
      <c r="AU45" s="2" t="s">
        <v>490</v>
      </c>
      <c r="AV45" s="31">
        <v>6.6299812825216184</v>
      </c>
      <c r="AW45" s="2"/>
      <c r="AX45" s="2"/>
      <c r="AY45" s="2"/>
      <c r="AZ45" s="2"/>
      <c r="BB45" s="13"/>
      <c r="BC45" s="13"/>
      <c r="BD45" s="13"/>
      <c r="BE45" s="13"/>
      <c r="BF45" s="12"/>
    </row>
    <row r="46" spans="1:58" outlineLevel="1" x14ac:dyDescent="0.35">
      <c r="A46" s="9" t="s">
        <v>1184</v>
      </c>
      <c r="B46" s="2">
        <v>102039</v>
      </c>
      <c r="C46" s="2" t="s">
        <v>277</v>
      </c>
      <c r="D46" s="2" t="s">
        <v>573</v>
      </c>
      <c r="E46" s="2" t="s">
        <v>475</v>
      </c>
      <c r="F46" s="2" t="s">
        <v>148</v>
      </c>
      <c r="G46" s="2" t="s">
        <v>641</v>
      </c>
      <c r="H46" s="2" t="s">
        <v>708</v>
      </c>
      <c r="I46" s="2" t="s">
        <v>161</v>
      </c>
      <c r="J46" s="2" t="s">
        <v>744</v>
      </c>
      <c r="K46" s="2"/>
      <c r="L46" s="6"/>
      <c r="M46" s="2" t="str">
        <f>_xlfn.XLOOKUP(I46,Dropdowns!$U$2:$U$53,Dropdowns!$W$2:$W$53,"",0,1)</f>
        <v>West South Central</v>
      </c>
      <c r="N46" s="2" t="s">
        <v>1008</v>
      </c>
      <c r="O46" s="2" t="s">
        <v>1673</v>
      </c>
      <c r="P46" s="3" t="s">
        <v>151</v>
      </c>
      <c r="Q46" s="3">
        <v>45231</v>
      </c>
      <c r="R46" s="2" t="s">
        <v>95</v>
      </c>
      <c r="S46" s="11">
        <v>315000</v>
      </c>
      <c r="T46" s="11">
        <v>315000</v>
      </c>
      <c r="U46" s="2">
        <v>1</v>
      </c>
      <c r="V46" s="2"/>
      <c r="W46" s="2">
        <v>1970</v>
      </c>
      <c r="X46" s="2" t="s">
        <v>95</v>
      </c>
      <c r="Y46" s="31">
        <v>18689786.774230406</v>
      </c>
      <c r="Z46" s="35">
        <v>652514.50689124968</v>
      </c>
      <c r="AA46" s="31"/>
      <c r="AB46" s="31">
        <v>26130000</v>
      </c>
      <c r="AC46" s="31">
        <v>26130000</v>
      </c>
      <c r="AD46" s="3">
        <v>44572</v>
      </c>
      <c r="AE46" s="14"/>
      <c r="AF46" s="14">
        <f t="shared" si="7"/>
        <v>0.71526164463185637</v>
      </c>
      <c r="AG46" s="3">
        <v>45231</v>
      </c>
      <c r="AH46" s="14">
        <v>1</v>
      </c>
      <c r="AI46" s="2" t="s">
        <v>152</v>
      </c>
      <c r="AJ46" s="35">
        <f>131584+26395</f>
        <v>157979</v>
      </c>
      <c r="AK46" s="14">
        <f t="shared" si="5"/>
        <v>0.50152063492063492</v>
      </c>
      <c r="AL46" s="3">
        <v>45077</v>
      </c>
      <c r="AM46" s="3" t="s">
        <v>784</v>
      </c>
      <c r="AN46" s="35">
        <v>104231</v>
      </c>
      <c r="AO46" s="14">
        <f t="shared" si="8"/>
        <v>0.33089206349206352</v>
      </c>
      <c r="AP46" s="3">
        <v>45291</v>
      </c>
      <c r="AQ46" s="2" t="s">
        <v>839</v>
      </c>
      <c r="AR46" s="35">
        <v>52790</v>
      </c>
      <c r="AS46" s="14">
        <f>AR46/$T46</f>
        <v>0.16758730158730159</v>
      </c>
      <c r="AT46" s="3">
        <v>44985</v>
      </c>
      <c r="AU46" s="2" t="s">
        <v>803</v>
      </c>
      <c r="AV46" s="31">
        <v>5.5200026666666666</v>
      </c>
      <c r="AW46" s="2"/>
      <c r="AX46" s="2"/>
      <c r="AY46" s="2"/>
      <c r="AZ46" s="2"/>
      <c r="BB46" s="13"/>
      <c r="BC46" s="13"/>
      <c r="BD46" s="13"/>
      <c r="BE46" s="13"/>
      <c r="BF46" s="12"/>
    </row>
    <row r="47" spans="1:58" outlineLevel="1" x14ac:dyDescent="0.35">
      <c r="A47" s="9" t="s">
        <v>1184</v>
      </c>
      <c r="B47" s="2">
        <v>102039</v>
      </c>
      <c r="C47" s="2" t="s">
        <v>277</v>
      </c>
      <c r="D47" s="2" t="s">
        <v>574</v>
      </c>
      <c r="E47" s="2" t="s">
        <v>475</v>
      </c>
      <c r="F47" s="2" t="s">
        <v>148</v>
      </c>
      <c r="G47" s="2" t="s">
        <v>642</v>
      </c>
      <c r="H47" s="2" t="s">
        <v>709</v>
      </c>
      <c r="I47" s="2" t="s">
        <v>191</v>
      </c>
      <c r="J47" s="2" t="s">
        <v>745</v>
      </c>
      <c r="K47" s="2"/>
      <c r="L47" s="6"/>
      <c r="M47" s="2" t="str">
        <f>_xlfn.XLOOKUP(I47,Dropdowns!$U$2:$U$53,Dropdowns!$W$2:$W$53,"",0,1)</f>
        <v>South Atlantic</v>
      </c>
      <c r="N47" s="2" t="s">
        <v>183</v>
      </c>
      <c r="O47" s="2" t="s">
        <v>1656</v>
      </c>
      <c r="P47" s="3" t="s">
        <v>151</v>
      </c>
      <c r="Q47" s="3">
        <v>45231</v>
      </c>
      <c r="R47" s="2" t="s">
        <v>95</v>
      </c>
      <c r="S47" s="11">
        <v>176398</v>
      </c>
      <c r="T47" s="11">
        <v>176398</v>
      </c>
      <c r="U47" s="2">
        <v>1</v>
      </c>
      <c r="V47" s="2"/>
      <c r="W47" s="2">
        <v>2009</v>
      </c>
      <c r="X47" s="2" t="s">
        <v>95</v>
      </c>
      <c r="Y47" s="31">
        <v>18480460.382071503</v>
      </c>
      <c r="Z47" s="35">
        <v>645206.31717197376</v>
      </c>
      <c r="AA47" s="31"/>
      <c r="AB47" s="31">
        <v>32000000</v>
      </c>
      <c r="AC47" s="31">
        <v>32000000</v>
      </c>
      <c r="AD47" s="3">
        <v>44572</v>
      </c>
      <c r="AE47" s="14"/>
      <c r="AF47" s="14">
        <f t="shared" si="7"/>
        <v>0.57751438693973445</v>
      </c>
      <c r="AG47" s="3">
        <v>45231</v>
      </c>
      <c r="AH47" s="14">
        <v>1</v>
      </c>
      <c r="AI47" s="2" t="s">
        <v>152</v>
      </c>
      <c r="AJ47" s="35">
        <v>51888</v>
      </c>
      <c r="AK47" s="14">
        <f t="shared" si="5"/>
        <v>0.29415299493191532</v>
      </c>
      <c r="AL47" s="3">
        <v>47907</v>
      </c>
      <c r="AM47" s="3" t="s">
        <v>785</v>
      </c>
      <c r="AN47" s="35">
        <v>32337</v>
      </c>
      <c r="AO47" s="14">
        <f t="shared" si="8"/>
        <v>0.18331840497057789</v>
      </c>
      <c r="AP47" s="3">
        <v>47087</v>
      </c>
      <c r="AQ47" s="2" t="s">
        <v>840</v>
      </c>
      <c r="AR47" s="35">
        <v>25712</v>
      </c>
      <c r="AS47" s="14">
        <f>AR47/$T47</f>
        <v>0.14576128981054207</v>
      </c>
      <c r="AT47" s="3">
        <v>45596</v>
      </c>
      <c r="AU47" s="2" t="s">
        <v>880</v>
      </c>
      <c r="AV47" s="31">
        <v>9.1114284742457397</v>
      </c>
      <c r="AW47" s="2"/>
      <c r="AX47" s="2"/>
      <c r="AY47" s="2"/>
      <c r="AZ47" s="2"/>
      <c r="BB47" s="13"/>
      <c r="BC47" s="13"/>
      <c r="BD47" s="13"/>
      <c r="BE47" s="13"/>
      <c r="BF47" s="12"/>
    </row>
    <row r="48" spans="1:58" outlineLevel="1" x14ac:dyDescent="0.35">
      <c r="A48" s="9" t="s">
        <v>1184</v>
      </c>
      <c r="B48" s="2">
        <v>102039</v>
      </c>
      <c r="C48" s="2" t="s">
        <v>277</v>
      </c>
      <c r="D48" s="2" t="s">
        <v>575</v>
      </c>
      <c r="E48" s="2" t="s">
        <v>475</v>
      </c>
      <c r="F48" s="2" t="s">
        <v>148</v>
      </c>
      <c r="G48" s="2" t="s">
        <v>643</v>
      </c>
      <c r="H48" s="2" t="s">
        <v>710</v>
      </c>
      <c r="I48" s="2" t="s">
        <v>161</v>
      </c>
      <c r="J48" s="2" t="s">
        <v>746</v>
      </c>
      <c r="K48" s="2"/>
      <c r="L48" s="6"/>
      <c r="M48" s="2" t="str">
        <f>_xlfn.XLOOKUP(I48,Dropdowns!$U$2:$U$53,Dropdowns!$W$2:$W$53,"",0,1)</f>
        <v>West South Central</v>
      </c>
      <c r="N48" s="2" t="s">
        <v>710</v>
      </c>
      <c r="O48" s="2" t="s">
        <v>1678</v>
      </c>
      <c r="P48" s="3" t="s">
        <v>151</v>
      </c>
      <c r="Q48" s="3">
        <v>45231</v>
      </c>
      <c r="R48" s="2" t="s">
        <v>95</v>
      </c>
      <c r="S48" s="11">
        <v>134725</v>
      </c>
      <c r="T48" s="11">
        <v>134725</v>
      </c>
      <c r="U48" s="2">
        <v>1</v>
      </c>
      <c r="V48" s="2"/>
      <c r="W48" s="2">
        <v>2001</v>
      </c>
      <c r="X48" s="2" t="s">
        <v>95</v>
      </c>
      <c r="Y48" s="31">
        <v>18136569.088797323</v>
      </c>
      <c r="Z48" s="35">
        <v>633200.07759494486</v>
      </c>
      <c r="AA48" s="31"/>
      <c r="AB48" s="31">
        <v>31410000</v>
      </c>
      <c r="AC48" s="31">
        <v>31410000</v>
      </c>
      <c r="AD48" s="3">
        <v>44572</v>
      </c>
      <c r="AE48" s="14"/>
      <c r="AF48" s="14">
        <f t="shared" si="7"/>
        <v>0.57741385191968553</v>
      </c>
      <c r="AG48" s="3">
        <v>45231</v>
      </c>
      <c r="AH48" s="14">
        <v>0.64987196140285763</v>
      </c>
      <c r="AI48" s="2" t="s">
        <v>152</v>
      </c>
      <c r="AJ48" s="35">
        <f>23625+23546</f>
        <v>47171</v>
      </c>
      <c r="AK48" s="14">
        <f t="shared" si="5"/>
        <v>0.35012803859714231</v>
      </c>
      <c r="AL48" s="3">
        <v>45107</v>
      </c>
      <c r="AM48" s="3" t="s">
        <v>905</v>
      </c>
      <c r="AN48" s="35">
        <v>15270</v>
      </c>
      <c r="AO48" s="14">
        <f t="shared" si="8"/>
        <v>0.11334199294859899</v>
      </c>
      <c r="AP48" s="3">
        <v>45626</v>
      </c>
      <c r="AQ48" s="2" t="s">
        <v>881</v>
      </c>
      <c r="AR48" s="35">
        <v>13205</v>
      </c>
      <c r="AS48" s="14">
        <f>AR48/$T48</f>
        <v>9.8014473928372606E-2</v>
      </c>
      <c r="AT48" s="3">
        <v>45747</v>
      </c>
      <c r="AU48" s="2" t="s">
        <v>906</v>
      </c>
      <c r="AV48" s="31">
        <v>13.856902483039038</v>
      </c>
      <c r="AW48" s="2"/>
      <c r="AX48" s="2"/>
      <c r="AY48" s="2"/>
      <c r="AZ48" s="2"/>
      <c r="BB48" s="13"/>
      <c r="BC48" s="13"/>
      <c r="BD48" s="13"/>
      <c r="BE48" s="13"/>
      <c r="BF48" s="12"/>
    </row>
    <row r="49" spans="1:58" outlineLevel="1" x14ac:dyDescent="0.35">
      <c r="A49" s="9" t="s">
        <v>1184</v>
      </c>
      <c r="B49" s="2">
        <v>102039</v>
      </c>
      <c r="C49" s="2" t="s">
        <v>277</v>
      </c>
      <c r="D49" s="2" t="s">
        <v>576</v>
      </c>
      <c r="E49" s="2" t="s">
        <v>475</v>
      </c>
      <c r="F49" s="2" t="s">
        <v>148</v>
      </c>
      <c r="G49" s="2" t="s">
        <v>644</v>
      </c>
      <c r="H49" s="2" t="s">
        <v>711</v>
      </c>
      <c r="I49" s="2" t="s">
        <v>187</v>
      </c>
      <c r="J49" s="2" t="s">
        <v>747</v>
      </c>
      <c r="K49" s="2"/>
      <c r="L49" s="6"/>
      <c r="M49" s="2" t="str">
        <f>_xlfn.XLOOKUP(I49,Dropdowns!$U$2:$U$53,Dropdowns!$W$2:$W$53,"",0,1)</f>
        <v>South Atlantic</v>
      </c>
      <c r="N49" s="2" t="s">
        <v>701</v>
      </c>
      <c r="O49" s="2" t="s">
        <v>1653</v>
      </c>
      <c r="P49" s="3" t="s">
        <v>151</v>
      </c>
      <c r="Q49" s="3">
        <v>45231</v>
      </c>
      <c r="R49" s="2" t="s">
        <v>95</v>
      </c>
      <c r="S49" s="11">
        <v>210000</v>
      </c>
      <c r="T49" s="11">
        <v>210000</v>
      </c>
      <c r="U49" s="2">
        <v>1</v>
      </c>
      <c r="V49" s="2"/>
      <c r="W49" s="2">
        <v>1997</v>
      </c>
      <c r="X49" s="2" t="s">
        <v>95</v>
      </c>
      <c r="Y49" s="31">
        <v>16357301.502003785</v>
      </c>
      <c r="Z49" s="35">
        <v>571080.70052291965</v>
      </c>
      <c r="AA49" s="31"/>
      <c r="AB49" s="31">
        <v>29200000</v>
      </c>
      <c r="AC49" s="31">
        <v>29200000</v>
      </c>
      <c r="AD49" s="3">
        <v>44572</v>
      </c>
      <c r="AE49" s="14"/>
      <c r="AF49" s="14">
        <f t="shared" si="7"/>
        <v>0.56018155828780092</v>
      </c>
      <c r="AG49" s="3">
        <v>45231</v>
      </c>
      <c r="AH49" s="14">
        <v>1</v>
      </c>
      <c r="AI49" s="2" t="s">
        <v>152</v>
      </c>
      <c r="AJ49" s="35">
        <v>142800</v>
      </c>
      <c r="AK49" s="14">
        <f t="shared" si="5"/>
        <v>0.68</v>
      </c>
      <c r="AL49" s="3">
        <v>46630</v>
      </c>
      <c r="AM49" s="3" t="s">
        <v>484</v>
      </c>
      <c r="AN49" s="35">
        <v>67200</v>
      </c>
      <c r="AO49" s="14">
        <f t="shared" si="8"/>
        <v>0.32</v>
      </c>
      <c r="AP49" s="3">
        <v>44834</v>
      </c>
      <c r="AQ49" s="2" t="s">
        <v>841</v>
      </c>
      <c r="AR49" s="35"/>
      <c r="AS49" s="14"/>
      <c r="AT49" s="3"/>
      <c r="AU49" s="2"/>
      <c r="AV49" s="31">
        <v>7.4430720000000008</v>
      </c>
      <c r="AW49" s="2"/>
      <c r="AX49" s="2"/>
      <c r="AY49" s="2"/>
      <c r="AZ49" s="2"/>
      <c r="BB49" s="13"/>
      <c r="BC49" s="13"/>
      <c r="BD49" s="13"/>
      <c r="BE49" s="13"/>
      <c r="BF49" s="12"/>
    </row>
    <row r="50" spans="1:58" outlineLevel="1" x14ac:dyDescent="0.35">
      <c r="A50" s="9" t="s">
        <v>1184</v>
      </c>
      <c r="B50" s="2">
        <v>102039</v>
      </c>
      <c r="C50" s="2" t="s">
        <v>277</v>
      </c>
      <c r="D50" s="2" t="s">
        <v>577</v>
      </c>
      <c r="E50" s="2" t="s">
        <v>475</v>
      </c>
      <c r="F50" s="2" t="s">
        <v>148</v>
      </c>
      <c r="G50" s="2" t="s">
        <v>645</v>
      </c>
      <c r="H50" s="2" t="s">
        <v>701</v>
      </c>
      <c r="I50" s="2" t="s">
        <v>187</v>
      </c>
      <c r="J50" s="2" t="s">
        <v>748</v>
      </c>
      <c r="K50" s="2"/>
      <c r="L50" s="6"/>
      <c r="M50" s="2" t="str">
        <f>_xlfn.XLOOKUP(I50,Dropdowns!$U$2:$U$53,Dropdowns!$W$2:$W$53,"",0,1)</f>
        <v>South Atlantic</v>
      </c>
      <c r="N50" s="2" t="s">
        <v>701</v>
      </c>
      <c r="O50" s="2" t="s">
        <v>1653</v>
      </c>
      <c r="P50" s="3" t="s">
        <v>151</v>
      </c>
      <c r="Q50" s="3">
        <v>45231</v>
      </c>
      <c r="R50" s="2" t="s">
        <v>95</v>
      </c>
      <c r="S50" s="11">
        <v>190800</v>
      </c>
      <c r="T50" s="11">
        <v>190800</v>
      </c>
      <c r="U50" s="2">
        <v>1</v>
      </c>
      <c r="V50" s="2"/>
      <c r="W50" s="2">
        <v>1989</v>
      </c>
      <c r="X50" s="2" t="s">
        <v>95</v>
      </c>
      <c r="Y50" s="31">
        <v>16047050.470214551</v>
      </c>
      <c r="Z50" s="35">
        <v>560248.93976149755</v>
      </c>
      <c r="AA50" s="31"/>
      <c r="AB50" s="31">
        <v>27800000</v>
      </c>
      <c r="AC50" s="31">
        <v>27800000</v>
      </c>
      <c r="AD50" s="3">
        <v>44572</v>
      </c>
      <c r="AE50" s="14"/>
      <c r="AF50" s="14">
        <f t="shared" si="7"/>
        <v>0.57723203130268175</v>
      </c>
      <c r="AG50" s="3">
        <v>45231</v>
      </c>
      <c r="AH50" s="14">
        <v>1</v>
      </c>
      <c r="AI50" s="2" t="s">
        <v>152</v>
      </c>
      <c r="AJ50" s="35">
        <v>50669</v>
      </c>
      <c r="AK50" s="14">
        <f t="shared" si="5"/>
        <v>0.26556079664570231</v>
      </c>
      <c r="AL50" s="3">
        <v>45961</v>
      </c>
      <c r="AM50" s="3" t="s">
        <v>786</v>
      </c>
      <c r="AN50" s="35">
        <v>37101</v>
      </c>
      <c r="AO50" s="14">
        <f t="shared" si="8"/>
        <v>0.19444968553459119</v>
      </c>
      <c r="AP50" s="3">
        <v>46356</v>
      </c>
      <c r="AQ50" s="2" t="s">
        <v>842</v>
      </c>
      <c r="AR50" s="35">
        <v>37249</v>
      </c>
      <c r="AS50" s="14">
        <f>AR50/$T50</f>
        <v>0.19522536687631029</v>
      </c>
      <c r="AT50" s="3">
        <v>46022</v>
      </c>
      <c r="AU50" s="2" t="s">
        <v>882</v>
      </c>
      <c r="AV50" s="31">
        <v>6.1750301886792451</v>
      </c>
      <c r="AW50" s="2"/>
      <c r="AX50" s="2"/>
      <c r="AY50" s="2"/>
      <c r="AZ50" s="2"/>
      <c r="BB50" s="13"/>
      <c r="BC50" s="13"/>
      <c r="BD50" s="13"/>
      <c r="BE50" s="13"/>
      <c r="BF50" s="12"/>
    </row>
    <row r="51" spans="1:58" outlineLevel="1" x14ac:dyDescent="0.35">
      <c r="A51" s="9" t="s">
        <v>1184</v>
      </c>
      <c r="B51" s="2">
        <v>102039</v>
      </c>
      <c r="C51" s="2" t="s">
        <v>277</v>
      </c>
      <c r="D51" s="2" t="s">
        <v>578</v>
      </c>
      <c r="E51" s="2" t="s">
        <v>475</v>
      </c>
      <c r="F51" s="2" t="s">
        <v>148</v>
      </c>
      <c r="G51" s="2" t="s">
        <v>578</v>
      </c>
      <c r="H51" s="2" t="s">
        <v>712</v>
      </c>
      <c r="I51" s="2" t="s">
        <v>477</v>
      </c>
      <c r="J51" s="2" t="s">
        <v>749</v>
      </c>
      <c r="K51" s="2"/>
      <c r="L51" s="6"/>
      <c r="M51" s="2" t="str">
        <f>_xlfn.XLOOKUP(I51,Dropdowns!$U$2:$U$53,Dropdowns!$W$2:$W$53,"",0,1)</f>
        <v>South Atlantic</v>
      </c>
      <c r="N51" s="2" t="s">
        <v>1190</v>
      </c>
      <c r="O51" s="2" t="s">
        <v>1676</v>
      </c>
      <c r="P51" s="3" t="s">
        <v>151</v>
      </c>
      <c r="Q51" s="3">
        <v>45231</v>
      </c>
      <c r="R51" s="2" t="s">
        <v>95</v>
      </c>
      <c r="S51" s="11">
        <v>197248</v>
      </c>
      <c r="T51" s="11">
        <v>197248</v>
      </c>
      <c r="U51" s="2">
        <v>1</v>
      </c>
      <c r="V51" s="2"/>
      <c r="W51" s="2">
        <v>1989</v>
      </c>
      <c r="X51" s="2" t="s">
        <v>95</v>
      </c>
      <c r="Y51" s="31">
        <v>15706896.769595619</v>
      </c>
      <c r="Z51" s="35">
        <v>548373.19035312929</v>
      </c>
      <c r="AA51" s="31"/>
      <c r="AB51" s="31">
        <v>28030000</v>
      </c>
      <c r="AC51" s="31">
        <v>28030000</v>
      </c>
      <c r="AD51" s="3">
        <v>44572</v>
      </c>
      <c r="AE51" s="14"/>
      <c r="AF51" s="14">
        <f t="shared" si="7"/>
        <v>0.56036021297165961</v>
      </c>
      <c r="AG51" s="3">
        <v>45231</v>
      </c>
      <c r="AH51" s="14">
        <v>1</v>
      </c>
      <c r="AI51" s="2" t="s">
        <v>152</v>
      </c>
      <c r="AJ51" s="35">
        <v>54139</v>
      </c>
      <c r="AK51" s="14">
        <f t="shared" si="5"/>
        <v>0.27447173101881894</v>
      </c>
      <c r="AL51" s="3">
        <v>46630</v>
      </c>
      <c r="AM51" s="3" t="s">
        <v>787</v>
      </c>
      <c r="AN51" s="35">
        <v>41000</v>
      </c>
      <c r="AO51" s="14">
        <f t="shared" si="8"/>
        <v>0.20786015574302402</v>
      </c>
      <c r="AP51" s="3">
        <v>45900</v>
      </c>
      <c r="AQ51" s="2" t="s">
        <v>843</v>
      </c>
      <c r="AR51" s="35">
        <v>43509</v>
      </c>
      <c r="AS51" s="14">
        <f>AR51/$T51</f>
        <v>0.22058018332251786</v>
      </c>
      <c r="AT51" s="3">
        <v>45991</v>
      </c>
      <c r="AU51" s="2" t="s">
        <v>883</v>
      </c>
      <c r="AV51" s="31">
        <v>7.2168555321219987</v>
      </c>
      <c r="AW51" s="2"/>
      <c r="AX51" s="2"/>
      <c r="AY51" s="2"/>
      <c r="AZ51" s="2"/>
      <c r="BB51" s="13"/>
      <c r="BC51" s="13"/>
      <c r="BD51" s="13"/>
      <c r="BE51" s="13"/>
      <c r="BF51" s="12"/>
    </row>
    <row r="52" spans="1:58" outlineLevel="1" x14ac:dyDescent="0.35">
      <c r="A52" s="9" t="s">
        <v>1184</v>
      </c>
      <c r="B52" s="2">
        <v>102039</v>
      </c>
      <c r="C52" s="2" t="s">
        <v>277</v>
      </c>
      <c r="D52" s="2" t="s">
        <v>579</v>
      </c>
      <c r="E52" s="2" t="s">
        <v>475</v>
      </c>
      <c r="F52" s="2" t="s">
        <v>148</v>
      </c>
      <c r="G52" s="2" t="s">
        <v>579</v>
      </c>
      <c r="H52" s="2" t="s">
        <v>713</v>
      </c>
      <c r="I52" s="2" t="s">
        <v>477</v>
      </c>
      <c r="J52" s="2" t="s">
        <v>750</v>
      </c>
      <c r="K52" s="2"/>
      <c r="L52" s="6"/>
      <c r="M52" s="2" t="str">
        <f>_xlfn.XLOOKUP(I52,Dropdowns!$U$2:$U$53,Dropdowns!$W$2:$W$53,"",0,1)</f>
        <v>South Atlantic</v>
      </c>
      <c r="N52" s="2" t="s">
        <v>1190</v>
      </c>
      <c r="O52" s="2" t="s">
        <v>1676</v>
      </c>
      <c r="P52" s="3" t="s">
        <v>151</v>
      </c>
      <c r="Q52" s="3">
        <v>45231</v>
      </c>
      <c r="R52" s="2" t="s">
        <v>95</v>
      </c>
      <c r="S52" s="11">
        <v>144571</v>
      </c>
      <c r="T52" s="11">
        <v>144571</v>
      </c>
      <c r="U52" s="2">
        <v>1</v>
      </c>
      <c r="V52" s="2"/>
      <c r="W52" s="2">
        <v>1988</v>
      </c>
      <c r="X52" s="2" t="s">
        <v>95</v>
      </c>
      <c r="Y52" s="31">
        <v>15116299.302434601</v>
      </c>
      <c r="Z52" s="35">
        <v>527753.72477489442</v>
      </c>
      <c r="AA52" s="31"/>
      <c r="AB52" s="31">
        <v>27100000</v>
      </c>
      <c r="AC52" s="31">
        <v>27100000</v>
      </c>
      <c r="AD52" s="3">
        <v>44572</v>
      </c>
      <c r="AE52" s="14"/>
      <c r="AF52" s="14">
        <f t="shared" si="7"/>
        <v>0.55779702223005911</v>
      </c>
      <c r="AG52" s="3">
        <v>45231</v>
      </c>
      <c r="AH52" s="14">
        <v>1</v>
      </c>
      <c r="AI52" s="2" t="s">
        <v>152</v>
      </c>
      <c r="AJ52" s="35">
        <v>65781</v>
      </c>
      <c r="AK52" s="14">
        <f t="shared" si="5"/>
        <v>0.45500826583478016</v>
      </c>
      <c r="AL52" s="3">
        <v>45535</v>
      </c>
      <c r="AM52" s="3" t="s">
        <v>788</v>
      </c>
      <c r="AN52" s="35">
        <v>33150</v>
      </c>
      <c r="AO52" s="14">
        <f t="shared" si="8"/>
        <v>0.22929909871274323</v>
      </c>
      <c r="AP52" s="3">
        <v>46265</v>
      </c>
      <c r="AQ52" s="2" t="s">
        <v>844</v>
      </c>
      <c r="AR52" s="35">
        <v>25000</v>
      </c>
      <c r="AS52" s="14">
        <f>AR52/$T52</f>
        <v>0.17292541381051524</v>
      </c>
      <c r="AT52" s="3">
        <v>46721</v>
      </c>
      <c r="AU52" s="2" t="s">
        <v>884</v>
      </c>
      <c r="AV52" s="31">
        <v>8.3405216813883847</v>
      </c>
      <c r="AW52" s="2"/>
      <c r="AX52" s="2"/>
      <c r="AY52" s="2"/>
      <c r="AZ52" s="2"/>
      <c r="BB52" s="13"/>
      <c r="BC52" s="13"/>
      <c r="BD52" s="13"/>
      <c r="BE52" s="13"/>
      <c r="BF52" s="12"/>
    </row>
    <row r="53" spans="1:58" outlineLevel="1" x14ac:dyDescent="0.35">
      <c r="A53" s="9" t="s">
        <v>1184</v>
      </c>
      <c r="B53" s="2">
        <v>102039</v>
      </c>
      <c r="C53" s="2" t="s">
        <v>277</v>
      </c>
      <c r="D53" s="2" t="s">
        <v>580</v>
      </c>
      <c r="E53" s="2" t="s">
        <v>475</v>
      </c>
      <c r="F53" s="2" t="s">
        <v>148</v>
      </c>
      <c r="G53" s="2" t="s">
        <v>646</v>
      </c>
      <c r="H53" s="2" t="s">
        <v>699</v>
      </c>
      <c r="I53" s="2" t="s">
        <v>476</v>
      </c>
      <c r="J53" s="2" t="s">
        <v>733</v>
      </c>
      <c r="K53" s="2"/>
      <c r="L53" s="6"/>
      <c r="M53" s="2" t="str">
        <f>_xlfn.XLOOKUP(I53,Dropdowns!$U$2:$U$53,Dropdowns!$W$2:$W$53,"",0,1)</f>
        <v>Mountain</v>
      </c>
      <c r="N53" s="2" t="s">
        <v>699</v>
      </c>
      <c r="O53" s="2" t="s">
        <v>1675</v>
      </c>
      <c r="P53" s="3" t="s">
        <v>151</v>
      </c>
      <c r="Q53" s="3">
        <v>45231</v>
      </c>
      <c r="R53" s="2" t="s">
        <v>95</v>
      </c>
      <c r="S53" s="11">
        <v>192761</v>
      </c>
      <c r="T53" s="11">
        <v>192761</v>
      </c>
      <c r="U53" s="2">
        <v>1</v>
      </c>
      <c r="V53" s="2"/>
      <c r="W53" s="2">
        <v>1957</v>
      </c>
      <c r="X53" s="2" t="s">
        <v>95</v>
      </c>
      <c r="Y53" s="31">
        <v>14435991.901196733</v>
      </c>
      <c r="Z53" s="35">
        <v>504002.22595815774</v>
      </c>
      <c r="AA53" s="31"/>
      <c r="AB53" s="31">
        <v>28300000</v>
      </c>
      <c r="AC53" s="31">
        <v>28300000</v>
      </c>
      <c r="AD53" s="3">
        <v>44572</v>
      </c>
      <c r="AE53" s="14"/>
      <c r="AF53" s="14">
        <f t="shared" si="7"/>
        <v>0.51010572089034389</v>
      </c>
      <c r="AG53" s="3">
        <v>45231</v>
      </c>
      <c r="AH53" s="14">
        <v>1</v>
      </c>
      <c r="AI53" s="2" t="s">
        <v>152</v>
      </c>
      <c r="AJ53" s="35">
        <v>125643</v>
      </c>
      <c r="AK53" s="14">
        <f t="shared" si="5"/>
        <v>0.65180716016206597</v>
      </c>
      <c r="AL53" s="3">
        <v>45535</v>
      </c>
      <c r="AM53" s="3" t="s">
        <v>482</v>
      </c>
      <c r="AN53" s="35"/>
      <c r="AO53" s="14"/>
      <c r="AP53" s="3"/>
      <c r="AQ53" s="2"/>
      <c r="AR53" s="35"/>
      <c r="AS53" s="14"/>
      <c r="AT53" s="3"/>
      <c r="AU53" s="2"/>
      <c r="AV53" s="31">
        <v>4.1500000518777131</v>
      </c>
      <c r="AW53" s="2"/>
      <c r="AX53" s="2"/>
      <c r="AY53" s="2"/>
      <c r="AZ53" s="2"/>
      <c r="BB53" s="13"/>
      <c r="BC53" s="13"/>
      <c r="BD53" s="13"/>
      <c r="BE53" s="13"/>
      <c r="BF53" s="12"/>
    </row>
    <row r="54" spans="1:58" outlineLevel="1" x14ac:dyDescent="0.35">
      <c r="A54" s="9" t="s">
        <v>1184</v>
      </c>
      <c r="B54" s="2">
        <v>102039</v>
      </c>
      <c r="C54" s="2" t="s">
        <v>277</v>
      </c>
      <c r="D54" s="2" t="s">
        <v>581</v>
      </c>
      <c r="E54" s="2" t="s">
        <v>475</v>
      </c>
      <c r="F54" s="2" t="s">
        <v>148</v>
      </c>
      <c r="G54" s="2" t="s">
        <v>647</v>
      </c>
      <c r="H54" s="2" t="s">
        <v>714</v>
      </c>
      <c r="I54" s="2" t="s">
        <v>161</v>
      </c>
      <c r="J54" s="2" t="s">
        <v>751</v>
      </c>
      <c r="K54" s="2"/>
      <c r="L54" s="6"/>
      <c r="M54" s="2" t="str">
        <f>_xlfn.XLOOKUP(I54,Dropdowns!$U$2:$U$53,Dropdowns!$W$2:$W$53,"",0,1)</f>
        <v>West South Central</v>
      </c>
      <c r="N54" s="2" t="s">
        <v>1008</v>
      </c>
      <c r="O54" s="2" t="s">
        <v>1673</v>
      </c>
      <c r="P54" s="3" t="s">
        <v>151</v>
      </c>
      <c r="Q54" s="3">
        <v>45231</v>
      </c>
      <c r="R54" s="2" t="s">
        <v>95</v>
      </c>
      <c r="S54" s="11">
        <v>123779</v>
      </c>
      <c r="T54" s="11">
        <v>123779</v>
      </c>
      <c r="U54" s="2">
        <v>1</v>
      </c>
      <c r="V54" s="2"/>
      <c r="W54" s="2">
        <v>2010</v>
      </c>
      <c r="X54" s="2" t="s">
        <v>95</v>
      </c>
      <c r="Y54" s="31">
        <v>13830442.13582699</v>
      </c>
      <c r="Z54" s="35">
        <v>482860.73240761826</v>
      </c>
      <c r="AA54" s="31"/>
      <c r="AB54" s="31">
        <v>18600000</v>
      </c>
      <c r="AC54" s="31">
        <v>18600000</v>
      </c>
      <c r="AD54" s="3">
        <v>44572</v>
      </c>
      <c r="AE54" s="14"/>
      <c r="AF54" s="14">
        <f t="shared" si="7"/>
        <v>0.74357215784016073</v>
      </c>
      <c r="AG54" s="3">
        <v>45231</v>
      </c>
      <c r="AH54" s="14">
        <v>1</v>
      </c>
      <c r="AI54" s="2" t="s">
        <v>152</v>
      </c>
      <c r="AJ54" s="35">
        <v>61890</v>
      </c>
      <c r="AK54" s="14">
        <f t="shared" si="5"/>
        <v>0.50000403945742011</v>
      </c>
      <c r="AL54" s="3">
        <v>46630</v>
      </c>
      <c r="AM54" s="3" t="s">
        <v>789</v>
      </c>
      <c r="AN54" s="35">
        <v>36083</v>
      </c>
      <c r="AO54" s="14">
        <f>AN54/$T54</f>
        <v>0.29151148417744527</v>
      </c>
      <c r="AP54" s="3">
        <v>46022</v>
      </c>
      <c r="AQ54" s="2" t="s">
        <v>845</v>
      </c>
      <c r="AR54" s="35">
        <v>25806</v>
      </c>
      <c r="AS54" s="14">
        <f>AR54/$T54</f>
        <v>0.20848447636513465</v>
      </c>
      <c r="AT54" s="3">
        <v>47299</v>
      </c>
      <c r="AU54" s="2" t="s">
        <v>885</v>
      </c>
      <c r="AV54" s="31">
        <v>8.4582869468972923</v>
      </c>
      <c r="AW54" s="2"/>
      <c r="AX54" s="2"/>
      <c r="AY54" s="2"/>
      <c r="AZ54" s="2"/>
      <c r="BB54" s="13"/>
      <c r="BC54" s="13"/>
      <c r="BD54" s="13"/>
      <c r="BE54" s="13"/>
      <c r="BF54" s="12"/>
    </row>
    <row r="55" spans="1:58" outlineLevel="1" x14ac:dyDescent="0.35">
      <c r="A55" s="9" t="s">
        <v>1184</v>
      </c>
      <c r="B55" s="2">
        <v>102039</v>
      </c>
      <c r="C55" s="2" t="s">
        <v>277</v>
      </c>
      <c r="D55" s="2" t="s">
        <v>582</v>
      </c>
      <c r="E55" s="2" t="s">
        <v>475</v>
      </c>
      <c r="F55" s="2" t="s">
        <v>148</v>
      </c>
      <c r="G55" s="2" t="s">
        <v>648</v>
      </c>
      <c r="H55" s="2" t="s">
        <v>714</v>
      </c>
      <c r="I55" s="2" t="s">
        <v>161</v>
      </c>
      <c r="J55" s="2" t="s">
        <v>751</v>
      </c>
      <c r="K55" s="2"/>
      <c r="L55" s="6"/>
      <c r="M55" s="2" t="str">
        <f>_xlfn.XLOOKUP(I55,Dropdowns!$U$2:$U$53,Dropdowns!$W$2:$W$53,"",0,1)</f>
        <v>West South Central</v>
      </c>
      <c r="N55" s="2" t="s">
        <v>1008</v>
      </c>
      <c r="O55" s="2" t="s">
        <v>1673</v>
      </c>
      <c r="P55" s="3" t="s">
        <v>151</v>
      </c>
      <c r="Q55" s="3">
        <v>45231</v>
      </c>
      <c r="R55" s="2" t="s">
        <v>95</v>
      </c>
      <c r="S55" s="11">
        <v>135656</v>
      </c>
      <c r="T55" s="11">
        <v>135656</v>
      </c>
      <c r="U55" s="2">
        <v>1</v>
      </c>
      <c r="V55" s="2"/>
      <c r="W55" s="2">
        <v>2016</v>
      </c>
      <c r="X55" s="2" t="s">
        <v>95</v>
      </c>
      <c r="Y55" s="31">
        <v>13307129.046811363</v>
      </c>
      <c r="Z55" s="35">
        <v>464590.35905592283</v>
      </c>
      <c r="AA55" s="31"/>
      <c r="AB55" s="31">
        <v>17900000</v>
      </c>
      <c r="AC55" s="31">
        <v>17900000</v>
      </c>
      <c r="AD55" s="3">
        <v>44572</v>
      </c>
      <c r="AE55" s="14"/>
      <c r="AF55" s="14">
        <f t="shared" si="7"/>
        <v>0.74341503054812086</v>
      </c>
      <c r="AG55" s="3">
        <v>45231</v>
      </c>
      <c r="AH55" s="14">
        <v>0.99907118004363982</v>
      </c>
      <c r="AI55" s="2" t="s">
        <v>774</v>
      </c>
      <c r="AJ55" s="35">
        <v>135530</v>
      </c>
      <c r="AK55" s="14">
        <f t="shared" si="5"/>
        <v>0.99907118004363982</v>
      </c>
      <c r="AL55" s="3">
        <v>46418</v>
      </c>
      <c r="AM55" s="3" t="s">
        <v>790</v>
      </c>
      <c r="AN55" s="35"/>
      <c r="AO55" s="14"/>
      <c r="AP55" s="3"/>
      <c r="AQ55" s="2"/>
      <c r="AR55" s="35"/>
      <c r="AS55" s="14"/>
      <c r="AT55" s="3"/>
      <c r="AU55" s="2"/>
      <c r="AV55" s="31">
        <v>6.181166088688852</v>
      </c>
      <c r="AW55" s="2"/>
      <c r="AX55" s="2"/>
      <c r="AY55" s="2"/>
      <c r="AZ55" s="2"/>
      <c r="BB55"/>
      <c r="BC55" s="13"/>
      <c r="BD55" s="13"/>
      <c r="BE55" s="13"/>
      <c r="BF55" s="12"/>
    </row>
    <row r="56" spans="1:58" outlineLevel="1" x14ac:dyDescent="0.35">
      <c r="A56" s="9" t="s">
        <v>1184</v>
      </c>
      <c r="B56" s="2">
        <v>102039</v>
      </c>
      <c r="C56" s="2" t="s">
        <v>277</v>
      </c>
      <c r="D56" s="2" t="s">
        <v>583</v>
      </c>
      <c r="E56" s="2" t="s">
        <v>475</v>
      </c>
      <c r="F56" s="2" t="s">
        <v>148</v>
      </c>
      <c r="G56" s="2" t="s">
        <v>649</v>
      </c>
      <c r="H56" s="2" t="s">
        <v>711</v>
      </c>
      <c r="I56" s="2" t="s">
        <v>187</v>
      </c>
      <c r="J56" s="2" t="s">
        <v>747</v>
      </c>
      <c r="K56" s="2"/>
      <c r="L56" s="6"/>
      <c r="M56" s="2" t="str">
        <f>_xlfn.XLOOKUP(I56,Dropdowns!$U$2:$U$53,Dropdowns!$W$2:$W$53,"",0,1)</f>
        <v>South Atlantic</v>
      </c>
      <c r="N56" s="2" t="s">
        <v>701</v>
      </c>
      <c r="O56" s="2" t="s">
        <v>1653</v>
      </c>
      <c r="P56" s="3" t="s">
        <v>151</v>
      </c>
      <c r="Q56" s="3">
        <v>45231</v>
      </c>
      <c r="R56" s="2" t="s">
        <v>95</v>
      </c>
      <c r="S56" s="11">
        <v>152282</v>
      </c>
      <c r="T56" s="11">
        <v>152282</v>
      </c>
      <c r="U56" s="2">
        <v>1</v>
      </c>
      <c r="V56" s="2"/>
      <c r="W56" s="2">
        <v>1996</v>
      </c>
      <c r="X56" s="2" t="s">
        <v>95</v>
      </c>
      <c r="Y56" s="31">
        <v>12686626.983232891</v>
      </c>
      <c r="Z56" s="35">
        <v>442926.83753307868</v>
      </c>
      <c r="AA56" s="31"/>
      <c r="AB56" s="31">
        <v>22500000</v>
      </c>
      <c r="AC56" s="31">
        <v>22500000</v>
      </c>
      <c r="AD56" s="3">
        <v>44572</v>
      </c>
      <c r="AE56" s="14"/>
      <c r="AF56" s="14">
        <f t="shared" si="7"/>
        <v>0.56385008814368409</v>
      </c>
      <c r="AG56" s="3">
        <v>45231</v>
      </c>
      <c r="AH56" s="14">
        <v>1</v>
      </c>
      <c r="AI56" s="2" t="s">
        <v>152</v>
      </c>
      <c r="AJ56" s="35">
        <f>48000+40000</f>
        <v>88000</v>
      </c>
      <c r="AK56" s="14">
        <f t="shared" si="5"/>
        <v>0.57787525774549853</v>
      </c>
      <c r="AL56" s="3">
        <v>45351</v>
      </c>
      <c r="AM56" s="3" t="s">
        <v>791</v>
      </c>
      <c r="AN56" s="35">
        <v>40000</v>
      </c>
      <c r="AO56" s="14">
        <f>AN56/$T56</f>
        <v>0.2626705717024993</v>
      </c>
      <c r="AP56" s="3">
        <v>45016</v>
      </c>
      <c r="AQ56" s="2" t="s">
        <v>907</v>
      </c>
      <c r="AR56" s="35">
        <v>24282</v>
      </c>
      <c r="AS56" s="14">
        <f>AR56/$T56</f>
        <v>0.1594541705520022</v>
      </c>
      <c r="AT56" s="3">
        <v>46022</v>
      </c>
      <c r="AU56" s="2" t="s">
        <v>908</v>
      </c>
      <c r="AV56" s="31">
        <v>5.299475709538882</v>
      </c>
      <c r="AW56" s="2"/>
      <c r="AX56" s="2"/>
      <c r="AY56" s="2"/>
      <c r="AZ56" s="2"/>
      <c r="BB56" s="13"/>
      <c r="BC56" s="13"/>
      <c r="BD56" s="13"/>
      <c r="BE56" s="13"/>
      <c r="BF56" s="12"/>
    </row>
    <row r="57" spans="1:58" outlineLevel="1" x14ac:dyDescent="0.35">
      <c r="A57" s="9" t="s">
        <v>1184</v>
      </c>
      <c r="B57" s="2">
        <v>102039</v>
      </c>
      <c r="C57" s="2" t="s">
        <v>277</v>
      </c>
      <c r="D57" s="2" t="s">
        <v>584</v>
      </c>
      <c r="E57" s="2" t="s">
        <v>475</v>
      </c>
      <c r="F57" s="2" t="s">
        <v>148</v>
      </c>
      <c r="G57" s="2" t="s">
        <v>650</v>
      </c>
      <c r="H57" s="2" t="s">
        <v>708</v>
      </c>
      <c r="I57" s="2" t="s">
        <v>161</v>
      </c>
      <c r="J57" s="2" t="s">
        <v>744</v>
      </c>
      <c r="K57" s="2"/>
      <c r="L57" s="6"/>
      <c r="M57" s="2" t="str">
        <f>_xlfn.XLOOKUP(I57,Dropdowns!$U$2:$U$53,Dropdowns!$W$2:$W$53,"",0,1)</f>
        <v>West South Central</v>
      </c>
      <c r="N57" s="2" t="s">
        <v>1008</v>
      </c>
      <c r="O57" s="2" t="s">
        <v>1673</v>
      </c>
      <c r="P57" s="3" t="s">
        <v>151</v>
      </c>
      <c r="Q57" s="3">
        <v>45231</v>
      </c>
      <c r="R57" s="2" t="s">
        <v>95</v>
      </c>
      <c r="S57" s="11">
        <v>128384</v>
      </c>
      <c r="T57" s="11">
        <v>128384</v>
      </c>
      <c r="U57" s="2">
        <v>1</v>
      </c>
      <c r="V57" s="2"/>
      <c r="W57" s="2">
        <v>1980</v>
      </c>
      <c r="X57" s="2" t="s">
        <v>95</v>
      </c>
      <c r="Y57" s="31">
        <v>12649247.201504955</v>
      </c>
      <c r="Z57" s="35">
        <v>441621.80125114863</v>
      </c>
      <c r="AA57" s="31"/>
      <c r="AB57" s="31">
        <v>21900000</v>
      </c>
      <c r="AC57" s="31">
        <v>21900000</v>
      </c>
      <c r="AD57" s="3">
        <v>44572</v>
      </c>
      <c r="AE57" s="14"/>
      <c r="AF57" s="14">
        <f t="shared" si="7"/>
        <v>0.57759119641575141</v>
      </c>
      <c r="AG57" s="3">
        <v>45231</v>
      </c>
      <c r="AH57" s="14">
        <v>1</v>
      </c>
      <c r="AI57" s="2" t="s">
        <v>152</v>
      </c>
      <c r="AJ57" s="35">
        <v>36040</v>
      </c>
      <c r="AK57" s="14">
        <f t="shared" si="5"/>
        <v>0.28072033898305082</v>
      </c>
      <c r="AL57" s="3">
        <v>45016</v>
      </c>
      <c r="AM57" s="3" t="s">
        <v>792</v>
      </c>
      <c r="AN57" s="35">
        <v>36040</v>
      </c>
      <c r="AO57" s="14">
        <f>AN57/$T57</f>
        <v>0.28072033898305082</v>
      </c>
      <c r="AP57" s="3">
        <v>45596</v>
      </c>
      <c r="AQ57" s="2" t="s">
        <v>846</v>
      </c>
      <c r="AR57" s="35">
        <v>28152</v>
      </c>
      <c r="AS57" s="14">
        <f>AR57/$T57</f>
        <v>0.21927966101694915</v>
      </c>
      <c r="AT57" s="3">
        <v>46783</v>
      </c>
      <c r="AU57" s="2" t="s">
        <v>886</v>
      </c>
      <c r="AV57" s="31">
        <v>7.7479299601196407</v>
      </c>
      <c r="AW57" s="2"/>
      <c r="AX57" s="2"/>
      <c r="AY57" s="2"/>
      <c r="AZ57" s="2"/>
      <c r="BB57" s="13"/>
      <c r="BC57" s="13"/>
      <c r="BD57" s="13"/>
      <c r="BE57" s="13"/>
      <c r="BF57" s="12"/>
    </row>
    <row r="58" spans="1:58" outlineLevel="1" x14ac:dyDescent="0.35">
      <c r="A58" s="9" t="s">
        <v>1184</v>
      </c>
      <c r="B58" s="2">
        <v>102039</v>
      </c>
      <c r="C58" s="2" t="s">
        <v>277</v>
      </c>
      <c r="D58" s="2" t="s">
        <v>585</v>
      </c>
      <c r="E58" s="2" t="s">
        <v>475</v>
      </c>
      <c r="F58" s="2" t="s">
        <v>148</v>
      </c>
      <c r="G58" s="2" t="s">
        <v>651</v>
      </c>
      <c r="H58" s="2" t="s">
        <v>711</v>
      </c>
      <c r="I58" s="2" t="s">
        <v>187</v>
      </c>
      <c r="J58" s="2" t="s">
        <v>747</v>
      </c>
      <c r="K58" s="2"/>
      <c r="L58" s="6"/>
      <c r="M58" s="2" t="str">
        <f>_xlfn.XLOOKUP(I58,Dropdowns!$U$2:$U$53,Dropdowns!$W$2:$W$53,"",0,1)</f>
        <v>South Atlantic</v>
      </c>
      <c r="N58" s="2" t="s">
        <v>701</v>
      </c>
      <c r="O58" s="2" t="s">
        <v>1653</v>
      </c>
      <c r="P58" s="3" t="s">
        <v>151</v>
      </c>
      <c r="Q58" s="3">
        <v>45231</v>
      </c>
      <c r="R58" s="2" t="s">
        <v>95</v>
      </c>
      <c r="S58" s="11">
        <v>173360</v>
      </c>
      <c r="T58" s="11">
        <v>173360</v>
      </c>
      <c r="U58" s="2">
        <v>1</v>
      </c>
      <c r="V58" s="2"/>
      <c r="W58" s="2">
        <v>1996</v>
      </c>
      <c r="X58" s="2" t="s">
        <v>95</v>
      </c>
      <c r="Y58" s="31">
        <v>12634294.903296228</v>
      </c>
      <c r="Z58" s="35">
        <v>441099.77327884396</v>
      </c>
      <c r="AA58" s="31"/>
      <c r="AB58" s="31">
        <v>24000000</v>
      </c>
      <c r="AC58" s="31">
        <v>24000000</v>
      </c>
      <c r="AD58" s="3">
        <v>44572</v>
      </c>
      <c r="AE58" s="14"/>
      <c r="AF58" s="14">
        <f t="shared" si="7"/>
        <v>0.52642895430400949</v>
      </c>
      <c r="AG58" s="3">
        <v>45231</v>
      </c>
      <c r="AH58" s="14">
        <v>1</v>
      </c>
      <c r="AI58" s="2" t="s">
        <v>152</v>
      </c>
      <c r="AJ58" s="35">
        <v>144560</v>
      </c>
      <c r="AK58" s="14">
        <f t="shared" si="5"/>
        <v>0.83387171204430088</v>
      </c>
      <c r="AL58" s="3">
        <v>46599</v>
      </c>
      <c r="AM58" s="3" t="s">
        <v>485</v>
      </c>
      <c r="AN58" s="35"/>
      <c r="AO58" s="14"/>
      <c r="AP58" s="3"/>
      <c r="AQ58" s="2"/>
      <c r="AR58" s="35"/>
      <c r="AS58" s="14"/>
      <c r="AT58" s="3"/>
      <c r="AU58" s="2"/>
      <c r="AV58" s="31">
        <v>4.729999769266267</v>
      </c>
      <c r="AW58" s="2"/>
      <c r="AX58" s="2"/>
      <c r="AY58" s="2"/>
      <c r="AZ58" s="2"/>
      <c r="BB58" s="13"/>
      <c r="BC58" s="13"/>
      <c r="BD58" s="13"/>
      <c r="BE58" s="13"/>
      <c r="BF58" s="12"/>
    </row>
    <row r="59" spans="1:58" outlineLevel="1" x14ac:dyDescent="0.35">
      <c r="A59" s="9" t="s">
        <v>1184</v>
      </c>
      <c r="B59" s="2">
        <v>102039</v>
      </c>
      <c r="C59" s="2" t="s">
        <v>277</v>
      </c>
      <c r="D59" s="2" t="s">
        <v>586</v>
      </c>
      <c r="E59" s="2" t="s">
        <v>475</v>
      </c>
      <c r="F59" s="2" t="s">
        <v>148</v>
      </c>
      <c r="G59" s="2" t="s">
        <v>652</v>
      </c>
      <c r="H59" s="2" t="s">
        <v>699</v>
      </c>
      <c r="I59" s="2" t="s">
        <v>476</v>
      </c>
      <c r="J59" s="2" t="s">
        <v>734</v>
      </c>
      <c r="K59" s="2"/>
      <c r="L59" s="6"/>
      <c r="M59" s="2" t="str">
        <f>_xlfn.XLOOKUP(I59,Dropdowns!$U$2:$U$53,Dropdowns!$W$2:$W$53,"",0,1)</f>
        <v>Mountain</v>
      </c>
      <c r="N59" s="2" t="s">
        <v>699</v>
      </c>
      <c r="O59" s="2" t="s">
        <v>1675</v>
      </c>
      <c r="P59" s="3" t="s">
        <v>151</v>
      </c>
      <c r="Q59" s="3">
        <v>45231</v>
      </c>
      <c r="R59" s="2" t="s">
        <v>95</v>
      </c>
      <c r="S59" s="11">
        <v>127680</v>
      </c>
      <c r="T59" s="11">
        <v>127680</v>
      </c>
      <c r="U59" s="2">
        <v>1</v>
      </c>
      <c r="V59" s="2"/>
      <c r="W59" s="2">
        <v>1987</v>
      </c>
      <c r="X59" s="2" t="s">
        <v>95</v>
      </c>
      <c r="Y59" s="31">
        <v>12357686.060579687</v>
      </c>
      <c r="Z59" s="35">
        <v>431442.55863069155</v>
      </c>
      <c r="AA59" s="31"/>
      <c r="AB59" s="31">
        <v>21500000</v>
      </c>
      <c r="AC59" s="31">
        <v>21500000</v>
      </c>
      <c r="AD59" s="3">
        <v>44572</v>
      </c>
      <c r="AE59" s="14"/>
      <c r="AF59" s="14">
        <f t="shared" si="7"/>
        <v>0.57477609584091571</v>
      </c>
      <c r="AG59" s="3">
        <v>45231</v>
      </c>
      <c r="AH59" s="14">
        <v>1</v>
      </c>
      <c r="AI59" s="2" t="s">
        <v>152</v>
      </c>
      <c r="AJ59" s="35">
        <v>63840</v>
      </c>
      <c r="AK59" s="14">
        <f t="shared" si="5"/>
        <v>0.5</v>
      </c>
      <c r="AL59" s="3">
        <v>46418</v>
      </c>
      <c r="AM59" s="3" t="s">
        <v>793</v>
      </c>
      <c r="AN59" s="35">
        <v>63840</v>
      </c>
      <c r="AO59" s="14">
        <f>AN59/$T59</f>
        <v>0.5</v>
      </c>
      <c r="AP59" s="3">
        <v>46356</v>
      </c>
      <c r="AQ59" s="2" t="s">
        <v>847</v>
      </c>
      <c r="AR59" s="35"/>
      <c r="AS59" s="14"/>
      <c r="AT59" s="3"/>
      <c r="AU59" s="2"/>
      <c r="AV59" s="31">
        <v>6.3123186090225571</v>
      </c>
      <c r="AW59" s="2"/>
      <c r="AX59" s="2"/>
      <c r="AY59" s="2"/>
      <c r="AZ59" s="2"/>
      <c r="BB59" s="13"/>
      <c r="BC59" s="13"/>
      <c r="BD59" s="13"/>
      <c r="BE59" s="13"/>
      <c r="BF59" s="12"/>
    </row>
    <row r="60" spans="1:58" outlineLevel="1" x14ac:dyDescent="0.35">
      <c r="A60" s="9" t="s">
        <v>1184</v>
      </c>
      <c r="B60" s="2">
        <v>102039</v>
      </c>
      <c r="C60" s="2" t="s">
        <v>277</v>
      </c>
      <c r="D60" s="2" t="s">
        <v>587</v>
      </c>
      <c r="E60" s="2" t="s">
        <v>475</v>
      </c>
      <c r="F60" s="2" t="s">
        <v>148</v>
      </c>
      <c r="G60" s="2" t="s">
        <v>653</v>
      </c>
      <c r="H60" s="2" t="s">
        <v>715</v>
      </c>
      <c r="I60" s="2" t="s">
        <v>187</v>
      </c>
      <c r="J60" s="2" t="s">
        <v>752</v>
      </c>
      <c r="K60" s="2"/>
      <c r="L60" s="6"/>
      <c r="M60" s="2" t="str">
        <f>_xlfn.XLOOKUP(I60,Dropdowns!$U$2:$U$53,Dropdowns!$W$2:$W$53,"",0,1)</f>
        <v>South Atlantic</v>
      </c>
      <c r="N60" s="2" t="s">
        <v>701</v>
      </c>
      <c r="O60" s="2" t="s">
        <v>1653</v>
      </c>
      <c r="P60" s="3" t="s">
        <v>151</v>
      </c>
      <c r="Q60" s="3">
        <v>45231</v>
      </c>
      <c r="R60" s="2" t="s">
        <v>95</v>
      </c>
      <c r="S60" s="11">
        <v>131042</v>
      </c>
      <c r="T60" s="11">
        <v>131042</v>
      </c>
      <c r="U60" s="2">
        <v>1</v>
      </c>
      <c r="V60" s="2"/>
      <c r="W60" s="2">
        <v>2006</v>
      </c>
      <c r="X60" s="2" t="s">
        <v>95</v>
      </c>
      <c r="Y60" s="31">
        <v>12125933.148695448</v>
      </c>
      <c r="Z60" s="35">
        <v>423351.39425062161</v>
      </c>
      <c r="AA60" s="31"/>
      <c r="AB60" s="31">
        <v>21000000</v>
      </c>
      <c r="AC60" s="31">
        <v>21000000</v>
      </c>
      <c r="AD60" s="3">
        <v>44572</v>
      </c>
      <c r="AE60" s="14"/>
      <c r="AF60" s="14">
        <f t="shared" si="7"/>
        <v>0.5774253880331166</v>
      </c>
      <c r="AG60" s="3">
        <v>45231</v>
      </c>
      <c r="AH60" s="14">
        <v>1</v>
      </c>
      <c r="AI60" s="2" t="s">
        <v>152</v>
      </c>
      <c r="AJ60" s="35">
        <v>101042</v>
      </c>
      <c r="AK60" s="14">
        <f t="shared" si="5"/>
        <v>0.77106576517452419</v>
      </c>
      <c r="AL60" s="3">
        <v>45412</v>
      </c>
      <c r="AM60" s="3" t="s">
        <v>794</v>
      </c>
      <c r="AN60" s="35"/>
      <c r="AO60" s="14"/>
      <c r="AP60" s="3"/>
      <c r="AQ60" s="2"/>
      <c r="AR60" s="35"/>
      <c r="AS60" s="14"/>
      <c r="AT60" s="3"/>
      <c r="AU60" s="2"/>
      <c r="AV60" s="31">
        <v>6.1899998473771767</v>
      </c>
      <c r="AW60" s="2"/>
      <c r="AX60" s="2"/>
      <c r="AY60" s="2"/>
      <c r="AZ60" s="2"/>
      <c r="BB60" s="13"/>
      <c r="BC60" s="13"/>
      <c r="BD60" s="13"/>
      <c r="BE60" s="13"/>
      <c r="BF60" s="12"/>
    </row>
    <row r="61" spans="1:58" outlineLevel="1" x14ac:dyDescent="0.35">
      <c r="A61" s="9" t="s">
        <v>1184</v>
      </c>
      <c r="B61" s="2">
        <v>102039</v>
      </c>
      <c r="C61" s="2" t="s">
        <v>277</v>
      </c>
      <c r="D61" s="2" t="s">
        <v>588</v>
      </c>
      <c r="E61" s="2" t="s">
        <v>475</v>
      </c>
      <c r="F61" s="2" t="s">
        <v>148</v>
      </c>
      <c r="G61" s="2" t="s">
        <v>588</v>
      </c>
      <c r="H61" s="2" t="s">
        <v>712</v>
      </c>
      <c r="I61" s="2" t="s">
        <v>477</v>
      </c>
      <c r="J61" s="2" t="s">
        <v>749</v>
      </c>
      <c r="K61" s="2"/>
      <c r="L61" s="6"/>
      <c r="M61" s="2" t="str">
        <f>_xlfn.XLOOKUP(I61,Dropdowns!$U$2:$U$53,Dropdowns!$W$2:$W$53,"",0,1)</f>
        <v>South Atlantic</v>
      </c>
      <c r="N61" s="2" t="s">
        <v>1190</v>
      </c>
      <c r="O61" s="2" t="s">
        <v>1676</v>
      </c>
      <c r="P61" s="3" t="s">
        <v>151</v>
      </c>
      <c r="Q61" s="3">
        <v>45231</v>
      </c>
      <c r="R61" s="2" t="s">
        <v>95</v>
      </c>
      <c r="S61" s="11">
        <v>178133</v>
      </c>
      <c r="T61" s="11">
        <v>178133</v>
      </c>
      <c r="U61" s="2">
        <v>1</v>
      </c>
      <c r="V61" s="2"/>
      <c r="W61" s="2">
        <v>1991</v>
      </c>
      <c r="X61" s="2" t="s">
        <v>95</v>
      </c>
      <c r="Y61" s="31">
        <v>11909132.535019936</v>
      </c>
      <c r="Z61" s="35">
        <v>415782.25784285634</v>
      </c>
      <c r="AA61" s="31"/>
      <c r="AB61" s="31">
        <v>23300000</v>
      </c>
      <c r="AC61" s="31">
        <v>23300000</v>
      </c>
      <c r="AD61" s="3">
        <v>44572</v>
      </c>
      <c r="AE61" s="14"/>
      <c r="AF61" s="14">
        <f t="shared" si="7"/>
        <v>0.51112156802660669</v>
      </c>
      <c r="AG61" s="3">
        <v>45231</v>
      </c>
      <c r="AH61" s="14">
        <v>1</v>
      </c>
      <c r="AI61" s="2" t="s">
        <v>152</v>
      </c>
      <c r="AJ61" s="35">
        <v>108000</v>
      </c>
      <c r="AK61" s="14">
        <f t="shared" si="5"/>
        <v>0.60628855967170592</v>
      </c>
      <c r="AL61" s="3">
        <v>46660</v>
      </c>
      <c r="AM61" s="3" t="s">
        <v>484</v>
      </c>
      <c r="AN61" s="35"/>
      <c r="AO61" s="14"/>
      <c r="AP61" s="3"/>
      <c r="AQ61" s="2"/>
      <c r="AR61" s="35"/>
      <c r="AS61" s="14"/>
      <c r="AT61" s="3"/>
      <c r="AU61" s="2"/>
      <c r="AV61" s="31">
        <v>7.3666195483150236</v>
      </c>
      <c r="AW61" s="2"/>
      <c r="AX61" s="2"/>
      <c r="AY61" s="2"/>
      <c r="AZ61" s="2"/>
      <c r="BB61" s="13"/>
      <c r="BC61" s="13"/>
      <c r="BD61" s="13"/>
      <c r="BE61" s="13"/>
      <c r="BF61" s="12"/>
    </row>
    <row r="62" spans="1:58" outlineLevel="1" x14ac:dyDescent="0.35">
      <c r="A62" s="9" t="s">
        <v>1184</v>
      </c>
      <c r="B62" s="2">
        <v>102039</v>
      </c>
      <c r="C62" s="2" t="s">
        <v>277</v>
      </c>
      <c r="D62" s="2" t="s">
        <v>589</v>
      </c>
      <c r="E62" s="2" t="s">
        <v>475</v>
      </c>
      <c r="F62" s="2" t="s">
        <v>148</v>
      </c>
      <c r="G62" s="2" t="s">
        <v>654</v>
      </c>
      <c r="H62" s="2" t="s">
        <v>716</v>
      </c>
      <c r="I62" s="2" t="s">
        <v>187</v>
      </c>
      <c r="J62" s="2" t="s">
        <v>753</v>
      </c>
      <c r="K62" s="2"/>
      <c r="L62" s="6"/>
      <c r="M62" s="2" t="str">
        <f>_xlfn.XLOOKUP(I62,Dropdowns!$U$2:$U$53,Dropdowns!$W$2:$W$53,"",0,1)</f>
        <v>South Atlantic</v>
      </c>
      <c r="N62" s="2" t="s">
        <v>710</v>
      </c>
      <c r="O62" s="2" t="s">
        <v>1678</v>
      </c>
      <c r="P62" s="3" t="s">
        <v>151</v>
      </c>
      <c r="Q62" s="3">
        <v>45231</v>
      </c>
      <c r="R62" s="2" t="s">
        <v>95</v>
      </c>
      <c r="S62" s="11">
        <v>152100</v>
      </c>
      <c r="T62" s="11">
        <v>152100</v>
      </c>
      <c r="U62" s="2">
        <v>1</v>
      </c>
      <c r="V62" s="2"/>
      <c r="W62" s="2">
        <v>2006</v>
      </c>
      <c r="X62" s="2" t="s">
        <v>95</v>
      </c>
      <c r="Y62" s="31">
        <v>11767089.557212548</v>
      </c>
      <c r="Z62" s="35">
        <v>410823.12670128827</v>
      </c>
      <c r="AA62" s="31"/>
      <c r="AB62" s="31">
        <v>20900000</v>
      </c>
      <c r="AC62" s="31">
        <v>20900000</v>
      </c>
      <c r="AD62" s="3">
        <v>44572</v>
      </c>
      <c r="AE62" s="14"/>
      <c r="AF62" s="14">
        <f t="shared" si="7"/>
        <v>0.56301863910107885</v>
      </c>
      <c r="AG62" s="3">
        <v>45231</v>
      </c>
      <c r="AH62" s="14">
        <v>1</v>
      </c>
      <c r="AI62" s="2" t="s">
        <v>152</v>
      </c>
      <c r="AJ62" s="35">
        <v>52919</v>
      </c>
      <c r="AK62" s="14">
        <f t="shared" si="5"/>
        <v>0.34792241946088098</v>
      </c>
      <c r="AL62" s="3">
        <v>45351</v>
      </c>
      <c r="AM62" s="3" t="s">
        <v>795</v>
      </c>
      <c r="AN62" s="35">
        <v>63550</v>
      </c>
      <c r="AO62" s="14">
        <f t="shared" ref="AO62:AO67" si="9">AN62/$T62</f>
        <v>0.41781722550953321</v>
      </c>
      <c r="AP62" s="3">
        <v>46568</v>
      </c>
      <c r="AQ62" s="2" t="s">
        <v>848</v>
      </c>
      <c r="AR62" s="35">
        <v>35631</v>
      </c>
      <c r="AS62" s="14">
        <f>AR62/$T62</f>
        <v>0.23426035502958581</v>
      </c>
      <c r="AT62" s="3">
        <v>46356</v>
      </c>
      <c r="AU62" s="2" t="s">
        <v>887</v>
      </c>
      <c r="AV62" s="31">
        <v>6.3758942800788949</v>
      </c>
      <c r="AW62" s="2"/>
      <c r="AX62" s="2"/>
      <c r="AY62" s="2"/>
      <c r="AZ62" s="2"/>
      <c r="BB62"/>
      <c r="BC62" s="13"/>
      <c r="BD62" s="13"/>
      <c r="BE62" s="13"/>
      <c r="BF62" s="12"/>
    </row>
    <row r="63" spans="1:58" outlineLevel="1" x14ac:dyDescent="0.35">
      <c r="A63" s="9" t="s">
        <v>1184</v>
      </c>
      <c r="B63" s="2">
        <v>102039</v>
      </c>
      <c r="C63" s="2" t="s">
        <v>277</v>
      </c>
      <c r="D63" s="2" t="s">
        <v>590</v>
      </c>
      <c r="E63" s="2" t="s">
        <v>475</v>
      </c>
      <c r="F63" s="2" t="s">
        <v>148</v>
      </c>
      <c r="G63" s="2" t="s">
        <v>655</v>
      </c>
      <c r="H63" s="2" t="s">
        <v>717</v>
      </c>
      <c r="I63" s="2" t="s">
        <v>161</v>
      </c>
      <c r="J63" s="2" t="s">
        <v>754</v>
      </c>
      <c r="K63" s="2"/>
      <c r="L63" s="6"/>
      <c r="M63" s="2" t="str">
        <f>_xlfn.XLOOKUP(I63,Dropdowns!$U$2:$U$53,Dropdowns!$W$2:$W$53,"",0,1)</f>
        <v>West South Central</v>
      </c>
      <c r="N63" s="2" t="s">
        <v>1008</v>
      </c>
      <c r="O63" s="2" t="s">
        <v>1673</v>
      </c>
      <c r="P63" s="3" t="s">
        <v>151</v>
      </c>
      <c r="Q63" s="3">
        <v>45231</v>
      </c>
      <c r="R63" s="2" t="s">
        <v>95</v>
      </c>
      <c r="S63" s="11">
        <v>192720</v>
      </c>
      <c r="T63" s="11">
        <v>192720</v>
      </c>
      <c r="U63" s="2">
        <v>1</v>
      </c>
      <c r="V63" s="2"/>
      <c r="W63" s="2">
        <v>1979</v>
      </c>
      <c r="X63" s="2" t="s">
        <v>95</v>
      </c>
      <c r="Y63" s="31">
        <v>11662426.361133095</v>
      </c>
      <c r="Z63" s="35">
        <v>407169.0318416502</v>
      </c>
      <c r="AA63" s="31"/>
      <c r="AB63" s="31">
        <v>20200000</v>
      </c>
      <c r="AC63" s="31">
        <v>20200000</v>
      </c>
      <c r="AD63" s="3">
        <v>44572</v>
      </c>
      <c r="AE63" s="14"/>
      <c r="AF63" s="14">
        <f t="shared" si="7"/>
        <v>0.57734783966005421</v>
      </c>
      <c r="AG63" s="3">
        <v>45231</v>
      </c>
      <c r="AH63" s="14">
        <v>1</v>
      </c>
      <c r="AI63" s="2" t="s">
        <v>152</v>
      </c>
      <c r="AJ63" s="35">
        <f>64646+21594</f>
        <v>86240</v>
      </c>
      <c r="AK63" s="14">
        <f t="shared" si="5"/>
        <v>0.44748858447488582</v>
      </c>
      <c r="AL63" s="3">
        <v>45291</v>
      </c>
      <c r="AM63" s="3" t="s">
        <v>796</v>
      </c>
      <c r="AN63" s="35">
        <v>53635</v>
      </c>
      <c r="AO63" s="14">
        <f t="shared" si="9"/>
        <v>0.27830531340805315</v>
      </c>
      <c r="AP63" s="3">
        <v>46630</v>
      </c>
      <c r="AQ63" s="2" t="s">
        <v>849</v>
      </c>
      <c r="AR63" s="35">
        <v>52845</v>
      </c>
      <c r="AS63" s="14">
        <f>AR63/$T63</f>
        <v>0.27420610211706103</v>
      </c>
      <c r="AT63" s="3">
        <v>46356</v>
      </c>
      <c r="AU63" s="2" t="s">
        <v>888</v>
      </c>
      <c r="AV63" s="31">
        <v>4.5331127023661271</v>
      </c>
      <c r="AW63" s="2"/>
      <c r="AX63" s="2"/>
      <c r="AY63" s="2"/>
      <c r="AZ63" s="2"/>
      <c r="BB63" s="13"/>
      <c r="BC63" s="13"/>
      <c r="BD63" s="13"/>
      <c r="BE63" s="13"/>
      <c r="BF63" s="12"/>
    </row>
    <row r="64" spans="1:58" outlineLevel="1" x14ac:dyDescent="0.35">
      <c r="A64" s="9" t="s">
        <v>1184</v>
      </c>
      <c r="B64" s="2">
        <v>102039</v>
      </c>
      <c r="C64" s="2" t="s">
        <v>277</v>
      </c>
      <c r="D64" s="2" t="s">
        <v>591</v>
      </c>
      <c r="E64" s="2" t="s">
        <v>475</v>
      </c>
      <c r="F64" s="2" t="s">
        <v>148</v>
      </c>
      <c r="G64" s="2" t="s">
        <v>656</v>
      </c>
      <c r="H64" s="2" t="s">
        <v>716</v>
      </c>
      <c r="I64" s="2" t="s">
        <v>187</v>
      </c>
      <c r="J64" s="2" t="s">
        <v>753</v>
      </c>
      <c r="K64" s="2"/>
      <c r="L64" s="6"/>
      <c r="M64" s="2" t="str">
        <f>_xlfn.XLOOKUP(I64,Dropdowns!$U$2:$U$53,Dropdowns!$W$2:$W$53,"",0,1)</f>
        <v>South Atlantic</v>
      </c>
      <c r="N64" s="2" t="s">
        <v>701</v>
      </c>
      <c r="O64" s="2" t="s">
        <v>1653</v>
      </c>
      <c r="P64" s="3" t="s">
        <v>151</v>
      </c>
      <c r="Q64" s="3">
        <v>45231</v>
      </c>
      <c r="R64" s="2" t="s">
        <v>95</v>
      </c>
      <c r="S64" s="11">
        <v>146800</v>
      </c>
      <c r="T64" s="11">
        <v>146800</v>
      </c>
      <c r="U64" s="2">
        <v>1</v>
      </c>
      <c r="V64" s="2"/>
      <c r="W64" s="2">
        <v>2006</v>
      </c>
      <c r="X64" s="2" t="s">
        <v>95</v>
      </c>
      <c r="Y64" s="31">
        <v>11258727.802611768</v>
      </c>
      <c r="Z64" s="35">
        <v>393074.74767306593</v>
      </c>
      <c r="AA64" s="31"/>
      <c r="AB64" s="31">
        <v>19500000</v>
      </c>
      <c r="AC64" s="31">
        <v>19500000</v>
      </c>
      <c r="AD64" s="3">
        <v>44572</v>
      </c>
      <c r="AE64" s="14"/>
      <c r="AF64" s="14">
        <f t="shared" si="7"/>
        <v>0.57737065654419328</v>
      </c>
      <c r="AG64" s="3">
        <v>45231</v>
      </c>
      <c r="AH64" s="14">
        <v>1</v>
      </c>
      <c r="AI64" s="2" t="s">
        <v>152</v>
      </c>
      <c r="AJ64" s="35">
        <v>103925</v>
      </c>
      <c r="AK64" s="14">
        <f t="shared" si="5"/>
        <v>0.70793596730245234</v>
      </c>
      <c r="AL64" s="3">
        <v>45169</v>
      </c>
      <c r="AM64" s="3" t="s">
        <v>797</v>
      </c>
      <c r="AN64" s="35">
        <v>42875</v>
      </c>
      <c r="AO64" s="14">
        <f t="shared" si="9"/>
        <v>0.29206403269754766</v>
      </c>
      <c r="AP64" s="3">
        <v>45596</v>
      </c>
      <c r="AQ64" s="2" t="s">
        <v>850</v>
      </c>
      <c r="AR64" s="35"/>
      <c r="AS64" s="14"/>
      <c r="AT64" s="3"/>
      <c r="AU64" s="2"/>
      <c r="AV64" s="31">
        <v>6.7746621253405994</v>
      </c>
      <c r="AW64" s="2"/>
      <c r="AX64" s="2"/>
      <c r="AY64" s="2"/>
      <c r="AZ64" s="2"/>
      <c r="BB64" s="13"/>
      <c r="BC64" s="13"/>
      <c r="BD64" s="13"/>
      <c r="BE64" s="13"/>
      <c r="BF64" s="12"/>
    </row>
    <row r="65" spans="1:58" outlineLevel="1" x14ac:dyDescent="0.35">
      <c r="A65" s="9" t="s">
        <v>1184</v>
      </c>
      <c r="B65" s="2">
        <v>102039</v>
      </c>
      <c r="C65" s="2" t="s">
        <v>277</v>
      </c>
      <c r="D65" s="2" t="s">
        <v>592</v>
      </c>
      <c r="E65" s="2" t="s">
        <v>475</v>
      </c>
      <c r="F65" s="2" t="s">
        <v>148</v>
      </c>
      <c r="G65" s="2" t="s">
        <v>657</v>
      </c>
      <c r="H65" s="2" t="s">
        <v>699</v>
      </c>
      <c r="I65" s="2" t="s">
        <v>476</v>
      </c>
      <c r="J65" s="2" t="s">
        <v>734</v>
      </c>
      <c r="K65" s="2"/>
      <c r="L65" s="6"/>
      <c r="M65" s="2" t="str">
        <f>_xlfn.XLOOKUP(I65,Dropdowns!$U$2:$U$53,Dropdowns!$W$2:$W$53,"",0,1)</f>
        <v>Mountain</v>
      </c>
      <c r="N65" s="2" t="s">
        <v>699</v>
      </c>
      <c r="O65" s="2" t="s">
        <v>1675</v>
      </c>
      <c r="P65" s="3" t="s">
        <v>151</v>
      </c>
      <c r="Q65" s="3">
        <v>45231</v>
      </c>
      <c r="R65" s="2" t="s">
        <v>95</v>
      </c>
      <c r="S65" s="11">
        <v>118210</v>
      </c>
      <c r="T65" s="11">
        <v>118210</v>
      </c>
      <c r="U65" s="2">
        <v>1</v>
      </c>
      <c r="V65" s="2"/>
      <c r="W65" s="2">
        <v>1985</v>
      </c>
      <c r="X65" s="2" t="s">
        <v>95</v>
      </c>
      <c r="Y65" s="31">
        <v>10929786.879958564</v>
      </c>
      <c r="Z65" s="35">
        <v>381590.4687706788</v>
      </c>
      <c r="AA65" s="31"/>
      <c r="AB65" s="31">
        <v>19500000</v>
      </c>
      <c r="AC65" s="31">
        <v>19500000</v>
      </c>
      <c r="AD65" s="3">
        <v>44572</v>
      </c>
      <c r="AE65" s="14"/>
      <c r="AF65" s="14">
        <f t="shared" si="7"/>
        <v>0.56050189127992633</v>
      </c>
      <c r="AG65" s="3">
        <v>45231</v>
      </c>
      <c r="AH65" s="14">
        <v>1</v>
      </c>
      <c r="AI65" s="2" t="s">
        <v>152</v>
      </c>
      <c r="AJ65" s="35">
        <v>40986</v>
      </c>
      <c r="AK65" s="14">
        <f t="shared" si="5"/>
        <v>0.34672193553844854</v>
      </c>
      <c r="AL65" s="3">
        <v>44834</v>
      </c>
      <c r="AM65" s="3" t="s">
        <v>798</v>
      </c>
      <c r="AN65" s="35">
        <v>36111</v>
      </c>
      <c r="AO65" s="14">
        <f t="shared" si="9"/>
        <v>0.30548176973183316</v>
      </c>
      <c r="AP65" s="3">
        <v>46265</v>
      </c>
      <c r="AQ65" s="2" t="s">
        <v>851</v>
      </c>
      <c r="AR65" s="35">
        <v>19730</v>
      </c>
      <c r="AS65" s="14">
        <f>AR65/$T65</f>
        <v>0.16690635310041452</v>
      </c>
      <c r="AT65" s="3">
        <v>46538</v>
      </c>
      <c r="AU65" s="2" t="s">
        <v>889</v>
      </c>
      <c r="AV65" s="31">
        <v>6.2948105913205321</v>
      </c>
      <c r="AW65" s="2"/>
      <c r="AX65" s="2"/>
      <c r="AY65" s="2"/>
      <c r="AZ65" s="2"/>
      <c r="BB65" s="13"/>
      <c r="BC65" s="13"/>
      <c r="BD65" s="13"/>
      <c r="BE65" s="13"/>
      <c r="BF65" s="12"/>
    </row>
    <row r="66" spans="1:58" outlineLevel="1" x14ac:dyDescent="0.35">
      <c r="A66" s="9" t="s">
        <v>1184</v>
      </c>
      <c r="B66" s="2">
        <v>102039</v>
      </c>
      <c r="C66" s="2" t="s">
        <v>277</v>
      </c>
      <c r="D66" s="2" t="s">
        <v>593</v>
      </c>
      <c r="E66" s="2" t="s">
        <v>475</v>
      </c>
      <c r="F66" s="2" t="s">
        <v>148</v>
      </c>
      <c r="G66" s="2" t="s">
        <v>658</v>
      </c>
      <c r="H66" s="2" t="s">
        <v>183</v>
      </c>
      <c r="I66" s="2" t="s">
        <v>191</v>
      </c>
      <c r="J66" s="2" t="s">
        <v>742</v>
      </c>
      <c r="K66" s="2"/>
      <c r="L66" s="6"/>
      <c r="M66" s="2" t="str">
        <f>_xlfn.XLOOKUP(I66,Dropdowns!$U$2:$U$53,Dropdowns!$W$2:$W$53,"",0,1)</f>
        <v>South Atlantic</v>
      </c>
      <c r="N66" s="2" t="s">
        <v>183</v>
      </c>
      <c r="O66" s="2" t="s">
        <v>1656</v>
      </c>
      <c r="P66" s="3" t="s">
        <v>151</v>
      </c>
      <c r="Q66" s="3">
        <v>45231</v>
      </c>
      <c r="R66" s="2" t="s">
        <v>95</v>
      </c>
      <c r="S66" s="11">
        <v>121600</v>
      </c>
      <c r="T66" s="11">
        <v>121600</v>
      </c>
      <c r="U66" s="2">
        <v>1</v>
      </c>
      <c r="V66" s="2"/>
      <c r="W66" s="2">
        <v>1987</v>
      </c>
      <c r="X66" s="2" t="s">
        <v>95</v>
      </c>
      <c r="Y66" s="31">
        <v>10742889.898906628</v>
      </c>
      <c r="Z66" s="35">
        <v>375065.35465869133</v>
      </c>
      <c r="AA66" s="31"/>
      <c r="AB66" s="31">
        <v>18600000</v>
      </c>
      <c r="AC66" s="31">
        <v>18600000</v>
      </c>
      <c r="AD66" s="3">
        <v>44572</v>
      </c>
      <c r="AE66" s="14"/>
      <c r="AF66" s="14">
        <f t="shared" si="7"/>
        <v>0.57757472574766811</v>
      </c>
      <c r="AG66" s="3">
        <v>45231</v>
      </c>
      <c r="AH66" s="14">
        <v>1</v>
      </c>
      <c r="AI66" s="2" t="s">
        <v>152</v>
      </c>
      <c r="AJ66" s="35">
        <f>28000+23200</f>
        <v>51200</v>
      </c>
      <c r="AK66" s="14">
        <f t="shared" ref="AK66:AK97" si="10">AJ66/$T66</f>
        <v>0.42105263157894735</v>
      </c>
      <c r="AL66" s="3">
        <v>45747</v>
      </c>
      <c r="AM66" s="3" t="s">
        <v>799</v>
      </c>
      <c r="AN66" s="35">
        <v>24800</v>
      </c>
      <c r="AO66" s="14">
        <f t="shared" si="9"/>
        <v>0.20394736842105263</v>
      </c>
      <c r="AP66" s="3">
        <v>45322</v>
      </c>
      <c r="AQ66" s="2" t="s">
        <v>852</v>
      </c>
      <c r="AR66" s="35">
        <v>12800</v>
      </c>
      <c r="AS66" s="14">
        <f>AR66/$T66</f>
        <v>0.10526315789473684</v>
      </c>
      <c r="AT66" s="3">
        <v>45535</v>
      </c>
      <c r="AU66" s="2" t="s">
        <v>890</v>
      </c>
      <c r="AV66" s="31">
        <v>7.513904605263158</v>
      </c>
      <c r="AW66" s="2"/>
      <c r="AX66" s="2"/>
      <c r="AY66" s="2"/>
      <c r="AZ66" s="2"/>
      <c r="BB66"/>
      <c r="BC66" s="13"/>
      <c r="BD66" s="13"/>
      <c r="BE66" s="13"/>
      <c r="BF66" s="12"/>
    </row>
    <row r="67" spans="1:58" outlineLevel="1" x14ac:dyDescent="0.35">
      <c r="A67" s="9" t="s">
        <v>1184</v>
      </c>
      <c r="B67" s="2">
        <v>102039</v>
      </c>
      <c r="C67" s="2" t="s">
        <v>277</v>
      </c>
      <c r="D67" s="2" t="s">
        <v>594</v>
      </c>
      <c r="E67" s="2" t="s">
        <v>475</v>
      </c>
      <c r="F67" s="2" t="s">
        <v>148</v>
      </c>
      <c r="G67" s="2" t="s">
        <v>659</v>
      </c>
      <c r="H67" s="2" t="s">
        <v>714</v>
      </c>
      <c r="I67" s="2" t="s">
        <v>161</v>
      </c>
      <c r="J67" s="2" t="s">
        <v>751</v>
      </c>
      <c r="K67" s="2"/>
      <c r="L67" s="6"/>
      <c r="M67" s="2" t="str">
        <f>_xlfn.XLOOKUP(I67,Dropdowns!$U$2:$U$53,Dropdowns!$W$2:$W$53,"",0,1)</f>
        <v>West South Central</v>
      </c>
      <c r="N67" s="2" t="s">
        <v>1008</v>
      </c>
      <c r="O67" s="2" t="s">
        <v>1673</v>
      </c>
      <c r="P67" s="3" t="s">
        <v>151</v>
      </c>
      <c r="Q67" s="3">
        <v>45231</v>
      </c>
      <c r="R67" s="2" t="s">
        <v>95</v>
      </c>
      <c r="S67" s="11">
        <v>104819</v>
      </c>
      <c r="T67" s="11">
        <v>104819</v>
      </c>
      <c r="U67" s="2">
        <v>1</v>
      </c>
      <c r="V67" s="2"/>
      <c r="W67" s="2">
        <v>2010</v>
      </c>
      <c r="X67" s="2" t="s">
        <v>95</v>
      </c>
      <c r="Y67" s="31">
        <v>10727937.600697901</v>
      </c>
      <c r="Z67" s="35">
        <v>374543.32668638666</v>
      </c>
      <c r="AA67" s="31"/>
      <c r="AB67" s="31">
        <v>14400000</v>
      </c>
      <c r="AC67" s="31">
        <v>14400000</v>
      </c>
      <c r="AD67" s="3">
        <v>44572</v>
      </c>
      <c r="AE67" s="14"/>
      <c r="AF67" s="14">
        <f t="shared" si="7"/>
        <v>0.74499566671513207</v>
      </c>
      <c r="AG67" s="3">
        <v>45231</v>
      </c>
      <c r="AH67" s="14">
        <v>1</v>
      </c>
      <c r="AI67" s="2" t="s">
        <v>152</v>
      </c>
      <c r="AJ67" s="35">
        <v>75154</v>
      </c>
      <c r="AK67" s="14">
        <f t="shared" si="10"/>
        <v>0.71698833226800485</v>
      </c>
      <c r="AL67" s="3">
        <v>46630</v>
      </c>
      <c r="AM67" s="3" t="s">
        <v>789</v>
      </c>
      <c r="AN67" s="35">
        <v>29665</v>
      </c>
      <c r="AO67" s="14">
        <f t="shared" si="9"/>
        <v>0.28301166773199515</v>
      </c>
      <c r="AP67" s="3">
        <v>46112</v>
      </c>
      <c r="AQ67" s="2" t="s">
        <v>853</v>
      </c>
      <c r="AR67" s="35"/>
      <c r="AS67" s="14"/>
      <c r="AT67" s="3"/>
      <c r="AU67" s="2"/>
      <c r="AV67" s="31">
        <v>6.942448601875614</v>
      </c>
      <c r="AW67" s="2"/>
      <c r="AX67" s="2"/>
      <c r="AY67" s="2"/>
      <c r="AZ67" s="2"/>
      <c r="BB67"/>
      <c r="BC67" s="13"/>
      <c r="BD67" s="13"/>
      <c r="BE67" s="13"/>
      <c r="BF67" s="12"/>
    </row>
    <row r="68" spans="1:58" outlineLevel="1" x14ac:dyDescent="0.35">
      <c r="A68" s="9" t="s">
        <v>1184</v>
      </c>
      <c r="B68" s="2">
        <v>102039</v>
      </c>
      <c r="C68" s="2" t="s">
        <v>277</v>
      </c>
      <c r="D68" s="2" t="s">
        <v>595</v>
      </c>
      <c r="E68" s="2" t="s">
        <v>475</v>
      </c>
      <c r="F68" s="2" t="s">
        <v>148</v>
      </c>
      <c r="G68" s="2" t="s">
        <v>660</v>
      </c>
      <c r="H68" s="2" t="s">
        <v>718</v>
      </c>
      <c r="I68" s="2" t="s">
        <v>161</v>
      </c>
      <c r="J68" s="2" t="s">
        <v>755</v>
      </c>
      <c r="K68" s="2"/>
      <c r="L68" s="6"/>
      <c r="M68" s="2" t="str">
        <f>_xlfn.XLOOKUP(I68,Dropdowns!$U$2:$U$53,Dropdowns!$W$2:$W$53,"",0,1)</f>
        <v>West South Central</v>
      </c>
      <c r="N68" s="2" t="s">
        <v>1008</v>
      </c>
      <c r="O68" s="2" t="s">
        <v>1673</v>
      </c>
      <c r="P68" s="3" t="s">
        <v>151</v>
      </c>
      <c r="Q68" s="3">
        <v>45231</v>
      </c>
      <c r="R68" s="2" t="s">
        <v>95</v>
      </c>
      <c r="S68" s="11">
        <v>82880</v>
      </c>
      <c r="T68" s="11">
        <v>82880</v>
      </c>
      <c r="U68" s="2">
        <v>1</v>
      </c>
      <c r="V68" s="2"/>
      <c r="W68" s="2">
        <v>2001</v>
      </c>
      <c r="X68" s="2" t="s">
        <v>95</v>
      </c>
      <c r="Y68" s="31">
        <v>10451328.757981362</v>
      </c>
      <c r="Z68" s="35">
        <v>364886.11203823431</v>
      </c>
      <c r="AA68" s="31"/>
      <c r="AB68" s="31">
        <v>18100000</v>
      </c>
      <c r="AC68" s="31">
        <v>18100000</v>
      </c>
      <c r="AD68" s="3">
        <v>44572</v>
      </c>
      <c r="AE68" s="14"/>
      <c r="AF68" s="14">
        <f t="shared" si="7"/>
        <v>0.5774214783415117</v>
      </c>
      <c r="AG68" s="3">
        <v>45231</v>
      </c>
      <c r="AH68" s="14">
        <v>1</v>
      </c>
      <c r="AI68" s="2" t="s">
        <v>152</v>
      </c>
      <c r="AJ68" s="35">
        <v>82880</v>
      </c>
      <c r="AK68" s="14">
        <f t="shared" si="10"/>
        <v>1</v>
      </c>
      <c r="AL68" s="3">
        <v>46752</v>
      </c>
      <c r="AM68" s="3" t="s">
        <v>800</v>
      </c>
      <c r="AN68" s="35"/>
      <c r="AO68" s="14"/>
      <c r="AP68" s="3"/>
      <c r="AQ68" s="3"/>
      <c r="AR68" s="35"/>
      <c r="AS68" s="14"/>
      <c r="AT68" s="3"/>
      <c r="AU68" s="2"/>
      <c r="AV68" s="31">
        <v>8.727758687258687</v>
      </c>
      <c r="AW68" s="2"/>
      <c r="AX68" s="2"/>
      <c r="AY68" s="2"/>
      <c r="AZ68" s="2"/>
      <c r="BB68" s="13"/>
      <c r="BC68" s="13"/>
      <c r="BD68" s="13"/>
      <c r="BE68" s="13"/>
      <c r="BF68" s="12"/>
    </row>
    <row r="69" spans="1:58" outlineLevel="1" x14ac:dyDescent="0.35">
      <c r="A69" s="9" t="s">
        <v>1184</v>
      </c>
      <c r="B69" s="2">
        <v>102039</v>
      </c>
      <c r="C69" s="2" t="s">
        <v>277</v>
      </c>
      <c r="D69" s="2" t="s">
        <v>596</v>
      </c>
      <c r="E69" s="2" t="s">
        <v>475</v>
      </c>
      <c r="F69" s="2" t="s">
        <v>148</v>
      </c>
      <c r="G69" s="2" t="s">
        <v>661</v>
      </c>
      <c r="H69" s="2" t="s">
        <v>718</v>
      </c>
      <c r="I69" s="2" t="s">
        <v>161</v>
      </c>
      <c r="J69" s="2" t="s">
        <v>755</v>
      </c>
      <c r="K69" s="2"/>
      <c r="L69" s="6"/>
      <c r="M69" s="2" t="str">
        <f>_xlfn.XLOOKUP(I69,Dropdowns!$U$2:$U$53,Dropdowns!$W$2:$W$53,"",0,1)</f>
        <v>West South Central</v>
      </c>
      <c r="N69" s="2" t="s">
        <v>1008</v>
      </c>
      <c r="O69" s="2" t="s">
        <v>1673</v>
      </c>
      <c r="P69" s="3" t="s">
        <v>151</v>
      </c>
      <c r="Q69" s="3">
        <v>45231</v>
      </c>
      <c r="R69" s="2" t="s">
        <v>95</v>
      </c>
      <c r="S69" s="11">
        <v>104104</v>
      </c>
      <c r="T69" s="11">
        <v>104104</v>
      </c>
      <c r="U69" s="2">
        <v>1</v>
      </c>
      <c r="V69" s="2"/>
      <c r="W69" s="2">
        <v>2000</v>
      </c>
      <c r="X69" s="2" t="s">
        <v>95</v>
      </c>
      <c r="Y69" s="31">
        <v>10163505.209711339</v>
      </c>
      <c r="Z69" s="35">
        <v>354837.3595864377</v>
      </c>
      <c r="AA69" s="31"/>
      <c r="AB69" s="31">
        <v>17500000</v>
      </c>
      <c r="AC69" s="31">
        <v>17500000</v>
      </c>
      <c r="AD69" s="3">
        <v>44572</v>
      </c>
      <c r="AE69" s="14"/>
      <c r="AF69" s="14">
        <f t="shared" si="7"/>
        <v>0.58077172626921936</v>
      </c>
      <c r="AG69" s="3">
        <v>45231</v>
      </c>
      <c r="AH69" s="14">
        <v>1</v>
      </c>
      <c r="AI69" s="2" t="s">
        <v>152</v>
      </c>
      <c r="AJ69" s="35">
        <v>60558</v>
      </c>
      <c r="AK69" s="14">
        <f t="shared" si="10"/>
        <v>0.58170675478367784</v>
      </c>
      <c r="AL69" s="3">
        <v>45473</v>
      </c>
      <c r="AM69" s="3" t="s">
        <v>854</v>
      </c>
      <c r="AN69" s="35">
        <v>43546</v>
      </c>
      <c r="AO69" s="14">
        <f>AN69/$T69</f>
        <v>0.41829324521632216</v>
      </c>
      <c r="AP69" s="3">
        <v>45961</v>
      </c>
      <c r="AQ69" s="2" t="s">
        <v>801</v>
      </c>
      <c r="AR69" s="35"/>
      <c r="AS69" s="14"/>
      <c r="AT69" s="3"/>
      <c r="AU69" s="2"/>
      <c r="AV69" s="31">
        <v>9.4361503880734645</v>
      </c>
      <c r="AW69" s="2"/>
      <c r="AX69" s="2"/>
      <c r="AY69" s="2"/>
      <c r="AZ69" s="2"/>
      <c r="BB69" s="13"/>
      <c r="BC69" s="13"/>
      <c r="BD69" s="13"/>
      <c r="BE69" s="13"/>
      <c r="BF69" s="12"/>
    </row>
    <row r="70" spans="1:58" outlineLevel="1" x14ac:dyDescent="0.35">
      <c r="A70" s="9" t="s">
        <v>1184</v>
      </c>
      <c r="B70" s="2">
        <v>102039</v>
      </c>
      <c r="C70" s="2" t="s">
        <v>277</v>
      </c>
      <c r="D70" s="2" t="s">
        <v>597</v>
      </c>
      <c r="E70" s="2" t="s">
        <v>475</v>
      </c>
      <c r="F70" s="2" t="s">
        <v>148</v>
      </c>
      <c r="G70" s="2" t="s">
        <v>662</v>
      </c>
      <c r="H70" s="2" t="s">
        <v>714</v>
      </c>
      <c r="I70" s="2" t="s">
        <v>161</v>
      </c>
      <c r="J70" s="2" t="s">
        <v>751</v>
      </c>
      <c r="K70" s="2"/>
      <c r="L70" s="6"/>
      <c r="M70" s="2" t="str">
        <f>_xlfn.XLOOKUP(I70,Dropdowns!$U$2:$U$53,Dropdowns!$W$2:$W$53,"",0,1)</f>
        <v>West South Central</v>
      </c>
      <c r="N70" s="2" t="s">
        <v>1008</v>
      </c>
      <c r="O70" s="2" t="s">
        <v>1673</v>
      </c>
      <c r="P70" s="3" t="s">
        <v>151</v>
      </c>
      <c r="Q70" s="3">
        <v>45231</v>
      </c>
      <c r="R70" s="2" t="s">
        <v>95</v>
      </c>
      <c r="S70" s="11">
        <v>151845</v>
      </c>
      <c r="T70" s="11">
        <v>151845</v>
      </c>
      <c r="U70" s="2">
        <v>1</v>
      </c>
      <c r="V70" s="2"/>
      <c r="W70" s="2">
        <v>2005</v>
      </c>
      <c r="X70" s="2" t="s">
        <v>95</v>
      </c>
      <c r="Y70" s="31">
        <v>10085008.05360022</v>
      </c>
      <c r="Z70" s="35">
        <v>352096.79685391713</v>
      </c>
      <c r="AA70" s="31"/>
      <c r="AB70" s="31">
        <v>19860000</v>
      </c>
      <c r="AC70" s="31">
        <v>19860000</v>
      </c>
      <c r="AD70" s="3">
        <v>44572</v>
      </c>
      <c r="AE70" s="14"/>
      <c r="AF70" s="14">
        <f t="shared" si="7"/>
        <v>0.50780503794563037</v>
      </c>
      <c r="AG70" s="3">
        <v>45231</v>
      </c>
      <c r="AH70" s="14">
        <v>0.31403734070927591</v>
      </c>
      <c r="AI70" s="2" t="s">
        <v>774</v>
      </c>
      <c r="AJ70" s="35">
        <v>47685</v>
      </c>
      <c r="AK70" s="14">
        <f t="shared" si="10"/>
        <v>0.31403734070927591</v>
      </c>
      <c r="AL70" s="3">
        <v>46873</v>
      </c>
      <c r="AM70" s="3" t="s">
        <v>802</v>
      </c>
      <c r="AN70" s="35"/>
      <c r="AO70" s="14"/>
      <c r="AP70" s="3"/>
      <c r="AQ70" s="2"/>
      <c r="AR70" s="35"/>
      <c r="AS70" s="14"/>
      <c r="AT70" s="3"/>
      <c r="AU70" s="2"/>
      <c r="AV70" s="31">
        <v>6.4470890217049384</v>
      </c>
      <c r="AW70" s="2"/>
      <c r="AX70" s="2"/>
      <c r="AY70" s="2"/>
      <c r="AZ70" s="2"/>
      <c r="BB70" s="13"/>
      <c r="BC70" s="13"/>
      <c r="BD70" s="13"/>
      <c r="BE70" s="13"/>
      <c r="BF70" s="12"/>
    </row>
    <row r="71" spans="1:58" outlineLevel="1" x14ac:dyDescent="0.35">
      <c r="A71" s="9" t="s">
        <v>1184</v>
      </c>
      <c r="B71" s="2">
        <v>102039</v>
      </c>
      <c r="C71" s="2" t="s">
        <v>277</v>
      </c>
      <c r="D71" s="2" t="s">
        <v>598</v>
      </c>
      <c r="E71" s="2" t="s">
        <v>475</v>
      </c>
      <c r="F71" s="2" t="s">
        <v>148</v>
      </c>
      <c r="G71" s="2" t="s">
        <v>598</v>
      </c>
      <c r="H71" s="2" t="s">
        <v>700</v>
      </c>
      <c r="I71" s="2" t="s">
        <v>477</v>
      </c>
      <c r="J71" s="2" t="s">
        <v>735</v>
      </c>
      <c r="K71" s="2"/>
      <c r="L71" s="6"/>
      <c r="M71" s="2" t="str">
        <f>_xlfn.XLOOKUP(I71,Dropdowns!$U$2:$U$53,Dropdowns!$W$2:$W$53,"",0,1)</f>
        <v>South Atlantic</v>
      </c>
      <c r="N71" s="2" t="s">
        <v>1190</v>
      </c>
      <c r="O71" s="2" t="s">
        <v>1676</v>
      </c>
      <c r="P71" s="3" t="s">
        <v>151</v>
      </c>
      <c r="Q71" s="3">
        <v>45231</v>
      </c>
      <c r="R71" s="2" t="s">
        <v>95</v>
      </c>
      <c r="S71" s="11">
        <v>104658</v>
      </c>
      <c r="T71" s="11">
        <v>104658</v>
      </c>
      <c r="U71" s="2">
        <v>1</v>
      </c>
      <c r="V71" s="2"/>
      <c r="W71" s="2">
        <v>1974</v>
      </c>
      <c r="X71" s="2" t="s">
        <v>95</v>
      </c>
      <c r="Y71" s="31">
        <v>9382273.1688431408</v>
      </c>
      <c r="Z71" s="35">
        <v>327562.28972755495</v>
      </c>
      <c r="AA71" s="31"/>
      <c r="AB71" s="31">
        <v>18300000</v>
      </c>
      <c r="AC71" s="31">
        <v>18300000</v>
      </c>
      <c r="AD71" s="3">
        <v>44572</v>
      </c>
      <c r="AE71" s="14"/>
      <c r="AF71" s="14">
        <f t="shared" si="7"/>
        <v>0.51269252288760336</v>
      </c>
      <c r="AG71" s="3">
        <v>45231</v>
      </c>
      <c r="AH71" s="14">
        <v>1</v>
      </c>
      <c r="AI71" s="2" t="s">
        <v>152</v>
      </c>
      <c r="AJ71" s="35">
        <v>57922</v>
      </c>
      <c r="AK71" s="14">
        <f t="shared" si="10"/>
        <v>0.55344073076114586</v>
      </c>
      <c r="AL71" s="3">
        <v>45291</v>
      </c>
      <c r="AM71" s="3" t="s">
        <v>803</v>
      </c>
      <c r="AN71" s="35">
        <f>26136+20600</f>
        <v>46736</v>
      </c>
      <c r="AO71" s="14">
        <f>AN71/$T71</f>
        <v>0.4465592692388542</v>
      </c>
      <c r="AP71" s="3">
        <v>45941</v>
      </c>
      <c r="AQ71" s="3" t="s">
        <v>909</v>
      </c>
      <c r="AR71" s="35"/>
      <c r="AS71" s="14"/>
      <c r="AT71" s="3"/>
      <c r="AU71" s="2"/>
      <c r="AV71" s="31">
        <v>11.134860975749584</v>
      </c>
      <c r="AW71" s="2"/>
      <c r="AX71" s="2"/>
      <c r="AY71" s="2"/>
      <c r="AZ71" s="2"/>
      <c r="BB71" s="13"/>
      <c r="BC71" s="13"/>
      <c r="BD71" s="13"/>
      <c r="BE71" s="13"/>
      <c r="BF71" s="12"/>
    </row>
    <row r="72" spans="1:58" outlineLevel="1" x14ac:dyDescent="0.35">
      <c r="A72" s="9" t="s">
        <v>1184</v>
      </c>
      <c r="B72" s="2">
        <v>102039</v>
      </c>
      <c r="C72" s="2" t="s">
        <v>277</v>
      </c>
      <c r="D72" s="2" t="s">
        <v>599</v>
      </c>
      <c r="E72" s="2" t="s">
        <v>475</v>
      </c>
      <c r="F72" s="2" t="s">
        <v>148</v>
      </c>
      <c r="G72" s="2" t="s">
        <v>663</v>
      </c>
      <c r="H72" s="2" t="s">
        <v>714</v>
      </c>
      <c r="I72" s="2" t="s">
        <v>161</v>
      </c>
      <c r="J72" s="2" t="s">
        <v>751</v>
      </c>
      <c r="K72" s="2"/>
      <c r="L72" s="6"/>
      <c r="M72" s="2" t="str">
        <f>_xlfn.XLOOKUP(I72,Dropdowns!$U$2:$U$53,Dropdowns!$W$2:$W$53,"",0,1)</f>
        <v>West South Central</v>
      </c>
      <c r="N72" s="2" t="s">
        <v>1008</v>
      </c>
      <c r="O72" s="2" t="s">
        <v>1673</v>
      </c>
      <c r="P72" s="3" t="s">
        <v>151</v>
      </c>
      <c r="Q72" s="3">
        <v>45231</v>
      </c>
      <c r="R72" s="2" t="s">
        <v>95</v>
      </c>
      <c r="S72" s="11">
        <v>78614</v>
      </c>
      <c r="T72" s="11">
        <v>78614</v>
      </c>
      <c r="U72" s="2">
        <v>1</v>
      </c>
      <c r="V72" s="2"/>
      <c r="W72" s="2">
        <v>2010</v>
      </c>
      <c r="X72" s="2" t="s">
        <v>95</v>
      </c>
      <c r="Y72" s="31">
        <v>9270133.8236593269</v>
      </c>
      <c r="Z72" s="35">
        <v>323647.18088176468</v>
      </c>
      <c r="AA72" s="31"/>
      <c r="AB72" s="31">
        <v>12500000</v>
      </c>
      <c r="AC72" s="31">
        <v>12500000</v>
      </c>
      <c r="AD72" s="3">
        <v>44572</v>
      </c>
      <c r="AE72" s="14"/>
      <c r="AF72" s="14">
        <f t="shared" si="7"/>
        <v>0.74161070589274614</v>
      </c>
      <c r="AG72" s="3">
        <v>45231</v>
      </c>
      <c r="AH72" s="14">
        <v>1</v>
      </c>
      <c r="AI72" s="2" t="s">
        <v>152</v>
      </c>
      <c r="AJ72" s="35">
        <v>25787</v>
      </c>
      <c r="AK72" s="14">
        <f t="shared" si="10"/>
        <v>0.32802045437199479</v>
      </c>
      <c r="AL72" s="3">
        <v>45688</v>
      </c>
      <c r="AM72" s="3" t="s">
        <v>910</v>
      </c>
      <c r="AN72" s="35">
        <v>25597</v>
      </c>
      <c r="AO72" s="14">
        <f>AN72/$T72</f>
        <v>0.32560358205917522</v>
      </c>
      <c r="AP72" s="3">
        <v>45169</v>
      </c>
      <c r="AQ72" s="3" t="s">
        <v>804</v>
      </c>
      <c r="AR72" s="35">
        <v>13615</v>
      </c>
      <c r="AS72" s="14">
        <f>AR72/$T72</f>
        <v>0.173187981784415</v>
      </c>
      <c r="AT72" s="3">
        <v>46112</v>
      </c>
      <c r="AU72" s="3" t="s">
        <v>891</v>
      </c>
      <c r="AV72" s="31">
        <v>10.000197420306815</v>
      </c>
      <c r="AW72" s="2"/>
      <c r="AX72" s="2"/>
      <c r="AY72" s="2"/>
      <c r="AZ72" s="2"/>
      <c r="BB72" s="13"/>
      <c r="BC72" s="13"/>
      <c r="BD72" s="13"/>
      <c r="BE72" s="13"/>
      <c r="BF72" s="12"/>
    </row>
    <row r="73" spans="1:58" outlineLevel="1" x14ac:dyDescent="0.35">
      <c r="A73" s="9" t="s">
        <v>1184</v>
      </c>
      <c r="B73" s="2">
        <v>102039</v>
      </c>
      <c r="C73" s="2" t="s">
        <v>277</v>
      </c>
      <c r="D73" s="2" t="s">
        <v>600</v>
      </c>
      <c r="E73" s="2" t="s">
        <v>475</v>
      </c>
      <c r="F73" s="2" t="s">
        <v>148</v>
      </c>
      <c r="G73" s="2" t="s">
        <v>664</v>
      </c>
      <c r="H73" s="2" t="s">
        <v>708</v>
      </c>
      <c r="I73" s="2" t="s">
        <v>161</v>
      </c>
      <c r="J73" s="2" t="s">
        <v>744</v>
      </c>
      <c r="K73" s="2"/>
      <c r="L73" s="6"/>
      <c r="M73" s="2" t="str">
        <f>_xlfn.XLOOKUP(I73,Dropdowns!$U$2:$U$53,Dropdowns!$W$2:$W$53,"",0,1)</f>
        <v>West South Central</v>
      </c>
      <c r="N73" s="2" t="s">
        <v>1008</v>
      </c>
      <c r="O73" s="2" t="s">
        <v>1673</v>
      </c>
      <c r="P73" s="3" t="s">
        <v>151</v>
      </c>
      <c r="Q73" s="3">
        <v>45231</v>
      </c>
      <c r="R73" s="2" t="s">
        <v>95</v>
      </c>
      <c r="S73" s="11">
        <v>108000</v>
      </c>
      <c r="T73" s="11">
        <v>108000</v>
      </c>
      <c r="U73" s="2">
        <v>1</v>
      </c>
      <c r="V73" s="2"/>
      <c r="W73" s="2">
        <v>2004</v>
      </c>
      <c r="X73" s="2" t="s">
        <v>95</v>
      </c>
      <c r="Y73" s="31">
        <v>8664585.9858773369</v>
      </c>
      <c r="Z73" s="35">
        <v>302505.75462888821</v>
      </c>
      <c r="AA73" s="31"/>
      <c r="AB73" s="31">
        <v>16900000</v>
      </c>
      <c r="AC73" s="31">
        <v>16900000</v>
      </c>
      <c r="AD73" s="3">
        <v>44572</v>
      </c>
      <c r="AE73" s="14"/>
      <c r="AF73" s="14">
        <f t="shared" si="7"/>
        <v>0.51269739561404359</v>
      </c>
      <c r="AG73" s="3">
        <v>45231</v>
      </c>
      <c r="AH73" s="14">
        <v>1</v>
      </c>
      <c r="AI73" s="2" t="s">
        <v>152</v>
      </c>
      <c r="AJ73" s="35">
        <v>36080</v>
      </c>
      <c r="AK73" s="14">
        <f t="shared" si="10"/>
        <v>0.33407407407407408</v>
      </c>
      <c r="AL73" s="3">
        <v>45535</v>
      </c>
      <c r="AM73" s="3" t="s">
        <v>911</v>
      </c>
      <c r="AN73" s="35">
        <v>27060</v>
      </c>
      <c r="AO73" s="14">
        <f>AN73/$T73</f>
        <v>0.25055555555555553</v>
      </c>
      <c r="AP73" s="3">
        <v>46599</v>
      </c>
      <c r="AQ73" s="2" t="s">
        <v>892</v>
      </c>
      <c r="AR73" s="35">
        <v>26820</v>
      </c>
      <c r="AS73" s="14">
        <f>AR73/$T73</f>
        <v>0.24833333333333332</v>
      </c>
      <c r="AT73" s="3">
        <v>45838</v>
      </c>
      <c r="AU73" s="2" t="s">
        <v>805</v>
      </c>
      <c r="AV73" s="31">
        <v>7.418338888888889</v>
      </c>
      <c r="AW73" s="2"/>
      <c r="AX73" s="2"/>
      <c r="AY73" s="2"/>
      <c r="AZ73" s="2"/>
      <c r="BB73" s="13"/>
      <c r="BC73" s="13"/>
      <c r="BD73" s="13"/>
      <c r="BE73" s="13"/>
      <c r="BF73" s="12"/>
    </row>
    <row r="74" spans="1:58" outlineLevel="1" x14ac:dyDescent="0.35">
      <c r="A74" s="9" t="s">
        <v>1184</v>
      </c>
      <c r="B74" s="2">
        <v>102039</v>
      </c>
      <c r="C74" s="2" t="s">
        <v>277</v>
      </c>
      <c r="D74" s="2" t="s">
        <v>601</v>
      </c>
      <c r="E74" s="2" t="s">
        <v>475</v>
      </c>
      <c r="F74" s="2" t="s">
        <v>148</v>
      </c>
      <c r="G74" s="2" t="s">
        <v>665</v>
      </c>
      <c r="H74" s="2" t="s">
        <v>719</v>
      </c>
      <c r="I74" s="2" t="s">
        <v>479</v>
      </c>
      <c r="J74" s="2" t="s">
        <v>756</v>
      </c>
      <c r="K74" s="2"/>
      <c r="L74" s="6"/>
      <c r="M74" s="2" t="str">
        <f>_xlfn.XLOOKUP(I74,Dropdowns!$U$2:$U$53,Dropdowns!$W$2:$W$53,"",0,1)</f>
        <v>East North Central</v>
      </c>
      <c r="N74" s="2" t="s">
        <v>454</v>
      </c>
      <c r="O74" s="2" t="s">
        <v>1679</v>
      </c>
      <c r="P74" s="3" t="s">
        <v>151</v>
      </c>
      <c r="Q74" s="3">
        <v>45231</v>
      </c>
      <c r="R74" s="2" t="s">
        <v>95</v>
      </c>
      <c r="S74" s="11">
        <v>144281</v>
      </c>
      <c r="T74" s="11">
        <v>144281</v>
      </c>
      <c r="U74" s="2">
        <v>1</v>
      </c>
      <c r="V74" s="2"/>
      <c r="W74" s="2">
        <v>1997</v>
      </c>
      <c r="X74" s="2" t="s">
        <v>95</v>
      </c>
      <c r="Y74" s="31">
        <v>8660846.4656343386</v>
      </c>
      <c r="Z74" s="35">
        <v>302375.19716256473</v>
      </c>
      <c r="AA74" s="31"/>
      <c r="AB74" s="31">
        <v>14300000</v>
      </c>
      <c r="AC74" s="31">
        <v>14300000</v>
      </c>
      <c r="AD74" s="3">
        <v>44572</v>
      </c>
      <c r="AE74" s="14"/>
      <c r="AF74" s="14">
        <f t="shared" si="7"/>
        <v>0.60565359899540827</v>
      </c>
      <c r="AG74" s="3">
        <v>45231</v>
      </c>
      <c r="AH74" s="14">
        <v>0</v>
      </c>
      <c r="AI74" s="2" t="s">
        <v>773</v>
      </c>
      <c r="AJ74" s="35">
        <v>144281</v>
      </c>
      <c r="AK74" s="14">
        <f t="shared" si="10"/>
        <v>1</v>
      </c>
      <c r="AL74" s="3">
        <v>44865</v>
      </c>
      <c r="AM74" s="3" t="s">
        <v>901</v>
      </c>
      <c r="AN74" s="35"/>
      <c r="AO74" s="14"/>
      <c r="AP74" s="3"/>
      <c r="AQ74" s="2"/>
      <c r="AR74" s="35"/>
      <c r="AS74" s="14"/>
      <c r="AT74" s="3"/>
      <c r="AU74" s="2"/>
      <c r="AV74" s="31">
        <v>0</v>
      </c>
      <c r="AW74" s="2"/>
      <c r="AX74" s="2"/>
      <c r="AY74" s="2"/>
      <c r="AZ74" s="2"/>
      <c r="BB74" s="13"/>
      <c r="BC74" s="13"/>
      <c r="BD74" s="13"/>
      <c r="BE74" s="13"/>
      <c r="BF74" s="12"/>
    </row>
    <row r="75" spans="1:58" outlineLevel="1" x14ac:dyDescent="0.35">
      <c r="A75" s="9" t="s">
        <v>1184</v>
      </c>
      <c r="B75" s="2">
        <v>102039</v>
      </c>
      <c r="C75" s="2" t="s">
        <v>277</v>
      </c>
      <c r="D75" s="2" t="s">
        <v>602</v>
      </c>
      <c r="E75" s="2" t="s">
        <v>475</v>
      </c>
      <c r="F75" s="2" t="s">
        <v>148</v>
      </c>
      <c r="G75" s="2" t="s">
        <v>666</v>
      </c>
      <c r="H75" s="2" t="s">
        <v>708</v>
      </c>
      <c r="I75" s="2" t="s">
        <v>161</v>
      </c>
      <c r="J75" s="2" t="s">
        <v>744</v>
      </c>
      <c r="K75" s="2"/>
      <c r="L75" s="6"/>
      <c r="M75" s="2" t="str">
        <f>_xlfn.XLOOKUP(I75,Dropdowns!$U$2:$U$53,Dropdowns!$W$2:$W$53,"",0,1)</f>
        <v>West South Central</v>
      </c>
      <c r="N75" s="2" t="s">
        <v>1008</v>
      </c>
      <c r="O75" s="2" t="s">
        <v>1673</v>
      </c>
      <c r="P75" s="3" t="s">
        <v>151</v>
      </c>
      <c r="Q75" s="3">
        <v>45231</v>
      </c>
      <c r="R75" s="2" t="s">
        <v>95</v>
      </c>
      <c r="S75" s="11">
        <v>80000</v>
      </c>
      <c r="T75" s="11">
        <v>80000</v>
      </c>
      <c r="U75" s="2">
        <v>1</v>
      </c>
      <c r="V75" s="2"/>
      <c r="W75" s="2">
        <v>2006</v>
      </c>
      <c r="X75" s="2" t="s">
        <v>95</v>
      </c>
      <c r="Y75" s="31">
        <v>8432832.1101992205</v>
      </c>
      <c r="Z75" s="35">
        <v>294414.55659998674</v>
      </c>
      <c r="AA75" s="31"/>
      <c r="AB75" s="31">
        <v>14600000</v>
      </c>
      <c r="AC75" s="31">
        <v>14600000</v>
      </c>
      <c r="AD75" s="3">
        <v>44572</v>
      </c>
      <c r="AE75" s="14"/>
      <c r="AF75" s="14">
        <f t="shared" si="7"/>
        <v>0.57759124042460419</v>
      </c>
      <c r="AG75" s="3">
        <v>45231</v>
      </c>
      <c r="AH75" s="14">
        <v>1</v>
      </c>
      <c r="AI75" s="2" t="s">
        <v>152</v>
      </c>
      <c r="AJ75" s="35">
        <v>40000</v>
      </c>
      <c r="AK75" s="14">
        <f t="shared" si="10"/>
        <v>0.5</v>
      </c>
      <c r="AL75" s="3">
        <v>46112</v>
      </c>
      <c r="AM75" s="3" t="s">
        <v>806</v>
      </c>
      <c r="AN75" s="35">
        <v>40000</v>
      </c>
      <c r="AO75" s="14">
        <f>AN75/$T75</f>
        <v>0.5</v>
      </c>
      <c r="AP75" s="3">
        <v>46418</v>
      </c>
      <c r="AQ75" s="2" t="s">
        <v>855</v>
      </c>
      <c r="AR75" s="35"/>
      <c r="AS75" s="14"/>
      <c r="AT75" s="3"/>
      <c r="AU75" s="2"/>
      <c r="AV75" s="31">
        <v>8.1707489999999989</v>
      </c>
      <c r="AW75" s="2"/>
      <c r="AX75" s="2"/>
      <c r="AY75" s="2"/>
      <c r="AZ75" s="2"/>
      <c r="BB75"/>
      <c r="BC75" s="13"/>
      <c r="BD75" s="13"/>
      <c r="BE75" s="13"/>
      <c r="BF75" s="12"/>
    </row>
    <row r="76" spans="1:58" outlineLevel="1" x14ac:dyDescent="0.35">
      <c r="A76" s="9" t="s">
        <v>1184</v>
      </c>
      <c r="B76" s="2">
        <v>102039</v>
      </c>
      <c r="C76" s="2" t="s">
        <v>277</v>
      </c>
      <c r="D76" s="2" t="s">
        <v>603</v>
      </c>
      <c r="E76" s="2" t="s">
        <v>475</v>
      </c>
      <c r="F76" s="2" t="s">
        <v>148</v>
      </c>
      <c r="G76" s="2" t="s">
        <v>667</v>
      </c>
      <c r="H76" s="2" t="s">
        <v>711</v>
      </c>
      <c r="I76" s="2" t="s">
        <v>187</v>
      </c>
      <c r="J76" s="2" t="s">
        <v>747</v>
      </c>
      <c r="K76" s="2"/>
      <c r="L76" s="6"/>
      <c r="M76" s="2" t="str">
        <f>_xlfn.XLOOKUP(I76,Dropdowns!$U$2:$U$53,Dropdowns!$W$2:$W$53,"",0,1)</f>
        <v>South Atlantic</v>
      </c>
      <c r="N76" s="2" t="s">
        <v>701</v>
      </c>
      <c r="O76" s="2" t="s">
        <v>1653</v>
      </c>
      <c r="P76" s="3" t="s">
        <v>151</v>
      </c>
      <c r="Q76" s="3">
        <v>45231</v>
      </c>
      <c r="R76" s="2" t="s">
        <v>95</v>
      </c>
      <c r="S76" s="11">
        <v>100800</v>
      </c>
      <c r="T76" s="11">
        <v>100800</v>
      </c>
      <c r="U76" s="2">
        <v>1</v>
      </c>
      <c r="V76" s="2"/>
      <c r="W76" s="2">
        <v>1997</v>
      </c>
      <c r="X76" s="2" t="s">
        <v>95</v>
      </c>
      <c r="Y76" s="31">
        <v>8373024.8449520711</v>
      </c>
      <c r="Z76" s="35">
        <v>292326.51200843119</v>
      </c>
      <c r="AA76" s="31"/>
      <c r="AB76" s="31">
        <v>14500000</v>
      </c>
      <c r="AC76" s="31">
        <v>14500000</v>
      </c>
      <c r="AD76" s="3">
        <v>44572</v>
      </c>
      <c r="AE76" s="14"/>
      <c r="AF76" s="14">
        <f t="shared" si="7"/>
        <v>0.57744998930703939</v>
      </c>
      <c r="AG76" s="3">
        <v>45231</v>
      </c>
      <c r="AH76" s="14">
        <v>1</v>
      </c>
      <c r="AI76" s="2" t="s">
        <v>152</v>
      </c>
      <c r="AJ76" s="35">
        <v>100800</v>
      </c>
      <c r="AK76" s="14">
        <f t="shared" si="10"/>
        <v>1</v>
      </c>
      <c r="AL76" s="3">
        <v>45930</v>
      </c>
      <c r="AM76" s="3" t="s">
        <v>807</v>
      </c>
      <c r="AN76" s="35"/>
      <c r="AO76" s="14"/>
      <c r="AP76" s="3"/>
      <c r="AQ76" s="2"/>
      <c r="AR76" s="35"/>
      <c r="AS76" s="14"/>
      <c r="AT76" s="3"/>
      <c r="AU76" s="2"/>
      <c r="AV76" s="31">
        <v>5.6275440476190468</v>
      </c>
      <c r="AW76" s="2"/>
      <c r="AX76" s="2"/>
      <c r="AY76" s="2"/>
      <c r="AZ76" s="2"/>
      <c r="BB76" s="13"/>
      <c r="BC76" s="13"/>
      <c r="BD76" s="13"/>
      <c r="BE76" s="13"/>
      <c r="BF76" s="12"/>
    </row>
    <row r="77" spans="1:58" outlineLevel="1" x14ac:dyDescent="0.35">
      <c r="A77" s="9" t="s">
        <v>1184</v>
      </c>
      <c r="B77" s="2">
        <v>102039</v>
      </c>
      <c r="C77" s="2" t="s">
        <v>277</v>
      </c>
      <c r="D77" s="2" t="s">
        <v>604</v>
      </c>
      <c r="E77" s="2" t="s">
        <v>475</v>
      </c>
      <c r="F77" s="2" t="s">
        <v>148</v>
      </c>
      <c r="G77" s="2" t="s">
        <v>668</v>
      </c>
      <c r="H77" s="2" t="s">
        <v>718</v>
      </c>
      <c r="I77" s="2" t="s">
        <v>161</v>
      </c>
      <c r="J77" s="2" t="s">
        <v>755</v>
      </c>
      <c r="K77" s="2"/>
      <c r="L77" s="6"/>
      <c r="M77" s="2" t="str">
        <f>_xlfn.XLOOKUP(I77,Dropdowns!$U$2:$U$53,Dropdowns!$W$2:$W$53,"",0,1)</f>
        <v>West South Central</v>
      </c>
      <c r="N77" s="2" t="s">
        <v>1008</v>
      </c>
      <c r="O77" s="2" t="s">
        <v>1673</v>
      </c>
      <c r="P77" s="3" t="s">
        <v>151</v>
      </c>
      <c r="Q77" s="3">
        <v>45231</v>
      </c>
      <c r="R77" s="2" t="s">
        <v>95</v>
      </c>
      <c r="S77" s="11">
        <v>70880</v>
      </c>
      <c r="T77" s="11">
        <v>70880</v>
      </c>
      <c r="U77" s="2">
        <v>1</v>
      </c>
      <c r="V77" s="2"/>
      <c r="W77" s="2">
        <v>2000</v>
      </c>
      <c r="X77" s="2" t="s">
        <v>95</v>
      </c>
      <c r="Y77" s="31">
        <v>8313217.5797049189</v>
      </c>
      <c r="Z77" s="35">
        <v>290238.46741687559</v>
      </c>
      <c r="AA77" s="31"/>
      <c r="AB77" s="31">
        <v>14400000</v>
      </c>
      <c r="AC77" s="31">
        <v>14400000</v>
      </c>
      <c r="AD77" s="3">
        <v>44572</v>
      </c>
      <c r="AE77" s="14"/>
      <c r="AF77" s="14">
        <f t="shared" si="7"/>
        <v>0.57730677636839711</v>
      </c>
      <c r="AG77" s="3">
        <v>45231</v>
      </c>
      <c r="AH77" s="14">
        <v>1</v>
      </c>
      <c r="AI77" s="2" t="s">
        <v>152</v>
      </c>
      <c r="AJ77" s="35">
        <v>34575</v>
      </c>
      <c r="AK77" s="14">
        <f t="shared" si="10"/>
        <v>0.48779627539503384</v>
      </c>
      <c r="AL77" s="3">
        <v>46934</v>
      </c>
      <c r="AM77" s="3" t="s">
        <v>902</v>
      </c>
      <c r="AN77" s="35">
        <v>18211</v>
      </c>
      <c r="AO77" s="14">
        <f>AN77/$T77</f>
        <v>0.25692720090293453</v>
      </c>
      <c r="AP77" s="3">
        <v>46387</v>
      </c>
      <c r="AQ77" s="2" t="s">
        <v>856</v>
      </c>
      <c r="AR77" s="35">
        <v>18094</v>
      </c>
      <c r="AS77" s="14">
        <f>AR77/$T77</f>
        <v>0.25527652370203158</v>
      </c>
      <c r="AT77" s="3">
        <v>46996</v>
      </c>
      <c r="AU77" s="2" t="s">
        <v>893</v>
      </c>
      <c r="AV77" s="31">
        <v>8.5793837471783299</v>
      </c>
      <c r="AW77" s="2"/>
      <c r="AX77" s="2"/>
      <c r="AY77" s="2"/>
      <c r="AZ77" s="2"/>
      <c r="BB77" s="13"/>
      <c r="BC77" s="13"/>
      <c r="BD77" s="13"/>
      <c r="BE77" s="13"/>
      <c r="BF77" s="12"/>
    </row>
    <row r="78" spans="1:58" outlineLevel="1" x14ac:dyDescent="0.35">
      <c r="A78" s="9" t="s">
        <v>1184</v>
      </c>
      <c r="B78" s="2">
        <v>102039</v>
      </c>
      <c r="C78" s="2" t="s">
        <v>277</v>
      </c>
      <c r="D78" s="2" t="s">
        <v>605</v>
      </c>
      <c r="E78" s="2" t="s">
        <v>475</v>
      </c>
      <c r="F78" s="2" t="s">
        <v>148</v>
      </c>
      <c r="G78" s="2" t="s">
        <v>669</v>
      </c>
      <c r="H78" s="2" t="s">
        <v>720</v>
      </c>
      <c r="I78" s="2" t="s">
        <v>161</v>
      </c>
      <c r="J78" s="2" t="s">
        <v>757</v>
      </c>
      <c r="K78" s="2"/>
      <c r="L78" s="6"/>
      <c r="M78" s="2" t="str">
        <f>_xlfn.XLOOKUP(I78,Dropdowns!$U$2:$U$53,Dropdowns!$W$2:$W$53,"",0,1)</f>
        <v>West South Central</v>
      </c>
      <c r="N78" s="2" t="s">
        <v>1008</v>
      </c>
      <c r="O78" s="2" t="s">
        <v>1673</v>
      </c>
      <c r="P78" s="3" t="s">
        <v>151</v>
      </c>
      <c r="Q78" s="3">
        <v>45231</v>
      </c>
      <c r="R78" s="2" t="s">
        <v>95</v>
      </c>
      <c r="S78" s="11">
        <v>140357</v>
      </c>
      <c r="T78" s="11">
        <v>140357</v>
      </c>
      <c r="U78" s="2">
        <v>1</v>
      </c>
      <c r="V78" s="2"/>
      <c r="W78" s="2">
        <v>1976</v>
      </c>
      <c r="X78" s="2" t="s">
        <v>95</v>
      </c>
      <c r="Y78" s="31">
        <v>8230982.8309385581</v>
      </c>
      <c r="Z78" s="35">
        <v>287367.4145156946</v>
      </c>
      <c r="AA78" s="31"/>
      <c r="AB78" s="31">
        <v>16200000</v>
      </c>
      <c r="AC78" s="31">
        <v>16200000</v>
      </c>
      <c r="AD78" s="3">
        <v>44572</v>
      </c>
      <c r="AE78" s="14"/>
      <c r="AF78" s="14">
        <f t="shared" si="7"/>
        <v>0.5080853599344789</v>
      </c>
      <c r="AG78" s="3">
        <v>45231</v>
      </c>
      <c r="AH78" s="14">
        <v>1</v>
      </c>
      <c r="AI78" s="2" t="s">
        <v>152</v>
      </c>
      <c r="AJ78" s="35">
        <v>81045</v>
      </c>
      <c r="AK78" s="14">
        <f t="shared" si="10"/>
        <v>0.5774204350335217</v>
      </c>
      <c r="AL78" s="3">
        <v>46142</v>
      </c>
      <c r="AM78" s="3" t="s">
        <v>808</v>
      </c>
      <c r="AN78" s="35">
        <v>22912</v>
      </c>
      <c r="AO78" s="14">
        <f>AN78/$T78</f>
        <v>0.16324087861667036</v>
      </c>
      <c r="AP78" s="3">
        <v>46477</v>
      </c>
      <c r="AQ78" s="2" t="s">
        <v>857</v>
      </c>
      <c r="AR78" s="35"/>
      <c r="AS78" s="14"/>
      <c r="AT78" s="3"/>
      <c r="AU78" s="2"/>
      <c r="AV78" s="31">
        <v>5.3896369970860016</v>
      </c>
      <c r="AW78" s="2"/>
      <c r="AX78" s="2"/>
      <c r="AY78" s="2"/>
      <c r="AZ78" s="2"/>
      <c r="BB78" s="13"/>
      <c r="BC78" s="13"/>
      <c r="BD78" s="13"/>
      <c r="BE78" s="13"/>
      <c r="BF78" s="12"/>
    </row>
    <row r="79" spans="1:58" outlineLevel="1" x14ac:dyDescent="0.35">
      <c r="A79" s="9" t="s">
        <v>1184</v>
      </c>
      <c r="B79" s="2">
        <v>102039</v>
      </c>
      <c r="C79" s="2" t="s">
        <v>277</v>
      </c>
      <c r="D79" s="2" t="s">
        <v>606</v>
      </c>
      <c r="E79" s="2" t="s">
        <v>475</v>
      </c>
      <c r="F79" s="2" t="s">
        <v>148</v>
      </c>
      <c r="G79" s="2" t="s">
        <v>670</v>
      </c>
      <c r="H79" s="2" t="s">
        <v>721</v>
      </c>
      <c r="I79" s="2" t="s">
        <v>161</v>
      </c>
      <c r="J79" s="2" t="s">
        <v>758</v>
      </c>
      <c r="K79" s="2"/>
      <c r="L79" s="6"/>
      <c r="M79" s="2" t="str">
        <f>_xlfn.XLOOKUP(I79,Dropdowns!$U$2:$U$53,Dropdowns!$W$2:$W$53,"",0,1)</f>
        <v>West South Central</v>
      </c>
      <c r="N79" s="2" t="s">
        <v>1008</v>
      </c>
      <c r="O79" s="2" t="s">
        <v>1673</v>
      </c>
      <c r="P79" s="3" t="s">
        <v>151</v>
      </c>
      <c r="Q79" s="3">
        <v>45231</v>
      </c>
      <c r="R79" s="2" t="s">
        <v>95</v>
      </c>
      <c r="S79" s="11">
        <v>104989</v>
      </c>
      <c r="T79" s="11">
        <v>104989</v>
      </c>
      <c r="U79" s="2">
        <v>1</v>
      </c>
      <c r="V79" s="2"/>
      <c r="W79" s="2">
        <v>1997</v>
      </c>
      <c r="X79" s="2" t="s">
        <v>95</v>
      </c>
      <c r="Y79" s="31">
        <v>7913255.650044959</v>
      </c>
      <c r="Z79" s="35">
        <v>276274.63976812019</v>
      </c>
      <c r="AA79" s="31"/>
      <c r="AB79" s="31">
        <v>13700000</v>
      </c>
      <c r="AC79" s="31">
        <v>13700000</v>
      </c>
      <c r="AD79" s="3">
        <v>44572</v>
      </c>
      <c r="AE79" s="14"/>
      <c r="AF79" s="14">
        <f t="shared" si="7"/>
        <v>0.57760990146313573</v>
      </c>
      <c r="AG79" s="3">
        <v>45231</v>
      </c>
      <c r="AH79" s="14">
        <v>1</v>
      </c>
      <c r="AI79" s="2" t="s">
        <v>774</v>
      </c>
      <c r="AJ79" s="35">
        <v>104989</v>
      </c>
      <c r="AK79" s="14">
        <f t="shared" si="10"/>
        <v>1</v>
      </c>
      <c r="AL79" s="3">
        <v>46446</v>
      </c>
      <c r="AM79" s="2" t="s">
        <v>481</v>
      </c>
      <c r="AN79" s="35"/>
      <c r="AO79" s="14"/>
      <c r="AP79" s="3"/>
      <c r="AQ79" s="2"/>
      <c r="AR79" s="35"/>
      <c r="AS79" s="14"/>
      <c r="AT79" s="3"/>
      <c r="AU79" s="3"/>
      <c r="AV79" s="31">
        <v>5.8349998571278885</v>
      </c>
      <c r="AW79" s="2"/>
      <c r="AX79" s="2"/>
      <c r="AY79" s="2"/>
      <c r="AZ79" s="2"/>
      <c r="BB79" s="13"/>
      <c r="BC79" s="13"/>
      <c r="BD79" s="13"/>
      <c r="BE79" s="13"/>
      <c r="BF79" s="12"/>
    </row>
    <row r="80" spans="1:58" outlineLevel="1" x14ac:dyDescent="0.35">
      <c r="A80" s="9" t="s">
        <v>1184</v>
      </c>
      <c r="B80" s="2">
        <v>102039</v>
      </c>
      <c r="C80" s="2" t="s">
        <v>277</v>
      </c>
      <c r="D80" s="2" t="s">
        <v>607</v>
      </c>
      <c r="E80" s="2" t="s">
        <v>475</v>
      </c>
      <c r="F80" s="2" t="s">
        <v>148</v>
      </c>
      <c r="G80" s="2" t="s">
        <v>671</v>
      </c>
      <c r="H80" s="2" t="s">
        <v>708</v>
      </c>
      <c r="I80" s="2" t="s">
        <v>161</v>
      </c>
      <c r="J80" s="2" t="s">
        <v>744</v>
      </c>
      <c r="K80" s="2"/>
      <c r="L80" s="6"/>
      <c r="M80" s="2" t="str">
        <f>_xlfn.XLOOKUP(I80,Dropdowns!$U$2:$U$53,Dropdowns!$W$2:$W$53,"",0,1)</f>
        <v>West South Central</v>
      </c>
      <c r="N80" s="2" t="s">
        <v>1008</v>
      </c>
      <c r="O80" s="2" t="s">
        <v>1673</v>
      </c>
      <c r="P80" s="3" t="s">
        <v>151</v>
      </c>
      <c r="Q80" s="3">
        <v>45231</v>
      </c>
      <c r="R80" s="2" t="s">
        <v>95</v>
      </c>
      <c r="S80" s="11">
        <v>78130</v>
      </c>
      <c r="T80" s="11">
        <v>78130</v>
      </c>
      <c r="U80" s="2">
        <v>1</v>
      </c>
      <c r="V80" s="2"/>
      <c r="W80" s="2">
        <v>1999</v>
      </c>
      <c r="X80" s="2" t="s">
        <v>95</v>
      </c>
      <c r="Y80" s="31">
        <v>7737572.4107526289</v>
      </c>
      <c r="Z80" s="35">
        <v>270141.02981094545</v>
      </c>
      <c r="AA80" s="31"/>
      <c r="AB80" s="31">
        <v>13400000</v>
      </c>
      <c r="AC80" s="31">
        <v>13400000</v>
      </c>
      <c r="AD80" s="3">
        <v>44572</v>
      </c>
      <c r="AE80" s="14"/>
      <c r="AF80" s="14">
        <f t="shared" si="7"/>
        <v>0.57743077692183797</v>
      </c>
      <c r="AG80" s="3">
        <v>45231</v>
      </c>
      <c r="AH80" s="14">
        <v>1</v>
      </c>
      <c r="AI80" s="2" t="s">
        <v>152</v>
      </c>
      <c r="AJ80" s="35">
        <v>19600</v>
      </c>
      <c r="AK80" s="14">
        <f t="shared" si="10"/>
        <v>0.2508639447075387</v>
      </c>
      <c r="AL80" s="3">
        <v>46783</v>
      </c>
      <c r="AM80" s="3" t="s">
        <v>858</v>
      </c>
      <c r="AN80" s="35">
        <v>19600</v>
      </c>
      <c r="AO80" s="14">
        <f>AN80/$T80</f>
        <v>0.2508639447075387</v>
      </c>
      <c r="AP80" s="3">
        <v>45596</v>
      </c>
      <c r="AQ80" s="2" t="s">
        <v>894</v>
      </c>
      <c r="AR80" s="35">
        <v>19530</v>
      </c>
      <c r="AS80" s="14">
        <f>AR80/$T80</f>
        <v>0.24996800204786893</v>
      </c>
      <c r="AT80" s="3">
        <v>46387</v>
      </c>
      <c r="AU80" s="2" t="s">
        <v>809</v>
      </c>
      <c r="AV80" s="31">
        <v>7.7728775118392415</v>
      </c>
      <c r="AW80" s="2"/>
      <c r="AX80" s="2"/>
      <c r="AY80" s="2"/>
      <c r="AZ80" s="2"/>
      <c r="BB80" s="13"/>
      <c r="BC80" s="13"/>
      <c r="BD80" s="13"/>
      <c r="BE80" s="13"/>
      <c r="BF80" s="12"/>
    </row>
    <row r="81" spans="1:58" outlineLevel="1" x14ac:dyDescent="0.35">
      <c r="A81" s="9" t="s">
        <v>1184</v>
      </c>
      <c r="B81" s="2">
        <v>102039</v>
      </c>
      <c r="C81" s="2" t="s">
        <v>277</v>
      </c>
      <c r="D81" s="2" t="s">
        <v>608</v>
      </c>
      <c r="E81" s="2" t="s">
        <v>475</v>
      </c>
      <c r="F81" s="2" t="s">
        <v>148</v>
      </c>
      <c r="G81" s="2" t="s">
        <v>672</v>
      </c>
      <c r="H81" s="2" t="s">
        <v>699</v>
      </c>
      <c r="I81" s="2" t="s">
        <v>476</v>
      </c>
      <c r="J81" s="2" t="s">
        <v>734</v>
      </c>
      <c r="K81" s="2"/>
      <c r="L81" s="6"/>
      <c r="M81" s="2" t="str">
        <f>_xlfn.XLOOKUP(I81,Dropdowns!$U$2:$U$53,Dropdowns!$W$2:$W$53,"",0,1)</f>
        <v>Mountain</v>
      </c>
      <c r="N81" s="2" t="s">
        <v>699</v>
      </c>
      <c r="O81" s="2" t="s">
        <v>1675</v>
      </c>
      <c r="P81" s="3" t="s">
        <v>151</v>
      </c>
      <c r="Q81" s="3">
        <v>45231</v>
      </c>
      <c r="R81" s="2" t="s">
        <v>95</v>
      </c>
      <c r="S81" s="11">
        <v>86400</v>
      </c>
      <c r="T81" s="11">
        <v>86400</v>
      </c>
      <c r="U81" s="2">
        <v>1</v>
      </c>
      <c r="V81" s="2"/>
      <c r="W81" s="2">
        <v>1979</v>
      </c>
      <c r="X81" s="2" t="s">
        <v>95</v>
      </c>
      <c r="Y81" s="31">
        <v>7603005.5820496017</v>
      </c>
      <c r="Z81" s="35">
        <v>265442.91265552968</v>
      </c>
      <c r="AA81" s="31"/>
      <c r="AB81" s="31">
        <v>14400000</v>
      </c>
      <c r="AC81" s="31">
        <v>14400000</v>
      </c>
      <c r="AD81" s="3">
        <v>44572</v>
      </c>
      <c r="AE81" s="14"/>
      <c r="AF81" s="14">
        <f t="shared" si="7"/>
        <v>0.52798649875344461</v>
      </c>
      <c r="AG81" s="3">
        <v>45231</v>
      </c>
      <c r="AH81" s="14">
        <v>0.75</v>
      </c>
      <c r="AI81" s="2" t="s">
        <v>152</v>
      </c>
      <c r="AJ81" s="35">
        <f>21600*2</f>
        <v>43200</v>
      </c>
      <c r="AK81" s="14">
        <f t="shared" si="10"/>
        <v>0.5</v>
      </c>
      <c r="AL81" s="3">
        <v>45016</v>
      </c>
      <c r="AM81" s="3" t="s">
        <v>903</v>
      </c>
      <c r="AN81" s="35">
        <v>21600</v>
      </c>
      <c r="AO81" s="14">
        <f>AN81/$T81</f>
        <v>0.25</v>
      </c>
      <c r="AP81" s="3">
        <v>45169</v>
      </c>
      <c r="AQ81" s="2" t="s">
        <v>859</v>
      </c>
      <c r="AR81" s="35">
        <v>21600</v>
      </c>
      <c r="AS81" s="14">
        <f>AR81/$T81</f>
        <v>0.25</v>
      </c>
      <c r="AT81" s="3">
        <v>46265</v>
      </c>
      <c r="AU81" s="2" t="s">
        <v>895</v>
      </c>
      <c r="AV81" s="31">
        <v>11.242072222222223</v>
      </c>
      <c r="AW81" s="2"/>
      <c r="AX81" s="2"/>
      <c r="AY81" s="2"/>
      <c r="AZ81" s="2"/>
      <c r="BB81" s="13"/>
      <c r="BC81" s="13"/>
      <c r="BD81" s="13"/>
      <c r="BE81" s="13"/>
      <c r="BF81" s="12"/>
    </row>
    <row r="82" spans="1:58" outlineLevel="1" x14ac:dyDescent="0.35">
      <c r="A82" s="9" t="s">
        <v>1184</v>
      </c>
      <c r="B82" s="2">
        <v>102039</v>
      </c>
      <c r="C82" s="2" t="s">
        <v>277</v>
      </c>
      <c r="D82" s="2" t="s">
        <v>609</v>
      </c>
      <c r="E82" s="2" t="s">
        <v>475</v>
      </c>
      <c r="F82" s="2" t="s">
        <v>148</v>
      </c>
      <c r="G82" s="2" t="s">
        <v>673</v>
      </c>
      <c r="H82" s="2" t="s">
        <v>699</v>
      </c>
      <c r="I82" s="2" t="s">
        <v>476</v>
      </c>
      <c r="J82" s="2" t="s">
        <v>734</v>
      </c>
      <c r="K82" s="2"/>
      <c r="L82" s="6"/>
      <c r="M82" s="2" t="str">
        <f>_xlfn.XLOOKUP(I82,Dropdowns!$U$2:$U$53,Dropdowns!$W$2:$W$53,"",0,1)</f>
        <v>Mountain</v>
      </c>
      <c r="N82" s="2" t="s">
        <v>699</v>
      </c>
      <c r="O82" s="2" t="s">
        <v>1675</v>
      </c>
      <c r="P82" s="3" t="s">
        <v>151</v>
      </c>
      <c r="Q82" s="3">
        <v>45231</v>
      </c>
      <c r="R82" s="2" t="s">
        <v>95</v>
      </c>
      <c r="S82" s="11">
        <v>83200</v>
      </c>
      <c r="T82" s="11">
        <v>83200</v>
      </c>
      <c r="U82" s="2">
        <v>1</v>
      </c>
      <c r="V82" s="2"/>
      <c r="W82" s="2">
        <v>1979</v>
      </c>
      <c r="X82" s="2" t="s">
        <v>95</v>
      </c>
      <c r="Y82" s="31">
        <v>7363776.5210609995</v>
      </c>
      <c r="Z82" s="35">
        <v>257090.73428930738</v>
      </c>
      <c r="AA82" s="31"/>
      <c r="AB82" s="31">
        <v>13300000</v>
      </c>
      <c r="AC82" s="31">
        <v>13300000</v>
      </c>
      <c r="AD82" s="3">
        <v>44572</v>
      </c>
      <c r="AE82" s="14"/>
      <c r="AF82" s="14">
        <f t="shared" si="7"/>
        <v>0.55366740759857136</v>
      </c>
      <c r="AG82" s="3">
        <v>45231</v>
      </c>
      <c r="AH82" s="14">
        <v>1</v>
      </c>
      <c r="AI82" s="2" t="s">
        <v>152</v>
      </c>
      <c r="AJ82" s="35">
        <v>33280</v>
      </c>
      <c r="AK82" s="14">
        <f t="shared" si="10"/>
        <v>0.4</v>
      </c>
      <c r="AL82" s="3">
        <v>45716</v>
      </c>
      <c r="AM82" s="3" t="s">
        <v>810</v>
      </c>
      <c r="AN82" s="35">
        <v>33280</v>
      </c>
      <c r="AO82" s="14">
        <f>AN82/$T82</f>
        <v>0.4</v>
      </c>
      <c r="AP82" s="3">
        <v>45351</v>
      </c>
      <c r="AQ82" s="2" t="s">
        <v>860</v>
      </c>
      <c r="AR82" s="35"/>
      <c r="AS82" s="14"/>
      <c r="AT82" s="3"/>
      <c r="AU82" s="2"/>
      <c r="AV82" s="31">
        <v>5.494103365384615</v>
      </c>
      <c r="AW82" s="2"/>
      <c r="AX82" s="2"/>
      <c r="AY82" s="2"/>
      <c r="AZ82" s="2"/>
      <c r="BB82"/>
      <c r="BC82" s="13"/>
      <c r="BD82" s="13"/>
      <c r="BE82" s="13"/>
      <c r="BF82" s="12"/>
    </row>
    <row r="83" spans="1:58" outlineLevel="1" x14ac:dyDescent="0.35">
      <c r="A83" s="9" t="s">
        <v>1184</v>
      </c>
      <c r="B83" s="2">
        <v>102039</v>
      </c>
      <c r="C83" s="2" t="s">
        <v>277</v>
      </c>
      <c r="D83" s="2" t="s">
        <v>610</v>
      </c>
      <c r="E83" s="2" t="s">
        <v>475</v>
      </c>
      <c r="F83" s="2" t="s">
        <v>148</v>
      </c>
      <c r="G83" s="2" t="s">
        <v>610</v>
      </c>
      <c r="H83" s="2" t="s">
        <v>722</v>
      </c>
      <c r="I83" s="2" t="s">
        <v>161</v>
      </c>
      <c r="J83" s="2" t="s">
        <v>759</v>
      </c>
      <c r="K83" s="2"/>
      <c r="L83" s="6"/>
      <c r="M83" s="2" t="str">
        <f>_xlfn.XLOOKUP(I83,Dropdowns!$U$2:$U$53,Dropdowns!$W$2:$W$53,"",0,1)</f>
        <v>West South Central</v>
      </c>
      <c r="N83" s="2" t="s">
        <v>1008</v>
      </c>
      <c r="O83" s="2" t="s">
        <v>1673</v>
      </c>
      <c r="P83" s="3" t="s">
        <v>151</v>
      </c>
      <c r="Q83" s="3">
        <v>45231</v>
      </c>
      <c r="R83" s="2" t="s">
        <v>95</v>
      </c>
      <c r="S83" s="11">
        <v>105600</v>
      </c>
      <c r="T83" s="11">
        <v>105600</v>
      </c>
      <c r="U83" s="2">
        <v>1</v>
      </c>
      <c r="V83" s="2"/>
      <c r="W83" s="2">
        <v>1998</v>
      </c>
      <c r="X83" s="2" t="s">
        <v>95</v>
      </c>
      <c r="Y83" s="31">
        <v>7274064.6593963969</v>
      </c>
      <c r="Z83" s="35">
        <v>253958.63375314252</v>
      </c>
      <c r="AA83" s="31"/>
      <c r="AB83" s="31">
        <v>15000000</v>
      </c>
      <c r="AC83" s="31">
        <v>15000000</v>
      </c>
      <c r="AD83" s="3">
        <v>44572</v>
      </c>
      <c r="AE83" s="14"/>
      <c r="AF83" s="14">
        <f t="shared" si="7"/>
        <v>0.4849376439597598</v>
      </c>
      <c r="AG83" s="3">
        <v>45231</v>
      </c>
      <c r="AH83" s="14">
        <v>1</v>
      </c>
      <c r="AI83" s="2" t="s">
        <v>152</v>
      </c>
      <c r="AJ83" s="35">
        <v>105600</v>
      </c>
      <c r="AK83" s="14">
        <f t="shared" si="10"/>
        <v>1</v>
      </c>
      <c r="AL83" s="3">
        <v>46446</v>
      </c>
      <c r="AM83" s="3" t="s">
        <v>811</v>
      </c>
      <c r="AN83" s="35"/>
      <c r="AO83" s="14"/>
      <c r="AP83" s="3"/>
      <c r="AQ83" s="2"/>
      <c r="AR83" s="35"/>
      <c r="AS83" s="14"/>
      <c r="AT83" s="3"/>
      <c r="AU83" s="2"/>
      <c r="AV83" s="31">
        <v>5.2</v>
      </c>
      <c r="AW83" s="2"/>
      <c r="AX83" s="2"/>
      <c r="AY83" s="2"/>
      <c r="AZ83" s="2"/>
      <c r="BB83" s="13"/>
      <c r="BC83" s="13"/>
      <c r="BD83" s="13"/>
      <c r="BE83" s="13"/>
      <c r="BF83" s="12"/>
    </row>
    <row r="84" spans="1:58" outlineLevel="1" x14ac:dyDescent="0.35">
      <c r="A84" s="9" t="s">
        <v>1184</v>
      </c>
      <c r="B84" s="2">
        <v>102039</v>
      </c>
      <c r="C84" s="2" t="s">
        <v>277</v>
      </c>
      <c r="D84" s="2" t="s">
        <v>611</v>
      </c>
      <c r="E84" s="2" t="s">
        <v>475</v>
      </c>
      <c r="F84" s="2" t="s">
        <v>148</v>
      </c>
      <c r="G84" s="2" t="s">
        <v>674</v>
      </c>
      <c r="H84" s="2" t="s">
        <v>705</v>
      </c>
      <c r="I84" s="2" t="s">
        <v>150</v>
      </c>
      <c r="J84" s="2" t="s">
        <v>760</v>
      </c>
      <c r="K84" s="2"/>
      <c r="L84" s="6"/>
      <c r="M84" s="2" t="str">
        <f>_xlfn.XLOOKUP(I84,Dropdowns!$U$2:$U$53,Dropdowns!$W$2:$W$53,"",0,1)</f>
        <v>Pacific</v>
      </c>
      <c r="N84" s="2" t="s">
        <v>1193</v>
      </c>
      <c r="O84" s="2" t="s">
        <v>1677</v>
      </c>
      <c r="P84" s="3" t="s">
        <v>151</v>
      </c>
      <c r="Q84" s="3">
        <v>45231</v>
      </c>
      <c r="R84" s="2" t="s">
        <v>95</v>
      </c>
      <c r="S84" s="11">
        <v>50616</v>
      </c>
      <c r="T84" s="11">
        <v>50616</v>
      </c>
      <c r="U84" s="2">
        <v>1</v>
      </c>
      <c r="V84" s="2"/>
      <c r="W84" s="2">
        <v>1977</v>
      </c>
      <c r="X84" s="2" t="s">
        <v>95</v>
      </c>
      <c r="Y84" s="31">
        <v>6758226.7556912554</v>
      </c>
      <c r="Z84" s="35">
        <v>235949.24073876787</v>
      </c>
      <c r="AA84" s="31"/>
      <c r="AB84" s="31">
        <v>11700000</v>
      </c>
      <c r="AC84" s="31">
        <v>11700000</v>
      </c>
      <c r="AD84" s="3">
        <v>44572</v>
      </c>
      <c r="AE84" s="14"/>
      <c r="AF84" s="14">
        <f t="shared" si="7"/>
        <v>0.57762621843515005</v>
      </c>
      <c r="AG84" s="3">
        <v>45231</v>
      </c>
      <c r="AH84" s="14">
        <v>1</v>
      </c>
      <c r="AI84" s="2" t="s">
        <v>152</v>
      </c>
      <c r="AJ84" s="35">
        <v>32701</v>
      </c>
      <c r="AK84" s="14">
        <f t="shared" si="10"/>
        <v>0.64606053421842891</v>
      </c>
      <c r="AL84" s="3">
        <v>45291</v>
      </c>
      <c r="AM84" s="3" t="s">
        <v>812</v>
      </c>
      <c r="AN84" s="35">
        <v>17915</v>
      </c>
      <c r="AO84" s="14">
        <f>AN84/$T84</f>
        <v>0.35393946578157104</v>
      </c>
      <c r="AP84" s="3">
        <v>45291</v>
      </c>
      <c r="AQ84" s="2" t="s">
        <v>861</v>
      </c>
      <c r="AR84" s="35"/>
      <c r="AS84" s="14"/>
      <c r="AT84" s="3"/>
      <c r="AU84" s="2"/>
      <c r="AV84" s="31">
        <v>12.565440967283072</v>
      </c>
      <c r="AW84" s="2"/>
      <c r="AX84" s="2"/>
      <c r="AY84" s="2"/>
      <c r="AZ84" s="2"/>
      <c r="BB84" s="13"/>
      <c r="BC84" s="13"/>
      <c r="BD84" s="13"/>
      <c r="BE84" s="13"/>
      <c r="BF84" s="12"/>
    </row>
    <row r="85" spans="1:58" outlineLevel="1" x14ac:dyDescent="0.35">
      <c r="A85" s="9" t="s">
        <v>1184</v>
      </c>
      <c r="B85" s="2">
        <v>102039</v>
      </c>
      <c r="C85" s="2" t="s">
        <v>277</v>
      </c>
      <c r="D85" s="2" t="s">
        <v>612</v>
      </c>
      <c r="E85" s="2" t="s">
        <v>475</v>
      </c>
      <c r="F85" s="2" t="s">
        <v>148</v>
      </c>
      <c r="G85" s="2" t="s">
        <v>675</v>
      </c>
      <c r="H85" s="2" t="s">
        <v>714</v>
      </c>
      <c r="I85" s="2" t="s">
        <v>161</v>
      </c>
      <c r="J85" s="2" t="s">
        <v>751</v>
      </c>
      <c r="K85" s="2"/>
      <c r="L85" s="6"/>
      <c r="M85" s="2" t="str">
        <f>_xlfn.XLOOKUP(I85,Dropdowns!$U$2:$U$53,Dropdowns!$W$2:$W$53,"",0,1)</f>
        <v>West South Central</v>
      </c>
      <c r="N85" s="2" t="s">
        <v>1008</v>
      </c>
      <c r="O85" s="2" t="s">
        <v>1673</v>
      </c>
      <c r="P85" s="3" t="s">
        <v>151</v>
      </c>
      <c r="Q85" s="3">
        <v>45231</v>
      </c>
      <c r="R85" s="2" t="s">
        <v>95</v>
      </c>
      <c r="S85" s="11">
        <v>56256</v>
      </c>
      <c r="T85" s="11">
        <v>56256</v>
      </c>
      <c r="U85" s="2">
        <v>1</v>
      </c>
      <c r="V85" s="2"/>
      <c r="W85" s="2">
        <v>2016</v>
      </c>
      <c r="X85" s="2" t="s">
        <v>95</v>
      </c>
      <c r="Y85" s="31">
        <v>6616184.7416777434</v>
      </c>
      <c r="Z85" s="35">
        <v>230990.14324603134</v>
      </c>
      <c r="AA85" s="31"/>
      <c r="AB85" s="31">
        <v>8900000</v>
      </c>
      <c r="AC85" s="31">
        <v>8900000</v>
      </c>
      <c r="AD85" s="3">
        <v>44572</v>
      </c>
      <c r="AE85" s="14"/>
      <c r="AF85" s="14">
        <f t="shared" si="7"/>
        <v>0.74339154400873519</v>
      </c>
      <c r="AG85" s="3">
        <v>45231</v>
      </c>
      <c r="AH85" s="14">
        <v>1</v>
      </c>
      <c r="AI85" s="2" t="s">
        <v>152</v>
      </c>
      <c r="AJ85" s="35">
        <v>40087</v>
      </c>
      <c r="AK85" s="14">
        <f t="shared" si="10"/>
        <v>0.71258176905574522</v>
      </c>
      <c r="AL85" s="3">
        <v>45260</v>
      </c>
      <c r="AM85" s="3" t="s">
        <v>813</v>
      </c>
      <c r="AN85" s="35">
        <v>16169</v>
      </c>
      <c r="AO85" s="14">
        <f>AN85/$T85</f>
        <v>0.28741823094425484</v>
      </c>
      <c r="AP85" s="3">
        <v>45443</v>
      </c>
      <c r="AQ85" s="2" t="s">
        <v>862</v>
      </c>
      <c r="AR85" s="35"/>
      <c r="AS85" s="14"/>
      <c r="AT85" s="3"/>
      <c r="AU85" s="2"/>
      <c r="AV85" s="31">
        <v>11.611932593856656</v>
      </c>
      <c r="AW85" s="2"/>
      <c r="AX85" s="2"/>
      <c r="AY85" s="2"/>
      <c r="AZ85" s="2"/>
      <c r="BB85" s="13"/>
      <c r="BC85" s="13"/>
      <c r="BD85" s="13"/>
      <c r="BE85" s="13"/>
      <c r="BF85" s="12"/>
    </row>
    <row r="86" spans="1:58" outlineLevel="1" x14ac:dyDescent="0.35">
      <c r="A86" s="9" t="s">
        <v>1184</v>
      </c>
      <c r="B86" s="2">
        <v>102039</v>
      </c>
      <c r="C86" s="2" t="s">
        <v>277</v>
      </c>
      <c r="D86" s="2" t="s">
        <v>613</v>
      </c>
      <c r="E86" s="2" t="s">
        <v>475</v>
      </c>
      <c r="F86" s="2" t="s">
        <v>148</v>
      </c>
      <c r="G86" s="2" t="s">
        <v>613</v>
      </c>
      <c r="H86" s="2" t="s">
        <v>723</v>
      </c>
      <c r="I86" s="2" t="s">
        <v>187</v>
      </c>
      <c r="J86" s="2" t="s">
        <v>761</v>
      </c>
      <c r="K86" s="2"/>
      <c r="L86" s="6"/>
      <c r="M86" s="2" t="str">
        <f>_xlfn.XLOOKUP(I86,Dropdowns!$U$2:$U$53,Dropdowns!$W$2:$W$53,"",0,1)</f>
        <v>South Atlantic</v>
      </c>
      <c r="N86" s="2" t="s">
        <v>701</v>
      </c>
      <c r="O86" s="2" t="s">
        <v>1653</v>
      </c>
      <c r="P86" s="3" t="s">
        <v>151</v>
      </c>
      <c r="Q86" s="3">
        <v>45231</v>
      </c>
      <c r="R86" s="2" t="s">
        <v>95</v>
      </c>
      <c r="S86" s="11">
        <v>64000</v>
      </c>
      <c r="T86" s="11">
        <v>64000</v>
      </c>
      <c r="U86" s="2">
        <v>1</v>
      </c>
      <c r="V86" s="2"/>
      <c r="W86" s="2">
        <v>2000</v>
      </c>
      <c r="X86" s="2" t="s">
        <v>95</v>
      </c>
      <c r="Y86" s="31">
        <v>6421810.6477275658</v>
      </c>
      <c r="Z86" s="35">
        <v>224203.98149905997</v>
      </c>
      <c r="AA86" s="31"/>
      <c r="AB86" s="31">
        <v>11400000</v>
      </c>
      <c r="AC86" s="31">
        <v>11400000</v>
      </c>
      <c r="AD86" s="3">
        <v>44572</v>
      </c>
      <c r="AE86" s="14"/>
      <c r="AF86" s="14">
        <f t="shared" si="7"/>
        <v>0.56331672348487416</v>
      </c>
      <c r="AG86" s="3">
        <v>45231</v>
      </c>
      <c r="AH86" s="14">
        <v>1</v>
      </c>
      <c r="AI86" s="2" t="s">
        <v>152</v>
      </c>
      <c r="AJ86" s="35">
        <v>32000</v>
      </c>
      <c r="AK86" s="14">
        <f t="shared" si="10"/>
        <v>0.5</v>
      </c>
      <c r="AL86" s="3">
        <v>46234</v>
      </c>
      <c r="AM86" s="3" t="s">
        <v>814</v>
      </c>
      <c r="AN86" s="35">
        <v>19200</v>
      </c>
      <c r="AO86" s="14">
        <f>AN86/$T86</f>
        <v>0.3</v>
      </c>
      <c r="AP86" s="3">
        <v>47149</v>
      </c>
      <c r="AQ86" s="2" t="s">
        <v>863</v>
      </c>
      <c r="AR86" s="35">
        <v>12800</v>
      </c>
      <c r="AS86" s="14">
        <f>AR86/$T86</f>
        <v>0.2</v>
      </c>
      <c r="AT86" s="3">
        <v>46234</v>
      </c>
      <c r="AU86" s="2" t="s">
        <v>896</v>
      </c>
      <c r="AV86" s="31">
        <v>7.2406537499999999</v>
      </c>
      <c r="AW86" s="2"/>
      <c r="AX86" s="2"/>
      <c r="AY86" s="2"/>
      <c r="AZ86" s="2"/>
      <c r="BB86" s="13"/>
      <c r="BC86" s="13"/>
      <c r="BD86" s="13"/>
      <c r="BE86" s="13"/>
      <c r="BF86" s="12"/>
    </row>
    <row r="87" spans="1:58" outlineLevel="1" x14ac:dyDescent="0.35">
      <c r="A87" s="9" t="s">
        <v>1184</v>
      </c>
      <c r="B87" s="2">
        <v>102039</v>
      </c>
      <c r="C87" s="2" t="s">
        <v>277</v>
      </c>
      <c r="D87" s="2" t="s">
        <v>614</v>
      </c>
      <c r="E87" s="2" t="s">
        <v>475</v>
      </c>
      <c r="F87" s="2" t="s">
        <v>148</v>
      </c>
      <c r="G87" s="2" t="s">
        <v>676</v>
      </c>
      <c r="H87" s="2" t="s">
        <v>724</v>
      </c>
      <c r="I87" s="2" t="s">
        <v>161</v>
      </c>
      <c r="J87" s="2" t="s">
        <v>762</v>
      </c>
      <c r="K87" s="2"/>
      <c r="L87" s="6"/>
      <c r="M87" s="2" t="str">
        <f>_xlfn.XLOOKUP(I87,Dropdowns!$U$2:$U$53,Dropdowns!$W$2:$W$53,"",0,1)</f>
        <v>West South Central</v>
      </c>
      <c r="N87" s="2" t="s">
        <v>1008</v>
      </c>
      <c r="O87" s="2" t="s">
        <v>1673</v>
      </c>
      <c r="P87" s="3" t="s">
        <v>151</v>
      </c>
      <c r="Q87" s="3">
        <v>45231</v>
      </c>
      <c r="R87" s="2" t="s">
        <v>95</v>
      </c>
      <c r="S87" s="11">
        <v>77146</v>
      </c>
      <c r="T87" s="11">
        <v>77146</v>
      </c>
      <c r="U87" s="2">
        <v>1</v>
      </c>
      <c r="V87" s="2"/>
      <c r="W87" s="2">
        <v>1965</v>
      </c>
      <c r="X87" s="2" t="s">
        <v>95</v>
      </c>
      <c r="Y87" s="31">
        <v>6354528.1971699288</v>
      </c>
      <c r="Z87" s="35">
        <v>221854.9565701836</v>
      </c>
      <c r="AA87" s="31"/>
      <c r="AB87" s="31">
        <v>11000000</v>
      </c>
      <c r="AC87" s="31">
        <v>11000000</v>
      </c>
      <c r="AD87" s="3">
        <v>44572</v>
      </c>
      <c r="AE87" s="14"/>
      <c r="AF87" s="14">
        <f t="shared" si="7"/>
        <v>0.57768438156090263</v>
      </c>
      <c r="AG87" s="3">
        <v>45231</v>
      </c>
      <c r="AH87" s="14">
        <v>1</v>
      </c>
      <c r="AI87" s="2" t="s">
        <v>152</v>
      </c>
      <c r="AJ87" s="35">
        <v>16878</v>
      </c>
      <c r="AK87" s="14">
        <f t="shared" si="10"/>
        <v>0.21877997563062246</v>
      </c>
      <c r="AL87" s="3">
        <v>46356</v>
      </c>
      <c r="AM87" s="3" t="s">
        <v>815</v>
      </c>
      <c r="AN87" s="35">
        <v>16875</v>
      </c>
      <c r="AO87" s="14">
        <f>AN87/$T87</f>
        <v>0.21874108832603117</v>
      </c>
      <c r="AP87" s="3">
        <v>45991</v>
      </c>
      <c r="AQ87" s="2" t="s">
        <v>864</v>
      </c>
      <c r="AR87" s="35">
        <v>10000</v>
      </c>
      <c r="AS87" s="14">
        <f>AR87/$T87</f>
        <v>0.1296243486376481</v>
      </c>
      <c r="AT87" s="3">
        <v>45626</v>
      </c>
      <c r="AU87" s="2" t="s">
        <v>897</v>
      </c>
      <c r="AV87" s="31">
        <v>7.12277914603479</v>
      </c>
      <c r="AW87" s="2"/>
      <c r="AX87" s="2"/>
      <c r="AY87" s="2"/>
      <c r="AZ87" s="2"/>
      <c r="BB87" s="13"/>
      <c r="BC87" s="13"/>
      <c r="BD87" s="13"/>
      <c r="BE87" s="13"/>
      <c r="BF87" s="12"/>
    </row>
    <row r="88" spans="1:58" outlineLevel="1" x14ac:dyDescent="0.35">
      <c r="A88" s="9" t="s">
        <v>1184</v>
      </c>
      <c r="B88" s="2">
        <v>102039</v>
      </c>
      <c r="C88" s="2" t="s">
        <v>277</v>
      </c>
      <c r="D88" s="2" t="s">
        <v>615</v>
      </c>
      <c r="E88" s="2" t="s">
        <v>475</v>
      </c>
      <c r="F88" s="2" t="s">
        <v>148</v>
      </c>
      <c r="G88" s="2" t="s">
        <v>677</v>
      </c>
      <c r="H88" s="2" t="s">
        <v>708</v>
      </c>
      <c r="I88" s="2" t="s">
        <v>161</v>
      </c>
      <c r="J88" s="2" t="s">
        <v>744</v>
      </c>
      <c r="K88" s="2"/>
      <c r="L88" s="6"/>
      <c r="M88" s="2" t="str">
        <f>_xlfn.XLOOKUP(I88,Dropdowns!$U$2:$U$53,Dropdowns!$W$2:$W$53,"",0,1)</f>
        <v>West South Central</v>
      </c>
      <c r="N88" s="2" t="s">
        <v>1008</v>
      </c>
      <c r="O88" s="2" t="s">
        <v>1673</v>
      </c>
      <c r="P88" s="3" t="s">
        <v>151</v>
      </c>
      <c r="Q88" s="3">
        <v>45231</v>
      </c>
      <c r="R88" s="2" t="s">
        <v>95</v>
      </c>
      <c r="S88" s="11">
        <v>100100</v>
      </c>
      <c r="T88" s="11">
        <v>100100</v>
      </c>
      <c r="U88" s="2">
        <v>1</v>
      </c>
      <c r="V88" s="2"/>
      <c r="W88" s="2">
        <v>1977</v>
      </c>
      <c r="X88" s="2" t="s">
        <v>95</v>
      </c>
      <c r="Y88" s="31">
        <v>6234913.6666756282</v>
      </c>
      <c r="Z88" s="35">
        <v>217678.86738707247</v>
      </c>
      <c r="AA88" s="31"/>
      <c r="AB88" s="31">
        <v>10800000</v>
      </c>
      <c r="AC88" s="31">
        <v>10800000</v>
      </c>
      <c r="AD88" s="3">
        <v>44572</v>
      </c>
      <c r="AE88" s="14"/>
      <c r="AF88" s="14">
        <f t="shared" si="7"/>
        <v>0.57730682098848407</v>
      </c>
      <c r="AG88" s="3">
        <v>45231</v>
      </c>
      <c r="AH88" s="14">
        <v>1</v>
      </c>
      <c r="AI88" s="2" t="s">
        <v>152</v>
      </c>
      <c r="AJ88" s="35">
        <v>55200</v>
      </c>
      <c r="AK88" s="14">
        <f t="shared" si="10"/>
        <v>0.55144855144855143</v>
      </c>
      <c r="AL88" s="3">
        <v>45991</v>
      </c>
      <c r="AM88" s="3" t="s">
        <v>816</v>
      </c>
      <c r="AN88" s="35"/>
      <c r="AO88" s="14"/>
      <c r="AP88" s="3"/>
      <c r="AQ88" s="2"/>
      <c r="AR88" s="35"/>
      <c r="AS88" s="14"/>
      <c r="AT88" s="3"/>
      <c r="AU88" s="2"/>
      <c r="AV88" s="31">
        <v>5.0265446553446553</v>
      </c>
      <c r="AW88" s="2"/>
      <c r="AX88" s="2"/>
      <c r="AY88" s="2"/>
      <c r="AZ88" s="2"/>
      <c r="BB88" s="13"/>
      <c r="BC88" s="13"/>
      <c r="BD88" s="13"/>
      <c r="BE88" s="13"/>
      <c r="BF88" s="12"/>
    </row>
    <row r="89" spans="1:58" outlineLevel="1" x14ac:dyDescent="0.35">
      <c r="A89" s="9" t="s">
        <v>1184</v>
      </c>
      <c r="B89" s="2">
        <v>102039</v>
      </c>
      <c r="C89" s="2" t="s">
        <v>277</v>
      </c>
      <c r="D89" s="2" t="s">
        <v>616</v>
      </c>
      <c r="E89" s="2" t="s">
        <v>475</v>
      </c>
      <c r="F89" s="2" t="s">
        <v>148</v>
      </c>
      <c r="G89" s="2" t="s">
        <v>678</v>
      </c>
      <c r="H89" s="2" t="s">
        <v>725</v>
      </c>
      <c r="I89" s="2" t="s">
        <v>191</v>
      </c>
      <c r="J89" s="2" t="s">
        <v>763</v>
      </c>
      <c r="K89" s="2"/>
      <c r="L89" s="6"/>
      <c r="M89" s="2" t="str">
        <f>_xlfn.XLOOKUP(I89,Dropdowns!$U$2:$U$53,Dropdowns!$W$2:$W$53,"",0,1)</f>
        <v>South Atlantic</v>
      </c>
      <c r="N89" s="2" t="s">
        <v>183</v>
      </c>
      <c r="O89" s="2" t="s">
        <v>1656</v>
      </c>
      <c r="P89" s="3" t="s">
        <v>151</v>
      </c>
      <c r="Q89" s="3">
        <v>45231</v>
      </c>
      <c r="R89" s="2" t="s">
        <v>95</v>
      </c>
      <c r="S89" s="11">
        <v>80500</v>
      </c>
      <c r="T89" s="11">
        <v>80500</v>
      </c>
      <c r="U89" s="2">
        <v>1</v>
      </c>
      <c r="V89" s="2"/>
      <c r="W89" s="2">
        <v>1997</v>
      </c>
      <c r="X89" s="2" t="s">
        <v>95</v>
      </c>
      <c r="Y89" s="31">
        <v>6234913.6666756282</v>
      </c>
      <c r="Z89" s="35">
        <v>217678.86738707247</v>
      </c>
      <c r="AA89" s="31"/>
      <c r="AB89" s="31">
        <v>10800000</v>
      </c>
      <c r="AC89" s="31">
        <v>10800000</v>
      </c>
      <c r="AD89" s="3">
        <v>44572</v>
      </c>
      <c r="AE89" s="14"/>
      <c r="AF89" s="14">
        <f t="shared" si="7"/>
        <v>0.57730682098848407</v>
      </c>
      <c r="AG89" s="3">
        <v>45231</v>
      </c>
      <c r="AH89" s="14">
        <v>1</v>
      </c>
      <c r="AI89" s="2" t="s">
        <v>152</v>
      </c>
      <c r="AJ89" s="35">
        <v>70500</v>
      </c>
      <c r="AK89" s="14">
        <f t="shared" si="10"/>
        <v>0.87577639751552794</v>
      </c>
      <c r="AL89" s="3">
        <v>45747</v>
      </c>
      <c r="AM89" s="3" t="s">
        <v>487</v>
      </c>
      <c r="AN89" s="35">
        <v>5000</v>
      </c>
      <c r="AO89" s="14">
        <f>AN89/$T89</f>
        <v>6.2111801242236024E-2</v>
      </c>
      <c r="AP89" s="3">
        <v>44957</v>
      </c>
      <c r="AQ89" s="2" t="s">
        <v>865</v>
      </c>
      <c r="AR89" s="35">
        <v>5000</v>
      </c>
      <c r="AS89" s="14">
        <f>AR89/$T89</f>
        <v>6.2111801242236024E-2</v>
      </c>
      <c r="AT89" s="3">
        <v>45900</v>
      </c>
      <c r="AU89" s="2" t="s">
        <v>912</v>
      </c>
      <c r="AV89" s="31">
        <v>6.2284695652173916</v>
      </c>
      <c r="AW89" s="2"/>
      <c r="AX89" s="2"/>
      <c r="AY89" s="2"/>
      <c r="AZ89" s="2"/>
      <c r="BB89"/>
      <c r="BC89" s="13"/>
      <c r="BD89" s="13"/>
      <c r="BE89" s="13"/>
      <c r="BF89" s="12"/>
    </row>
    <row r="90" spans="1:58" outlineLevel="1" x14ac:dyDescent="0.35">
      <c r="A90" s="9" t="s">
        <v>1184</v>
      </c>
      <c r="B90" s="2">
        <v>102039</v>
      </c>
      <c r="C90" s="2" t="s">
        <v>277</v>
      </c>
      <c r="D90" s="2" t="s">
        <v>617</v>
      </c>
      <c r="E90" s="2" t="s">
        <v>475</v>
      </c>
      <c r="F90" s="2" t="s">
        <v>148</v>
      </c>
      <c r="G90" s="2" t="s">
        <v>617</v>
      </c>
      <c r="H90" s="2" t="s">
        <v>722</v>
      </c>
      <c r="I90" s="2" t="s">
        <v>161</v>
      </c>
      <c r="J90" s="2" t="s">
        <v>759</v>
      </c>
      <c r="K90" s="2"/>
      <c r="L90" s="6"/>
      <c r="M90" s="2" t="str">
        <f>_xlfn.XLOOKUP(I90,Dropdowns!$U$2:$U$53,Dropdowns!$W$2:$W$53,"",0,1)</f>
        <v>West South Central</v>
      </c>
      <c r="N90" s="2" t="s">
        <v>1008</v>
      </c>
      <c r="O90" s="2" t="s">
        <v>1673</v>
      </c>
      <c r="P90" s="3" t="s">
        <v>151</v>
      </c>
      <c r="Q90" s="3">
        <v>45231</v>
      </c>
      <c r="R90" s="2" t="s">
        <v>95</v>
      </c>
      <c r="S90" s="11">
        <v>87508</v>
      </c>
      <c r="T90" s="11">
        <v>87508</v>
      </c>
      <c r="U90" s="2">
        <v>1</v>
      </c>
      <c r="V90" s="2"/>
      <c r="W90" s="2">
        <v>1996</v>
      </c>
      <c r="X90" s="2" t="s">
        <v>95</v>
      </c>
      <c r="Y90" s="31">
        <v>6006897.383652756</v>
      </c>
      <c r="Z90" s="35">
        <v>209718.15952683141</v>
      </c>
      <c r="AA90" s="31"/>
      <c r="AB90" s="31">
        <v>10400000</v>
      </c>
      <c r="AC90" s="31">
        <v>10400000</v>
      </c>
      <c r="AD90" s="3">
        <v>44572</v>
      </c>
      <c r="AE90" s="14"/>
      <c r="AF90" s="14">
        <f t="shared" si="7"/>
        <v>0.57758628688968805</v>
      </c>
      <c r="AG90" s="3">
        <v>45231</v>
      </c>
      <c r="AH90" s="14">
        <v>1</v>
      </c>
      <c r="AI90" s="2" t="s">
        <v>152</v>
      </c>
      <c r="AJ90" s="35">
        <v>43754</v>
      </c>
      <c r="AK90" s="14">
        <f t="shared" si="10"/>
        <v>0.5</v>
      </c>
      <c r="AL90" s="3">
        <v>46203</v>
      </c>
      <c r="AM90" s="3" t="s">
        <v>817</v>
      </c>
      <c r="AN90" s="35">
        <v>43754</v>
      </c>
      <c r="AO90" s="14">
        <f>AN90/$T90</f>
        <v>0.5</v>
      </c>
      <c r="AP90" s="3">
        <v>46081</v>
      </c>
      <c r="AQ90" s="2" t="s">
        <v>866</v>
      </c>
      <c r="AR90" s="35"/>
      <c r="AS90" s="14"/>
      <c r="AT90" s="3"/>
      <c r="AU90" s="2"/>
      <c r="AV90" s="31">
        <v>5.0950002285505329</v>
      </c>
      <c r="AW90" s="2"/>
      <c r="AX90" s="2"/>
      <c r="AY90" s="2"/>
      <c r="AZ90" s="2"/>
      <c r="BB90" s="13"/>
      <c r="BC90" s="13"/>
      <c r="BD90" s="13"/>
      <c r="BE90" s="13"/>
      <c r="BF90" s="12"/>
    </row>
    <row r="91" spans="1:58" outlineLevel="1" x14ac:dyDescent="0.35">
      <c r="A91" s="9" t="s">
        <v>1184</v>
      </c>
      <c r="B91" s="2">
        <v>102039</v>
      </c>
      <c r="C91" s="2" t="s">
        <v>277</v>
      </c>
      <c r="D91" s="2" t="s">
        <v>618</v>
      </c>
      <c r="E91" s="2" t="s">
        <v>475</v>
      </c>
      <c r="F91" s="2" t="s">
        <v>148</v>
      </c>
      <c r="G91" s="2" t="s">
        <v>679</v>
      </c>
      <c r="H91" s="2" t="s">
        <v>710</v>
      </c>
      <c r="I91" s="2" t="s">
        <v>161</v>
      </c>
      <c r="J91" s="2" t="s">
        <v>764</v>
      </c>
      <c r="K91" s="2"/>
      <c r="L91" s="6"/>
      <c r="M91" s="2" t="str">
        <f>_xlfn.XLOOKUP(I91,Dropdowns!$U$2:$U$53,Dropdowns!$W$2:$W$53,"",0,1)</f>
        <v>West South Central</v>
      </c>
      <c r="N91" s="2" t="s">
        <v>710</v>
      </c>
      <c r="O91" s="2" t="s">
        <v>1678</v>
      </c>
      <c r="P91" s="3" t="s">
        <v>151</v>
      </c>
      <c r="Q91" s="3">
        <v>45231</v>
      </c>
      <c r="R91" s="2" t="s">
        <v>95</v>
      </c>
      <c r="S91" s="11">
        <v>58500</v>
      </c>
      <c r="T91" s="11">
        <v>58500</v>
      </c>
      <c r="U91" s="2">
        <v>1</v>
      </c>
      <c r="V91" s="2"/>
      <c r="W91" s="2">
        <v>1979</v>
      </c>
      <c r="X91" s="2" t="s">
        <v>95</v>
      </c>
      <c r="Y91" s="31">
        <v>5797570.9914938528</v>
      </c>
      <c r="Z91" s="35">
        <v>202409.96980755543</v>
      </c>
      <c r="AA91" s="31"/>
      <c r="AB91" s="31">
        <v>10030000</v>
      </c>
      <c r="AC91" s="31">
        <v>10030000</v>
      </c>
      <c r="AD91" s="3">
        <v>44572</v>
      </c>
      <c r="AE91" s="14"/>
      <c r="AF91" s="14">
        <f t="shared" si="7"/>
        <v>0.57802303005920763</v>
      </c>
      <c r="AG91" s="3">
        <v>45231</v>
      </c>
      <c r="AH91" s="14">
        <v>1</v>
      </c>
      <c r="AI91" s="2" t="s">
        <v>152</v>
      </c>
      <c r="AJ91" s="35">
        <v>31200</v>
      </c>
      <c r="AK91" s="14">
        <f t="shared" si="10"/>
        <v>0.53333333333333333</v>
      </c>
      <c r="AL91" s="3">
        <v>47391</v>
      </c>
      <c r="AM91" s="3" t="s">
        <v>818</v>
      </c>
      <c r="AN91" s="35">
        <f>11700+3900</f>
        <v>15600</v>
      </c>
      <c r="AO91" s="14">
        <f>AN91/$T91</f>
        <v>0.26666666666666666</v>
      </c>
      <c r="AP91" s="3">
        <v>45900</v>
      </c>
      <c r="AQ91" s="2" t="s">
        <v>898</v>
      </c>
      <c r="AR91" s="35"/>
      <c r="AS91" s="14"/>
      <c r="AT91" s="3"/>
      <c r="AU91" s="2"/>
      <c r="AV91" s="31">
        <v>10.512</v>
      </c>
      <c r="AW91" s="2"/>
      <c r="AX91" s="2"/>
      <c r="AY91" s="2"/>
      <c r="AZ91" s="2"/>
      <c r="BB91" s="13"/>
      <c r="BC91" s="13"/>
      <c r="BD91" s="13"/>
      <c r="BE91" s="13"/>
      <c r="BF91" s="12"/>
    </row>
    <row r="92" spans="1:58" outlineLevel="1" x14ac:dyDescent="0.35">
      <c r="A92" s="9" t="s">
        <v>1184</v>
      </c>
      <c r="B92" s="2">
        <v>102039</v>
      </c>
      <c r="C92" s="2" t="s">
        <v>277</v>
      </c>
      <c r="D92" s="2" t="s">
        <v>619</v>
      </c>
      <c r="E92" s="2" t="s">
        <v>475</v>
      </c>
      <c r="F92" s="2" t="s">
        <v>148</v>
      </c>
      <c r="G92" s="2" t="s">
        <v>680</v>
      </c>
      <c r="H92" s="2" t="s">
        <v>714</v>
      </c>
      <c r="I92" s="2" t="s">
        <v>161</v>
      </c>
      <c r="J92" s="2" t="s">
        <v>751</v>
      </c>
      <c r="K92" s="2"/>
      <c r="L92" s="6"/>
      <c r="M92" s="2" t="str">
        <f>_xlfn.XLOOKUP(I92,Dropdowns!$U$2:$U$53,Dropdowns!$W$2:$W$53,"",0,1)</f>
        <v>West South Central</v>
      </c>
      <c r="N92" s="2" t="s">
        <v>1008</v>
      </c>
      <c r="O92" s="2" t="s">
        <v>1673</v>
      </c>
      <c r="P92" s="3" t="s">
        <v>151</v>
      </c>
      <c r="Q92" s="3">
        <v>45231</v>
      </c>
      <c r="R92" s="2" t="s">
        <v>95</v>
      </c>
      <c r="S92" s="11">
        <v>34574</v>
      </c>
      <c r="T92" s="11">
        <v>34574</v>
      </c>
      <c r="U92" s="2">
        <v>1</v>
      </c>
      <c r="V92" s="2"/>
      <c r="W92" s="2">
        <v>2010</v>
      </c>
      <c r="X92" s="2" t="s">
        <v>95</v>
      </c>
      <c r="Y92" s="31">
        <v>5603198.8251314294</v>
      </c>
      <c r="Z92" s="35">
        <v>195623.87535824711</v>
      </c>
      <c r="AA92" s="31"/>
      <c r="AB92" s="31">
        <v>9700000</v>
      </c>
      <c r="AC92" s="31">
        <v>9700000</v>
      </c>
      <c r="AD92" s="3">
        <v>44572</v>
      </c>
      <c r="AE92" s="14"/>
      <c r="AF92" s="14">
        <f t="shared" si="7"/>
        <v>0.57764936341561124</v>
      </c>
      <c r="AG92" s="3">
        <v>45231</v>
      </c>
      <c r="AH92" s="14">
        <v>0.98698443917394574</v>
      </c>
      <c r="AI92" s="2" t="s">
        <v>152</v>
      </c>
      <c r="AJ92" s="35">
        <v>19964</v>
      </c>
      <c r="AK92" s="14">
        <f t="shared" si="10"/>
        <v>0.57742812518077169</v>
      </c>
      <c r="AL92" s="3">
        <v>45626</v>
      </c>
      <c r="AM92" s="3" t="s">
        <v>819</v>
      </c>
      <c r="AN92" s="35">
        <v>14160</v>
      </c>
      <c r="AO92" s="14">
        <f>AN92/$T92</f>
        <v>0.40955631399317405</v>
      </c>
      <c r="AP92" s="3">
        <v>46265</v>
      </c>
      <c r="AQ92" s="2" t="s">
        <v>867</v>
      </c>
      <c r="AR92" s="35"/>
      <c r="AS92" s="14"/>
      <c r="AT92" s="3"/>
      <c r="AU92" s="2"/>
      <c r="AV92" s="31">
        <v>14.177656781151095</v>
      </c>
      <c r="AW92" s="2"/>
      <c r="AX92" s="2"/>
      <c r="AY92" s="2"/>
      <c r="AZ92" s="2"/>
      <c r="BB92" s="13"/>
      <c r="BC92" s="13"/>
      <c r="BD92" s="13"/>
      <c r="BE92" s="13"/>
      <c r="BF92" s="12"/>
    </row>
    <row r="93" spans="1:58" outlineLevel="1" x14ac:dyDescent="0.35">
      <c r="A93" s="9" t="s">
        <v>1184</v>
      </c>
      <c r="B93" s="2">
        <v>102039</v>
      </c>
      <c r="C93" s="2" t="s">
        <v>277</v>
      </c>
      <c r="D93" s="2" t="s">
        <v>620</v>
      </c>
      <c r="E93" s="2" t="s">
        <v>475</v>
      </c>
      <c r="F93" s="2" t="s">
        <v>148</v>
      </c>
      <c r="G93" s="2" t="s">
        <v>681</v>
      </c>
      <c r="H93" s="2" t="s">
        <v>714</v>
      </c>
      <c r="I93" s="2" t="s">
        <v>161</v>
      </c>
      <c r="J93" s="2" t="s">
        <v>751</v>
      </c>
      <c r="K93" s="2"/>
      <c r="L93" s="6"/>
      <c r="M93" s="2" t="str">
        <f>_xlfn.XLOOKUP(I93,Dropdowns!$U$2:$U$53,Dropdowns!$W$2:$W$53,"",0,1)</f>
        <v>West South Central</v>
      </c>
      <c r="N93" s="2" t="s">
        <v>1008</v>
      </c>
      <c r="O93" s="2" t="s">
        <v>1673</v>
      </c>
      <c r="P93" s="3" t="s">
        <v>151</v>
      </c>
      <c r="Q93" s="3">
        <v>45231</v>
      </c>
      <c r="R93" s="2" t="s">
        <v>95</v>
      </c>
      <c r="S93" s="11">
        <v>34574</v>
      </c>
      <c r="T93" s="11">
        <v>34574</v>
      </c>
      <c r="U93" s="2">
        <v>1</v>
      </c>
      <c r="V93" s="2"/>
      <c r="W93" s="2">
        <v>2010</v>
      </c>
      <c r="X93" s="2" t="s">
        <v>95</v>
      </c>
      <c r="Y93" s="31">
        <v>5427513.6582513442</v>
      </c>
      <c r="Z93" s="35">
        <v>189490.19810340932</v>
      </c>
      <c r="AA93" s="31"/>
      <c r="AB93" s="31">
        <v>9400000</v>
      </c>
      <c r="AC93" s="31">
        <v>9400000</v>
      </c>
      <c r="AD93" s="3">
        <v>44572</v>
      </c>
      <c r="AE93" s="14"/>
      <c r="AF93" s="14">
        <f t="shared" si="7"/>
        <v>0.57739507002673873</v>
      </c>
      <c r="AG93" s="3">
        <v>45231</v>
      </c>
      <c r="AH93" s="14">
        <v>1</v>
      </c>
      <c r="AI93" s="2" t="s">
        <v>152</v>
      </c>
      <c r="AJ93" s="35">
        <v>34574</v>
      </c>
      <c r="AK93" s="14">
        <f t="shared" si="10"/>
        <v>1</v>
      </c>
      <c r="AL93" s="3">
        <v>44834</v>
      </c>
      <c r="AM93" s="3" t="s">
        <v>820</v>
      </c>
      <c r="AN93" s="35"/>
      <c r="AO93" s="14"/>
      <c r="AP93" s="3"/>
      <c r="AQ93" s="2"/>
      <c r="AR93" s="35"/>
      <c r="AS93" s="14"/>
      <c r="AT93" s="3"/>
      <c r="AU93" s="2"/>
      <c r="AV93" s="31">
        <v>12.678700757794873</v>
      </c>
      <c r="AW93" s="2"/>
      <c r="AX93" s="2"/>
      <c r="AY93" s="2"/>
      <c r="AZ93" s="2"/>
      <c r="BB93"/>
      <c r="BC93" s="13"/>
      <c r="BD93" s="13"/>
      <c r="BE93" s="13"/>
      <c r="BF93" s="12"/>
    </row>
    <row r="94" spans="1:58" outlineLevel="1" x14ac:dyDescent="0.35">
      <c r="A94" s="9" t="s">
        <v>1184</v>
      </c>
      <c r="B94" s="2">
        <v>102039</v>
      </c>
      <c r="C94" s="2" t="s">
        <v>277</v>
      </c>
      <c r="D94" s="2" t="s">
        <v>621</v>
      </c>
      <c r="E94" s="2" t="s">
        <v>475</v>
      </c>
      <c r="F94" s="2" t="s">
        <v>148</v>
      </c>
      <c r="G94" s="2" t="s">
        <v>682</v>
      </c>
      <c r="H94" s="2" t="s">
        <v>726</v>
      </c>
      <c r="I94" s="2" t="s">
        <v>187</v>
      </c>
      <c r="J94" s="2" t="s">
        <v>765</v>
      </c>
      <c r="K94" s="2"/>
      <c r="L94" s="6"/>
      <c r="M94" s="2" t="str">
        <f>_xlfn.XLOOKUP(I94,Dropdowns!$U$2:$U$53,Dropdowns!$W$2:$W$53,"",0,1)</f>
        <v>South Atlantic</v>
      </c>
      <c r="N94" s="2" t="s">
        <v>701</v>
      </c>
      <c r="O94" s="2" t="s">
        <v>1653</v>
      </c>
      <c r="P94" s="3" t="s">
        <v>151</v>
      </c>
      <c r="Q94" s="3">
        <v>45231</v>
      </c>
      <c r="R94" s="2" t="s">
        <v>95</v>
      </c>
      <c r="S94" s="11">
        <v>70720</v>
      </c>
      <c r="T94" s="11">
        <v>70720</v>
      </c>
      <c r="U94" s="2">
        <v>1</v>
      </c>
      <c r="V94" s="2"/>
      <c r="W94" s="2">
        <v>1990</v>
      </c>
      <c r="X94" s="2" t="s">
        <v>95</v>
      </c>
      <c r="Y94" s="31">
        <v>5135952.5173260784</v>
      </c>
      <c r="Z94" s="35">
        <v>179310.9554829523</v>
      </c>
      <c r="AA94" s="31"/>
      <c r="AB94" s="31">
        <v>8900000</v>
      </c>
      <c r="AC94" s="31">
        <v>8900000</v>
      </c>
      <c r="AD94" s="3">
        <v>44572</v>
      </c>
      <c r="AE94" s="14"/>
      <c r="AF94" s="14">
        <f t="shared" si="7"/>
        <v>0.57707331655349192</v>
      </c>
      <c r="AG94" s="3">
        <v>45231</v>
      </c>
      <c r="AH94" s="14">
        <v>1</v>
      </c>
      <c r="AI94" s="2" t="s">
        <v>152</v>
      </c>
      <c r="AJ94" s="35">
        <f>35360+13760+7200+14400</f>
        <v>70720</v>
      </c>
      <c r="AK94" s="14">
        <f t="shared" si="10"/>
        <v>1</v>
      </c>
      <c r="AL94" s="3">
        <v>45322</v>
      </c>
      <c r="AM94" s="2" t="s">
        <v>821</v>
      </c>
      <c r="AN94" s="35"/>
      <c r="AO94" s="14"/>
      <c r="AP94" s="3"/>
      <c r="AQ94" s="3"/>
      <c r="AR94" s="35"/>
      <c r="AS94" s="14"/>
      <c r="AT94" s="3"/>
      <c r="AU94" s="2"/>
      <c r="AV94" s="31">
        <v>7.5500005656108602</v>
      </c>
      <c r="AW94" s="2"/>
      <c r="AX94" s="2"/>
      <c r="AY94" s="2"/>
      <c r="AZ94" s="2"/>
      <c r="BB94"/>
      <c r="BC94" s="13"/>
      <c r="BD94" s="13"/>
      <c r="BE94" s="13"/>
      <c r="BF94" s="12"/>
    </row>
    <row r="95" spans="1:58" outlineLevel="1" x14ac:dyDescent="0.35">
      <c r="A95" s="9" t="s">
        <v>1184</v>
      </c>
      <c r="B95" s="2">
        <v>102039</v>
      </c>
      <c r="C95" s="2" t="s">
        <v>277</v>
      </c>
      <c r="D95" s="2" t="s">
        <v>622</v>
      </c>
      <c r="E95" s="2" t="s">
        <v>475</v>
      </c>
      <c r="F95" s="2" t="s">
        <v>148</v>
      </c>
      <c r="G95" s="2" t="s">
        <v>683</v>
      </c>
      <c r="H95" s="2" t="s">
        <v>710</v>
      </c>
      <c r="I95" s="2" t="s">
        <v>161</v>
      </c>
      <c r="J95" s="2" t="s">
        <v>764</v>
      </c>
      <c r="K95" s="2"/>
      <c r="L95" s="6"/>
      <c r="M95" s="2" t="str">
        <f>_xlfn.XLOOKUP(I95,Dropdowns!$U$2:$U$53,Dropdowns!$W$2:$W$53,"",0,1)</f>
        <v>West South Central</v>
      </c>
      <c r="N95" s="2" t="s">
        <v>710</v>
      </c>
      <c r="O95" s="2" t="s">
        <v>1678</v>
      </c>
      <c r="P95" s="3" t="s">
        <v>151</v>
      </c>
      <c r="Q95" s="3">
        <v>45231</v>
      </c>
      <c r="R95" s="2" t="s">
        <v>95</v>
      </c>
      <c r="S95" s="11">
        <v>42300</v>
      </c>
      <c r="T95" s="11">
        <v>42300</v>
      </c>
      <c r="U95" s="2">
        <v>1</v>
      </c>
      <c r="V95" s="2"/>
      <c r="W95" s="2">
        <v>1980</v>
      </c>
      <c r="X95" s="2" t="s">
        <v>95</v>
      </c>
      <c r="Y95" s="31">
        <v>4829440.0419859635</v>
      </c>
      <c r="Z95" s="35">
        <v>168609.71853902214</v>
      </c>
      <c r="AA95" s="31"/>
      <c r="AB95" s="31">
        <v>8360000</v>
      </c>
      <c r="AC95" s="31">
        <v>8360000</v>
      </c>
      <c r="AD95" s="3">
        <v>44572</v>
      </c>
      <c r="AE95" s="14"/>
      <c r="AF95" s="14">
        <f t="shared" si="7"/>
        <v>0.5776842155485602</v>
      </c>
      <c r="AG95" s="3">
        <v>45231</v>
      </c>
      <c r="AH95" s="14">
        <v>0.78723404255319152</v>
      </c>
      <c r="AI95" s="2" t="s">
        <v>152</v>
      </c>
      <c r="AJ95" s="35">
        <v>14000</v>
      </c>
      <c r="AK95" s="14">
        <f t="shared" si="10"/>
        <v>0.33096926713947988</v>
      </c>
      <c r="AL95" s="3">
        <v>45930</v>
      </c>
      <c r="AM95" s="3" t="s">
        <v>868</v>
      </c>
      <c r="AN95" s="35">
        <v>13900</v>
      </c>
      <c r="AO95" s="14">
        <f>AN95/$T95</f>
        <v>0.32860520094562645</v>
      </c>
      <c r="AP95" s="3">
        <v>45626</v>
      </c>
      <c r="AQ95" s="2" t="s">
        <v>822</v>
      </c>
      <c r="AR95" s="35">
        <v>9000</v>
      </c>
      <c r="AS95" s="14">
        <f>AR95/$T95</f>
        <v>0.21276595744680851</v>
      </c>
      <c r="AT95" s="3">
        <v>45077</v>
      </c>
      <c r="AU95" s="2" t="s">
        <v>913</v>
      </c>
      <c r="AV95" s="31">
        <v>11.507160360360361</v>
      </c>
      <c r="AW95" s="2"/>
      <c r="AX95" s="2"/>
      <c r="AY95" s="2"/>
      <c r="AZ95" s="2"/>
      <c r="BB95" s="13"/>
      <c r="BC95" s="13"/>
      <c r="BD95" s="13"/>
      <c r="BE95" s="13"/>
      <c r="BF95" s="12"/>
    </row>
    <row r="96" spans="1:58" outlineLevel="1" x14ac:dyDescent="0.35">
      <c r="A96" s="9" t="s">
        <v>1184</v>
      </c>
      <c r="B96" s="2">
        <v>102039</v>
      </c>
      <c r="C96" s="2" t="s">
        <v>277</v>
      </c>
      <c r="D96" s="2" t="s">
        <v>623</v>
      </c>
      <c r="E96" s="2" t="s">
        <v>475</v>
      </c>
      <c r="F96" s="2" t="s">
        <v>148</v>
      </c>
      <c r="G96" s="2" t="s">
        <v>684</v>
      </c>
      <c r="H96" s="2" t="s">
        <v>708</v>
      </c>
      <c r="I96" s="2" t="s">
        <v>161</v>
      </c>
      <c r="J96" s="2" t="s">
        <v>766</v>
      </c>
      <c r="K96" s="2"/>
      <c r="L96" s="6"/>
      <c r="M96" s="2" t="str">
        <f>_xlfn.XLOOKUP(I96,Dropdowns!$U$2:$U$53,Dropdowns!$W$2:$W$53,"",0,1)</f>
        <v>West South Central</v>
      </c>
      <c r="N96" s="2" t="s">
        <v>1008</v>
      </c>
      <c r="O96" s="2" t="s">
        <v>1673</v>
      </c>
      <c r="P96" s="3" t="s">
        <v>151</v>
      </c>
      <c r="Q96" s="3">
        <v>45231</v>
      </c>
      <c r="R96" s="2" t="s">
        <v>95</v>
      </c>
      <c r="S96" s="11">
        <v>53415</v>
      </c>
      <c r="T96" s="11">
        <v>53415</v>
      </c>
      <c r="U96" s="2">
        <v>1</v>
      </c>
      <c r="V96" s="2"/>
      <c r="W96" s="2">
        <v>1985</v>
      </c>
      <c r="X96" s="2" t="s">
        <v>95</v>
      </c>
      <c r="Y96" s="31">
        <v>4448168.9669838492</v>
      </c>
      <c r="Z96" s="35">
        <v>155298.44268006331</v>
      </c>
      <c r="AA96" s="31"/>
      <c r="AB96" s="31">
        <v>7700000</v>
      </c>
      <c r="AC96" s="31">
        <v>7700000</v>
      </c>
      <c r="AD96" s="3">
        <v>44572</v>
      </c>
      <c r="AE96" s="14"/>
      <c r="AF96" s="14">
        <f t="shared" si="7"/>
        <v>0.57768428142647388</v>
      </c>
      <c r="AG96" s="3">
        <v>45231</v>
      </c>
      <c r="AH96" s="14">
        <v>1</v>
      </c>
      <c r="AI96" s="2" t="s">
        <v>152</v>
      </c>
      <c r="AJ96" s="35">
        <v>53415</v>
      </c>
      <c r="AK96" s="14">
        <f t="shared" si="10"/>
        <v>1</v>
      </c>
      <c r="AL96" s="3">
        <v>45688</v>
      </c>
      <c r="AM96" s="3" t="s">
        <v>823</v>
      </c>
      <c r="AN96" s="35"/>
      <c r="AO96" s="14"/>
      <c r="AP96" s="3"/>
      <c r="AQ96" s="2"/>
      <c r="AR96" s="35"/>
      <c r="AS96" s="14"/>
      <c r="AT96" s="3"/>
      <c r="AU96" s="2"/>
      <c r="AV96" s="31">
        <v>6.1594990171300203</v>
      </c>
      <c r="AW96" s="2"/>
      <c r="AX96" s="2"/>
      <c r="AY96" s="2"/>
      <c r="AZ96" s="2"/>
      <c r="BB96" s="13"/>
      <c r="BC96" s="13"/>
      <c r="BD96" s="13"/>
      <c r="BE96" s="13"/>
      <c r="BF96" s="12"/>
    </row>
    <row r="97" spans="1:58" outlineLevel="1" x14ac:dyDescent="0.35">
      <c r="A97" s="9" t="s">
        <v>1184</v>
      </c>
      <c r="B97" s="2">
        <v>102039</v>
      </c>
      <c r="C97" s="2" t="s">
        <v>277</v>
      </c>
      <c r="D97" s="2" t="s">
        <v>624</v>
      </c>
      <c r="E97" s="2" t="s">
        <v>475</v>
      </c>
      <c r="F97" s="2" t="s">
        <v>148</v>
      </c>
      <c r="G97" s="2" t="s">
        <v>685</v>
      </c>
      <c r="H97" s="2" t="s">
        <v>727</v>
      </c>
      <c r="I97" s="2" t="s">
        <v>480</v>
      </c>
      <c r="J97" s="2" t="s">
        <v>767</v>
      </c>
      <c r="K97" s="2"/>
      <c r="L97" s="6"/>
      <c r="M97" s="2" t="str">
        <f>_xlfn.XLOOKUP(I97,Dropdowns!$U$2:$U$53,Dropdowns!$W$2:$W$53,"",0,1)</f>
        <v>West North Central</v>
      </c>
      <c r="N97" s="2" t="s">
        <v>1191</v>
      </c>
      <c r="O97" s="2" t="s">
        <v>1680</v>
      </c>
      <c r="P97" s="3" t="s">
        <v>151</v>
      </c>
      <c r="Q97" s="3">
        <v>45231</v>
      </c>
      <c r="R97" s="2" t="s">
        <v>95</v>
      </c>
      <c r="S97" s="11">
        <v>47735</v>
      </c>
      <c r="T97" s="11">
        <v>47735</v>
      </c>
      <c r="U97" s="2">
        <v>1</v>
      </c>
      <c r="V97" s="2"/>
      <c r="W97" s="2">
        <v>1993</v>
      </c>
      <c r="X97" s="2" t="s">
        <v>95</v>
      </c>
      <c r="Y97" s="31">
        <v>4216415.0913057327</v>
      </c>
      <c r="Z97" s="35">
        <v>147207.24465116183</v>
      </c>
      <c r="AA97" s="31"/>
      <c r="AB97" s="31">
        <v>7300000</v>
      </c>
      <c r="AC97" s="31">
        <v>7300000</v>
      </c>
      <c r="AD97" s="3">
        <v>44572</v>
      </c>
      <c r="AE97" s="14"/>
      <c r="AF97" s="14">
        <f t="shared" si="7"/>
        <v>0.57759110839804562</v>
      </c>
      <c r="AG97" s="3">
        <v>45231</v>
      </c>
      <c r="AH97" s="14">
        <v>0.84799413428302084</v>
      </c>
      <c r="AI97" s="2" t="s">
        <v>152</v>
      </c>
      <c r="AJ97" s="35">
        <v>11638</v>
      </c>
      <c r="AK97" s="14">
        <f t="shared" si="10"/>
        <v>0.24380433644076674</v>
      </c>
      <c r="AL97" s="3">
        <v>44865</v>
      </c>
      <c r="AM97" s="3" t="s">
        <v>491</v>
      </c>
      <c r="AN97" s="35">
        <v>7944</v>
      </c>
      <c r="AO97" s="14">
        <f>AN97/$T97</f>
        <v>0.1664187702943333</v>
      </c>
      <c r="AP97" s="3">
        <v>45169</v>
      </c>
      <c r="AQ97" s="2" t="s">
        <v>869</v>
      </c>
      <c r="AR97" s="35">
        <v>8352</v>
      </c>
      <c r="AS97" s="14">
        <f>AR97/$T97</f>
        <v>0.17496595789253169</v>
      </c>
      <c r="AT97" s="3">
        <v>45596</v>
      </c>
      <c r="AU97" s="2" t="s">
        <v>492</v>
      </c>
      <c r="AV97" s="31">
        <v>12.096408508115319</v>
      </c>
      <c r="AW97" s="2"/>
      <c r="AX97" s="2"/>
      <c r="AY97" s="2"/>
      <c r="AZ97" s="2"/>
      <c r="BB97" s="13"/>
      <c r="BC97" s="13"/>
      <c r="BD97" s="13"/>
      <c r="BE97" s="13"/>
      <c r="BF97" s="12"/>
    </row>
    <row r="98" spans="1:58" outlineLevel="1" x14ac:dyDescent="0.35">
      <c r="A98" s="9" t="s">
        <v>1184</v>
      </c>
      <c r="B98" s="2">
        <v>102039</v>
      </c>
      <c r="C98" s="2" t="s">
        <v>277</v>
      </c>
      <c r="D98" s="2" t="s">
        <v>625</v>
      </c>
      <c r="E98" s="2" t="s">
        <v>475</v>
      </c>
      <c r="F98" s="2" t="s">
        <v>148</v>
      </c>
      <c r="G98" s="2" t="s">
        <v>686</v>
      </c>
      <c r="H98" s="2" t="s">
        <v>728</v>
      </c>
      <c r="I98" s="2" t="s">
        <v>476</v>
      </c>
      <c r="J98" s="2" t="s">
        <v>768</v>
      </c>
      <c r="K98" s="2"/>
      <c r="L98" s="6"/>
      <c r="M98" s="2" t="str">
        <f>_xlfn.XLOOKUP(I98,Dropdowns!$U$2:$U$53,Dropdowns!$W$2:$W$53,"",0,1)</f>
        <v>Mountain</v>
      </c>
      <c r="N98" s="2" t="s">
        <v>699</v>
      </c>
      <c r="O98" s="2" t="s">
        <v>1675</v>
      </c>
      <c r="P98" s="3" t="s">
        <v>151</v>
      </c>
      <c r="Q98" s="3">
        <v>45231</v>
      </c>
      <c r="R98" s="2" t="s">
        <v>95</v>
      </c>
      <c r="S98" s="11">
        <v>40320</v>
      </c>
      <c r="T98" s="11">
        <v>40320</v>
      </c>
      <c r="U98" s="2">
        <v>1</v>
      </c>
      <c r="V98" s="2"/>
      <c r="W98" s="2">
        <v>1979</v>
      </c>
      <c r="X98" s="2" t="s">
        <v>95</v>
      </c>
      <c r="Y98" s="31">
        <v>4156607.8260585829</v>
      </c>
      <c r="Z98" s="35">
        <v>145119.20005960629</v>
      </c>
      <c r="AA98" s="31"/>
      <c r="AB98" s="31">
        <v>7200000</v>
      </c>
      <c r="AC98" s="31">
        <v>7200000</v>
      </c>
      <c r="AD98" s="3">
        <v>44572</v>
      </c>
      <c r="AE98" s="14"/>
      <c r="AF98" s="14">
        <f t="shared" si="7"/>
        <v>0.57730664250813646</v>
      </c>
      <c r="AG98" s="3">
        <v>45231</v>
      </c>
      <c r="AH98" s="14">
        <v>1</v>
      </c>
      <c r="AI98" s="2" t="s">
        <v>152</v>
      </c>
      <c r="AJ98" s="35">
        <v>27354</v>
      </c>
      <c r="AK98" s="14">
        <f t="shared" ref="AK98:AK103" si="11">AJ98/$T98</f>
        <v>0.67842261904761902</v>
      </c>
      <c r="AL98" s="3">
        <v>45657</v>
      </c>
      <c r="AM98" s="3" t="s">
        <v>824</v>
      </c>
      <c r="AN98" s="35">
        <v>12966</v>
      </c>
      <c r="AO98" s="14">
        <f>AN98/$T98</f>
        <v>0.32157738095238098</v>
      </c>
      <c r="AP98" s="3">
        <v>45504</v>
      </c>
      <c r="AQ98" s="2" t="s">
        <v>904</v>
      </c>
      <c r="AR98" s="35"/>
      <c r="AS98" s="14"/>
      <c r="AT98" s="3"/>
      <c r="AU98" s="2"/>
      <c r="AV98" s="31">
        <v>9.353407738095239</v>
      </c>
      <c r="AW98" s="2"/>
      <c r="AX98" s="2"/>
      <c r="AY98" s="2"/>
      <c r="AZ98" s="2"/>
      <c r="BB98" s="13"/>
      <c r="BC98" s="13"/>
      <c r="BD98" s="13"/>
      <c r="BE98" s="13"/>
      <c r="BF98" s="12"/>
    </row>
    <row r="99" spans="1:58" outlineLevel="1" x14ac:dyDescent="0.35">
      <c r="A99" s="9" t="s">
        <v>1184</v>
      </c>
      <c r="B99" s="2">
        <v>102039</v>
      </c>
      <c r="C99" s="2" t="s">
        <v>277</v>
      </c>
      <c r="D99" s="2" t="s">
        <v>626</v>
      </c>
      <c r="E99" s="2" t="s">
        <v>475</v>
      </c>
      <c r="F99" s="2" t="s">
        <v>148</v>
      </c>
      <c r="G99" s="2" t="s">
        <v>687</v>
      </c>
      <c r="H99" s="2" t="s">
        <v>729</v>
      </c>
      <c r="I99" s="2" t="s">
        <v>478</v>
      </c>
      <c r="J99" s="2" t="s">
        <v>769</v>
      </c>
      <c r="K99" s="2"/>
      <c r="L99" s="6"/>
      <c r="M99" s="2" t="str">
        <f>_xlfn.XLOOKUP(I99,Dropdowns!$U$2:$U$53,Dropdowns!$W$2:$W$53,"",0,1)</f>
        <v>Middle Atlantic</v>
      </c>
      <c r="N99" s="2" t="s">
        <v>1192</v>
      </c>
      <c r="O99" s="2" t="s">
        <v>1674</v>
      </c>
      <c r="P99" s="3" t="s">
        <v>151</v>
      </c>
      <c r="Q99" s="3">
        <v>45231</v>
      </c>
      <c r="R99" s="2" t="s">
        <v>95</v>
      </c>
      <c r="S99" s="11">
        <v>40000</v>
      </c>
      <c r="T99" s="11">
        <v>40000</v>
      </c>
      <c r="U99" s="2">
        <v>1</v>
      </c>
      <c r="V99" s="2"/>
      <c r="W99" s="2">
        <v>1990</v>
      </c>
      <c r="X99" s="2" t="s">
        <v>95</v>
      </c>
      <c r="Y99" s="31">
        <v>3580962.6571062915</v>
      </c>
      <c r="Z99" s="35">
        <v>125021.7624536761</v>
      </c>
      <c r="AA99" s="31"/>
      <c r="AB99" s="31">
        <v>6200000</v>
      </c>
      <c r="AC99" s="31">
        <v>6200000</v>
      </c>
      <c r="AD99" s="3">
        <v>44572</v>
      </c>
      <c r="AE99" s="14"/>
      <c r="AF99" s="14">
        <f t="shared" si="7"/>
        <v>0.57757462211391797</v>
      </c>
      <c r="AG99" s="3">
        <v>45231</v>
      </c>
      <c r="AH99" s="14">
        <v>1</v>
      </c>
      <c r="AI99" s="2" t="s">
        <v>774</v>
      </c>
      <c r="AJ99" s="35">
        <v>40000</v>
      </c>
      <c r="AK99" s="14">
        <f t="shared" si="11"/>
        <v>1</v>
      </c>
      <c r="AL99" s="3">
        <v>46446</v>
      </c>
      <c r="AM99" s="3" t="s">
        <v>489</v>
      </c>
      <c r="AN99" s="35"/>
      <c r="AO99" s="14"/>
      <c r="AP99" s="3"/>
      <c r="AQ99" s="2"/>
      <c r="AR99" s="35"/>
      <c r="AS99" s="14"/>
      <c r="AT99" s="3"/>
      <c r="AU99" s="2"/>
      <c r="AV99" s="31">
        <v>6.75</v>
      </c>
      <c r="AW99" s="2"/>
      <c r="AX99" s="2"/>
      <c r="AY99" s="2"/>
      <c r="AZ99" s="2"/>
      <c r="BB99" s="13"/>
      <c r="BC99" s="13"/>
      <c r="BD99" s="13"/>
      <c r="BE99" s="13"/>
      <c r="BF99" s="12"/>
    </row>
    <row r="100" spans="1:58" outlineLevel="1" x14ac:dyDescent="0.35">
      <c r="A100" s="9" t="s">
        <v>1184</v>
      </c>
      <c r="B100" s="2">
        <v>102039</v>
      </c>
      <c r="C100" s="2" t="s">
        <v>277</v>
      </c>
      <c r="D100" s="2" t="s">
        <v>627</v>
      </c>
      <c r="E100" s="2" t="s">
        <v>475</v>
      </c>
      <c r="F100" s="2" t="s">
        <v>148</v>
      </c>
      <c r="G100" s="2" t="s">
        <v>688</v>
      </c>
      <c r="H100" s="2" t="s">
        <v>730</v>
      </c>
      <c r="I100" s="2" t="s">
        <v>455</v>
      </c>
      <c r="J100" s="2" t="s">
        <v>770</v>
      </c>
      <c r="K100" s="2"/>
      <c r="L100" s="6"/>
      <c r="M100" s="2" t="str">
        <f>_xlfn.XLOOKUP(I100,Dropdowns!$U$2:$U$53,Dropdowns!$W$2:$W$53,"",0,1)</f>
        <v/>
      </c>
      <c r="N100" s="2" t="s">
        <v>454</v>
      </c>
      <c r="O100" s="2" t="s">
        <v>1679</v>
      </c>
      <c r="P100" s="3" t="s">
        <v>151</v>
      </c>
      <c r="Q100" s="3">
        <v>45231</v>
      </c>
      <c r="R100" s="2" t="s">
        <v>95</v>
      </c>
      <c r="S100" s="11">
        <v>77000</v>
      </c>
      <c r="T100" s="11">
        <v>77000</v>
      </c>
      <c r="U100" s="2">
        <v>1</v>
      </c>
      <c r="V100" s="2"/>
      <c r="W100" s="2">
        <v>1973</v>
      </c>
      <c r="X100" s="2" t="s">
        <v>95</v>
      </c>
      <c r="Y100" s="31">
        <v>3177264.0985849644</v>
      </c>
      <c r="Z100" s="35">
        <v>110927.4782850918</v>
      </c>
      <c r="AA100" s="31"/>
      <c r="AB100" s="31">
        <v>5500000</v>
      </c>
      <c r="AC100" s="31">
        <v>5500000</v>
      </c>
      <c r="AD100" s="3">
        <v>44572</v>
      </c>
      <c r="AE100" s="14"/>
      <c r="AF100" s="14">
        <f t="shared" si="7"/>
        <v>0.57768438156090263</v>
      </c>
      <c r="AG100" s="3">
        <v>45231</v>
      </c>
      <c r="AH100" s="14">
        <v>1</v>
      </c>
      <c r="AI100" s="2" t="s">
        <v>152</v>
      </c>
      <c r="AJ100" s="35">
        <v>38500</v>
      </c>
      <c r="AK100" s="14">
        <f t="shared" si="11"/>
        <v>0.5</v>
      </c>
      <c r="AL100" s="3">
        <v>45991</v>
      </c>
      <c r="AM100" s="3" t="s">
        <v>825</v>
      </c>
      <c r="AN100" s="35">
        <v>38500</v>
      </c>
      <c r="AO100" s="14">
        <f>AN100/$T100</f>
        <v>0.5</v>
      </c>
      <c r="AP100" s="3">
        <v>46477</v>
      </c>
      <c r="AQ100" s="2" t="s">
        <v>870</v>
      </c>
      <c r="AR100" s="35"/>
      <c r="AS100" s="14"/>
      <c r="AT100" s="3"/>
      <c r="AU100" s="2"/>
      <c r="AV100" s="31">
        <v>6.2013677922077912</v>
      </c>
      <c r="AW100" s="2"/>
      <c r="AX100" s="2"/>
      <c r="AY100" s="2"/>
      <c r="AZ100" s="2"/>
      <c r="BB100" s="13"/>
      <c r="BC100" s="13"/>
      <c r="BD100" s="13"/>
      <c r="BE100" s="13"/>
      <c r="BF100" s="12"/>
    </row>
    <row r="101" spans="1:58" outlineLevel="1" x14ac:dyDescent="0.35">
      <c r="A101" s="9" t="s">
        <v>1184</v>
      </c>
      <c r="B101" s="2">
        <v>102039</v>
      </c>
      <c r="C101" s="2" t="s">
        <v>277</v>
      </c>
      <c r="D101" s="2" t="s">
        <v>628</v>
      </c>
      <c r="E101" s="2" t="s">
        <v>475</v>
      </c>
      <c r="F101" s="2" t="s">
        <v>148</v>
      </c>
      <c r="G101" s="2" t="s">
        <v>689</v>
      </c>
      <c r="H101" s="2" t="s">
        <v>731</v>
      </c>
      <c r="I101" s="2" t="s">
        <v>161</v>
      </c>
      <c r="J101" s="2" t="s">
        <v>771</v>
      </c>
      <c r="K101" s="2"/>
      <c r="L101" s="6"/>
      <c r="M101" s="2" t="str">
        <f>_xlfn.XLOOKUP(I101,Dropdowns!$U$2:$U$53,Dropdowns!$W$2:$W$53,"",0,1)</f>
        <v>West South Central</v>
      </c>
      <c r="N101" s="2" t="s">
        <v>1008</v>
      </c>
      <c r="O101" s="2" t="s">
        <v>1673</v>
      </c>
      <c r="P101" s="3" t="s">
        <v>151</v>
      </c>
      <c r="Q101" s="3">
        <v>45231</v>
      </c>
      <c r="R101" s="2" t="s">
        <v>95</v>
      </c>
      <c r="S101" s="11">
        <v>59400</v>
      </c>
      <c r="T101" s="11">
        <v>59400</v>
      </c>
      <c r="U101" s="2">
        <v>1</v>
      </c>
      <c r="V101" s="2"/>
      <c r="W101" s="2">
        <v>1978</v>
      </c>
      <c r="X101" s="2" t="s">
        <v>95</v>
      </c>
      <c r="Y101" s="31">
        <v>3061387.1607459066</v>
      </c>
      <c r="Z101" s="35">
        <v>106881.87927064106</v>
      </c>
      <c r="AA101" s="31"/>
      <c r="AB101" s="31">
        <v>5800000</v>
      </c>
      <c r="AC101" s="31">
        <v>5800000</v>
      </c>
      <c r="AD101" s="3">
        <v>44572</v>
      </c>
      <c r="AE101" s="14"/>
      <c r="AF101" s="14">
        <f t="shared" si="7"/>
        <v>0.5278253725423977</v>
      </c>
      <c r="AG101" s="3">
        <v>45231</v>
      </c>
      <c r="AH101" s="14">
        <v>1</v>
      </c>
      <c r="AI101" s="2" t="s">
        <v>774</v>
      </c>
      <c r="AJ101" s="35">
        <v>59400</v>
      </c>
      <c r="AK101" s="14">
        <f t="shared" si="11"/>
        <v>1</v>
      </c>
      <c r="AL101" s="3">
        <v>46356</v>
      </c>
      <c r="AM101" s="3" t="s">
        <v>826</v>
      </c>
      <c r="AN101" s="35"/>
      <c r="AO101" s="14"/>
      <c r="AP101" s="3"/>
      <c r="AQ101" s="2"/>
      <c r="AR101" s="35"/>
      <c r="AS101" s="14"/>
      <c r="AT101" s="3"/>
      <c r="AU101" s="2"/>
      <c r="AV101" s="31">
        <v>4.08</v>
      </c>
      <c r="AW101" s="2"/>
      <c r="AX101" s="2"/>
      <c r="AY101" s="2"/>
      <c r="AZ101" s="2"/>
      <c r="BB101" s="13"/>
      <c r="BC101" s="13"/>
      <c r="BD101" s="13"/>
      <c r="BE101" s="13"/>
      <c r="BF101" s="12"/>
    </row>
    <row r="102" spans="1:58" outlineLevel="1" x14ac:dyDescent="0.35">
      <c r="A102" s="9" t="s">
        <v>1184</v>
      </c>
      <c r="B102" s="2">
        <v>102039</v>
      </c>
      <c r="C102" s="2" t="s">
        <v>277</v>
      </c>
      <c r="D102" s="2" t="s">
        <v>629</v>
      </c>
      <c r="E102" s="2" t="s">
        <v>475</v>
      </c>
      <c r="F102" s="2" t="s">
        <v>148</v>
      </c>
      <c r="G102" s="2" t="s">
        <v>690</v>
      </c>
      <c r="H102" s="2" t="s">
        <v>708</v>
      </c>
      <c r="I102" s="2" t="s">
        <v>161</v>
      </c>
      <c r="J102" s="2" t="s">
        <v>744</v>
      </c>
      <c r="K102" s="2"/>
      <c r="L102" s="6"/>
      <c r="M102" s="2" t="str">
        <f>_xlfn.XLOOKUP(I102,Dropdowns!$U$2:$U$53,Dropdowns!$W$2:$W$53,"",0,1)</f>
        <v>West South Central</v>
      </c>
      <c r="N102" s="2" t="s">
        <v>1008</v>
      </c>
      <c r="O102" s="2" t="s">
        <v>1673</v>
      </c>
      <c r="P102" s="3" t="s">
        <v>151</v>
      </c>
      <c r="Q102" s="3">
        <v>45231</v>
      </c>
      <c r="R102" s="2" t="s">
        <v>95</v>
      </c>
      <c r="S102" s="11">
        <v>31718</v>
      </c>
      <c r="T102" s="11">
        <v>31718</v>
      </c>
      <c r="U102" s="2">
        <v>1</v>
      </c>
      <c r="V102" s="2"/>
      <c r="W102" s="2">
        <v>1984</v>
      </c>
      <c r="X102" s="2" t="s">
        <v>95</v>
      </c>
      <c r="Y102" s="31">
        <v>3061387.1607459066</v>
      </c>
      <c r="Z102" s="35">
        <v>106881.87927064106</v>
      </c>
      <c r="AA102" s="31"/>
      <c r="AB102" s="31">
        <v>5300000</v>
      </c>
      <c r="AC102" s="31">
        <v>5300000</v>
      </c>
      <c r="AD102" s="3">
        <v>44572</v>
      </c>
      <c r="AE102" s="14"/>
      <c r="AF102" s="14">
        <f t="shared" si="7"/>
        <v>0.57762021900866167</v>
      </c>
      <c r="AG102" s="3">
        <v>45231</v>
      </c>
      <c r="AH102" s="14">
        <v>1</v>
      </c>
      <c r="AI102" s="2" t="s">
        <v>152</v>
      </c>
      <c r="AJ102" s="35">
        <v>15718</v>
      </c>
      <c r="AK102" s="14">
        <f t="shared" si="11"/>
        <v>0.4955545746894508</v>
      </c>
      <c r="AL102" s="3">
        <v>46538</v>
      </c>
      <c r="AM102" s="3" t="s">
        <v>827</v>
      </c>
      <c r="AN102" s="35">
        <v>16000</v>
      </c>
      <c r="AO102" s="14">
        <f>AN102/$T102</f>
        <v>0.50444542531054926</v>
      </c>
      <c r="AP102" s="3">
        <v>45351</v>
      </c>
      <c r="AQ102" s="2" t="s">
        <v>871</v>
      </c>
      <c r="AR102" s="35"/>
      <c r="AS102" s="14"/>
      <c r="AT102" s="3"/>
      <c r="AU102" s="2"/>
      <c r="AV102" s="31">
        <v>9.4152594741156435</v>
      </c>
      <c r="AW102" s="2"/>
      <c r="AX102" s="2"/>
      <c r="AY102" s="2"/>
      <c r="AZ102" s="2"/>
      <c r="BB102" s="13"/>
      <c r="BC102" s="13"/>
      <c r="BD102" s="13"/>
      <c r="BE102" s="13"/>
      <c r="BF102" s="12"/>
    </row>
    <row r="103" spans="1:58" outlineLevel="1" x14ac:dyDescent="0.35">
      <c r="A103" s="9" t="s">
        <v>1184</v>
      </c>
      <c r="B103" s="2">
        <v>102039</v>
      </c>
      <c r="C103" s="2" t="s">
        <v>277</v>
      </c>
      <c r="D103" s="2" t="s">
        <v>630</v>
      </c>
      <c r="E103" s="2" t="s">
        <v>475</v>
      </c>
      <c r="F103" s="2" t="s">
        <v>148</v>
      </c>
      <c r="G103" s="2" t="s">
        <v>691</v>
      </c>
      <c r="H103" s="2" t="s">
        <v>732</v>
      </c>
      <c r="I103" s="2" t="s">
        <v>161</v>
      </c>
      <c r="J103" s="2" t="s">
        <v>772</v>
      </c>
      <c r="K103" s="2"/>
      <c r="L103" s="6"/>
      <c r="M103" s="2" t="str">
        <f>_xlfn.XLOOKUP(I103,Dropdowns!$U$2:$U$53,Dropdowns!$W$2:$W$53,"",0,1)</f>
        <v>West South Central</v>
      </c>
      <c r="N103" s="2" t="s">
        <v>1008</v>
      </c>
      <c r="O103" s="2" t="s">
        <v>1673</v>
      </c>
      <c r="P103" s="3" t="s">
        <v>151</v>
      </c>
      <c r="Q103" s="3">
        <v>45231</v>
      </c>
      <c r="R103" s="2" t="s">
        <v>95</v>
      </c>
      <c r="S103" s="11">
        <v>31970</v>
      </c>
      <c r="T103" s="11">
        <v>31970</v>
      </c>
      <c r="U103" s="2">
        <v>1</v>
      </c>
      <c r="V103" s="2"/>
      <c r="W103" s="2">
        <v>1978</v>
      </c>
      <c r="X103" s="2" t="s">
        <v>95</v>
      </c>
      <c r="Y103" s="31">
        <v>2945510.2229068493</v>
      </c>
      <c r="Z103" s="35">
        <v>102836.28025619035</v>
      </c>
      <c r="AA103" s="31"/>
      <c r="AB103" s="31">
        <v>5100000</v>
      </c>
      <c r="AC103" s="31">
        <v>5100000</v>
      </c>
      <c r="AD103" s="3">
        <v>44572</v>
      </c>
      <c r="AE103" s="14"/>
      <c r="AF103" s="14">
        <f t="shared" si="7"/>
        <v>0.57755102409938219</v>
      </c>
      <c r="AG103" s="3">
        <v>45231</v>
      </c>
      <c r="AH103" s="14">
        <v>1</v>
      </c>
      <c r="AI103" s="2" t="s">
        <v>152</v>
      </c>
      <c r="AJ103" s="35">
        <v>16970</v>
      </c>
      <c r="AK103" s="14">
        <f t="shared" si="11"/>
        <v>0.53081013450109482</v>
      </c>
      <c r="AL103" s="3">
        <v>45322</v>
      </c>
      <c r="AM103" s="3" t="s">
        <v>828</v>
      </c>
      <c r="AN103" s="35">
        <v>15000</v>
      </c>
      <c r="AO103" s="14">
        <f>AN103/$T103</f>
        <v>0.46918986549890523</v>
      </c>
      <c r="AP103" s="3">
        <v>46053</v>
      </c>
      <c r="AQ103" s="2" t="s">
        <v>872</v>
      </c>
      <c r="AR103" s="35"/>
      <c r="AS103" s="14"/>
      <c r="AT103" s="3"/>
      <c r="AU103" s="2"/>
      <c r="AV103" s="31">
        <v>7.1012786987801064</v>
      </c>
      <c r="AW103" s="2"/>
      <c r="AX103" s="2"/>
      <c r="AY103" s="2"/>
      <c r="AZ103" s="2"/>
      <c r="BB103" s="13"/>
      <c r="BC103" s="13"/>
      <c r="BD103" s="13"/>
      <c r="BE103" s="13"/>
      <c r="BF103" s="12"/>
    </row>
    <row r="104" spans="1:58" outlineLevel="1" x14ac:dyDescent="0.35">
      <c r="A104" s="9" t="s">
        <v>1184</v>
      </c>
      <c r="B104" s="2">
        <v>102039</v>
      </c>
      <c r="C104" s="2" t="s">
        <v>277</v>
      </c>
      <c r="D104" s="2" t="s">
        <v>631</v>
      </c>
      <c r="E104" s="2" t="s">
        <v>475</v>
      </c>
      <c r="F104" s="2" t="s">
        <v>148</v>
      </c>
      <c r="G104" s="2" t="s">
        <v>692</v>
      </c>
      <c r="H104" s="2" t="s">
        <v>732</v>
      </c>
      <c r="I104" s="2" t="s">
        <v>161</v>
      </c>
      <c r="J104" s="2" t="s">
        <v>772</v>
      </c>
      <c r="K104" s="2"/>
      <c r="L104" s="6"/>
      <c r="M104" s="2" t="str">
        <f>_xlfn.XLOOKUP(I104,Dropdowns!$U$2:$U$53,Dropdowns!$W$2:$W$53,"",0,1)</f>
        <v>West South Central</v>
      </c>
      <c r="N104" s="2" t="s">
        <v>1008</v>
      </c>
      <c r="O104" s="2" t="s">
        <v>1673</v>
      </c>
      <c r="P104" s="3" t="s">
        <v>151</v>
      </c>
      <c r="Q104" s="3">
        <v>45231</v>
      </c>
      <c r="R104" s="2" t="s">
        <v>95</v>
      </c>
      <c r="S104" s="11">
        <v>34200</v>
      </c>
      <c r="T104" s="11">
        <v>34200</v>
      </c>
      <c r="U104" s="2">
        <v>1</v>
      </c>
      <c r="V104" s="2"/>
      <c r="W104" s="2">
        <v>1979</v>
      </c>
      <c r="X104" s="2" t="s">
        <v>95</v>
      </c>
      <c r="Y104" s="31">
        <v>2482004.3991383719</v>
      </c>
      <c r="Z104" s="35">
        <v>86653.951496050475</v>
      </c>
      <c r="AA104" s="31"/>
      <c r="AB104" s="31">
        <v>4300000</v>
      </c>
      <c r="AC104" s="31">
        <v>4300000</v>
      </c>
      <c r="AD104" s="3">
        <v>44572</v>
      </c>
      <c r="AE104" s="14"/>
      <c r="AF104" s="14">
        <f t="shared" si="7"/>
        <v>0.57721032538101669</v>
      </c>
      <c r="AG104" s="3">
        <v>45231</v>
      </c>
      <c r="AH104" s="14">
        <v>1</v>
      </c>
      <c r="AI104" s="2" t="s">
        <v>152</v>
      </c>
      <c r="AJ104" s="35"/>
      <c r="AK104" s="14"/>
      <c r="AL104" s="3"/>
      <c r="AM104" s="3"/>
      <c r="AN104" s="35"/>
      <c r="AO104" s="14"/>
      <c r="AP104" s="3"/>
      <c r="AQ104" s="2"/>
      <c r="AR104" s="35"/>
      <c r="AS104" s="14"/>
      <c r="AT104" s="3"/>
      <c r="AU104" s="2"/>
      <c r="AV104" s="31">
        <v>8.7147017543859651</v>
      </c>
      <c r="AW104" s="2"/>
      <c r="AX104" s="2"/>
      <c r="AY104" s="2"/>
      <c r="AZ104" s="2"/>
      <c r="BB104" s="13"/>
      <c r="BC104" s="13"/>
      <c r="BD104" s="13"/>
      <c r="BE104" s="13"/>
      <c r="BF104" s="12"/>
    </row>
    <row r="105" spans="1:58" outlineLevel="1" x14ac:dyDescent="0.35">
      <c r="A105" s="9" t="s">
        <v>1184</v>
      </c>
      <c r="B105" s="2">
        <v>102039</v>
      </c>
      <c r="C105" s="2" t="s">
        <v>277</v>
      </c>
      <c r="D105" s="2" t="s">
        <v>632</v>
      </c>
      <c r="E105" s="2" t="s">
        <v>475</v>
      </c>
      <c r="F105" s="2" t="s">
        <v>148</v>
      </c>
      <c r="G105" s="2" t="s">
        <v>693</v>
      </c>
      <c r="H105" s="2" t="s">
        <v>718</v>
      </c>
      <c r="I105" s="2" t="s">
        <v>161</v>
      </c>
      <c r="J105" s="2" t="s">
        <v>755</v>
      </c>
      <c r="K105" s="2"/>
      <c r="L105" s="6"/>
      <c r="M105" s="2" t="str">
        <f>_xlfn.XLOOKUP(I105,Dropdowns!$U$2:$U$53,Dropdowns!$W$2:$W$53,"",0,1)</f>
        <v>West South Central</v>
      </c>
      <c r="N105" s="2" t="s">
        <v>1008</v>
      </c>
      <c r="O105" s="2" t="s">
        <v>1673</v>
      </c>
      <c r="P105" s="3" t="s">
        <v>151</v>
      </c>
      <c r="Q105" s="3">
        <v>45231</v>
      </c>
      <c r="R105" s="2" t="s">
        <v>95</v>
      </c>
      <c r="S105" s="11">
        <v>20000</v>
      </c>
      <c r="T105" s="11">
        <v>20000</v>
      </c>
      <c r="U105" s="2">
        <v>1</v>
      </c>
      <c r="V105" s="2"/>
      <c r="W105" s="2">
        <v>1981</v>
      </c>
      <c r="X105" s="2" t="s">
        <v>95</v>
      </c>
      <c r="Y105" s="31">
        <v>2482004.3991383719</v>
      </c>
      <c r="Z105" s="35">
        <v>86653.951496050475</v>
      </c>
      <c r="AA105" s="31"/>
      <c r="AB105" s="31">
        <v>4300000</v>
      </c>
      <c r="AC105" s="31">
        <v>4300000</v>
      </c>
      <c r="AD105" s="3">
        <v>44572</v>
      </c>
      <c r="AE105" s="14"/>
      <c r="AF105" s="14">
        <f t="shared" si="7"/>
        <v>0.57721032538101669</v>
      </c>
      <c r="AG105" s="3">
        <v>45231</v>
      </c>
      <c r="AH105" s="14">
        <v>1</v>
      </c>
      <c r="AI105" s="2" t="s">
        <v>152</v>
      </c>
      <c r="AJ105" s="35">
        <v>10000</v>
      </c>
      <c r="AK105" s="14">
        <f t="shared" ref="AK105:AK136" si="12">AJ105/$T105</f>
        <v>0.5</v>
      </c>
      <c r="AL105" s="3">
        <v>45565</v>
      </c>
      <c r="AM105" s="3" t="s">
        <v>829</v>
      </c>
      <c r="AN105" s="35">
        <v>10000</v>
      </c>
      <c r="AO105" s="14">
        <f>AN105/$T105</f>
        <v>0.5</v>
      </c>
      <c r="AP105" s="3">
        <v>45626</v>
      </c>
      <c r="AQ105" s="2" t="s">
        <v>873</v>
      </c>
      <c r="AR105" s="35"/>
      <c r="AS105" s="14"/>
      <c r="AT105" s="3"/>
      <c r="AU105" s="2"/>
      <c r="AV105" s="31">
        <v>9.06</v>
      </c>
      <c r="AW105" s="2"/>
      <c r="AX105" s="2"/>
      <c r="AY105" s="2"/>
      <c r="AZ105" s="2"/>
      <c r="BB105" s="13"/>
      <c r="BC105" s="13"/>
      <c r="BD105" s="13"/>
      <c r="BE105" s="13"/>
      <c r="BF105" s="12"/>
    </row>
    <row r="106" spans="1:58" outlineLevel="1" x14ac:dyDescent="0.35">
      <c r="A106" s="9" t="s">
        <v>1184</v>
      </c>
      <c r="B106" s="2">
        <v>102039</v>
      </c>
      <c r="C106" s="2" t="s">
        <v>277</v>
      </c>
      <c r="D106" s="2" t="s">
        <v>633</v>
      </c>
      <c r="E106" s="2" t="s">
        <v>475</v>
      </c>
      <c r="F106" s="2" t="s">
        <v>148</v>
      </c>
      <c r="G106" s="2" t="s">
        <v>694</v>
      </c>
      <c r="H106" s="2" t="s">
        <v>699</v>
      </c>
      <c r="I106" s="2" t="s">
        <v>476</v>
      </c>
      <c r="J106" s="2" t="s">
        <v>734</v>
      </c>
      <c r="K106" s="2"/>
      <c r="L106" s="6"/>
      <c r="M106" s="2" t="str">
        <f>_xlfn.XLOOKUP(I106,Dropdowns!$U$2:$U$53,Dropdowns!$W$2:$W$53,"",0,1)</f>
        <v>Mountain</v>
      </c>
      <c r="N106" s="2" t="s">
        <v>699</v>
      </c>
      <c r="O106" s="2" t="s">
        <v>1675</v>
      </c>
      <c r="P106" s="3" t="s">
        <v>151</v>
      </c>
      <c r="Q106" s="3">
        <v>45231</v>
      </c>
      <c r="R106" s="2" t="s">
        <v>95</v>
      </c>
      <c r="S106" s="11">
        <v>20736</v>
      </c>
      <c r="T106" s="11">
        <v>20736</v>
      </c>
      <c r="U106" s="2">
        <v>1</v>
      </c>
      <c r="V106" s="2"/>
      <c r="W106" s="2">
        <v>1979</v>
      </c>
      <c r="X106" s="2" t="s">
        <v>95</v>
      </c>
      <c r="Y106" s="31">
        <v>2138111.1782764415</v>
      </c>
      <c r="Z106" s="35">
        <v>74647.64462135869</v>
      </c>
      <c r="AA106" s="31"/>
      <c r="AB106" s="31">
        <v>3800000</v>
      </c>
      <c r="AC106" s="31">
        <v>3800000</v>
      </c>
      <c r="AD106" s="3">
        <v>44572</v>
      </c>
      <c r="AE106" s="14"/>
      <c r="AF106" s="14">
        <f t="shared" si="7"/>
        <v>0.56266083638853726</v>
      </c>
      <c r="AG106" s="3">
        <v>45231</v>
      </c>
      <c r="AH106" s="14">
        <v>1</v>
      </c>
      <c r="AI106" s="2" t="s">
        <v>152</v>
      </c>
      <c r="AJ106" s="35">
        <v>10368</v>
      </c>
      <c r="AK106" s="14">
        <f t="shared" si="12"/>
        <v>0.5</v>
      </c>
      <c r="AL106" s="3">
        <v>45930</v>
      </c>
      <c r="AM106" s="3" t="s">
        <v>830</v>
      </c>
      <c r="AN106" s="35">
        <v>10368</v>
      </c>
      <c r="AO106" s="14">
        <f>AN106/$T106</f>
        <v>0.5</v>
      </c>
      <c r="AP106" s="3">
        <v>45626</v>
      </c>
      <c r="AQ106" s="2" t="s">
        <v>874</v>
      </c>
      <c r="AR106" s="35"/>
      <c r="AS106" s="14"/>
      <c r="AT106" s="3"/>
      <c r="AU106" s="2"/>
      <c r="AV106" s="31">
        <v>6.5470486111111104</v>
      </c>
      <c r="AW106" s="2"/>
      <c r="AX106" s="2"/>
      <c r="AY106" s="2"/>
      <c r="AZ106" s="2"/>
      <c r="BB106" s="13"/>
      <c r="BC106" s="13"/>
      <c r="BD106" s="13"/>
      <c r="BE106" s="13"/>
      <c r="BF106" s="12"/>
    </row>
    <row r="107" spans="1:58" outlineLevel="1" x14ac:dyDescent="0.35">
      <c r="A107" s="9" t="s">
        <v>1184</v>
      </c>
      <c r="B107" s="2">
        <v>102039</v>
      </c>
      <c r="C107" s="2" t="s">
        <v>277</v>
      </c>
      <c r="D107" s="2" t="s">
        <v>634</v>
      </c>
      <c r="E107" s="3" t="s">
        <v>475</v>
      </c>
      <c r="F107" s="3" t="s">
        <v>148</v>
      </c>
      <c r="G107" s="2" t="s">
        <v>695</v>
      </c>
      <c r="H107" s="2" t="s">
        <v>732</v>
      </c>
      <c r="I107" s="3" t="s">
        <v>161</v>
      </c>
      <c r="J107" s="11" t="s">
        <v>772</v>
      </c>
      <c r="K107" s="11"/>
      <c r="L107" s="6"/>
      <c r="M107" s="2" t="str">
        <f>_xlfn.XLOOKUP(I107,Dropdowns!$U$2:$U$53,Dropdowns!$W$2:$W$53,"",0,1)</f>
        <v>West South Central</v>
      </c>
      <c r="N107" s="11" t="s">
        <v>1008</v>
      </c>
      <c r="O107" s="11" t="s">
        <v>1673</v>
      </c>
      <c r="P107" s="3" t="s">
        <v>151</v>
      </c>
      <c r="Q107" s="3">
        <v>45231</v>
      </c>
      <c r="R107" s="2" t="s">
        <v>95</v>
      </c>
      <c r="S107" s="11">
        <v>29817</v>
      </c>
      <c r="T107" s="11">
        <v>29817</v>
      </c>
      <c r="U107" s="2">
        <v>1</v>
      </c>
      <c r="V107" s="2"/>
      <c r="W107" s="8">
        <v>1979</v>
      </c>
      <c r="X107" s="2" t="s">
        <v>95</v>
      </c>
      <c r="Y107" s="31">
        <v>1906357.3025983265</v>
      </c>
      <c r="Z107" s="35">
        <v>66556.446592457258</v>
      </c>
      <c r="AA107" s="31"/>
      <c r="AB107" s="31">
        <v>3300000</v>
      </c>
      <c r="AC107" s="31">
        <v>3300000</v>
      </c>
      <c r="AD107" s="3">
        <v>44572</v>
      </c>
      <c r="AE107" s="14"/>
      <c r="AF107" s="14">
        <f>Y107/AC107</f>
        <v>0.57768403109040201</v>
      </c>
      <c r="AG107" s="3">
        <v>45231</v>
      </c>
      <c r="AH107" s="14">
        <v>1</v>
      </c>
      <c r="AI107" s="2" t="s">
        <v>774</v>
      </c>
      <c r="AJ107" s="35">
        <v>29817</v>
      </c>
      <c r="AK107" s="14">
        <f t="shared" si="12"/>
        <v>1</v>
      </c>
      <c r="AL107" s="12">
        <v>44834</v>
      </c>
      <c r="AM107" s="12" t="s">
        <v>831</v>
      </c>
      <c r="AN107" s="35"/>
      <c r="AO107" s="14"/>
      <c r="AP107" s="12"/>
      <c r="AQ107" s="12"/>
      <c r="AR107" s="35"/>
      <c r="AS107" s="14"/>
      <c r="AT107" s="12"/>
      <c r="AU107" s="12"/>
      <c r="AV107" s="31">
        <v>9.9959995975450262</v>
      </c>
      <c r="AW107" s="3"/>
      <c r="AX107" s="2"/>
      <c r="AY107" s="2"/>
      <c r="AZ107" s="3"/>
      <c r="BB107" s="13"/>
      <c r="BC107" s="13"/>
      <c r="BD107" s="13"/>
      <c r="BE107" s="13"/>
      <c r="BF107" s="12"/>
    </row>
    <row r="108" spans="1:58" outlineLevel="1" x14ac:dyDescent="0.35">
      <c r="A108" s="9" t="s">
        <v>1180</v>
      </c>
      <c r="B108" s="2">
        <v>67692</v>
      </c>
      <c r="C108" s="2" t="s">
        <v>90</v>
      </c>
      <c r="D108" s="2" t="s">
        <v>916</v>
      </c>
      <c r="E108" s="2" t="s">
        <v>147</v>
      </c>
      <c r="F108" s="2" t="s">
        <v>148</v>
      </c>
      <c r="H108" s="2" t="s">
        <v>705</v>
      </c>
      <c r="I108" s="2" t="s">
        <v>150</v>
      </c>
      <c r="J108" s="11">
        <v>94544</v>
      </c>
      <c r="K108" s="2" t="s">
        <v>999</v>
      </c>
      <c r="L108" s="6"/>
      <c r="M108" s="2" t="str">
        <f>_xlfn.XLOOKUP(I108,Dropdowns!$U$2:$U$53,Dropdowns!$W$2:$W$53,"",0,1)</f>
        <v>Pacific</v>
      </c>
      <c r="N108" s="11" t="s">
        <v>1000</v>
      </c>
      <c r="O108" s="11" t="s">
        <v>1677</v>
      </c>
      <c r="P108" s="3" t="s">
        <v>151</v>
      </c>
      <c r="Q108" s="3">
        <v>45103</v>
      </c>
      <c r="R108" s="2" t="s">
        <v>95</v>
      </c>
      <c r="S108" s="11">
        <v>630944</v>
      </c>
      <c r="T108" s="11">
        <v>630944</v>
      </c>
      <c r="U108" s="2">
        <v>1</v>
      </c>
      <c r="V108" s="2"/>
      <c r="W108" s="8">
        <v>1982.604097986509</v>
      </c>
      <c r="X108" s="2" t="s">
        <v>95</v>
      </c>
      <c r="Y108" s="31">
        <v>143148300.42599043</v>
      </c>
      <c r="Z108" s="35">
        <v>5638933.9546495117</v>
      </c>
      <c r="AA108" s="31">
        <v>77350000</v>
      </c>
      <c r="AB108" s="31">
        <v>222500000</v>
      </c>
      <c r="AC108" s="31">
        <f>AB108</f>
        <v>222500000</v>
      </c>
      <c r="AD108" s="3">
        <v>44714</v>
      </c>
      <c r="AE108" s="14">
        <v>4.2500000000000003E-2</v>
      </c>
      <c r="AF108" s="14">
        <f>Y108/AB108</f>
        <v>0.64336314798197947</v>
      </c>
      <c r="AG108" s="3">
        <v>45046</v>
      </c>
      <c r="AH108" s="14">
        <v>1</v>
      </c>
      <c r="AI108" s="2" t="s">
        <v>152</v>
      </c>
      <c r="AJ108" s="35">
        <v>64800</v>
      </c>
      <c r="AK108" s="14">
        <f t="shared" si="12"/>
        <v>0.10270325100167368</v>
      </c>
      <c r="AL108" s="12">
        <v>46053</v>
      </c>
      <c r="AM108" s="12" t="s">
        <v>1012</v>
      </c>
      <c r="AN108" s="35">
        <v>56994</v>
      </c>
      <c r="AO108" s="14">
        <f t="shared" ref="AO108:AO117" si="13">AN108/$T108</f>
        <v>9.0331313080083173E-2</v>
      </c>
      <c r="AP108" s="12">
        <v>46812</v>
      </c>
      <c r="AQ108" s="12" t="s">
        <v>1013</v>
      </c>
      <c r="AR108" s="35">
        <v>54266</v>
      </c>
      <c r="AS108" s="14">
        <f t="shared" ref="AS108:AS117" si="14">AR108/$T108</f>
        <v>8.600763300704975E-2</v>
      </c>
      <c r="AT108" s="12">
        <v>45077</v>
      </c>
      <c r="AU108" s="12" t="s">
        <v>1014</v>
      </c>
      <c r="AV108" s="31">
        <v>12.61543762996399</v>
      </c>
      <c r="AW108" s="2"/>
      <c r="AX108" s="2"/>
      <c r="AY108" s="2"/>
      <c r="AZ108" s="2"/>
      <c r="BB108" s="13"/>
      <c r="BC108" s="13"/>
      <c r="BD108" s="13"/>
      <c r="BE108" s="13"/>
      <c r="BF108" s="12"/>
    </row>
    <row r="109" spans="1:58" outlineLevel="1" x14ac:dyDescent="0.35">
      <c r="A109" s="9" t="s">
        <v>1180</v>
      </c>
      <c r="B109" s="2">
        <v>67692</v>
      </c>
      <c r="C109" s="2" t="s">
        <v>90</v>
      </c>
      <c r="D109" s="2" t="s">
        <v>917</v>
      </c>
      <c r="E109" s="2" t="s">
        <v>147</v>
      </c>
      <c r="F109" s="2" t="s">
        <v>148</v>
      </c>
      <c r="H109" s="2" t="s">
        <v>984</v>
      </c>
      <c r="I109" s="2" t="s">
        <v>150</v>
      </c>
      <c r="J109" s="11">
        <v>95050</v>
      </c>
      <c r="K109" s="2" t="s">
        <v>149</v>
      </c>
      <c r="L109" s="6"/>
      <c r="M109" s="2" t="str">
        <f>_xlfn.XLOOKUP(I109,Dropdowns!$U$2:$U$53,Dropdowns!$W$2:$W$53,"",0,1)</f>
        <v>Pacific</v>
      </c>
      <c r="N109" s="11" t="s">
        <v>988</v>
      </c>
      <c r="O109" s="11" t="s">
        <v>1681</v>
      </c>
      <c r="P109" s="3" t="s">
        <v>151</v>
      </c>
      <c r="Q109" s="3">
        <v>45103</v>
      </c>
      <c r="R109" s="2" t="s">
        <v>95</v>
      </c>
      <c r="S109" s="11">
        <v>320505</v>
      </c>
      <c r="T109" s="11">
        <v>320505</v>
      </c>
      <c r="U109" s="2">
        <v>1</v>
      </c>
      <c r="V109" s="2"/>
      <c r="W109" s="8">
        <v>1996</v>
      </c>
      <c r="X109" s="2" t="s">
        <v>95</v>
      </c>
      <c r="Y109" s="31">
        <v>87863614.612534344</v>
      </c>
      <c r="Z109" s="35">
        <v>3461145.6674123546</v>
      </c>
      <c r="AA109" s="31">
        <v>59300000</v>
      </c>
      <c r="AB109" s="31">
        <v>135600000</v>
      </c>
      <c r="AC109" s="31">
        <f t="shared" ref="AC109:AC172" si="15">AB109</f>
        <v>135600000</v>
      </c>
      <c r="AD109" s="3">
        <v>44714</v>
      </c>
      <c r="AE109" s="14">
        <v>0.05</v>
      </c>
      <c r="AF109" s="14">
        <f t="shared" ref="AF109:AF172" si="16">Y109/AB109</f>
        <v>0.64796175967945679</v>
      </c>
      <c r="AG109" s="3">
        <v>45046</v>
      </c>
      <c r="AH109" s="14">
        <v>1</v>
      </c>
      <c r="AI109" s="2" t="s">
        <v>152</v>
      </c>
      <c r="AJ109" s="35">
        <v>150480</v>
      </c>
      <c r="AK109" s="14">
        <f t="shared" si="12"/>
        <v>0.46950905602096693</v>
      </c>
      <c r="AL109" s="12">
        <v>46812</v>
      </c>
      <c r="AM109" s="12" t="s">
        <v>154</v>
      </c>
      <c r="AN109" s="35">
        <v>110025</v>
      </c>
      <c r="AO109" s="14">
        <f t="shared" si="13"/>
        <v>0.34328637618757896</v>
      </c>
      <c r="AP109" s="12">
        <v>47361</v>
      </c>
      <c r="AQ109" s="12" t="s">
        <v>1015</v>
      </c>
      <c r="AR109" s="35">
        <v>26400</v>
      </c>
      <c r="AS109" s="14">
        <f t="shared" si="14"/>
        <v>8.2370009828239804E-2</v>
      </c>
      <c r="AT109" s="12">
        <v>46234</v>
      </c>
      <c r="AU109" s="12" t="s">
        <v>1016</v>
      </c>
      <c r="AV109" s="31">
        <v>13.748428511255675</v>
      </c>
      <c r="AW109" s="2"/>
      <c r="AX109" s="2"/>
      <c r="AY109" s="2"/>
      <c r="AZ109" s="2"/>
      <c r="BB109" s="13"/>
      <c r="BC109" s="13"/>
      <c r="BD109" s="13"/>
      <c r="BE109" s="13"/>
      <c r="BF109" s="12"/>
    </row>
    <row r="110" spans="1:58" outlineLevel="1" x14ac:dyDescent="0.35">
      <c r="A110" s="9" t="s">
        <v>1180</v>
      </c>
      <c r="B110" s="2">
        <v>67692</v>
      </c>
      <c r="C110" s="2" t="s">
        <v>90</v>
      </c>
      <c r="D110" s="2" t="s">
        <v>918</v>
      </c>
      <c r="E110" s="2" t="s">
        <v>147</v>
      </c>
      <c r="F110" s="2" t="s">
        <v>148</v>
      </c>
      <c r="H110" s="2" t="s">
        <v>985</v>
      </c>
      <c r="I110" s="2" t="s">
        <v>156</v>
      </c>
      <c r="J110" s="11">
        <v>98032</v>
      </c>
      <c r="K110" s="11" t="s">
        <v>149</v>
      </c>
      <c r="L110" s="6"/>
      <c r="M110" s="2" t="str">
        <f>_xlfn.XLOOKUP(I110,Dropdowns!$U$2:$U$53,Dropdowns!$W$2:$W$53,"",0,1)</f>
        <v>Pacific</v>
      </c>
      <c r="N110" s="11" t="s">
        <v>1001</v>
      </c>
      <c r="O110" s="11" t="s">
        <v>1682</v>
      </c>
      <c r="P110" s="3" t="s">
        <v>151</v>
      </c>
      <c r="Q110" s="3">
        <v>45103</v>
      </c>
      <c r="R110" s="2" t="s">
        <v>95</v>
      </c>
      <c r="S110" s="11">
        <v>448549</v>
      </c>
      <c r="T110" s="11">
        <v>448549</v>
      </c>
      <c r="U110" s="2">
        <v>1</v>
      </c>
      <c r="V110" s="2"/>
      <c r="W110" s="8">
        <v>1967</v>
      </c>
      <c r="X110" s="2" t="s">
        <v>95</v>
      </c>
      <c r="Y110" s="31">
        <v>84264602.378419906</v>
      </c>
      <c r="Z110" s="35">
        <v>3319372.4697582233</v>
      </c>
      <c r="AA110" s="31">
        <v>19230000</v>
      </c>
      <c r="AB110" s="31">
        <v>129400000</v>
      </c>
      <c r="AC110" s="31">
        <f t="shared" si="15"/>
        <v>129400000</v>
      </c>
      <c r="AD110" s="3">
        <v>44714</v>
      </c>
      <c r="AE110" s="14">
        <v>3.1E-2</v>
      </c>
      <c r="AF110" s="14">
        <f t="shared" si="16"/>
        <v>0.65119476335718629</v>
      </c>
      <c r="AG110" s="3">
        <v>45046</v>
      </c>
      <c r="AH110" s="14">
        <v>0.93188704021188318</v>
      </c>
      <c r="AI110" s="2" t="s">
        <v>152</v>
      </c>
      <c r="AJ110" s="35">
        <v>35873</v>
      </c>
      <c r="AK110" s="14">
        <f t="shared" si="12"/>
        <v>7.9975654833697105E-2</v>
      </c>
      <c r="AL110" s="12">
        <v>45596</v>
      </c>
      <c r="AM110" s="12" t="s">
        <v>159</v>
      </c>
      <c r="AN110" s="35">
        <v>34500</v>
      </c>
      <c r="AO110" s="14">
        <f t="shared" si="13"/>
        <v>7.6914673759165664E-2</v>
      </c>
      <c r="AP110" s="12">
        <v>46507</v>
      </c>
      <c r="AQ110" s="12" t="s">
        <v>1017</v>
      </c>
      <c r="AR110" s="35">
        <v>31500</v>
      </c>
      <c r="AS110" s="14">
        <f t="shared" si="14"/>
        <v>7.0226441258368646E-2</v>
      </c>
      <c r="AT110" s="12">
        <v>45412</v>
      </c>
      <c r="AU110" s="12" t="s">
        <v>1018</v>
      </c>
      <c r="AV110" s="31">
        <v>10.616048440539048</v>
      </c>
      <c r="AW110" s="2"/>
      <c r="AX110" s="2"/>
      <c r="AY110" s="2"/>
      <c r="AZ110" s="2"/>
      <c r="BB110" s="13"/>
      <c r="BC110" s="13"/>
      <c r="BD110" s="13"/>
      <c r="BE110" s="13"/>
      <c r="BF110" s="12"/>
    </row>
    <row r="111" spans="1:58" outlineLevel="1" x14ac:dyDescent="0.35">
      <c r="A111" s="9" t="s">
        <v>1180</v>
      </c>
      <c r="B111" s="2">
        <v>67692</v>
      </c>
      <c r="C111" s="2" t="s">
        <v>90</v>
      </c>
      <c r="D111" s="2" t="s">
        <v>919</v>
      </c>
      <c r="E111" s="2" t="s">
        <v>147</v>
      </c>
      <c r="F111" s="2" t="s">
        <v>148</v>
      </c>
      <c r="H111" s="2" t="s">
        <v>985</v>
      </c>
      <c r="I111" s="2" t="s">
        <v>156</v>
      </c>
      <c r="J111" s="11">
        <v>98032</v>
      </c>
      <c r="K111" s="11" t="s">
        <v>1002</v>
      </c>
      <c r="L111" s="6"/>
      <c r="M111" s="2" t="str">
        <f>_xlfn.XLOOKUP(I111,Dropdowns!$U$2:$U$53,Dropdowns!$W$2:$W$53,"",0,1)</f>
        <v>Pacific</v>
      </c>
      <c r="N111" s="11" t="s">
        <v>1001</v>
      </c>
      <c r="O111" s="11" t="s">
        <v>1682</v>
      </c>
      <c r="P111" s="3" t="s">
        <v>151</v>
      </c>
      <c r="Q111" s="3">
        <v>45103</v>
      </c>
      <c r="R111" s="2" t="s">
        <v>95</v>
      </c>
      <c r="S111" s="11">
        <v>502557</v>
      </c>
      <c r="T111" s="11">
        <v>502557</v>
      </c>
      <c r="U111" s="2">
        <v>1</v>
      </c>
      <c r="V111" s="2"/>
      <c r="W111" s="8">
        <v>1967</v>
      </c>
      <c r="X111" s="2" t="s">
        <v>95</v>
      </c>
      <c r="Y111" s="31">
        <v>91878873.677674711</v>
      </c>
      <c r="Z111" s="35">
        <v>3619315.7652183035</v>
      </c>
      <c r="AA111" s="31">
        <v>25680000</v>
      </c>
      <c r="AB111" s="31">
        <v>130200000</v>
      </c>
      <c r="AC111" s="31">
        <f t="shared" si="15"/>
        <v>130200000</v>
      </c>
      <c r="AD111" s="3">
        <v>44714</v>
      </c>
      <c r="AE111" s="14">
        <v>3.1E-2</v>
      </c>
      <c r="AF111" s="14">
        <f t="shared" si="16"/>
        <v>0.70567491303897623</v>
      </c>
      <c r="AG111" s="3">
        <v>45046</v>
      </c>
      <c r="AH111" s="14">
        <v>0.96853093280961167</v>
      </c>
      <c r="AI111" s="2" t="s">
        <v>152</v>
      </c>
      <c r="AJ111" s="35">
        <v>144013</v>
      </c>
      <c r="AK111" s="14">
        <f t="shared" si="12"/>
        <v>0.28656052945238053</v>
      </c>
      <c r="AL111" s="12">
        <v>45107</v>
      </c>
      <c r="AM111" s="12" t="s">
        <v>157</v>
      </c>
      <c r="AN111" s="35">
        <v>48000</v>
      </c>
      <c r="AO111" s="14">
        <f t="shared" si="13"/>
        <v>9.5511553913287445E-2</v>
      </c>
      <c r="AP111" s="12">
        <v>46356</v>
      </c>
      <c r="AQ111" s="12" t="s">
        <v>158</v>
      </c>
      <c r="AR111" s="35">
        <v>28000</v>
      </c>
      <c r="AS111" s="14">
        <f t="shared" si="14"/>
        <v>5.5715073116084347E-2</v>
      </c>
      <c r="AT111" s="12">
        <v>45107</v>
      </c>
      <c r="AU111" s="12" t="s">
        <v>1019</v>
      </c>
      <c r="AV111" s="31">
        <v>8.602144955643853</v>
      </c>
      <c r="AW111" s="2"/>
      <c r="AX111" s="2"/>
      <c r="AY111" s="2"/>
      <c r="AZ111" s="2"/>
      <c r="BB111" s="13"/>
      <c r="BC111" s="13"/>
      <c r="BD111" s="13"/>
      <c r="BE111" s="13"/>
      <c r="BF111" s="12"/>
    </row>
    <row r="112" spans="1:58" outlineLevel="1" x14ac:dyDescent="0.35">
      <c r="A112" s="9" t="s">
        <v>1180</v>
      </c>
      <c r="B112" s="2">
        <v>67692</v>
      </c>
      <c r="C112" s="2" t="s">
        <v>90</v>
      </c>
      <c r="D112" s="2" t="s">
        <v>920</v>
      </c>
      <c r="E112" s="2" t="s">
        <v>147</v>
      </c>
      <c r="F112" s="2" t="s">
        <v>148</v>
      </c>
      <c r="H112" s="2" t="s">
        <v>986</v>
      </c>
      <c r="I112" s="2" t="s">
        <v>150</v>
      </c>
      <c r="J112" s="11">
        <v>90703</v>
      </c>
      <c r="K112" s="11" t="s">
        <v>378</v>
      </c>
      <c r="L112" s="6"/>
      <c r="M112" s="2" t="str">
        <f>_xlfn.XLOOKUP(I112,Dropdowns!$U$2:$U$53,Dropdowns!$W$2:$W$53,"",0,1)</f>
        <v>Pacific</v>
      </c>
      <c r="N112" s="11" t="s">
        <v>378</v>
      </c>
      <c r="O112" s="11" t="s">
        <v>1683</v>
      </c>
      <c r="P112" s="3" t="s">
        <v>151</v>
      </c>
      <c r="Q112" s="3">
        <v>45103</v>
      </c>
      <c r="R112" s="2" t="s">
        <v>95</v>
      </c>
      <c r="S112" s="11">
        <v>394696</v>
      </c>
      <c r="T112" s="11">
        <v>394696</v>
      </c>
      <c r="U112" s="2">
        <v>1</v>
      </c>
      <c r="V112" s="2"/>
      <c r="W112" s="8">
        <v>1975.173130432579</v>
      </c>
      <c r="X112" s="2" t="s">
        <v>95</v>
      </c>
      <c r="Y112" s="31">
        <v>87310310.898121834</v>
      </c>
      <c r="Z112" s="35">
        <v>3439349.7879422554</v>
      </c>
      <c r="AA112" s="31">
        <v>87550000</v>
      </c>
      <c r="AB112" s="31">
        <v>139400000</v>
      </c>
      <c r="AC112" s="31">
        <f t="shared" si="15"/>
        <v>139400000</v>
      </c>
      <c r="AD112" s="3">
        <v>44714</v>
      </c>
      <c r="AE112" s="14">
        <v>7.2499999999999995E-2</v>
      </c>
      <c r="AF112" s="14">
        <f t="shared" si="16"/>
        <v>0.62632934647146221</v>
      </c>
      <c r="AG112" s="3">
        <v>45046</v>
      </c>
      <c r="AH112" s="14">
        <v>0.8170009323631352</v>
      </c>
      <c r="AI112" s="2" t="s">
        <v>152</v>
      </c>
      <c r="AJ112" s="35">
        <v>40912</v>
      </c>
      <c r="AK112" s="14">
        <f t="shared" si="12"/>
        <v>0.10365445811459958</v>
      </c>
      <c r="AL112" s="12">
        <v>45169</v>
      </c>
      <c r="AM112" s="12" t="s">
        <v>1020</v>
      </c>
      <c r="AN112" s="35">
        <v>37934</v>
      </c>
      <c r="AO112" s="14">
        <f t="shared" si="13"/>
        <v>9.6109410787036095E-2</v>
      </c>
      <c r="AP112" s="12">
        <v>46446</v>
      </c>
      <c r="AQ112" s="12" t="s">
        <v>1021</v>
      </c>
      <c r="AR112" s="35">
        <v>30850</v>
      </c>
      <c r="AS112" s="14">
        <f t="shared" si="14"/>
        <v>7.8161420434967668E-2</v>
      </c>
      <c r="AT112" s="12">
        <v>46507</v>
      </c>
      <c r="AU112" s="12" t="s">
        <v>1022</v>
      </c>
      <c r="AV112" s="31">
        <v>11.976979970043446</v>
      </c>
      <c r="AW112" s="2"/>
      <c r="AX112" s="2"/>
      <c r="AY112" s="2"/>
      <c r="AZ112" s="2"/>
      <c r="BB112" s="13"/>
      <c r="BC112" s="13"/>
      <c r="BD112" s="13"/>
      <c r="BE112" s="13"/>
      <c r="BF112" s="12"/>
    </row>
    <row r="113" spans="1:58" outlineLevel="1" x14ac:dyDescent="0.35">
      <c r="A113" s="9" t="s">
        <v>1180</v>
      </c>
      <c r="B113" s="2">
        <v>67692</v>
      </c>
      <c r="C113" s="2" t="s">
        <v>90</v>
      </c>
      <c r="D113" s="2" t="s">
        <v>921</v>
      </c>
      <c r="E113" s="2" t="s">
        <v>147</v>
      </c>
      <c r="F113" s="2" t="s">
        <v>148</v>
      </c>
      <c r="H113" s="2" t="s">
        <v>987</v>
      </c>
      <c r="I113" s="2" t="s">
        <v>150</v>
      </c>
      <c r="J113" s="11">
        <v>90620</v>
      </c>
      <c r="K113" s="11" t="s">
        <v>1003</v>
      </c>
      <c r="L113" s="6"/>
      <c r="M113" s="2" t="str">
        <f>_xlfn.XLOOKUP(I113,Dropdowns!$U$2:$U$53,Dropdowns!$W$2:$W$53,"",0,1)</f>
        <v>Pacific</v>
      </c>
      <c r="N113" s="11" t="s">
        <v>406</v>
      </c>
      <c r="O113" s="11" t="s">
        <v>1684</v>
      </c>
      <c r="P113" s="3" t="s">
        <v>151</v>
      </c>
      <c r="Q113" s="3">
        <v>45103</v>
      </c>
      <c r="R113" s="2" t="s">
        <v>95</v>
      </c>
      <c r="S113" s="11">
        <v>317312</v>
      </c>
      <c r="T113" s="11">
        <v>317312</v>
      </c>
      <c r="U113" s="2">
        <v>1</v>
      </c>
      <c r="V113" s="2"/>
      <c r="W113" s="8">
        <v>1977</v>
      </c>
      <c r="X113" s="2" t="s">
        <v>95</v>
      </c>
      <c r="Y113" s="31">
        <v>81218893.858717978</v>
      </c>
      <c r="Z113" s="35">
        <v>3199395.1515741912</v>
      </c>
      <c r="AA113" s="31">
        <v>71900000</v>
      </c>
      <c r="AB113" s="31">
        <v>96000000</v>
      </c>
      <c r="AC113" s="31">
        <f t="shared" si="15"/>
        <v>96000000</v>
      </c>
      <c r="AD113" s="3">
        <v>44714</v>
      </c>
      <c r="AE113" s="14">
        <v>0.04</v>
      </c>
      <c r="AF113" s="14">
        <f t="shared" si="16"/>
        <v>0.84603014436164559</v>
      </c>
      <c r="AG113" s="3">
        <v>45046</v>
      </c>
      <c r="AH113" s="14">
        <v>1</v>
      </c>
      <c r="AI113" s="2" t="s">
        <v>152</v>
      </c>
      <c r="AJ113" s="35">
        <v>54000</v>
      </c>
      <c r="AK113" s="14">
        <f t="shared" si="12"/>
        <v>0.17017950786607502</v>
      </c>
      <c r="AL113" s="12">
        <v>45657</v>
      </c>
      <c r="AM113" s="12" t="s">
        <v>1023</v>
      </c>
      <c r="AN113" s="35">
        <v>53360</v>
      </c>
      <c r="AO113" s="14">
        <f t="shared" si="13"/>
        <v>0.16816256555062525</v>
      </c>
      <c r="AP113" s="12">
        <v>45716</v>
      </c>
      <c r="AQ113" s="12" t="s">
        <v>1024</v>
      </c>
      <c r="AR113" s="35">
        <v>52000</v>
      </c>
      <c r="AS113" s="14">
        <f t="shared" si="14"/>
        <v>0.16387656313029447</v>
      </c>
      <c r="AT113" s="12">
        <v>46173</v>
      </c>
      <c r="AU113" s="12" t="s">
        <v>1025</v>
      </c>
      <c r="AV113" s="31">
        <v>10.249854275917707</v>
      </c>
      <c r="AW113" s="2"/>
      <c r="AX113" s="2"/>
      <c r="AY113" s="2"/>
      <c r="AZ113" s="2"/>
      <c r="BB113" s="13"/>
      <c r="BC113" s="13"/>
      <c r="BD113" s="13"/>
      <c r="BE113" s="13"/>
      <c r="BF113" s="12"/>
    </row>
    <row r="114" spans="1:58" outlineLevel="1" x14ac:dyDescent="0.35">
      <c r="A114" s="9" t="s">
        <v>1180</v>
      </c>
      <c r="B114" s="2">
        <v>67692</v>
      </c>
      <c r="C114" s="2" t="s">
        <v>90</v>
      </c>
      <c r="D114" s="2" t="s">
        <v>922</v>
      </c>
      <c r="E114" s="2" t="s">
        <v>147</v>
      </c>
      <c r="F114" s="2" t="s">
        <v>148</v>
      </c>
      <c r="H114" s="2" t="s">
        <v>988</v>
      </c>
      <c r="I114" s="2" t="s">
        <v>150</v>
      </c>
      <c r="J114" s="11">
        <v>95131</v>
      </c>
      <c r="K114" s="11" t="s">
        <v>984</v>
      </c>
      <c r="L114" s="6"/>
      <c r="M114" s="2" t="str">
        <f>_xlfn.XLOOKUP(I114,Dropdowns!$U$2:$U$53,Dropdowns!$W$2:$W$53,"",0,1)</f>
        <v>Pacific</v>
      </c>
      <c r="N114" s="11" t="s">
        <v>988</v>
      </c>
      <c r="O114" s="11" t="s">
        <v>1681</v>
      </c>
      <c r="P114" s="3" t="s">
        <v>151</v>
      </c>
      <c r="Q114" s="3">
        <v>45103</v>
      </c>
      <c r="R114" s="2" t="s">
        <v>95</v>
      </c>
      <c r="S114" s="11">
        <v>315600</v>
      </c>
      <c r="T114" s="11">
        <v>315600</v>
      </c>
      <c r="U114" s="2">
        <v>1</v>
      </c>
      <c r="V114" s="2"/>
      <c r="W114" s="8">
        <v>1979</v>
      </c>
      <c r="X114" s="2" t="s">
        <v>95</v>
      </c>
      <c r="Y114" s="31">
        <v>78680803.425633043</v>
      </c>
      <c r="Z114" s="35">
        <v>3099414.0530874976</v>
      </c>
      <c r="AA114" s="31">
        <v>63700000</v>
      </c>
      <c r="AB114" s="31">
        <v>120100000</v>
      </c>
      <c r="AC114" s="31">
        <f t="shared" si="15"/>
        <v>120100000</v>
      </c>
      <c r="AD114" s="3">
        <v>44714</v>
      </c>
      <c r="AE114" s="14">
        <v>4.4999999999999998E-2</v>
      </c>
      <c r="AF114" s="14">
        <f t="shared" si="16"/>
        <v>0.65512742236164068</v>
      </c>
      <c r="AG114" s="3">
        <v>45046</v>
      </c>
      <c r="AH114" s="14">
        <v>0.96673003802281365</v>
      </c>
      <c r="AI114" s="2" t="s">
        <v>152</v>
      </c>
      <c r="AJ114" s="35">
        <v>40075</v>
      </c>
      <c r="AK114" s="14">
        <f t="shared" si="12"/>
        <v>0.12698035487959441</v>
      </c>
      <c r="AL114" s="12">
        <v>45077</v>
      </c>
      <c r="AM114" s="12" t="s">
        <v>1026</v>
      </c>
      <c r="AN114" s="35">
        <v>36750</v>
      </c>
      <c r="AO114" s="14">
        <f t="shared" si="13"/>
        <v>0.11644486692015209</v>
      </c>
      <c r="AP114" s="12">
        <v>47695</v>
      </c>
      <c r="AQ114" s="12" t="s">
        <v>1026</v>
      </c>
      <c r="AR114" s="35">
        <v>31500</v>
      </c>
      <c r="AS114" s="14">
        <f t="shared" si="14"/>
        <v>9.9809885931558942E-2</v>
      </c>
      <c r="AT114" s="12">
        <v>45260</v>
      </c>
      <c r="AU114" s="12" t="s">
        <v>1026</v>
      </c>
      <c r="AV114" s="31">
        <v>13.173701081612585</v>
      </c>
      <c r="AW114" s="2"/>
      <c r="AX114" s="2"/>
      <c r="AY114" s="2"/>
      <c r="AZ114" s="2"/>
      <c r="BB114"/>
      <c r="BC114" s="13"/>
      <c r="BD114" s="13"/>
      <c r="BE114" s="13"/>
      <c r="BF114" s="12"/>
    </row>
    <row r="115" spans="1:58" outlineLevel="1" x14ac:dyDescent="0.35">
      <c r="A115" s="9" t="s">
        <v>1180</v>
      </c>
      <c r="B115" s="2">
        <v>67692</v>
      </c>
      <c r="C115" s="2" t="s">
        <v>90</v>
      </c>
      <c r="D115" s="2" t="s">
        <v>923</v>
      </c>
      <c r="E115" s="2" t="s">
        <v>147</v>
      </c>
      <c r="F115" s="2" t="s">
        <v>148</v>
      </c>
      <c r="H115" s="2" t="s">
        <v>989</v>
      </c>
      <c r="I115" s="2" t="s">
        <v>150</v>
      </c>
      <c r="J115" s="11">
        <v>94086</v>
      </c>
      <c r="K115" s="11" t="s">
        <v>984</v>
      </c>
      <c r="L115" s="6"/>
      <c r="M115" s="2" t="str">
        <f>_xlfn.XLOOKUP(I115,Dropdowns!$U$2:$U$53,Dropdowns!$W$2:$W$53,"",0,1)</f>
        <v>Pacific</v>
      </c>
      <c r="N115" s="11" t="s">
        <v>988</v>
      </c>
      <c r="O115" s="11" t="s">
        <v>1681</v>
      </c>
      <c r="P115" s="3" t="s">
        <v>151</v>
      </c>
      <c r="Q115" s="3">
        <v>45103</v>
      </c>
      <c r="R115" s="2" t="s">
        <v>95</v>
      </c>
      <c r="S115" s="11">
        <v>287300</v>
      </c>
      <c r="T115" s="11">
        <v>287300</v>
      </c>
      <c r="U115" s="2">
        <v>1</v>
      </c>
      <c r="V115" s="2"/>
      <c r="W115" s="8">
        <v>1979</v>
      </c>
      <c r="X115" s="2" t="s">
        <v>95</v>
      </c>
      <c r="Y115" s="31">
        <v>87310310.898121834</v>
      </c>
      <c r="Z115" s="35">
        <v>3439349.7879422554</v>
      </c>
      <c r="AA115" s="31">
        <v>50800000</v>
      </c>
      <c r="AB115" s="31">
        <v>135600000</v>
      </c>
      <c r="AC115" s="31">
        <f t="shared" si="15"/>
        <v>135600000</v>
      </c>
      <c r="AD115" s="3">
        <v>44714</v>
      </c>
      <c r="AE115" s="14">
        <v>4.2500000000000003E-2</v>
      </c>
      <c r="AF115" s="14">
        <f t="shared" si="16"/>
        <v>0.64388134880620818</v>
      </c>
      <c r="AG115" s="3">
        <v>45046</v>
      </c>
      <c r="AH115" s="14">
        <v>1</v>
      </c>
      <c r="AI115" s="2" t="s">
        <v>152</v>
      </c>
      <c r="AJ115" s="35">
        <v>77000</v>
      </c>
      <c r="AK115" s="14">
        <f t="shared" si="12"/>
        <v>0.26801253045596934</v>
      </c>
      <c r="AL115" s="12">
        <v>47391</v>
      </c>
      <c r="AM115" s="12" t="s">
        <v>1027</v>
      </c>
      <c r="AN115" s="35">
        <v>65700</v>
      </c>
      <c r="AO115" s="14">
        <f t="shared" si="13"/>
        <v>0.22868082144100244</v>
      </c>
      <c r="AP115" s="12">
        <v>46356</v>
      </c>
      <c r="AQ115" s="12" t="s">
        <v>1028</v>
      </c>
      <c r="AR115" s="35">
        <v>56358</v>
      </c>
      <c r="AS115" s="14">
        <f t="shared" si="14"/>
        <v>0.19616428820048729</v>
      </c>
      <c r="AT115" s="12">
        <v>46326</v>
      </c>
      <c r="AU115" s="12" t="s">
        <v>1029</v>
      </c>
      <c r="AV115" s="31">
        <v>20.051355099199444</v>
      </c>
      <c r="AW115" s="2"/>
      <c r="AX115" s="2"/>
      <c r="AY115" s="2"/>
      <c r="AZ115" s="2"/>
      <c r="BB115"/>
      <c r="BC115" s="13"/>
      <c r="BD115" s="13"/>
      <c r="BE115" s="13"/>
      <c r="BF115" s="12"/>
    </row>
    <row r="116" spans="1:58" outlineLevel="1" x14ac:dyDescent="0.35">
      <c r="A116" s="9" t="s">
        <v>1180</v>
      </c>
      <c r="B116" s="2">
        <v>67692</v>
      </c>
      <c r="C116" s="2" t="s">
        <v>90</v>
      </c>
      <c r="D116" s="2" t="s">
        <v>924</v>
      </c>
      <c r="E116" s="2" t="s">
        <v>147</v>
      </c>
      <c r="F116" s="2" t="s">
        <v>148</v>
      </c>
      <c r="H116" s="2" t="s">
        <v>984</v>
      </c>
      <c r="I116" s="2" t="s">
        <v>150</v>
      </c>
      <c r="J116" s="11">
        <v>90501</v>
      </c>
      <c r="K116" s="11" t="s">
        <v>984</v>
      </c>
      <c r="L116" s="6"/>
      <c r="M116" s="2" t="str">
        <f>_xlfn.XLOOKUP(I116,Dropdowns!$U$2:$U$53,Dropdowns!$W$2:$W$53,"",0,1)</f>
        <v>Pacific</v>
      </c>
      <c r="N116" s="11" t="s">
        <v>988</v>
      </c>
      <c r="O116" s="11" t="s">
        <v>1683</v>
      </c>
      <c r="P116" s="3" t="s">
        <v>151</v>
      </c>
      <c r="Q116" s="3">
        <v>45103</v>
      </c>
      <c r="R116" s="2" t="s">
        <v>95</v>
      </c>
      <c r="S116" s="11">
        <v>251413</v>
      </c>
      <c r="T116" s="11">
        <v>251413</v>
      </c>
      <c r="U116" s="2">
        <v>1</v>
      </c>
      <c r="V116" s="2"/>
      <c r="W116" s="8">
        <v>1981.4219869298724</v>
      </c>
      <c r="X116" s="2" t="s">
        <v>95</v>
      </c>
      <c r="Y116" s="31">
        <v>64975115.086974382</v>
      </c>
      <c r="Z116" s="35">
        <v>2559516.1212593527</v>
      </c>
      <c r="AA116" s="31">
        <v>55400000</v>
      </c>
      <c r="AB116" s="31">
        <v>113200000</v>
      </c>
      <c r="AC116" s="31">
        <f t="shared" si="15"/>
        <v>113200000</v>
      </c>
      <c r="AD116" s="3">
        <v>44714</v>
      </c>
      <c r="AE116" s="14">
        <v>4.4999999999999998E-2</v>
      </c>
      <c r="AF116" s="14">
        <f t="shared" si="16"/>
        <v>0.57398511560931431</v>
      </c>
      <c r="AG116" s="3">
        <v>45046</v>
      </c>
      <c r="AH116" s="14">
        <v>0.86544053012374067</v>
      </c>
      <c r="AI116" s="2" t="s">
        <v>152</v>
      </c>
      <c r="AJ116" s="35">
        <v>10328</v>
      </c>
      <c r="AK116" s="14">
        <f t="shared" si="12"/>
        <v>4.1079816875022372E-2</v>
      </c>
      <c r="AL116" s="12">
        <v>46356</v>
      </c>
      <c r="AM116" s="12" t="s">
        <v>1030</v>
      </c>
      <c r="AN116" s="35">
        <v>9858</v>
      </c>
      <c r="AO116" s="14">
        <f t="shared" si="13"/>
        <v>3.9210382915760122E-2</v>
      </c>
      <c r="AP116" s="12">
        <v>45382</v>
      </c>
      <c r="AQ116" s="12" t="s">
        <v>1031</v>
      </c>
      <c r="AR116" s="35">
        <v>8024</v>
      </c>
      <c r="AS116" s="14">
        <f t="shared" si="14"/>
        <v>3.1915612955575087E-2</v>
      </c>
      <c r="AT116" s="12">
        <v>47299</v>
      </c>
      <c r="AU116" s="12" t="s">
        <v>1032</v>
      </c>
      <c r="AV116" s="31">
        <v>20.896058423681993</v>
      </c>
      <c r="AW116" s="2"/>
      <c r="AX116" s="2"/>
      <c r="AY116" s="2"/>
      <c r="AZ116" s="2"/>
      <c r="BB116" s="13"/>
      <c r="BC116" s="13"/>
      <c r="BD116" s="13"/>
      <c r="BE116" s="13"/>
      <c r="BF116" s="12"/>
    </row>
    <row r="117" spans="1:58" outlineLevel="1" x14ac:dyDescent="0.35">
      <c r="A117" s="9" t="s">
        <v>1180</v>
      </c>
      <c r="B117" s="2">
        <v>67692</v>
      </c>
      <c r="C117" s="2" t="s">
        <v>90</v>
      </c>
      <c r="D117" s="2" t="s">
        <v>925</v>
      </c>
      <c r="E117" s="2" t="s">
        <v>147</v>
      </c>
      <c r="F117" s="2" t="s">
        <v>148</v>
      </c>
      <c r="H117" s="2" t="s">
        <v>702</v>
      </c>
      <c r="I117" s="2" t="s">
        <v>150</v>
      </c>
      <c r="J117" s="11">
        <v>94538</v>
      </c>
      <c r="K117" s="11" t="s">
        <v>999</v>
      </c>
      <c r="L117" s="6"/>
      <c r="M117" s="2" t="str">
        <f>_xlfn.XLOOKUP(I117,Dropdowns!$U$2:$U$53,Dropdowns!$W$2:$W$53,"",0,1)</f>
        <v>Pacific</v>
      </c>
      <c r="N117" s="11" t="s">
        <v>1000</v>
      </c>
      <c r="O117" s="11" t="s">
        <v>1677</v>
      </c>
      <c r="P117" s="3" t="s">
        <v>151</v>
      </c>
      <c r="Q117" s="3">
        <v>45103</v>
      </c>
      <c r="R117" s="2" t="s">
        <v>95</v>
      </c>
      <c r="S117" s="11">
        <v>333983</v>
      </c>
      <c r="T117" s="11">
        <v>333983</v>
      </c>
      <c r="U117" s="2">
        <v>1</v>
      </c>
      <c r="V117" s="2"/>
      <c r="W117" s="8">
        <v>1987.1916265199127</v>
      </c>
      <c r="X117" s="2" t="s">
        <v>95</v>
      </c>
      <c r="Y117" s="31">
        <v>68528441.693293288</v>
      </c>
      <c r="Z117" s="35">
        <v>2699489.6591407233</v>
      </c>
      <c r="AA117" s="31">
        <v>51400000</v>
      </c>
      <c r="AB117" s="31">
        <v>127300000</v>
      </c>
      <c r="AC117" s="31">
        <f t="shared" si="15"/>
        <v>127300000</v>
      </c>
      <c r="AD117" s="3">
        <v>44714</v>
      </c>
      <c r="AE117" s="14">
        <v>4.4999999999999998E-2</v>
      </c>
      <c r="AF117" s="14">
        <f t="shared" si="16"/>
        <v>0.53832240136129839</v>
      </c>
      <c r="AG117" s="3">
        <v>45046</v>
      </c>
      <c r="AH117" s="14">
        <v>0.93143962417248782</v>
      </c>
      <c r="AI117" s="2" t="s">
        <v>152</v>
      </c>
      <c r="AJ117" s="35">
        <v>49335</v>
      </c>
      <c r="AK117" s="14">
        <f t="shared" si="12"/>
        <v>0.14771709937332139</v>
      </c>
      <c r="AL117" s="12">
        <v>45808</v>
      </c>
      <c r="AM117" s="12" t="s">
        <v>1033</v>
      </c>
      <c r="AN117" s="35">
        <v>28956</v>
      </c>
      <c r="AO117" s="14">
        <f t="shared" si="13"/>
        <v>8.6699023602997763E-2</v>
      </c>
      <c r="AP117" s="12">
        <v>45688</v>
      </c>
      <c r="AQ117" s="12" t="s">
        <v>1034</v>
      </c>
      <c r="AR117" s="35">
        <v>21614</v>
      </c>
      <c r="AS117" s="14">
        <f t="shared" si="14"/>
        <v>6.4715868771763829E-2</v>
      </c>
      <c r="AT117" s="12">
        <v>47057</v>
      </c>
      <c r="AU117" s="12" t="s">
        <v>1035</v>
      </c>
      <c r="AV117" s="31">
        <v>12.494624041660638</v>
      </c>
      <c r="AW117" s="2"/>
      <c r="AX117" s="2"/>
      <c r="AY117" s="2"/>
      <c r="AZ117" s="2"/>
      <c r="BB117" s="13"/>
      <c r="BC117" s="13"/>
      <c r="BD117" s="13"/>
      <c r="BE117" s="13"/>
      <c r="BF117" s="12"/>
    </row>
    <row r="118" spans="1:58" outlineLevel="1" x14ac:dyDescent="0.35">
      <c r="A118" s="9" t="s">
        <v>1180</v>
      </c>
      <c r="B118" s="2">
        <v>67692</v>
      </c>
      <c r="C118" s="2" t="s">
        <v>90</v>
      </c>
      <c r="D118" s="2" t="s">
        <v>926</v>
      </c>
      <c r="E118" s="2" t="s">
        <v>147</v>
      </c>
      <c r="F118" s="2" t="s">
        <v>148</v>
      </c>
      <c r="H118" s="2" t="s">
        <v>988</v>
      </c>
      <c r="I118" s="2" t="s">
        <v>150</v>
      </c>
      <c r="J118" s="11">
        <v>95125</v>
      </c>
      <c r="K118" s="11" t="s">
        <v>984</v>
      </c>
      <c r="L118" s="6"/>
      <c r="M118" s="2" t="str">
        <f>_xlfn.XLOOKUP(I118,Dropdowns!$U$2:$U$53,Dropdowns!$W$2:$W$53,"",0,1)</f>
        <v>Pacific</v>
      </c>
      <c r="N118" s="11" t="s">
        <v>988</v>
      </c>
      <c r="O118" s="11" t="s">
        <v>1681</v>
      </c>
      <c r="P118" s="3" t="s">
        <v>151</v>
      </c>
      <c r="Q118" s="3">
        <v>45103</v>
      </c>
      <c r="R118" s="2" t="s">
        <v>95</v>
      </c>
      <c r="S118" s="11">
        <v>212840</v>
      </c>
      <c r="T118" s="11">
        <v>212840</v>
      </c>
      <c r="U118" s="2">
        <v>1</v>
      </c>
      <c r="V118" s="2"/>
      <c r="W118" s="8">
        <v>1988</v>
      </c>
      <c r="X118" s="2" t="s">
        <v>95</v>
      </c>
      <c r="Y118" s="31">
        <v>51269426.748315722</v>
      </c>
      <c r="Z118" s="35">
        <v>2019618.189431208</v>
      </c>
      <c r="AA118" s="31">
        <v>36950000</v>
      </c>
      <c r="AB118" s="31">
        <v>94400000</v>
      </c>
      <c r="AC118" s="31">
        <f t="shared" si="15"/>
        <v>94400000</v>
      </c>
      <c r="AD118" s="3">
        <v>44714</v>
      </c>
      <c r="AE118" s="14">
        <v>4.4999999999999998E-2</v>
      </c>
      <c r="AF118" s="14">
        <f t="shared" si="16"/>
        <v>0.54310833419825977</v>
      </c>
      <c r="AG118" s="3">
        <v>45046</v>
      </c>
      <c r="AH118" s="14">
        <v>1</v>
      </c>
      <c r="AI118" s="2" t="s">
        <v>152</v>
      </c>
      <c r="AJ118" s="35">
        <v>212840</v>
      </c>
      <c r="AK118" s="14">
        <f t="shared" si="12"/>
        <v>1</v>
      </c>
      <c r="AL118" s="12">
        <v>47573</v>
      </c>
      <c r="AM118" s="12" t="s">
        <v>153</v>
      </c>
      <c r="AN118" s="35" t="s">
        <v>1036</v>
      </c>
      <c r="AO118" s="14"/>
      <c r="AP118" s="12" t="s">
        <v>1036</v>
      </c>
      <c r="AQ118" s="12"/>
      <c r="AR118" s="35" t="s">
        <v>1036</v>
      </c>
      <c r="AS118" s="14"/>
      <c r="AT118" s="12" t="s">
        <v>1036</v>
      </c>
      <c r="AU118" s="12"/>
      <c r="AV118" s="31">
        <v>11.480189813944747</v>
      </c>
      <c r="AW118" s="2"/>
      <c r="AX118" s="2"/>
      <c r="AY118" s="2"/>
      <c r="AZ118" s="2"/>
      <c r="BB118" s="13"/>
      <c r="BC118" s="13"/>
      <c r="BD118" s="13"/>
      <c r="BE118" s="13"/>
      <c r="BF118" s="12"/>
    </row>
    <row r="119" spans="1:58" outlineLevel="1" x14ac:dyDescent="0.35">
      <c r="A119" s="9" t="s">
        <v>1180</v>
      </c>
      <c r="B119" s="2">
        <v>67692</v>
      </c>
      <c r="C119" s="2" t="s">
        <v>90</v>
      </c>
      <c r="D119" s="2" t="s">
        <v>927</v>
      </c>
      <c r="E119" s="2" t="s">
        <v>147</v>
      </c>
      <c r="F119" s="2" t="s">
        <v>148</v>
      </c>
      <c r="H119" s="2" t="s">
        <v>990</v>
      </c>
      <c r="I119" s="2" t="s">
        <v>156</v>
      </c>
      <c r="J119" s="11">
        <v>98052</v>
      </c>
      <c r="K119" s="11" t="s">
        <v>1002</v>
      </c>
      <c r="L119" s="6"/>
      <c r="M119" s="2" t="str">
        <f>_xlfn.XLOOKUP(I119,Dropdowns!$U$2:$U$53,Dropdowns!$W$2:$W$53,"",0,1)</f>
        <v>Pacific</v>
      </c>
      <c r="N119" s="11" t="s">
        <v>1001</v>
      </c>
      <c r="O119" s="11" t="s">
        <v>1682</v>
      </c>
      <c r="P119" s="3" t="s">
        <v>151</v>
      </c>
      <c r="Q119" s="3">
        <v>45103</v>
      </c>
      <c r="R119" s="2" t="s">
        <v>95</v>
      </c>
      <c r="S119" s="11">
        <v>155112</v>
      </c>
      <c r="T119" s="11">
        <v>155112</v>
      </c>
      <c r="U119" s="2">
        <v>1</v>
      </c>
      <c r="V119" s="2"/>
      <c r="W119" s="8">
        <v>1980</v>
      </c>
      <c r="X119" s="2" t="s">
        <v>95</v>
      </c>
      <c r="Y119" s="31">
        <v>44670391.622294888</v>
      </c>
      <c r="Z119" s="35">
        <v>1759667.333365805</v>
      </c>
      <c r="AA119" s="31">
        <v>31110000</v>
      </c>
      <c r="AB119" s="31">
        <v>77200000</v>
      </c>
      <c r="AC119" s="31">
        <f t="shared" si="15"/>
        <v>77200000</v>
      </c>
      <c r="AD119" s="3">
        <v>44714</v>
      </c>
      <c r="AE119" s="14">
        <v>3.7499999999999999E-2</v>
      </c>
      <c r="AF119" s="14">
        <f t="shared" si="16"/>
        <v>0.5786320158328353</v>
      </c>
      <c r="AG119" s="3">
        <v>45046</v>
      </c>
      <c r="AH119" s="14">
        <v>0.77863092475114759</v>
      </c>
      <c r="AI119" s="2" t="s">
        <v>152</v>
      </c>
      <c r="AJ119" s="35">
        <v>13061</v>
      </c>
      <c r="AK119" s="14">
        <f t="shared" si="12"/>
        <v>8.420367218525969E-2</v>
      </c>
      <c r="AL119" s="12">
        <v>45961</v>
      </c>
      <c r="AM119" s="12" t="s">
        <v>1037</v>
      </c>
      <c r="AN119" s="35">
        <v>6238</v>
      </c>
      <c r="AO119" s="14">
        <f t="shared" ref="AO119:AO160" si="17">AN119/$T119</f>
        <v>4.0216101913456086E-2</v>
      </c>
      <c r="AP119" s="12">
        <v>45777</v>
      </c>
      <c r="AQ119" s="12" t="s">
        <v>1037</v>
      </c>
      <c r="AR119" s="35">
        <v>4050</v>
      </c>
      <c r="AS119" s="14">
        <f>AR119/$T119</f>
        <v>2.6110165557790499E-2</v>
      </c>
      <c r="AT119" s="12">
        <v>45688</v>
      </c>
      <c r="AU119" s="12" t="s">
        <v>1038</v>
      </c>
      <c r="AV119" s="31">
        <v>21.648651790519558</v>
      </c>
      <c r="AW119" s="2"/>
      <c r="AX119" s="2"/>
      <c r="AY119" s="2"/>
      <c r="AZ119" s="2"/>
      <c r="BB119" s="13"/>
      <c r="BC119" s="13"/>
      <c r="BD119" s="13"/>
      <c r="BE119" s="13"/>
      <c r="BF119" s="12"/>
    </row>
    <row r="120" spans="1:58" outlineLevel="1" x14ac:dyDescent="0.35">
      <c r="A120" s="9" t="s">
        <v>1180</v>
      </c>
      <c r="B120" s="2">
        <v>67692</v>
      </c>
      <c r="C120" s="2" t="s">
        <v>90</v>
      </c>
      <c r="D120" s="2" t="s">
        <v>928</v>
      </c>
      <c r="E120" s="2" t="s">
        <v>147</v>
      </c>
      <c r="F120" s="2" t="s">
        <v>148</v>
      </c>
      <c r="H120" s="2" t="s">
        <v>991</v>
      </c>
      <c r="I120" s="2" t="s">
        <v>150</v>
      </c>
      <c r="J120" s="11">
        <v>90230</v>
      </c>
      <c r="K120" s="11" t="s">
        <v>378</v>
      </c>
      <c r="L120" s="6"/>
      <c r="M120" s="2" t="str">
        <f>_xlfn.XLOOKUP(I120,Dropdowns!$U$2:$U$53,Dropdowns!$W$2:$W$53,"",0,1)</f>
        <v>Pacific</v>
      </c>
      <c r="N120" s="11" t="s">
        <v>378</v>
      </c>
      <c r="O120" s="11" t="s">
        <v>1683</v>
      </c>
      <c r="P120" s="3" t="s">
        <v>151</v>
      </c>
      <c r="Q120" s="3">
        <v>45103</v>
      </c>
      <c r="R120" s="2" t="s">
        <v>95</v>
      </c>
      <c r="S120" s="11">
        <v>146414</v>
      </c>
      <c r="T120" s="11">
        <v>146414</v>
      </c>
      <c r="U120" s="2">
        <v>1</v>
      </c>
      <c r="V120" s="2"/>
      <c r="W120" s="8">
        <v>1980</v>
      </c>
      <c r="X120" s="2" t="s">
        <v>95</v>
      </c>
      <c r="Y120" s="31">
        <v>63959878.913740411</v>
      </c>
      <c r="Z120" s="35">
        <v>2519523.6818646756</v>
      </c>
      <c r="AA120" s="31">
        <v>117900000</v>
      </c>
      <c r="AB120" s="31">
        <v>124200000</v>
      </c>
      <c r="AC120" s="31">
        <f t="shared" si="15"/>
        <v>124200000</v>
      </c>
      <c r="AD120" s="3">
        <v>44714</v>
      </c>
      <c r="AE120" s="14">
        <v>0.03</v>
      </c>
      <c r="AF120" s="14">
        <f t="shared" si="16"/>
        <v>0.51497487048100166</v>
      </c>
      <c r="AG120" s="3">
        <v>45046</v>
      </c>
      <c r="AH120" s="14">
        <v>0.90057644760746924</v>
      </c>
      <c r="AI120" s="2" t="s">
        <v>152</v>
      </c>
      <c r="AJ120" s="35">
        <v>6123</v>
      </c>
      <c r="AK120" s="14">
        <f t="shared" si="12"/>
        <v>4.1819771333342443E-2</v>
      </c>
      <c r="AL120" s="12">
        <v>45443</v>
      </c>
      <c r="AM120" s="12" t="s">
        <v>1039</v>
      </c>
      <c r="AN120" s="35">
        <v>4250</v>
      </c>
      <c r="AO120" s="14">
        <f t="shared" si="17"/>
        <v>2.9027278812135453E-2</v>
      </c>
      <c r="AP120" s="12">
        <v>46295</v>
      </c>
      <c r="AQ120" s="12" t="s">
        <v>1040</v>
      </c>
      <c r="AR120" s="35">
        <v>4052</v>
      </c>
      <c r="AS120" s="14">
        <f>AR120/$T120</f>
        <v>2.7674949116887729E-2</v>
      </c>
      <c r="AT120" s="12">
        <v>45504</v>
      </c>
      <c r="AU120" s="12" t="s">
        <v>1041</v>
      </c>
      <c r="AV120" s="31">
        <v>19.863528822891464</v>
      </c>
      <c r="AW120" s="2"/>
      <c r="AX120" s="2"/>
      <c r="AY120" s="2"/>
      <c r="AZ120" s="2"/>
      <c r="BB120" s="13"/>
      <c r="BC120" s="13"/>
      <c r="BD120" s="13"/>
      <c r="BE120" s="13"/>
      <c r="BF120" s="12"/>
    </row>
    <row r="121" spans="1:58" outlineLevel="1" x14ac:dyDescent="0.35">
      <c r="A121" s="9" t="s">
        <v>1180</v>
      </c>
      <c r="B121" s="2">
        <v>67692</v>
      </c>
      <c r="C121" s="2" t="s">
        <v>90</v>
      </c>
      <c r="D121" s="2" t="s">
        <v>929</v>
      </c>
      <c r="E121" s="2" t="s">
        <v>147</v>
      </c>
      <c r="F121" s="2" t="s">
        <v>148</v>
      </c>
      <c r="H121" s="2" t="s">
        <v>705</v>
      </c>
      <c r="I121" s="2" t="s">
        <v>150</v>
      </c>
      <c r="J121" s="11" t="s">
        <v>760</v>
      </c>
      <c r="K121" s="11" t="s">
        <v>999</v>
      </c>
      <c r="L121" s="6"/>
      <c r="M121" s="2" t="str">
        <f>_xlfn.XLOOKUP(I121,Dropdowns!$U$2:$U$53,Dropdowns!$W$2:$W$53,"",0,1)</f>
        <v>Pacific</v>
      </c>
      <c r="N121" s="11" t="s">
        <v>1000</v>
      </c>
      <c r="O121" s="11" t="s">
        <v>1677</v>
      </c>
      <c r="P121" s="3" t="s">
        <v>151</v>
      </c>
      <c r="Q121" s="3">
        <v>45103</v>
      </c>
      <c r="R121" s="2" t="s">
        <v>95</v>
      </c>
      <c r="S121" s="11">
        <v>248860</v>
      </c>
      <c r="T121" s="11">
        <v>248860</v>
      </c>
      <c r="U121" s="2">
        <v>1</v>
      </c>
      <c r="V121" s="2"/>
      <c r="W121" s="8">
        <v>1978</v>
      </c>
      <c r="X121" s="2" t="s">
        <v>95</v>
      </c>
      <c r="Y121" s="31">
        <v>48731336.315230794</v>
      </c>
      <c r="Z121" s="35">
        <v>1919637.0909445148</v>
      </c>
      <c r="AA121" s="31">
        <v>24950000</v>
      </c>
      <c r="AB121" s="31">
        <v>74700000</v>
      </c>
      <c r="AC121" s="31">
        <f t="shared" si="15"/>
        <v>74700000</v>
      </c>
      <c r="AD121" s="3">
        <v>44714</v>
      </c>
      <c r="AE121" s="14">
        <v>4.2500000000000003E-2</v>
      </c>
      <c r="AF121" s="14">
        <f t="shared" si="16"/>
        <v>0.65236059324271478</v>
      </c>
      <c r="AG121" s="3">
        <v>45046</v>
      </c>
      <c r="AH121" s="14">
        <v>1</v>
      </c>
      <c r="AI121" s="2" t="s">
        <v>152</v>
      </c>
      <c r="AJ121" s="35">
        <v>130040</v>
      </c>
      <c r="AK121" s="14">
        <f t="shared" si="12"/>
        <v>0.5225427951458651</v>
      </c>
      <c r="AL121" s="12">
        <v>46295</v>
      </c>
      <c r="AM121" s="12" t="s">
        <v>155</v>
      </c>
      <c r="AN121" s="35">
        <v>118820</v>
      </c>
      <c r="AO121" s="14">
        <f t="shared" si="17"/>
        <v>0.47745720485413484</v>
      </c>
      <c r="AP121" s="12">
        <v>45596</v>
      </c>
      <c r="AQ121" s="12" t="s">
        <v>1042</v>
      </c>
      <c r="AR121" s="35" t="s">
        <v>1036</v>
      </c>
      <c r="AS121" s="14"/>
      <c r="AT121" s="12" t="s">
        <v>1036</v>
      </c>
      <c r="AU121" s="12"/>
      <c r="AV121" s="31">
        <v>8.2547887165474574</v>
      </c>
      <c r="AW121" s="2"/>
      <c r="AX121" s="2"/>
      <c r="AY121" s="2"/>
      <c r="AZ121" s="2"/>
      <c r="BB121"/>
      <c r="BC121" s="13"/>
      <c r="BD121" s="13"/>
      <c r="BE121" s="13"/>
      <c r="BF121" s="12"/>
    </row>
    <row r="122" spans="1:58" outlineLevel="1" x14ac:dyDescent="0.35">
      <c r="A122" s="9" t="s">
        <v>1180</v>
      </c>
      <c r="B122" s="2">
        <v>67692</v>
      </c>
      <c r="C122" s="2" t="s">
        <v>90</v>
      </c>
      <c r="D122" s="2" t="s">
        <v>930</v>
      </c>
      <c r="E122" s="2" t="s">
        <v>147</v>
      </c>
      <c r="F122" s="2" t="s">
        <v>148</v>
      </c>
      <c r="H122" s="2" t="s">
        <v>702</v>
      </c>
      <c r="I122" s="2" t="s">
        <v>150</v>
      </c>
      <c r="J122" s="11">
        <v>94538</v>
      </c>
      <c r="K122" s="11" t="s">
        <v>999</v>
      </c>
      <c r="L122" s="6"/>
      <c r="M122" s="2" t="str">
        <f>_xlfn.XLOOKUP(I122,Dropdowns!$U$2:$U$53,Dropdowns!$W$2:$W$53,"",0,1)</f>
        <v>Pacific</v>
      </c>
      <c r="N122" s="11" t="s">
        <v>1000</v>
      </c>
      <c r="O122" s="11" t="s">
        <v>1677</v>
      </c>
      <c r="P122" s="3" t="s">
        <v>151</v>
      </c>
      <c r="Q122" s="3">
        <v>45103</v>
      </c>
      <c r="R122" s="2" t="s">
        <v>95</v>
      </c>
      <c r="S122" s="11">
        <v>198676</v>
      </c>
      <c r="T122" s="11">
        <v>198676</v>
      </c>
      <c r="U122" s="2">
        <v>1</v>
      </c>
      <c r="V122" s="2"/>
      <c r="W122" s="8">
        <v>1993</v>
      </c>
      <c r="X122" s="2" t="s">
        <v>95</v>
      </c>
      <c r="Y122" s="31">
        <v>39594210.756125018</v>
      </c>
      <c r="Z122" s="35">
        <v>1559705.1363924183</v>
      </c>
      <c r="AA122" s="31">
        <v>27350000</v>
      </c>
      <c r="AB122" s="31">
        <v>69200000</v>
      </c>
      <c r="AC122" s="31">
        <f t="shared" si="15"/>
        <v>69200000</v>
      </c>
      <c r="AD122" s="3">
        <v>44714</v>
      </c>
      <c r="AE122" s="14">
        <v>4.2500000000000003E-2</v>
      </c>
      <c r="AF122" s="14">
        <f t="shared" si="16"/>
        <v>0.57217067566654656</v>
      </c>
      <c r="AG122" s="3">
        <v>45046</v>
      </c>
      <c r="AH122" s="14">
        <v>1</v>
      </c>
      <c r="AI122" s="2" t="s">
        <v>152</v>
      </c>
      <c r="AJ122" s="35">
        <v>66893</v>
      </c>
      <c r="AK122" s="14">
        <f t="shared" si="12"/>
        <v>0.33669391370875196</v>
      </c>
      <c r="AL122" s="12">
        <v>45900</v>
      </c>
      <c r="AM122" s="12" t="s">
        <v>1043</v>
      </c>
      <c r="AN122" s="35">
        <v>58608</v>
      </c>
      <c r="AO122" s="14">
        <f t="shared" si="17"/>
        <v>0.29499285268477321</v>
      </c>
      <c r="AP122" s="12">
        <v>45900</v>
      </c>
      <c r="AQ122" s="12" t="s">
        <v>1043</v>
      </c>
      <c r="AR122" s="35">
        <v>33410</v>
      </c>
      <c r="AS122" s="14">
        <f t="shared" ref="AS122:AS160" si="18">AR122/$T122</f>
        <v>0.16816324065312369</v>
      </c>
      <c r="AT122" s="12">
        <v>45900</v>
      </c>
      <c r="AU122" s="12" t="s">
        <v>1043</v>
      </c>
      <c r="AV122" s="31">
        <v>8.9319414524149874</v>
      </c>
      <c r="AW122" s="2"/>
      <c r="AX122" s="2"/>
      <c r="AY122" s="2"/>
      <c r="AZ122" s="2"/>
      <c r="BB122" s="13"/>
      <c r="BC122" s="13"/>
      <c r="BD122" s="13"/>
      <c r="BE122" s="13"/>
      <c r="BF122" s="12"/>
    </row>
    <row r="123" spans="1:58" outlineLevel="1" x14ac:dyDescent="0.35">
      <c r="A123" s="9" t="s">
        <v>1180</v>
      </c>
      <c r="B123" s="2">
        <v>67692</v>
      </c>
      <c r="C123" s="2" t="s">
        <v>90</v>
      </c>
      <c r="D123" s="2" t="s">
        <v>931</v>
      </c>
      <c r="E123" s="2" t="s">
        <v>147</v>
      </c>
      <c r="F123" s="2" t="s">
        <v>148</v>
      </c>
      <c r="H123" s="2" t="s">
        <v>992</v>
      </c>
      <c r="I123" s="2" t="s">
        <v>150</v>
      </c>
      <c r="J123" s="11">
        <v>94621</v>
      </c>
      <c r="K123" s="11" t="s">
        <v>999</v>
      </c>
      <c r="L123" s="6"/>
      <c r="M123" s="2" t="str">
        <f>_xlfn.XLOOKUP(I123,Dropdowns!$U$2:$U$53,Dropdowns!$W$2:$W$53,"",0,1)</f>
        <v>Pacific</v>
      </c>
      <c r="N123" s="11" t="s">
        <v>1000</v>
      </c>
      <c r="O123" s="11" t="s">
        <v>1677</v>
      </c>
      <c r="P123" s="3" t="s">
        <v>151</v>
      </c>
      <c r="Q123" s="3">
        <v>45103</v>
      </c>
      <c r="R123" s="2" t="s">
        <v>95</v>
      </c>
      <c r="S123" s="11">
        <v>199733</v>
      </c>
      <c r="T123" s="11">
        <v>199733</v>
      </c>
      <c r="U123" s="2">
        <v>1</v>
      </c>
      <c r="V123" s="2"/>
      <c r="W123" s="8">
        <v>1977</v>
      </c>
      <c r="X123" s="2" t="s">
        <v>95</v>
      </c>
      <c r="Y123" s="31">
        <v>46497816.73411604</v>
      </c>
      <c r="Z123" s="35">
        <v>1831653.7242762242</v>
      </c>
      <c r="AA123" s="31">
        <v>27100000</v>
      </c>
      <c r="AB123" s="31">
        <v>69000000</v>
      </c>
      <c r="AC123" s="31">
        <f t="shared" si="15"/>
        <v>69000000</v>
      </c>
      <c r="AD123" s="3">
        <v>44714</v>
      </c>
      <c r="AE123" s="14">
        <v>4.2500000000000003E-2</v>
      </c>
      <c r="AF123" s="14">
        <f t="shared" si="16"/>
        <v>0.67388140194371071</v>
      </c>
      <c r="AG123" s="3">
        <v>45046</v>
      </c>
      <c r="AH123" s="14">
        <v>0.94382500638352196</v>
      </c>
      <c r="AI123" s="2" t="s">
        <v>152</v>
      </c>
      <c r="AJ123" s="35">
        <v>22282</v>
      </c>
      <c r="AK123" s="14">
        <f t="shared" si="12"/>
        <v>0.1115589311731161</v>
      </c>
      <c r="AL123" s="12">
        <v>46265</v>
      </c>
      <c r="AM123" s="12" t="s">
        <v>1044</v>
      </c>
      <c r="AN123" s="35">
        <v>21823</v>
      </c>
      <c r="AO123" s="14">
        <f t="shared" si="17"/>
        <v>0.10926086325244201</v>
      </c>
      <c r="AP123" s="12">
        <v>46904</v>
      </c>
      <c r="AQ123" s="12" t="s">
        <v>1045</v>
      </c>
      <c r="AR123" s="35">
        <v>15000</v>
      </c>
      <c r="AS123" s="14">
        <f t="shared" si="18"/>
        <v>7.510025884555882E-2</v>
      </c>
      <c r="AT123" s="12">
        <v>46265</v>
      </c>
      <c r="AU123" s="12" t="s">
        <v>1044</v>
      </c>
      <c r="AV123" s="31">
        <v>12.84760817556349</v>
      </c>
      <c r="AW123" s="2"/>
      <c r="AX123" s="2"/>
      <c r="AY123" s="2"/>
      <c r="AZ123" s="2"/>
      <c r="BB123" s="13"/>
      <c r="BC123" s="13"/>
      <c r="BD123" s="13"/>
      <c r="BE123" s="13"/>
      <c r="BF123" s="12"/>
    </row>
    <row r="124" spans="1:58" outlineLevel="1" x14ac:dyDescent="0.35">
      <c r="A124" s="9" t="s">
        <v>1180</v>
      </c>
      <c r="B124" s="2">
        <v>67692</v>
      </c>
      <c r="C124" s="2" t="s">
        <v>90</v>
      </c>
      <c r="D124" s="2" t="s">
        <v>932</v>
      </c>
      <c r="E124" s="2" t="s">
        <v>147</v>
      </c>
      <c r="F124" s="2" t="s">
        <v>148</v>
      </c>
      <c r="H124" s="2" t="s">
        <v>990</v>
      </c>
      <c r="I124" s="2" t="s">
        <v>156</v>
      </c>
      <c r="J124" s="11">
        <v>98052</v>
      </c>
      <c r="K124" s="11" t="s">
        <v>1002</v>
      </c>
      <c r="L124" s="6"/>
      <c r="M124" s="2" t="str">
        <f>_xlfn.XLOOKUP(I124,Dropdowns!$U$2:$U$53,Dropdowns!$W$2:$W$53,"",0,1)</f>
        <v>Pacific</v>
      </c>
      <c r="N124" s="11" t="s">
        <v>1001</v>
      </c>
      <c r="O124" s="11" t="s">
        <v>1682</v>
      </c>
      <c r="P124" s="3" t="s">
        <v>151</v>
      </c>
      <c r="Q124" s="3">
        <v>45103</v>
      </c>
      <c r="R124" s="2" t="s">
        <v>95</v>
      </c>
      <c r="S124" s="11">
        <v>101088</v>
      </c>
      <c r="T124" s="11">
        <v>101088</v>
      </c>
      <c r="U124" s="2">
        <v>1</v>
      </c>
      <c r="V124" s="2"/>
      <c r="W124" s="8">
        <v>1975</v>
      </c>
      <c r="X124" s="2" t="s">
        <v>95</v>
      </c>
      <c r="Y124" s="31">
        <v>32462481.210008312</v>
      </c>
      <c r="Z124" s="35">
        <v>1278770.2473766278</v>
      </c>
      <c r="AA124" s="31">
        <v>21240000</v>
      </c>
      <c r="AB124" s="31">
        <v>48500000</v>
      </c>
      <c r="AC124" s="31">
        <f t="shared" si="15"/>
        <v>48500000</v>
      </c>
      <c r="AD124" s="3">
        <v>44714</v>
      </c>
      <c r="AE124" s="14">
        <v>3.5000000000000003E-2</v>
      </c>
      <c r="AF124" s="14">
        <f t="shared" si="16"/>
        <v>0.66932950948470749</v>
      </c>
      <c r="AG124" s="3">
        <v>45046</v>
      </c>
      <c r="AH124" s="14">
        <v>0.9510228711617601</v>
      </c>
      <c r="AI124" s="2" t="s">
        <v>152</v>
      </c>
      <c r="AJ124" s="35">
        <v>4293</v>
      </c>
      <c r="AK124" s="14">
        <f t="shared" si="12"/>
        <v>4.246794871794872E-2</v>
      </c>
      <c r="AL124" s="12">
        <v>45535</v>
      </c>
      <c r="AM124" s="12" t="s">
        <v>1046</v>
      </c>
      <c r="AN124" s="35">
        <v>4259</v>
      </c>
      <c r="AO124" s="14">
        <f t="shared" si="17"/>
        <v>4.2131608103830327E-2</v>
      </c>
      <c r="AP124" s="12">
        <v>45291</v>
      </c>
      <c r="AQ124" s="12" t="s">
        <v>1047</v>
      </c>
      <c r="AR124" s="35">
        <v>4152</v>
      </c>
      <c r="AS124" s="14">
        <f t="shared" si="18"/>
        <v>4.1073124406457738E-2</v>
      </c>
      <c r="AT124" s="12">
        <v>45322</v>
      </c>
      <c r="AU124" s="12" t="s">
        <v>1048</v>
      </c>
      <c r="AV124" s="31">
        <v>20.376595899601615</v>
      </c>
      <c r="AW124" s="2"/>
      <c r="AX124" s="2"/>
      <c r="AY124" s="2"/>
      <c r="AZ124" s="2"/>
      <c r="BB124" s="13"/>
      <c r="BC124" s="13"/>
      <c r="BD124" s="13"/>
      <c r="BE124" s="13"/>
      <c r="BF124" s="12"/>
    </row>
    <row r="125" spans="1:58" outlineLevel="1" x14ac:dyDescent="0.35">
      <c r="A125" s="9" t="s">
        <v>1180</v>
      </c>
      <c r="B125" s="2">
        <v>67692</v>
      </c>
      <c r="C125" s="2" t="s">
        <v>90</v>
      </c>
      <c r="D125" s="2" t="s">
        <v>933</v>
      </c>
      <c r="E125" s="2" t="s">
        <v>147</v>
      </c>
      <c r="F125" s="2" t="s">
        <v>148</v>
      </c>
      <c r="H125" s="2" t="s">
        <v>993</v>
      </c>
      <c r="I125" s="2" t="s">
        <v>150</v>
      </c>
      <c r="J125" s="11">
        <v>90501</v>
      </c>
      <c r="K125" s="11" t="s">
        <v>378</v>
      </c>
      <c r="L125" s="6"/>
      <c r="M125" s="2" t="str">
        <f>_xlfn.XLOOKUP(I125,Dropdowns!$U$2:$U$53,Dropdowns!$W$2:$W$53,"",0,1)</f>
        <v>Pacific</v>
      </c>
      <c r="N125" s="11" t="s">
        <v>378</v>
      </c>
      <c r="O125" s="11" t="s">
        <v>1683</v>
      </c>
      <c r="P125" s="3" t="s">
        <v>151</v>
      </c>
      <c r="Q125" s="3">
        <v>45103</v>
      </c>
      <c r="R125" s="2" t="s">
        <v>95</v>
      </c>
      <c r="S125" s="11">
        <v>147220</v>
      </c>
      <c r="T125" s="11">
        <v>147220</v>
      </c>
      <c r="U125" s="2">
        <v>1</v>
      </c>
      <c r="V125" s="2"/>
      <c r="W125" s="8">
        <v>1985</v>
      </c>
      <c r="X125" s="2" t="s">
        <v>95</v>
      </c>
      <c r="Y125" s="31">
        <v>36913987.258787319</v>
      </c>
      <c r="Z125" s="35">
        <v>1454125.0963904697</v>
      </c>
      <c r="AA125" s="31">
        <v>32280000</v>
      </c>
      <c r="AB125" s="31">
        <v>61600000</v>
      </c>
      <c r="AC125" s="31">
        <f t="shared" si="15"/>
        <v>61600000</v>
      </c>
      <c r="AD125" s="3">
        <v>44714</v>
      </c>
      <c r="AE125" s="14">
        <v>2.2499999999999999E-2</v>
      </c>
      <c r="AF125" s="14">
        <f t="shared" si="16"/>
        <v>0.59925303991537859</v>
      </c>
      <c r="AG125" s="3">
        <v>45046</v>
      </c>
      <c r="AH125" s="14">
        <v>0.87827740796087483</v>
      </c>
      <c r="AI125" s="2" t="s">
        <v>152</v>
      </c>
      <c r="AJ125" s="35">
        <v>4420</v>
      </c>
      <c r="AK125" s="14">
        <f t="shared" si="12"/>
        <v>3.0023094688221709E-2</v>
      </c>
      <c r="AL125" s="12">
        <v>45565</v>
      </c>
      <c r="AM125" s="12" t="s">
        <v>1049</v>
      </c>
      <c r="AN125" s="35">
        <v>4025</v>
      </c>
      <c r="AO125" s="14">
        <f t="shared" si="17"/>
        <v>2.734003532128787E-2</v>
      </c>
      <c r="AP125" s="12">
        <v>47422</v>
      </c>
      <c r="AQ125" s="12" t="s">
        <v>1050</v>
      </c>
      <c r="AR125" s="35">
        <v>3796</v>
      </c>
      <c r="AS125" s="14">
        <f t="shared" si="18"/>
        <v>2.5784540144002173E-2</v>
      </c>
      <c r="AT125" s="12">
        <v>45382</v>
      </c>
      <c r="AU125" s="12" t="s">
        <v>1051</v>
      </c>
      <c r="AV125" s="31">
        <v>13.487076566125291</v>
      </c>
      <c r="AW125" s="2"/>
      <c r="AX125" s="2"/>
      <c r="AY125" s="2"/>
      <c r="AZ125" s="2"/>
      <c r="BB125" s="13"/>
      <c r="BC125" s="13"/>
      <c r="BD125" s="13"/>
      <c r="BE125" s="13"/>
      <c r="BF125" s="12"/>
    </row>
    <row r="126" spans="1:58" outlineLevel="1" x14ac:dyDescent="0.35">
      <c r="A126" s="9" t="s">
        <v>1180</v>
      </c>
      <c r="B126" s="2">
        <v>67692</v>
      </c>
      <c r="C126" s="2" t="s">
        <v>90</v>
      </c>
      <c r="D126" s="2" t="s">
        <v>934</v>
      </c>
      <c r="E126" s="2" t="s">
        <v>147</v>
      </c>
      <c r="F126" s="2" t="s">
        <v>148</v>
      </c>
      <c r="H126" s="2" t="s">
        <v>994</v>
      </c>
      <c r="I126" s="2" t="s">
        <v>150</v>
      </c>
      <c r="J126" s="11" t="s">
        <v>1004</v>
      </c>
      <c r="K126" s="11" t="s">
        <v>984</v>
      </c>
      <c r="L126" s="6"/>
      <c r="M126" s="2" t="str">
        <f>_xlfn.XLOOKUP(I126,Dropdowns!$U$2:$U$53,Dropdowns!$W$2:$W$53,"",0,1)</f>
        <v>Pacific</v>
      </c>
      <c r="N126" s="11" t="s">
        <v>988</v>
      </c>
      <c r="O126" s="11" t="s">
        <v>1681</v>
      </c>
      <c r="P126" s="3" t="s">
        <v>151</v>
      </c>
      <c r="Q126" s="3">
        <v>45103</v>
      </c>
      <c r="R126" s="2" t="s">
        <v>95</v>
      </c>
      <c r="S126" s="11">
        <v>202762</v>
      </c>
      <c r="T126" s="11">
        <v>202762</v>
      </c>
      <c r="U126" s="2">
        <v>1</v>
      </c>
      <c r="V126" s="2"/>
      <c r="W126" s="8">
        <v>1997</v>
      </c>
      <c r="X126" s="2" t="s">
        <v>95</v>
      </c>
      <c r="Y126" s="31">
        <v>43147537.362443924</v>
      </c>
      <c r="Z126" s="35">
        <v>1699678.6742737889</v>
      </c>
      <c r="AA126" s="31">
        <v>68100000</v>
      </c>
      <c r="AB126" s="31">
        <v>74500000</v>
      </c>
      <c r="AC126" s="31">
        <f t="shared" si="15"/>
        <v>74500000</v>
      </c>
      <c r="AD126" s="3">
        <v>44714</v>
      </c>
      <c r="AE126" s="14">
        <v>4.4999999999999998E-2</v>
      </c>
      <c r="AF126" s="14">
        <f t="shared" si="16"/>
        <v>0.57916157533481782</v>
      </c>
      <c r="AG126" s="3">
        <v>45046</v>
      </c>
      <c r="AH126" s="14">
        <v>0.88049535909095389</v>
      </c>
      <c r="AI126" s="2" t="s">
        <v>152</v>
      </c>
      <c r="AJ126" s="35">
        <v>54440</v>
      </c>
      <c r="AK126" s="14">
        <f t="shared" si="12"/>
        <v>0.26849212377072629</v>
      </c>
      <c r="AL126" s="12">
        <v>45260</v>
      </c>
      <c r="AM126" s="12" t="s">
        <v>1052</v>
      </c>
      <c r="AN126" s="35">
        <v>26877</v>
      </c>
      <c r="AO126" s="14">
        <f t="shared" si="17"/>
        <v>0.13255442341267101</v>
      </c>
      <c r="AP126" s="12">
        <v>46477</v>
      </c>
      <c r="AQ126" s="12" t="s">
        <v>1053</v>
      </c>
      <c r="AR126" s="35">
        <v>21023</v>
      </c>
      <c r="AS126" s="14">
        <f t="shared" si="18"/>
        <v>0.10368313589331335</v>
      </c>
      <c r="AT126" s="12">
        <v>46265</v>
      </c>
      <c r="AU126" s="12" t="s">
        <v>1054</v>
      </c>
      <c r="AV126" s="31">
        <v>16.47675260879063</v>
      </c>
      <c r="AW126" s="2"/>
      <c r="AX126" s="2"/>
      <c r="AY126" s="2"/>
      <c r="AZ126" s="2"/>
      <c r="BB126"/>
      <c r="BC126" s="13"/>
      <c r="BD126" s="13"/>
      <c r="BE126" s="13"/>
      <c r="BF126" s="12"/>
    </row>
    <row r="127" spans="1:58" outlineLevel="1" x14ac:dyDescent="0.35">
      <c r="A127" s="9" t="s">
        <v>1180</v>
      </c>
      <c r="B127" s="2">
        <v>67692</v>
      </c>
      <c r="C127" s="2" t="s">
        <v>90</v>
      </c>
      <c r="D127" s="2" t="s">
        <v>935</v>
      </c>
      <c r="E127" s="2" t="s">
        <v>147</v>
      </c>
      <c r="F127" s="2" t="s">
        <v>148</v>
      </c>
      <c r="H127" s="2" t="s">
        <v>935</v>
      </c>
      <c r="I127" s="2" t="s">
        <v>150</v>
      </c>
      <c r="J127" s="11">
        <v>91754</v>
      </c>
      <c r="K127" s="11" t="s">
        <v>378</v>
      </c>
      <c r="L127" s="6"/>
      <c r="M127" s="2" t="str">
        <f>_xlfn.XLOOKUP(I127,Dropdowns!$U$2:$U$53,Dropdowns!$W$2:$W$53,"",0,1)</f>
        <v>Pacific</v>
      </c>
      <c r="N127" s="11" t="s">
        <v>378</v>
      </c>
      <c r="O127" s="11" t="s">
        <v>1683</v>
      </c>
      <c r="P127" s="3" t="s">
        <v>151</v>
      </c>
      <c r="Q127" s="3">
        <v>45103</v>
      </c>
      <c r="R127" s="2" t="s">
        <v>95</v>
      </c>
      <c r="S127" s="11">
        <v>199056</v>
      </c>
      <c r="T127" s="11">
        <v>199056</v>
      </c>
      <c r="U127" s="2">
        <v>1</v>
      </c>
      <c r="V127" s="2"/>
      <c r="W127" s="8">
        <v>1988</v>
      </c>
      <c r="X127" s="2" t="s">
        <v>95</v>
      </c>
      <c r="Y127" s="31">
        <v>32487557.543487191</v>
      </c>
      <c r="Z127" s="35">
        <v>1279758.0606296763</v>
      </c>
      <c r="AA127" s="31">
        <v>19280000</v>
      </c>
      <c r="AB127" s="31">
        <v>56500000</v>
      </c>
      <c r="AC127" s="31">
        <f t="shared" si="15"/>
        <v>56500000</v>
      </c>
      <c r="AD127" s="3">
        <v>44714</v>
      </c>
      <c r="AE127" s="14">
        <v>3.2500000000000001E-2</v>
      </c>
      <c r="AF127" s="14">
        <f t="shared" si="16"/>
        <v>0.57500101846879981</v>
      </c>
      <c r="AG127" s="3">
        <v>45046</v>
      </c>
      <c r="AH127" s="14">
        <v>0.91464211076280044</v>
      </c>
      <c r="AI127" s="2" t="s">
        <v>152</v>
      </c>
      <c r="AJ127" s="35">
        <v>6084</v>
      </c>
      <c r="AK127" s="14">
        <f t="shared" si="12"/>
        <v>3.0564263322884012E-2</v>
      </c>
      <c r="AL127" s="12">
        <v>45412</v>
      </c>
      <c r="AM127" s="12" t="s">
        <v>1055</v>
      </c>
      <c r="AN127" s="35">
        <v>4178</v>
      </c>
      <c r="AO127" s="14">
        <f t="shared" si="17"/>
        <v>2.0989068402861508E-2</v>
      </c>
      <c r="AP127" s="12">
        <v>46660</v>
      </c>
      <c r="AQ127" s="12" t="s">
        <v>1056</v>
      </c>
      <c r="AR127" s="35">
        <v>3208</v>
      </c>
      <c r="AS127" s="14">
        <f t="shared" si="18"/>
        <v>1.6116067840205771E-2</v>
      </c>
      <c r="AT127" s="12">
        <v>45657</v>
      </c>
      <c r="AU127" s="12" t="s">
        <v>1057</v>
      </c>
      <c r="AV127" s="31">
        <v>12.211589926674538</v>
      </c>
      <c r="AW127" s="2"/>
      <c r="AX127" s="2"/>
      <c r="AY127" s="2"/>
      <c r="AZ127" s="2"/>
      <c r="BB127" s="13"/>
      <c r="BC127" s="13"/>
      <c r="BD127" s="13"/>
      <c r="BE127" s="13"/>
      <c r="BF127" s="12"/>
    </row>
    <row r="128" spans="1:58" outlineLevel="1" x14ac:dyDescent="0.35">
      <c r="A128" s="9" t="s">
        <v>1180</v>
      </c>
      <c r="B128" s="2">
        <v>67692</v>
      </c>
      <c r="C128" s="2" t="s">
        <v>90</v>
      </c>
      <c r="D128" s="2" t="s">
        <v>936</v>
      </c>
      <c r="E128" s="2" t="s">
        <v>147</v>
      </c>
      <c r="F128" s="2" t="s">
        <v>148</v>
      </c>
      <c r="H128" s="2" t="s">
        <v>988</v>
      </c>
      <c r="I128" s="2" t="s">
        <v>150</v>
      </c>
      <c r="J128" s="11">
        <v>95131</v>
      </c>
      <c r="K128" s="11" t="s">
        <v>984</v>
      </c>
      <c r="L128" s="6"/>
      <c r="M128" s="2" t="str">
        <f>_xlfn.XLOOKUP(I128,Dropdowns!$U$2:$U$53,Dropdowns!$W$2:$W$53,"",0,1)</f>
        <v>Pacific</v>
      </c>
      <c r="N128" s="11" t="s">
        <v>988</v>
      </c>
      <c r="O128" s="11" t="s">
        <v>1681</v>
      </c>
      <c r="P128" s="3" t="s">
        <v>151</v>
      </c>
      <c r="Q128" s="3">
        <v>45103</v>
      </c>
      <c r="R128" s="2" t="s">
        <v>95</v>
      </c>
      <c r="S128" s="11">
        <v>177117</v>
      </c>
      <c r="T128" s="11">
        <v>177117</v>
      </c>
      <c r="U128" s="2">
        <v>1</v>
      </c>
      <c r="V128" s="2"/>
      <c r="W128" s="8">
        <v>1985</v>
      </c>
      <c r="X128" s="2" t="s">
        <v>95</v>
      </c>
      <c r="Y128" s="31">
        <v>33502793.716721166</v>
      </c>
      <c r="Z128" s="35">
        <v>1319750.5000243539</v>
      </c>
      <c r="AA128" s="31">
        <v>30450000</v>
      </c>
      <c r="AB128" s="31">
        <v>65400000</v>
      </c>
      <c r="AC128" s="31">
        <f t="shared" si="15"/>
        <v>65400000</v>
      </c>
      <c r="AD128" s="3">
        <v>44714</v>
      </c>
      <c r="AE128" s="14">
        <v>0.04</v>
      </c>
      <c r="AF128" s="14">
        <f t="shared" si="16"/>
        <v>0.51227513328319829</v>
      </c>
      <c r="AG128" s="3">
        <v>45046</v>
      </c>
      <c r="AH128" s="14">
        <v>0.91619663838027965</v>
      </c>
      <c r="AI128" s="2" t="s">
        <v>152</v>
      </c>
      <c r="AJ128" s="35">
        <v>2773</v>
      </c>
      <c r="AK128" s="14">
        <f t="shared" si="12"/>
        <v>1.5656317575388021E-2</v>
      </c>
      <c r="AL128" s="12">
        <v>46173</v>
      </c>
      <c r="AM128" s="12" t="s">
        <v>1058</v>
      </c>
      <c r="AN128" s="35">
        <v>2600</v>
      </c>
      <c r="AO128" s="14">
        <f t="shared" si="17"/>
        <v>1.4679562097370664E-2</v>
      </c>
      <c r="AP128" s="12">
        <v>45107</v>
      </c>
      <c r="AQ128" s="12" t="s">
        <v>1059</v>
      </c>
      <c r="AR128" s="35">
        <v>2600</v>
      </c>
      <c r="AS128" s="14">
        <f t="shared" si="18"/>
        <v>1.4679562097370664E-2</v>
      </c>
      <c r="AT128" s="12">
        <v>45107</v>
      </c>
      <c r="AU128" s="12" t="s">
        <v>1059</v>
      </c>
      <c r="AV128" s="31">
        <v>16.951576962421569</v>
      </c>
      <c r="AW128" s="2"/>
      <c r="AX128" s="2"/>
      <c r="AY128" s="2"/>
      <c r="AZ128" s="2"/>
      <c r="BB128" s="13"/>
      <c r="BC128" s="13"/>
      <c r="BD128" s="13"/>
      <c r="BE128" s="13"/>
      <c r="BF128" s="12"/>
    </row>
    <row r="129" spans="1:58" outlineLevel="1" x14ac:dyDescent="0.35">
      <c r="A129" s="9" t="s">
        <v>1180</v>
      </c>
      <c r="B129" s="2">
        <v>67692</v>
      </c>
      <c r="C129" s="2" t="s">
        <v>90</v>
      </c>
      <c r="D129" s="2" t="s">
        <v>937</v>
      </c>
      <c r="E129" s="2" t="s">
        <v>147</v>
      </c>
      <c r="F129" s="2" t="s">
        <v>148</v>
      </c>
      <c r="H129" s="2" t="s">
        <v>702</v>
      </c>
      <c r="I129" s="2" t="s">
        <v>150</v>
      </c>
      <c r="J129" s="11" t="s">
        <v>1005</v>
      </c>
      <c r="K129" s="11" t="s">
        <v>999</v>
      </c>
      <c r="L129" s="6"/>
      <c r="M129" s="2" t="str">
        <f>_xlfn.XLOOKUP(I129,Dropdowns!$U$2:$U$53,Dropdowns!$W$2:$W$53,"",0,1)</f>
        <v>Pacific</v>
      </c>
      <c r="N129" s="11" t="s">
        <v>1000</v>
      </c>
      <c r="O129" s="11" t="s">
        <v>1677</v>
      </c>
      <c r="P129" s="3" t="s">
        <v>151</v>
      </c>
      <c r="Q129" s="3">
        <v>45103</v>
      </c>
      <c r="R129" s="2" t="s">
        <v>95</v>
      </c>
      <c r="S129" s="11">
        <v>103920</v>
      </c>
      <c r="T129" s="11">
        <v>103920</v>
      </c>
      <c r="U129" s="2">
        <v>1</v>
      </c>
      <c r="V129" s="2"/>
      <c r="W129" s="8">
        <v>1991</v>
      </c>
      <c r="X129" s="2" t="s">
        <v>95</v>
      </c>
      <c r="Y129" s="31">
        <v>26142331.46077485</v>
      </c>
      <c r="Z129" s="35">
        <v>1029805.3144129427</v>
      </c>
      <c r="AA129" s="31">
        <v>17700000</v>
      </c>
      <c r="AB129" s="31">
        <v>39500000</v>
      </c>
      <c r="AC129" s="31">
        <f t="shared" si="15"/>
        <v>39500000</v>
      </c>
      <c r="AD129" s="3">
        <v>44714</v>
      </c>
      <c r="AE129" s="14">
        <v>0.04</v>
      </c>
      <c r="AF129" s="14">
        <f t="shared" si="16"/>
        <v>0.66183117622214815</v>
      </c>
      <c r="AG129" s="3">
        <v>45046</v>
      </c>
      <c r="AH129" s="14">
        <v>0.8863933795227098</v>
      </c>
      <c r="AI129" s="2" t="s">
        <v>152</v>
      </c>
      <c r="AJ129" s="35">
        <v>24489</v>
      </c>
      <c r="AK129" s="14">
        <f t="shared" si="12"/>
        <v>0.23565242494226327</v>
      </c>
      <c r="AL129" s="12">
        <v>0</v>
      </c>
      <c r="AM129" s="12" t="s">
        <v>1060</v>
      </c>
      <c r="AN129" s="35">
        <v>16073</v>
      </c>
      <c r="AO129" s="14">
        <f t="shared" si="17"/>
        <v>0.15466705157813704</v>
      </c>
      <c r="AP129" s="12">
        <v>46568</v>
      </c>
      <c r="AQ129" s="12" t="s">
        <v>1061</v>
      </c>
      <c r="AR129" s="35">
        <v>11583</v>
      </c>
      <c r="AS129" s="14">
        <f t="shared" si="18"/>
        <v>0.1114607390300231</v>
      </c>
      <c r="AT129" s="12">
        <v>46356</v>
      </c>
      <c r="AU129" s="12" t="s">
        <v>1062</v>
      </c>
      <c r="AV129" s="31">
        <v>14.093595761773454</v>
      </c>
      <c r="AW129" s="2"/>
      <c r="AX129" s="2"/>
      <c r="AY129" s="2"/>
      <c r="AZ129" s="2"/>
      <c r="BB129" s="13"/>
      <c r="BC129" s="13"/>
      <c r="BD129" s="13"/>
      <c r="BE129" s="13"/>
      <c r="BF129" s="12"/>
    </row>
    <row r="130" spans="1:58" outlineLevel="1" x14ac:dyDescent="0.35">
      <c r="A130" s="9" t="s">
        <v>1180</v>
      </c>
      <c r="B130" s="2">
        <v>67692</v>
      </c>
      <c r="C130" s="2" t="s">
        <v>90</v>
      </c>
      <c r="D130" s="2" t="s">
        <v>938</v>
      </c>
      <c r="E130" s="2" t="s">
        <v>147</v>
      </c>
      <c r="F130" s="2" t="s">
        <v>148</v>
      </c>
      <c r="H130" s="2" t="s">
        <v>705</v>
      </c>
      <c r="I130" s="2" t="s">
        <v>150</v>
      </c>
      <c r="J130" s="11">
        <v>94544</v>
      </c>
      <c r="K130" s="11" t="s">
        <v>999</v>
      </c>
      <c r="L130" s="6"/>
      <c r="M130" s="2" t="str">
        <f>_xlfn.XLOOKUP(I130,Dropdowns!$U$2:$U$53,Dropdowns!$W$2:$W$53,"",0,1)</f>
        <v>Pacific</v>
      </c>
      <c r="N130" s="11" t="s">
        <v>1000</v>
      </c>
      <c r="O130" s="11" t="s">
        <v>1677</v>
      </c>
      <c r="P130" s="3" t="s">
        <v>151</v>
      </c>
      <c r="Q130" s="3">
        <v>45103</v>
      </c>
      <c r="R130" s="2" t="s">
        <v>95</v>
      </c>
      <c r="S130" s="11">
        <v>176056</v>
      </c>
      <c r="T130" s="11">
        <v>176056</v>
      </c>
      <c r="U130" s="2">
        <v>1</v>
      </c>
      <c r="V130" s="2"/>
      <c r="W130" s="8">
        <v>1984</v>
      </c>
      <c r="X130" s="2" t="s">
        <v>95</v>
      </c>
      <c r="Y130" s="31">
        <v>29441849.023785267</v>
      </c>
      <c r="Z130" s="35">
        <v>1159780.7424456442</v>
      </c>
      <c r="AA130" s="31">
        <v>29400000</v>
      </c>
      <c r="AB130" s="31">
        <v>50200000</v>
      </c>
      <c r="AC130" s="31">
        <f t="shared" si="15"/>
        <v>50200000</v>
      </c>
      <c r="AD130" s="3">
        <v>44714</v>
      </c>
      <c r="AE130" s="14">
        <v>4.4999999999999998E-2</v>
      </c>
      <c r="AF130" s="14">
        <f t="shared" si="16"/>
        <v>0.58649101641006507</v>
      </c>
      <c r="AG130" s="3">
        <v>45046</v>
      </c>
      <c r="AH130" s="14">
        <v>0.85605716362975415</v>
      </c>
      <c r="AI130" s="2" t="s">
        <v>152</v>
      </c>
      <c r="AJ130" s="35">
        <v>33406</v>
      </c>
      <c r="AK130" s="14">
        <f t="shared" si="12"/>
        <v>0.18974644431317308</v>
      </c>
      <c r="AL130" s="12">
        <v>45473</v>
      </c>
      <c r="AM130" s="12" t="s">
        <v>1063</v>
      </c>
      <c r="AN130" s="35">
        <v>24160</v>
      </c>
      <c r="AO130" s="14">
        <f t="shared" si="17"/>
        <v>0.13722906347980188</v>
      </c>
      <c r="AP130" s="12">
        <v>46477</v>
      </c>
      <c r="AQ130" s="12" t="s">
        <v>1064</v>
      </c>
      <c r="AR130" s="35">
        <v>12844</v>
      </c>
      <c r="AS130" s="14">
        <f t="shared" si="18"/>
        <v>7.2954060071795335E-2</v>
      </c>
      <c r="AT130" s="12">
        <v>46387</v>
      </c>
      <c r="AU130" s="12" t="s">
        <v>1065</v>
      </c>
      <c r="AV130" s="31">
        <v>14.395778494366811</v>
      </c>
      <c r="AW130" s="2"/>
      <c r="AX130" s="2"/>
      <c r="AY130" s="2"/>
      <c r="AZ130" s="2"/>
      <c r="BB130" s="13"/>
      <c r="BC130" s="13"/>
      <c r="BD130" s="13"/>
      <c r="BE130" s="13"/>
      <c r="BF130" s="12"/>
    </row>
    <row r="131" spans="1:58" outlineLevel="1" x14ac:dyDescent="0.35">
      <c r="A131" s="9" t="s">
        <v>1180</v>
      </c>
      <c r="B131" s="2">
        <v>67692</v>
      </c>
      <c r="C131" s="2" t="s">
        <v>90</v>
      </c>
      <c r="D131" s="2" t="s">
        <v>939</v>
      </c>
      <c r="E131" s="2" t="s">
        <v>147</v>
      </c>
      <c r="F131" s="2" t="s">
        <v>148</v>
      </c>
      <c r="H131" s="2" t="s">
        <v>990</v>
      </c>
      <c r="I131" s="2" t="s">
        <v>156</v>
      </c>
      <c r="J131" s="11">
        <v>98052</v>
      </c>
      <c r="K131" s="11" t="s">
        <v>1002</v>
      </c>
      <c r="L131" s="6"/>
      <c r="M131" s="2" t="str">
        <f>_xlfn.XLOOKUP(I131,Dropdowns!$U$2:$U$53,Dropdowns!$W$2:$W$53,"",0,1)</f>
        <v>Pacific</v>
      </c>
      <c r="N131" s="11" t="s">
        <v>1001</v>
      </c>
      <c r="O131" s="11" t="s">
        <v>1682</v>
      </c>
      <c r="P131" s="3" t="s">
        <v>151</v>
      </c>
      <c r="Q131" s="3">
        <v>45103</v>
      </c>
      <c r="R131" s="2" t="s">
        <v>95</v>
      </c>
      <c r="S131" s="11">
        <v>75765</v>
      </c>
      <c r="T131" s="11">
        <v>75765</v>
      </c>
      <c r="U131" s="2">
        <v>1</v>
      </c>
      <c r="V131" s="2"/>
      <c r="W131" s="8">
        <v>1979</v>
      </c>
      <c r="X131" s="2" t="s">
        <v>95</v>
      </c>
      <c r="Y131" s="31">
        <v>23736932.395531595</v>
      </c>
      <c r="Z131" s="35">
        <v>935051.22775513364</v>
      </c>
      <c r="AA131" s="31">
        <v>10550000</v>
      </c>
      <c r="AB131" s="31">
        <v>36900000</v>
      </c>
      <c r="AC131" s="31">
        <f t="shared" si="15"/>
        <v>36900000</v>
      </c>
      <c r="AD131" s="3">
        <v>44714</v>
      </c>
      <c r="AE131" s="14">
        <v>0.04</v>
      </c>
      <c r="AF131" s="14">
        <f t="shared" si="16"/>
        <v>0.64327730069191313</v>
      </c>
      <c r="AG131" s="3">
        <v>45046</v>
      </c>
      <c r="AH131" s="14">
        <v>0.81029499109087311</v>
      </c>
      <c r="AI131" s="2" t="s">
        <v>152</v>
      </c>
      <c r="AJ131" s="35">
        <v>4343</v>
      </c>
      <c r="AK131" s="14">
        <f t="shared" si="12"/>
        <v>5.7321982445720322E-2</v>
      </c>
      <c r="AL131" s="12">
        <v>45046</v>
      </c>
      <c r="AM131" s="12" t="s">
        <v>1066</v>
      </c>
      <c r="AN131" s="35">
        <v>2505</v>
      </c>
      <c r="AO131" s="14">
        <f t="shared" si="17"/>
        <v>3.3062759849534745E-2</v>
      </c>
      <c r="AP131" s="12">
        <v>45046</v>
      </c>
      <c r="AQ131" s="12" t="s">
        <v>1067</v>
      </c>
      <c r="AR131" s="35">
        <v>2383</v>
      </c>
      <c r="AS131" s="14">
        <f t="shared" si="18"/>
        <v>3.1452517653269979E-2</v>
      </c>
      <c r="AT131" s="12">
        <v>45473</v>
      </c>
      <c r="AU131" s="12" t="s">
        <v>1068</v>
      </c>
      <c r="AV131" s="31">
        <v>19.94630961688819</v>
      </c>
      <c r="AW131" s="2"/>
      <c r="AX131" s="2"/>
      <c r="AY131" s="2"/>
      <c r="AZ131" s="2"/>
      <c r="BB131" s="13"/>
      <c r="BC131" s="13"/>
      <c r="BD131" s="13"/>
      <c r="BE131" s="13"/>
      <c r="BF131" s="12"/>
    </row>
    <row r="132" spans="1:58" outlineLevel="1" x14ac:dyDescent="0.35">
      <c r="A132" s="9" t="s">
        <v>1180</v>
      </c>
      <c r="B132" s="2">
        <v>67692</v>
      </c>
      <c r="C132" s="2" t="s">
        <v>90</v>
      </c>
      <c r="D132" s="2" t="s">
        <v>940</v>
      </c>
      <c r="E132" s="2" t="s">
        <v>147</v>
      </c>
      <c r="F132" s="2" t="s">
        <v>148</v>
      </c>
      <c r="H132" s="2" t="s">
        <v>710</v>
      </c>
      <c r="I132" s="2" t="s">
        <v>161</v>
      </c>
      <c r="J132" s="11">
        <v>78751</v>
      </c>
      <c r="K132" s="11" t="s">
        <v>1006</v>
      </c>
      <c r="L132" s="6"/>
      <c r="M132" s="2" t="str">
        <f>_xlfn.XLOOKUP(I132,Dropdowns!$U$2:$U$53,Dropdowns!$W$2:$W$53,"",0,1)</f>
        <v>West South Central</v>
      </c>
      <c r="N132" s="11" t="s">
        <v>710</v>
      </c>
      <c r="O132" s="11" t="s">
        <v>1678</v>
      </c>
      <c r="P132" s="3" t="s">
        <v>151</v>
      </c>
      <c r="Q132" s="3">
        <v>45103</v>
      </c>
      <c r="R132" s="2" t="s">
        <v>95</v>
      </c>
      <c r="S132" s="11">
        <v>145017</v>
      </c>
      <c r="T132" s="11">
        <v>145017</v>
      </c>
      <c r="U132" s="2">
        <v>1</v>
      </c>
      <c r="V132" s="2"/>
      <c r="W132" s="8">
        <v>1973</v>
      </c>
      <c r="X132" s="2" t="s">
        <v>95</v>
      </c>
      <c r="Y132" s="31">
        <v>25888522.417466357</v>
      </c>
      <c r="Z132" s="35">
        <v>1019807.2045642735</v>
      </c>
      <c r="AA132" s="31">
        <v>5480000</v>
      </c>
      <c r="AB132" s="31">
        <v>41250000</v>
      </c>
      <c r="AC132" s="31">
        <f t="shared" si="15"/>
        <v>41250000</v>
      </c>
      <c r="AD132" s="3">
        <v>44714</v>
      </c>
      <c r="AE132" s="14">
        <v>7.4999999999999997E-2</v>
      </c>
      <c r="AF132" s="14">
        <f t="shared" si="16"/>
        <v>0.62760054345372984</v>
      </c>
      <c r="AG132" s="3">
        <v>45046</v>
      </c>
      <c r="AH132" s="14">
        <v>0.84910045029203474</v>
      </c>
      <c r="AI132" s="2" t="s">
        <v>152</v>
      </c>
      <c r="AJ132" s="35">
        <v>5207</v>
      </c>
      <c r="AK132" s="14">
        <f t="shared" si="12"/>
        <v>3.5906135142776366E-2</v>
      </c>
      <c r="AL132" s="12">
        <v>45107</v>
      </c>
      <c r="AM132" s="12" t="s">
        <v>1069</v>
      </c>
      <c r="AN132" s="35">
        <v>3793</v>
      </c>
      <c r="AO132" s="14">
        <f t="shared" si="17"/>
        <v>2.6155554176406904E-2</v>
      </c>
      <c r="AP132" s="12">
        <v>45351</v>
      </c>
      <c r="AQ132" s="12" t="s">
        <v>1070</v>
      </c>
      <c r="AR132" s="35">
        <v>3786</v>
      </c>
      <c r="AS132" s="14">
        <f t="shared" si="18"/>
        <v>2.6107283973603096E-2</v>
      </c>
      <c r="AT132" s="12">
        <v>45565</v>
      </c>
      <c r="AU132" s="12" t="s">
        <v>1071</v>
      </c>
      <c r="AV132" s="31">
        <v>16.462501340003573</v>
      </c>
      <c r="AW132" s="2"/>
      <c r="AX132" s="2"/>
      <c r="AY132" s="2"/>
      <c r="AZ132" s="2"/>
      <c r="BB132" s="13"/>
      <c r="BC132" s="13"/>
      <c r="BD132" s="13"/>
      <c r="BE132" s="13"/>
      <c r="BF132" s="12"/>
    </row>
    <row r="133" spans="1:58" outlineLevel="1" x14ac:dyDescent="0.35">
      <c r="A133" s="9" t="s">
        <v>1180</v>
      </c>
      <c r="B133" s="2">
        <v>67692</v>
      </c>
      <c r="C133" s="2" t="s">
        <v>90</v>
      </c>
      <c r="D133" s="2" t="s">
        <v>941</v>
      </c>
      <c r="E133" s="2" t="s">
        <v>147</v>
      </c>
      <c r="F133" s="2" t="s">
        <v>148</v>
      </c>
      <c r="H133" s="2" t="s">
        <v>995</v>
      </c>
      <c r="I133" s="2" t="s">
        <v>161</v>
      </c>
      <c r="J133" s="11">
        <v>76051</v>
      </c>
      <c r="K133" s="11" t="s">
        <v>1007</v>
      </c>
      <c r="L133" s="6"/>
      <c r="M133" s="2" t="str">
        <f>_xlfn.XLOOKUP(I133,Dropdowns!$U$2:$U$53,Dropdowns!$W$2:$W$53,"",0,1)</f>
        <v>West South Central</v>
      </c>
      <c r="N133" s="11" t="s">
        <v>1008</v>
      </c>
      <c r="O133" s="11" t="s">
        <v>1673</v>
      </c>
      <c r="P133" s="3" t="s">
        <v>151</v>
      </c>
      <c r="Q133" s="3">
        <v>45103</v>
      </c>
      <c r="R133" s="2" t="s">
        <v>95</v>
      </c>
      <c r="S133" s="11">
        <v>93428</v>
      </c>
      <c r="T133" s="11">
        <v>93428</v>
      </c>
      <c r="U133" s="2">
        <v>1</v>
      </c>
      <c r="V133" s="2"/>
      <c r="W133" s="8">
        <v>1988.0415940145199</v>
      </c>
      <c r="X133" s="2" t="s">
        <v>95</v>
      </c>
      <c r="Y133" s="31">
        <v>12223443.525737057</v>
      </c>
      <c r="Z133" s="35">
        <v>481508.97031191579</v>
      </c>
      <c r="AA133" s="31">
        <v>5930000</v>
      </c>
      <c r="AB133" s="31">
        <v>20000000</v>
      </c>
      <c r="AC133" s="31">
        <f t="shared" si="15"/>
        <v>20000000</v>
      </c>
      <c r="AD133" s="3">
        <v>44714</v>
      </c>
      <c r="AE133" s="14">
        <v>0.04</v>
      </c>
      <c r="AF133" s="14">
        <f t="shared" si="16"/>
        <v>0.61117217628685283</v>
      </c>
      <c r="AG133" s="3">
        <v>45046</v>
      </c>
      <c r="AH133" s="14">
        <v>0.98394485593184056</v>
      </c>
      <c r="AI133" s="2" t="s">
        <v>152</v>
      </c>
      <c r="AJ133" s="35">
        <v>19708</v>
      </c>
      <c r="AK133" s="14">
        <f t="shared" si="12"/>
        <v>0.21094318619685748</v>
      </c>
      <c r="AL133" s="12">
        <v>46904</v>
      </c>
      <c r="AM133" s="12" t="s">
        <v>1072</v>
      </c>
      <c r="AN133" s="35">
        <v>13000</v>
      </c>
      <c r="AO133" s="14">
        <f t="shared" si="17"/>
        <v>0.13914458192404847</v>
      </c>
      <c r="AP133" s="12">
        <v>45808</v>
      </c>
      <c r="AQ133" s="12" t="s">
        <v>1073</v>
      </c>
      <c r="AR133" s="35">
        <v>11770</v>
      </c>
      <c r="AS133" s="14">
        <f t="shared" si="18"/>
        <v>0.12597936378815772</v>
      </c>
      <c r="AT133" s="12">
        <v>46599</v>
      </c>
      <c r="AU133" s="12" t="s">
        <v>1074</v>
      </c>
      <c r="AV133" s="31">
        <v>8.9267296144808963</v>
      </c>
      <c r="AW133" s="2"/>
      <c r="AX133" s="2"/>
      <c r="AY133" s="2"/>
      <c r="AZ133" s="2"/>
      <c r="BB133" s="13"/>
      <c r="BC133" s="13"/>
      <c r="BD133" s="13"/>
      <c r="BE133" s="13"/>
      <c r="BF133" s="12"/>
    </row>
    <row r="134" spans="1:58" outlineLevel="1" x14ac:dyDescent="0.35">
      <c r="A134" s="9" t="s">
        <v>1180</v>
      </c>
      <c r="B134" s="2">
        <v>67692</v>
      </c>
      <c r="C134" s="2" t="s">
        <v>90</v>
      </c>
      <c r="D134" s="2" t="s">
        <v>942</v>
      </c>
      <c r="E134" s="2" t="s">
        <v>147</v>
      </c>
      <c r="F134" s="2" t="s">
        <v>148</v>
      </c>
      <c r="H134" s="2" t="s">
        <v>996</v>
      </c>
      <c r="I134" s="2" t="s">
        <v>150</v>
      </c>
      <c r="J134" s="11">
        <v>90755</v>
      </c>
      <c r="K134" s="11" t="s">
        <v>378</v>
      </c>
      <c r="L134" s="6"/>
      <c r="M134" s="2" t="str">
        <f>_xlfn.XLOOKUP(I134,Dropdowns!$U$2:$U$53,Dropdowns!$W$2:$W$53,"",0,1)</f>
        <v>Pacific</v>
      </c>
      <c r="N134" s="11" t="s">
        <v>378</v>
      </c>
      <c r="O134" s="11" t="s">
        <v>1683</v>
      </c>
      <c r="P134" s="3" t="s">
        <v>151</v>
      </c>
      <c r="Q134" s="3">
        <v>45103</v>
      </c>
      <c r="R134" s="2" t="s">
        <v>95</v>
      </c>
      <c r="S134" s="11">
        <v>108358</v>
      </c>
      <c r="T134" s="11">
        <v>108358</v>
      </c>
      <c r="U134" s="2">
        <v>1</v>
      </c>
      <c r="V134" s="2"/>
      <c r="W134" s="8">
        <v>1972</v>
      </c>
      <c r="X134" s="2" t="s">
        <v>95</v>
      </c>
      <c r="Y134" s="31">
        <v>22335195.811147444</v>
      </c>
      <c r="Z134" s="35">
        <v>879833.66668290249</v>
      </c>
      <c r="AA134" s="31">
        <v>23480000</v>
      </c>
      <c r="AB134" s="31">
        <v>36840000</v>
      </c>
      <c r="AC134" s="31">
        <f t="shared" si="15"/>
        <v>36840000</v>
      </c>
      <c r="AD134" s="3">
        <v>44714</v>
      </c>
      <c r="AE134" s="14">
        <v>0.04</v>
      </c>
      <c r="AF134" s="14">
        <f t="shared" si="16"/>
        <v>0.60627567348391542</v>
      </c>
      <c r="AG134" s="3">
        <v>45046</v>
      </c>
      <c r="AH134" s="14">
        <v>0.84952656933498216</v>
      </c>
      <c r="AI134" s="2" t="s">
        <v>152</v>
      </c>
      <c r="AJ134" s="35">
        <v>3201</v>
      </c>
      <c r="AK134" s="14">
        <f t="shared" si="12"/>
        <v>2.9540966056959338E-2</v>
      </c>
      <c r="AL134" s="12">
        <v>45596</v>
      </c>
      <c r="AM134" s="12" t="s">
        <v>1075</v>
      </c>
      <c r="AN134" s="35">
        <v>3201</v>
      </c>
      <c r="AO134" s="14">
        <f t="shared" si="17"/>
        <v>2.9540966056959338E-2</v>
      </c>
      <c r="AP134" s="12">
        <v>45169</v>
      </c>
      <c r="AQ134" s="12" t="s">
        <v>1076</v>
      </c>
      <c r="AR134" s="35">
        <v>2684</v>
      </c>
      <c r="AS134" s="14">
        <f t="shared" si="18"/>
        <v>2.4769744735044945E-2</v>
      </c>
      <c r="AT134" s="12">
        <v>45199</v>
      </c>
      <c r="AU134" s="12" t="s">
        <v>1077</v>
      </c>
      <c r="AV134" s="31">
        <v>14.807022041649917</v>
      </c>
      <c r="AW134" s="2"/>
      <c r="AX134" s="2"/>
      <c r="AY134" s="2"/>
      <c r="AZ134" s="2"/>
      <c r="BB134" s="13"/>
      <c r="BC134" s="13"/>
      <c r="BD134" s="13"/>
      <c r="BE134" s="13"/>
      <c r="BF134" s="12"/>
    </row>
    <row r="135" spans="1:58" outlineLevel="1" x14ac:dyDescent="0.35">
      <c r="A135" s="9" t="s">
        <v>1180</v>
      </c>
      <c r="B135" s="2">
        <v>67692</v>
      </c>
      <c r="C135" s="2" t="s">
        <v>90</v>
      </c>
      <c r="D135" s="2" t="s">
        <v>943</v>
      </c>
      <c r="E135" s="2" t="s">
        <v>147</v>
      </c>
      <c r="F135" s="2" t="s">
        <v>148</v>
      </c>
      <c r="H135" s="2" t="s">
        <v>997</v>
      </c>
      <c r="I135" s="2" t="s">
        <v>150</v>
      </c>
      <c r="J135" s="11" t="s">
        <v>1009</v>
      </c>
      <c r="K135" s="11" t="s">
        <v>999</v>
      </c>
      <c r="L135" s="6"/>
      <c r="M135" s="2" t="str">
        <f>_xlfn.XLOOKUP(I135,Dropdowns!$U$2:$U$53,Dropdowns!$W$2:$W$53,"",0,1)</f>
        <v>Pacific</v>
      </c>
      <c r="N135" s="11" t="s">
        <v>1000</v>
      </c>
      <c r="O135" s="11" t="s">
        <v>1677</v>
      </c>
      <c r="P135" s="3" t="s">
        <v>151</v>
      </c>
      <c r="Q135" s="3">
        <v>45103</v>
      </c>
      <c r="R135" s="2" t="s">
        <v>95</v>
      </c>
      <c r="S135" s="11">
        <v>113196</v>
      </c>
      <c r="T135" s="11">
        <v>113196</v>
      </c>
      <c r="U135" s="2">
        <v>1</v>
      </c>
      <c r="V135" s="2"/>
      <c r="W135" s="8">
        <v>1978</v>
      </c>
      <c r="X135" s="2" t="s">
        <v>95</v>
      </c>
      <c r="Y135" s="31">
        <v>22893575.706426129</v>
      </c>
      <c r="Z135" s="35">
        <v>901829.50834997499</v>
      </c>
      <c r="AA135" s="31">
        <v>15900000</v>
      </c>
      <c r="AB135" s="31">
        <v>35000000</v>
      </c>
      <c r="AC135" s="31">
        <f t="shared" si="15"/>
        <v>35000000</v>
      </c>
      <c r="AD135" s="3">
        <v>44714</v>
      </c>
      <c r="AE135" s="14">
        <v>4.2500000000000003E-2</v>
      </c>
      <c r="AF135" s="14">
        <f t="shared" si="16"/>
        <v>0.65410216304074653</v>
      </c>
      <c r="AG135" s="3">
        <v>45046</v>
      </c>
      <c r="AH135" s="14">
        <v>0.80190996148273785</v>
      </c>
      <c r="AI135" s="2" t="s">
        <v>152</v>
      </c>
      <c r="AJ135" s="35">
        <v>12522</v>
      </c>
      <c r="AK135" s="14">
        <f t="shared" si="12"/>
        <v>0.11062228347291424</v>
      </c>
      <c r="AL135" s="12">
        <v>45291</v>
      </c>
      <c r="AM135" s="12" t="s">
        <v>1078</v>
      </c>
      <c r="AN135" s="35">
        <v>9174</v>
      </c>
      <c r="AO135" s="14">
        <f t="shared" si="17"/>
        <v>8.1045266617194953E-2</v>
      </c>
      <c r="AP135" s="12">
        <v>45716</v>
      </c>
      <c r="AQ135" s="12" t="s">
        <v>1079</v>
      </c>
      <c r="AR135" s="35">
        <v>9123</v>
      </c>
      <c r="AS135" s="14">
        <f t="shared" si="18"/>
        <v>8.0594720661507468E-2</v>
      </c>
      <c r="AT135" s="12">
        <v>46568</v>
      </c>
      <c r="AU135" s="12" t="s">
        <v>1022</v>
      </c>
      <c r="AV135" s="31">
        <v>12.544052526632369</v>
      </c>
      <c r="AW135" s="2"/>
      <c r="AX135" s="2"/>
      <c r="AY135" s="2"/>
      <c r="AZ135" s="2"/>
      <c r="BB135" s="13"/>
      <c r="BC135" s="13"/>
      <c r="BD135" s="13"/>
      <c r="BE135" s="13"/>
      <c r="BF135" s="12"/>
    </row>
    <row r="136" spans="1:58" outlineLevel="1" x14ac:dyDescent="0.35">
      <c r="A136" s="9" t="s">
        <v>1180</v>
      </c>
      <c r="B136" s="2">
        <v>67692</v>
      </c>
      <c r="C136" s="2" t="s">
        <v>90</v>
      </c>
      <c r="D136" s="2" t="s">
        <v>944</v>
      </c>
      <c r="E136" s="2" t="s">
        <v>147</v>
      </c>
      <c r="F136" s="2" t="s">
        <v>148</v>
      </c>
      <c r="H136" s="2" t="s">
        <v>710</v>
      </c>
      <c r="I136" s="2" t="s">
        <v>161</v>
      </c>
      <c r="J136" s="11">
        <v>78758</v>
      </c>
      <c r="K136" s="11" t="s">
        <v>1006</v>
      </c>
      <c r="L136" s="6"/>
      <c r="M136" s="2" t="str">
        <f>_xlfn.XLOOKUP(I136,Dropdowns!$U$2:$U$53,Dropdowns!$W$2:$W$53,"",0,1)</f>
        <v>West South Central</v>
      </c>
      <c r="N136" s="11" t="s">
        <v>710</v>
      </c>
      <c r="O136" s="11" t="s">
        <v>1678</v>
      </c>
      <c r="P136" s="3" t="s">
        <v>151</v>
      </c>
      <c r="Q136" s="3">
        <v>45103</v>
      </c>
      <c r="R136" s="2" t="s">
        <v>95</v>
      </c>
      <c r="S136" s="11">
        <v>85609</v>
      </c>
      <c r="T136" s="11">
        <v>85609</v>
      </c>
      <c r="U136" s="2">
        <v>1</v>
      </c>
      <c r="V136" s="2"/>
      <c r="W136" s="8">
        <v>1985</v>
      </c>
      <c r="X136" s="2" t="s">
        <v>95</v>
      </c>
      <c r="Y136" s="31">
        <v>15969665.004970422</v>
      </c>
      <c r="Z136" s="35">
        <v>629081.07167827524</v>
      </c>
      <c r="AA136" s="31">
        <v>4430000</v>
      </c>
      <c r="AB136" s="31">
        <v>26200000</v>
      </c>
      <c r="AC136" s="31">
        <f t="shared" si="15"/>
        <v>26200000</v>
      </c>
      <c r="AD136" s="3">
        <v>44714</v>
      </c>
      <c r="AE136" s="14">
        <v>0.05</v>
      </c>
      <c r="AF136" s="14">
        <f t="shared" si="16"/>
        <v>0.60952919866299315</v>
      </c>
      <c r="AG136" s="3">
        <v>45046</v>
      </c>
      <c r="AH136" s="14">
        <v>0.13962317046104966</v>
      </c>
      <c r="AI136" s="2" t="s">
        <v>152</v>
      </c>
      <c r="AJ136" s="35">
        <v>3254</v>
      </c>
      <c r="AK136" s="14">
        <f t="shared" si="12"/>
        <v>3.8010022310738356E-2</v>
      </c>
      <c r="AL136" s="12">
        <v>45046</v>
      </c>
      <c r="AM136" s="12" t="s">
        <v>1080</v>
      </c>
      <c r="AN136" s="35">
        <v>2868</v>
      </c>
      <c r="AO136" s="14">
        <f t="shared" si="17"/>
        <v>3.3501150579962384E-2</v>
      </c>
      <c r="AP136" s="12">
        <v>45046</v>
      </c>
      <c r="AQ136" s="12" t="s">
        <v>1081</v>
      </c>
      <c r="AR136" s="35">
        <v>2590</v>
      </c>
      <c r="AS136" s="14">
        <f t="shared" si="18"/>
        <v>3.0253828452615962E-2</v>
      </c>
      <c r="AT136" s="12">
        <v>45961</v>
      </c>
      <c r="AU136" s="12" t="s">
        <v>1082</v>
      </c>
      <c r="AV136" s="31">
        <v>11.375443821634736</v>
      </c>
      <c r="AW136" s="2"/>
      <c r="AX136" s="2"/>
      <c r="AY136" s="2"/>
      <c r="AZ136" s="2"/>
      <c r="BB136" s="13"/>
      <c r="BC136" s="13"/>
      <c r="BD136" s="13"/>
      <c r="BE136" s="13"/>
      <c r="BF136" s="12"/>
    </row>
    <row r="137" spans="1:58" outlineLevel="1" x14ac:dyDescent="0.35">
      <c r="A137" s="9" t="s">
        <v>1180</v>
      </c>
      <c r="B137" s="2">
        <v>67692</v>
      </c>
      <c r="C137" s="2" t="s">
        <v>90</v>
      </c>
      <c r="D137" s="2" t="s">
        <v>945</v>
      </c>
      <c r="E137" s="2" t="s">
        <v>147</v>
      </c>
      <c r="F137" s="2" t="s">
        <v>148</v>
      </c>
      <c r="H137" s="2" t="s">
        <v>705</v>
      </c>
      <c r="I137" s="2" t="s">
        <v>150</v>
      </c>
      <c r="J137" s="11" t="s">
        <v>760</v>
      </c>
      <c r="K137" s="11" t="s">
        <v>999</v>
      </c>
      <c r="L137" s="6"/>
      <c r="M137" s="2" t="str">
        <f>_xlfn.XLOOKUP(I137,Dropdowns!$U$2:$U$53,Dropdowns!$W$2:$W$53,"",0,1)</f>
        <v>Pacific</v>
      </c>
      <c r="N137" s="11" t="s">
        <v>1000</v>
      </c>
      <c r="O137" s="11" t="s">
        <v>1677</v>
      </c>
      <c r="P137" s="3" t="s">
        <v>151</v>
      </c>
      <c r="Q137" s="3">
        <v>45103</v>
      </c>
      <c r="R137" s="2" t="s">
        <v>95</v>
      </c>
      <c r="S137" s="11">
        <v>82796</v>
      </c>
      <c r="T137" s="11">
        <v>82796</v>
      </c>
      <c r="U137" s="2">
        <v>1</v>
      </c>
      <c r="V137" s="2"/>
      <c r="W137" s="8">
        <v>1989</v>
      </c>
      <c r="X137" s="2" t="s">
        <v>95</v>
      </c>
      <c r="Y137" s="31">
        <v>16751396.858360583</v>
      </c>
      <c r="Z137" s="35">
        <v>659875.25001217693</v>
      </c>
      <c r="AA137" s="31">
        <v>13350000</v>
      </c>
      <c r="AB137" s="31">
        <v>26000000</v>
      </c>
      <c r="AC137" s="31">
        <f t="shared" si="15"/>
        <v>26000000</v>
      </c>
      <c r="AD137" s="3">
        <v>44714</v>
      </c>
      <c r="AE137" s="14">
        <v>5.2499999999999998E-2</v>
      </c>
      <c r="AF137" s="14">
        <f t="shared" si="16"/>
        <v>0.64428449455233017</v>
      </c>
      <c r="AG137" s="3">
        <v>45046</v>
      </c>
      <c r="AH137" s="14">
        <v>0.75330933861539207</v>
      </c>
      <c r="AI137" s="2" t="s">
        <v>152</v>
      </c>
      <c r="AJ137" s="35">
        <v>11708</v>
      </c>
      <c r="AK137" s="14">
        <f t="shared" ref="AK137:AK168" si="19">AJ137/$T137</f>
        <v>0.14140779747813903</v>
      </c>
      <c r="AL137" s="12">
        <v>0</v>
      </c>
      <c r="AM137" s="12" t="s">
        <v>1083</v>
      </c>
      <c r="AN137" s="35">
        <v>9885</v>
      </c>
      <c r="AO137" s="14">
        <f t="shared" si="17"/>
        <v>0.1193898255954394</v>
      </c>
      <c r="AP137" s="12">
        <v>45412</v>
      </c>
      <c r="AQ137" s="12" t="s">
        <v>1084</v>
      </c>
      <c r="AR137" s="35">
        <v>9342</v>
      </c>
      <c r="AS137" s="14">
        <f t="shared" si="18"/>
        <v>0.11283153775544712</v>
      </c>
      <c r="AT137" s="12">
        <v>46081</v>
      </c>
      <c r="AU137" s="12" t="s">
        <v>1085</v>
      </c>
      <c r="AV137" s="31">
        <v>13.256980327395745</v>
      </c>
      <c r="AW137" s="2"/>
      <c r="AX137" s="2"/>
      <c r="AY137" s="2"/>
      <c r="AZ137" s="2"/>
      <c r="BB137" s="13"/>
      <c r="BC137" s="13"/>
      <c r="BD137" s="13"/>
      <c r="BE137" s="13"/>
      <c r="BF137" s="12"/>
    </row>
    <row r="138" spans="1:58" outlineLevel="1" x14ac:dyDescent="0.35">
      <c r="A138" s="9" t="s">
        <v>1180</v>
      </c>
      <c r="B138" s="2">
        <v>67692</v>
      </c>
      <c r="C138" s="2" t="s">
        <v>90</v>
      </c>
      <c r="D138" s="2" t="s">
        <v>946</v>
      </c>
      <c r="E138" s="2" t="s">
        <v>147</v>
      </c>
      <c r="F138" s="2" t="s">
        <v>148</v>
      </c>
      <c r="H138" s="2" t="s">
        <v>718</v>
      </c>
      <c r="I138" s="2" t="s">
        <v>161</v>
      </c>
      <c r="J138" s="11">
        <v>75074</v>
      </c>
      <c r="K138" s="11" t="s">
        <v>1010</v>
      </c>
      <c r="L138" s="6"/>
      <c r="M138" s="2" t="str">
        <f>_xlfn.XLOOKUP(I138,Dropdowns!$U$2:$U$53,Dropdowns!$W$2:$W$53,"",0,1)</f>
        <v>West South Central</v>
      </c>
      <c r="N138" s="11" t="s">
        <v>1008</v>
      </c>
      <c r="O138" s="11" t="s">
        <v>1673</v>
      </c>
      <c r="P138" s="3" t="s">
        <v>151</v>
      </c>
      <c r="Q138" s="3">
        <v>45103</v>
      </c>
      <c r="R138" s="2" t="s">
        <v>95</v>
      </c>
      <c r="S138" s="11">
        <v>141178</v>
      </c>
      <c r="T138" s="11">
        <v>141178</v>
      </c>
      <c r="U138" s="2">
        <v>1</v>
      </c>
      <c r="V138" s="2"/>
      <c r="W138" s="8">
        <v>1984</v>
      </c>
      <c r="X138" s="2" t="s">
        <v>95</v>
      </c>
      <c r="Y138" s="31">
        <v>16162559.877884878</v>
      </c>
      <c r="Z138" s="35">
        <v>636679.635163264</v>
      </c>
      <c r="AA138" s="31">
        <v>2500000</v>
      </c>
      <c r="AB138" s="31">
        <v>25800000</v>
      </c>
      <c r="AC138" s="31">
        <f t="shared" si="15"/>
        <v>25800000</v>
      </c>
      <c r="AD138" s="3">
        <v>44714</v>
      </c>
      <c r="AE138" s="14">
        <v>4.4999999999999998E-2</v>
      </c>
      <c r="AF138" s="14">
        <f t="shared" si="16"/>
        <v>0.62645580922034405</v>
      </c>
      <c r="AG138" s="3">
        <v>45046</v>
      </c>
      <c r="AH138" s="14">
        <v>0.98761846746660242</v>
      </c>
      <c r="AI138" s="2" t="s">
        <v>152</v>
      </c>
      <c r="AJ138" s="35">
        <v>24598</v>
      </c>
      <c r="AK138" s="14">
        <f t="shared" si="19"/>
        <v>0.17423394579892051</v>
      </c>
      <c r="AL138" s="12">
        <v>45382</v>
      </c>
      <c r="AM138" s="12" t="s">
        <v>1086</v>
      </c>
      <c r="AN138" s="35">
        <v>10725</v>
      </c>
      <c r="AO138" s="14">
        <f t="shared" si="17"/>
        <v>7.5967927014124012E-2</v>
      </c>
      <c r="AP138" s="12">
        <v>46630</v>
      </c>
      <c r="AQ138" s="12" t="s">
        <v>1087</v>
      </c>
      <c r="AR138" s="35">
        <v>10000</v>
      </c>
      <c r="AS138" s="14">
        <f t="shared" si="18"/>
        <v>7.0832565980535209E-2</v>
      </c>
      <c r="AT138" s="12">
        <v>45747</v>
      </c>
      <c r="AU138" s="12" t="s">
        <v>1088</v>
      </c>
      <c r="AV138" s="31">
        <v>9.7897941619450624</v>
      </c>
      <c r="AW138" s="2"/>
      <c r="AX138" s="2"/>
      <c r="AY138" s="2"/>
      <c r="AZ138" s="2"/>
      <c r="BB138" s="13"/>
      <c r="BC138" s="13"/>
      <c r="BD138" s="13"/>
      <c r="BE138" s="13"/>
      <c r="BF138" s="12"/>
    </row>
    <row r="139" spans="1:58" outlineLevel="1" x14ac:dyDescent="0.35">
      <c r="A139" s="9" t="s">
        <v>1180</v>
      </c>
      <c r="B139" s="2">
        <v>67692</v>
      </c>
      <c r="C139" s="2" t="s">
        <v>90</v>
      </c>
      <c r="D139" s="2" t="s">
        <v>947</v>
      </c>
      <c r="E139" s="2" t="s">
        <v>147</v>
      </c>
      <c r="F139" s="2" t="s">
        <v>148</v>
      </c>
      <c r="H139" s="2" t="s">
        <v>995</v>
      </c>
      <c r="I139" s="2" t="s">
        <v>161</v>
      </c>
      <c r="J139" s="11">
        <v>76051</v>
      </c>
      <c r="K139" s="11" t="s">
        <v>1007</v>
      </c>
      <c r="L139" s="6"/>
      <c r="M139" s="2" t="str">
        <f>_xlfn.XLOOKUP(I139,Dropdowns!$U$2:$U$53,Dropdowns!$W$2:$W$53,"",0,1)</f>
        <v>West South Central</v>
      </c>
      <c r="N139" s="11" t="s">
        <v>1008</v>
      </c>
      <c r="O139" s="11" t="s">
        <v>1673</v>
      </c>
      <c r="P139" s="3" t="s">
        <v>151</v>
      </c>
      <c r="Q139" s="3">
        <v>45103</v>
      </c>
      <c r="R139" s="2" t="s">
        <v>95</v>
      </c>
      <c r="S139" s="11">
        <v>76546</v>
      </c>
      <c r="T139" s="11">
        <v>76546</v>
      </c>
      <c r="U139" s="2">
        <v>1</v>
      </c>
      <c r="V139" s="2"/>
      <c r="W139" s="8">
        <v>1998.9892312535821</v>
      </c>
      <c r="X139" s="2" t="s">
        <v>95</v>
      </c>
      <c r="Y139" s="31">
        <v>9705657.8161167987</v>
      </c>
      <c r="Z139" s="35">
        <v>382327.72061311582</v>
      </c>
      <c r="AA139" s="31">
        <v>4650000</v>
      </c>
      <c r="AB139" s="31">
        <v>15900000</v>
      </c>
      <c r="AC139" s="31">
        <f t="shared" si="15"/>
        <v>15900000</v>
      </c>
      <c r="AD139" s="3">
        <v>44714</v>
      </c>
      <c r="AE139" s="14">
        <v>0.05</v>
      </c>
      <c r="AF139" s="14">
        <f t="shared" si="16"/>
        <v>0.61041873057338358</v>
      </c>
      <c r="AG139" s="3">
        <v>45046</v>
      </c>
      <c r="AH139" s="14">
        <v>1</v>
      </c>
      <c r="AI139" s="2" t="s">
        <v>152</v>
      </c>
      <c r="AJ139" s="35">
        <v>24273</v>
      </c>
      <c r="AK139" s="14">
        <f t="shared" si="19"/>
        <v>0.31710344106811589</v>
      </c>
      <c r="AL139" s="12">
        <v>46326</v>
      </c>
      <c r="AM139" s="12" t="s">
        <v>1089</v>
      </c>
      <c r="AN139" s="35">
        <v>12914</v>
      </c>
      <c r="AO139" s="14">
        <f t="shared" si="17"/>
        <v>0.16870901157473936</v>
      </c>
      <c r="AP139" s="12">
        <v>45747</v>
      </c>
      <c r="AQ139" s="12" t="s">
        <v>1090</v>
      </c>
      <c r="AR139" s="35">
        <v>8670</v>
      </c>
      <c r="AS139" s="14">
        <f t="shared" si="18"/>
        <v>0.11326522613853109</v>
      </c>
      <c r="AT139" s="12">
        <v>46081</v>
      </c>
      <c r="AU139" s="12" t="s">
        <v>1091</v>
      </c>
      <c r="AV139" s="31">
        <v>9.1854367308546507</v>
      </c>
      <c r="AW139" s="2"/>
      <c r="AX139" s="2"/>
      <c r="AY139" s="2"/>
      <c r="AZ139" s="2"/>
      <c r="BB139" s="13"/>
      <c r="BC139" s="13"/>
      <c r="BD139" s="13"/>
      <c r="BE139" s="13"/>
      <c r="BF139" s="12"/>
    </row>
    <row r="140" spans="1:58" outlineLevel="1" x14ac:dyDescent="0.35">
      <c r="A140" s="9" t="s">
        <v>1180</v>
      </c>
      <c r="B140" s="2">
        <v>67692</v>
      </c>
      <c r="C140" s="2" t="s">
        <v>90</v>
      </c>
      <c r="D140" s="2" t="s">
        <v>948</v>
      </c>
      <c r="E140" s="2" t="s">
        <v>147</v>
      </c>
      <c r="F140" s="2" t="s">
        <v>148</v>
      </c>
      <c r="H140" s="2" t="s">
        <v>710</v>
      </c>
      <c r="I140" s="2" t="s">
        <v>161</v>
      </c>
      <c r="J140" s="11">
        <v>78758</v>
      </c>
      <c r="K140" s="11" t="s">
        <v>1006</v>
      </c>
      <c r="L140" s="6"/>
      <c r="M140" s="2" t="str">
        <f>_xlfn.XLOOKUP(I140,Dropdowns!$U$2:$U$53,Dropdowns!$W$2:$W$53,"",0,1)</f>
        <v>West South Central</v>
      </c>
      <c r="N140" s="11" t="s">
        <v>710</v>
      </c>
      <c r="O140" s="11" t="s">
        <v>1678</v>
      </c>
      <c r="P140" s="3" t="s">
        <v>151</v>
      </c>
      <c r="Q140" s="3">
        <v>45103</v>
      </c>
      <c r="R140" s="2" t="s">
        <v>95</v>
      </c>
      <c r="S140" s="11">
        <v>124200</v>
      </c>
      <c r="T140" s="11">
        <v>124200</v>
      </c>
      <c r="U140" s="2">
        <v>1</v>
      </c>
      <c r="V140" s="2"/>
      <c r="W140" s="8">
        <v>1978</v>
      </c>
      <c r="X140" s="2" t="s">
        <v>95</v>
      </c>
      <c r="Y140" s="31">
        <v>15228542.598509621</v>
      </c>
      <c r="Z140" s="35">
        <v>599886.59092016076</v>
      </c>
      <c r="AA140" s="31">
        <v>19230000</v>
      </c>
      <c r="AB140" s="31">
        <v>23200000</v>
      </c>
      <c r="AC140" s="31">
        <f t="shared" si="15"/>
        <v>23200000</v>
      </c>
      <c r="AD140" s="3">
        <v>44714</v>
      </c>
      <c r="AE140" s="14">
        <v>7.2499999999999995E-2</v>
      </c>
      <c r="AF140" s="14">
        <f t="shared" si="16"/>
        <v>0.65640269821162156</v>
      </c>
      <c r="AG140" s="3">
        <v>45046</v>
      </c>
      <c r="AH140" s="14">
        <v>1</v>
      </c>
      <c r="AI140" s="2" t="s">
        <v>152</v>
      </c>
      <c r="AJ140" s="35">
        <v>59400</v>
      </c>
      <c r="AK140" s="14">
        <f t="shared" si="19"/>
        <v>0.47826086956521741</v>
      </c>
      <c r="AL140" s="12">
        <v>46934</v>
      </c>
      <c r="AM140" s="12" t="s">
        <v>163</v>
      </c>
      <c r="AN140" s="35">
        <v>21600</v>
      </c>
      <c r="AO140" s="14">
        <f t="shared" si="17"/>
        <v>0.17391304347826086</v>
      </c>
      <c r="AP140" s="12">
        <v>47118</v>
      </c>
      <c r="AQ140" s="12" t="s">
        <v>1092</v>
      </c>
      <c r="AR140" s="35">
        <v>21600</v>
      </c>
      <c r="AS140" s="14">
        <f t="shared" si="18"/>
        <v>0.17391304347826086</v>
      </c>
      <c r="AT140" s="12">
        <v>47118</v>
      </c>
      <c r="AU140" s="12" t="s">
        <v>1092</v>
      </c>
      <c r="AV140" s="31">
        <v>8.6256086956521738</v>
      </c>
      <c r="AW140" s="2"/>
      <c r="AX140" s="2"/>
      <c r="AY140" s="2"/>
      <c r="AZ140" s="2"/>
    </row>
    <row r="141" spans="1:58" outlineLevel="1" x14ac:dyDescent="0.35">
      <c r="A141" s="9" t="s">
        <v>1180</v>
      </c>
      <c r="B141" s="2">
        <v>67692</v>
      </c>
      <c r="C141" s="2" t="s">
        <v>90</v>
      </c>
      <c r="D141" s="2" t="s">
        <v>949</v>
      </c>
      <c r="E141" s="2" t="s">
        <v>147</v>
      </c>
      <c r="F141" s="2" t="s">
        <v>148</v>
      </c>
      <c r="H141" s="2" t="s">
        <v>996</v>
      </c>
      <c r="I141" s="2" t="s">
        <v>150</v>
      </c>
      <c r="J141" s="11">
        <v>90755</v>
      </c>
      <c r="K141" s="11" t="s">
        <v>378</v>
      </c>
      <c r="L141" s="6"/>
      <c r="M141" s="2" t="str">
        <f>_xlfn.XLOOKUP(I141,Dropdowns!$U$2:$U$53,Dropdowns!$W$2:$W$53,"",0,1)</f>
        <v>Pacific</v>
      </c>
      <c r="N141" s="11" t="s">
        <v>378</v>
      </c>
      <c r="O141" s="11" t="s">
        <v>1683</v>
      </c>
      <c r="P141" s="3" t="s">
        <v>151</v>
      </c>
      <c r="Q141" s="3">
        <v>45103</v>
      </c>
      <c r="R141" s="2" t="s">
        <v>95</v>
      </c>
      <c r="S141" s="11">
        <v>69788</v>
      </c>
      <c r="T141" s="11">
        <v>69788</v>
      </c>
      <c r="U141" s="2">
        <v>1</v>
      </c>
      <c r="V141" s="2"/>
      <c r="W141" s="8">
        <v>1972</v>
      </c>
      <c r="X141" s="2" t="s">
        <v>95</v>
      </c>
      <c r="Y141" s="31">
        <v>14690467.426695615</v>
      </c>
      <c r="Z141" s="35">
        <v>578690.5980409818</v>
      </c>
      <c r="AA141" s="31">
        <v>15050000</v>
      </c>
      <c r="AB141" s="31">
        <v>23140000</v>
      </c>
      <c r="AC141" s="31">
        <f t="shared" si="15"/>
        <v>23140000</v>
      </c>
      <c r="AD141" s="3">
        <v>44714</v>
      </c>
      <c r="AE141" s="14">
        <v>3.5000000000000003E-2</v>
      </c>
      <c r="AF141" s="14">
        <f t="shared" si="16"/>
        <v>0.63485166061778808</v>
      </c>
      <c r="AG141" s="3">
        <v>45046</v>
      </c>
      <c r="AH141" s="14">
        <v>0.92859803977761224</v>
      </c>
      <c r="AI141" s="2" t="s">
        <v>152</v>
      </c>
      <c r="AJ141" s="35">
        <v>3234</v>
      </c>
      <c r="AK141" s="14">
        <f t="shared" si="19"/>
        <v>4.634034504499341E-2</v>
      </c>
      <c r="AL141" s="12">
        <v>45046</v>
      </c>
      <c r="AM141" s="12" t="s">
        <v>1093</v>
      </c>
      <c r="AN141" s="35">
        <v>2445</v>
      </c>
      <c r="AO141" s="14">
        <f t="shared" si="17"/>
        <v>3.5034676448673127E-2</v>
      </c>
      <c r="AP141" s="12">
        <v>46022</v>
      </c>
      <c r="AQ141" s="12" t="s">
        <v>1094</v>
      </c>
      <c r="AR141" s="35">
        <v>2222</v>
      </c>
      <c r="AS141" s="14">
        <f t="shared" si="18"/>
        <v>3.1839284690777785E-2</v>
      </c>
      <c r="AT141" s="12">
        <v>45565</v>
      </c>
      <c r="AU141" s="12" t="s">
        <v>1095</v>
      </c>
      <c r="AV141" s="31">
        <v>16.772183627806502</v>
      </c>
      <c r="AW141" s="2"/>
      <c r="AX141" s="2"/>
      <c r="AY141" s="2"/>
      <c r="AZ141" s="2"/>
    </row>
    <row r="142" spans="1:58" outlineLevel="1" x14ac:dyDescent="0.35">
      <c r="A142" s="9" t="s">
        <v>1180</v>
      </c>
      <c r="B142" s="2">
        <v>67692</v>
      </c>
      <c r="C142" s="2" t="s">
        <v>90</v>
      </c>
      <c r="D142" s="2" t="s">
        <v>950</v>
      </c>
      <c r="E142" s="2" t="s">
        <v>147</v>
      </c>
      <c r="F142" s="2" t="s">
        <v>148</v>
      </c>
      <c r="H142" s="2" t="s">
        <v>710</v>
      </c>
      <c r="I142" s="2" t="s">
        <v>161</v>
      </c>
      <c r="J142" s="11">
        <v>78751</v>
      </c>
      <c r="K142" s="11" t="s">
        <v>1006</v>
      </c>
      <c r="L142" s="6"/>
      <c r="M142" s="2" t="str">
        <f>_xlfn.XLOOKUP(I142,Dropdowns!$U$2:$U$53,Dropdowns!$W$2:$W$53,"",0,1)</f>
        <v>West South Central</v>
      </c>
      <c r="N142" s="11" t="s">
        <v>710</v>
      </c>
      <c r="O142" s="11" t="s">
        <v>1678</v>
      </c>
      <c r="P142" s="3" t="s">
        <v>151</v>
      </c>
      <c r="Q142" s="3">
        <v>45103</v>
      </c>
      <c r="R142" s="2" t="s">
        <v>95</v>
      </c>
      <c r="S142" s="11">
        <v>53114</v>
      </c>
      <c r="T142" s="11">
        <v>53114</v>
      </c>
      <c r="U142" s="2">
        <v>1</v>
      </c>
      <c r="V142" s="2"/>
      <c r="W142" s="8">
        <v>1976</v>
      </c>
      <c r="X142" s="2" t="s">
        <v>95</v>
      </c>
      <c r="Y142" s="31">
        <v>12182834.078807697</v>
      </c>
      <c r="Z142" s="35">
        <v>479909.27273612865</v>
      </c>
      <c r="AA142" s="31">
        <v>2760000</v>
      </c>
      <c r="AB142" s="31">
        <v>18450000</v>
      </c>
      <c r="AC142" s="31">
        <f t="shared" si="15"/>
        <v>18450000</v>
      </c>
      <c r="AD142" s="3">
        <v>44714</v>
      </c>
      <c r="AE142" s="14">
        <v>0.06</v>
      </c>
      <c r="AF142" s="14">
        <f t="shared" si="16"/>
        <v>0.66031621023347953</v>
      </c>
      <c r="AG142" s="3">
        <v>45046</v>
      </c>
      <c r="AH142" s="14">
        <v>1</v>
      </c>
      <c r="AI142" s="2" t="s">
        <v>152</v>
      </c>
      <c r="AJ142" s="35">
        <v>25069</v>
      </c>
      <c r="AK142" s="14">
        <f t="shared" si="19"/>
        <v>0.47198478743834016</v>
      </c>
      <c r="AL142" s="12">
        <v>46173</v>
      </c>
      <c r="AM142" s="12" t="s">
        <v>1096</v>
      </c>
      <c r="AN142" s="35">
        <v>19825</v>
      </c>
      <c r="AO142" s="14">
        <f t="shared" si="17"/>
        <v>0.37325375607184547</v>
      </c>
      <c r="AP142" s="12">
        <v>45808</v>
      </c>
      <c r="AQ142" s="12" t="s">
        <v>1097</v>
      </c>
      <c r="AR142" s="35">
        <v>3893</v>
      </c>
      <c r="AS142" s="14">
        <f t="shared" si="18"/>
        <v>7.3295176412998458E-2</v>
      </c>
      <c r="AT142" s="12">
        <v>45626</v>
      </c>
      <c r="AU142" s="12" t="s">
        <v>1098</v>
      </c>
      <c r="AV142" s="31">
        <v>17.452824490718079</v>
      </c>
      <c r="AW142" s="2"/>
      <c r="AX142" s="2"/>
      <c r="AY142" s="2"/>
      <c r="AZ142" s="2"/>
    </row>
    <row r="143" spans="1:58" outlineLevel="1" x14ac:dyDescent="0.35">
      <c r="A143" s="9" t="s">
        <v>1180</v>
      </c>
      <c r="B143" s="2">
        <v>67692</v>
      </c>
      <c r="C143" s="2" t="s">
        <v>90</v>
      </c>
      <c r="D143" s="2" t="s">
        <v>951</v>
      </c>
      <c r="E143" s="2" t="s">
        <v>147</v>
      </c>
      <c r="F143" s="2" t="s">
        <v>148</v>
      </c>
      <c r="H143" s="2" t="s">
        <v>710</v>
      </c>
      <c r="I143" s="2" t="s">
        <v>161</v>
      </c>
      <c r="J143" s="11">
        <v>78758</v>
      </c>
      <c r="K143" s="11" t="s">
        <v>1006</v>
      </c>
      <c r="L143" s="6"/>
      <c r="M143" s="2" t="str">
        <f>_xlfn.XLOOKUP(I143,Dropdowns!$U$2:$U$53,Dropdowns!$W$2:$W$53,"",0,1)</f>
        <v>West South Central</v>
      </c>
      <c r="N143" s="11" t="s">
        <v>710</v>
      </c>
      <c r="O143" s="11" t="s">
        <v>1678</v>
      </c>
      <c r="P143" s="3" t="s">
        <v>151</v>
      </c>
      <c r="Q143" s="3">
        <v>45103</v>
      </c>
      <c r="R143" s="2" t="s">
        <v>95</v>
      </c>
      <c r="S143" s="11">
        <v>59606</v>
      </c>
      <c r="T143" s="11">
        <v>59606</v>
      </c>
      <c r="U143" s="2">
        <v>1</v>
      </c>
      <c r="V143" s="2"/>
      <c r="W143" s="8">
        <v>1986</v>
      </c>
      <c r="X143" s="2" t="s">
        <v>95</v>
      </c>
      <c r="Y143" s="31">
        <v>10761503.436280133</v>
      </c>
      <c r="Z143" s="35">
        <v>423919.85758358036</v>
      </c>
      <c r="AA143" s="31">
        <v>12930000</v>
      </c>
      <c r="AB143" s="31">
        <v>19200000</v>
      </c>
      <c r="AC143" s="31">
        <f t="shared" si="15"/>
        <v>19200000</v>
      </c>
      <c r="AD143" s="3">
        <v>44714</v>
      </c>
      <c r="AE143" s="14">
        <v>4.4999999999999998E-2</v>
      </c>
      <c r="AF143" s="14">
        <f t="shared" si="16"/>
        <v>0.56049497063959031</v>
      </c>
      <c r="AG143" s="3">
        <v>45046</v>
      </c>
      <c r="AH143" s="14">
        <v>0.9094050934469684</v>
      </c>
      <c r="AI143" s="2" t="s">
        <v>152</v>
      </c>
      <c r="AJ143" s="35">
        <v>11137</v>
      </c>
      <c r="AK143" s="14">
        <f t="shared" si="19"/>
        <v>0.1868436063483542</v>
      </c>
      <c r="AL143" s="12">
        <v>45565</v>
      </c>
      <c r="AM143" s="12" t="s">
        <v>154</v>
      </c>
      <c r="AN143" s="35">
        <v>8986</v>
      </c>
      <c r="AO143" s="14">
        <f t="shared" si="17"/>
        <v>0.15075663523806329</v>
      </c>
      <c r="AP143" s="12">
        <v>46112</v>
      </c>
      <c r="AQ143" s="12" t="s">
        <v>1099</v>
      </c>
      <c r="AR143" s="35">
        <v>7556</v>
      </c>
      <c r="AS143" s="14">
        <f t="shared" si="18"/>
        <v>0.12676576183605678</v>
      </c>
      <c r="AT143" s="12">
        <v>45565</v>
      </c>
      <c r="AU143" s="12" t="s">
        <v>154</v>
      </c>
      <c r="AV143" s="31">
        <v>17.941423458657713</v>
      </c>
      <c r="AW143" s="2"/>
      <c r="AX143" s="2"/>
      <c r="AY143" s="2"/>
      <c r="AZ143" s="2"/>
    </row>
    <row r="144" spans="1:58" outlineLevel="1" x14ac:dyDescent="0.35">
      <c r="A144" s="9" t="s">
        <v>1180</v>
      </c>
      <c r="B144" s="2">
        <v>67692</v>
      </c>
      <c r="C144" s="2" t="s">
        <v>90</v>
      </c>
      <c r="D144" s="2" t="s">
        <v>952</v>
      </c>
      <c r="E144" s="2" t="s">
        <v>147</v>
      </c>
      <c r="F144" s="2" t="s">
        <v>148</v>
      </c>
      <c r="H144" s="2" t="s">
        <v>710</v>
      </c>
      <c r="I144" s="2" t="s">
        <v>161</v>
      </c>
      <c r="J144" s="11">
        <v>78744</v>
      </c>
      <c r="K144" s="11" t="s">
        <v>1006</v>
      </c>
      <c r="L144" s="6"/>
      <c r="M144" s="2" t="str">
        <f>_xlfn.XLOOKUP(I144,Dropdowns!$U$2:$U$53,Dropdowns!$W$2:$W$53,"",0,1)</f>
        <v>West South Central</v>
      </c>
      <c r="N144" s="11" t="s">
        <v>710</v>
      </c>
      <c r="O144" s="11" t="s">
        <v>1678</v>
      </c>
      <c r="P144" s="3" t="s">
        <v>151</v>
      </c>
      <c r="Q144" s="3">
        <v>45103</v>
      </c>
      <c r="R144" s="2" t="s">
        <v>95</v>
      </c>
      <c r="S144" s="11">
        <v>53863</v>
      </c>
      <c r="T144" s="11">
        <v>53863</v>
      </c>
      <c r="U144" s="2">
        <v>1</v>
      </c>
      <c r="V144" s="2"/>
      <c r="W144" s="8">
        <v>1981</v>
      </c>
      <c r="X144" s="2" t="s">
        <v>95</v>
      </c>
      <c r="Y144" s="31">
        <v>8324936.6205185931</v>
      </c>
      <c r="Z144" s="35">
        <v>327938.00303635461</v>
      </c>
      <c r="AA144" s="31">
        <v>1320000</v>
      </c>
      <c r="AB144" s="31">
        <v>8450000</v>
      </c>
      <c r="AC144" s="31">
        <f t="shared" si="15"/>
        <v>8450000</v>
      </c>
      <c r="AD144" s="3">
        <v>44714</v>
      </c>
      <c r="AE144" s="14">
        <v>4.4999999999999998E-2</v>
      </c>
      <c r="AF144" s="14">
        <f t="shared" si="16"/>
        <v>0.98519960006137197</v>
      </c>
      <c r="AG144" s="3">
        <v>45046</v>
      </c>
      <c r="AH144" s="14">
        <v>1</v>
      </c>
      <c r="AI144" s="2" t="s">
        <v>152</v>
      </c>
      <c r="AJ144" s="35">
        <v>38898</v>
      </c>
      <c r="AK144" s="14">
        <f t="shared" si="19"/>
        <v>0.72216549393832496</v>
      </c>
      <c r="AL144" s="12">
        <v>45688</v>
      </c>
      <c r="AM144" s="12" t="s">
        <v>1100</v>
      </c>
      <c r="AN144" s="35">
        <v>7765</v>
      </c>
      <c r="AO144" s="14">
        <f t="shared" si="17"/>
        <v>0.14416204073297068</v>
      </c>
      <c r="AP144" s="12">
        <v>46326</v>
      </c>
      <c r="AQ144" s="12" t="s">
        <v>1101</v>
      </c>
      <c r="AR144" s="35">
        <v>7200</v>
      </c>
      <c r="AS144" s="14">
        <f t="shared" si="18"/>
        <v>0.1336724653287043</v>
      </c>
      <c r="AT144" s="12">
        <v>45626</v>
      </c>
      <c r="AU144" s="12" t="s">
        <v>1102</v>
      </c>
      <c r="AV144" s="31">
        <v>21.819726342758479</v>
      </c>
      <c r="AW144" s="2"/>
      <c r="AX144" s="2"/>
      <c r="AY144" s="2"/>
      <c r="AZ144" s="2"/>
    </row>
    <row r="145" spans="1:58" outlineLevel="1" x14ac:dyDescent="0.35">
      <c r="A145" s="9" t="s">
        <v>1180</v>
      </c>
      <c r="B145" s="2">
        <v>67692</v>
      </c>
      <c r="C145" s="2" t="s">
        <v>90</v>
      </c>
      <c r="D145" s="2" t="s">
        <v>953</v>
      </c>
      <c r="E145" s="2" t="s">
        <v>147</v>
      </c>
      <c r="F145" s="2" t="s">
        <v>148</v>
      </c>
      <c r="H145" s="2" t="s">
        <v>710</v>
      </c>
      <c r="I145" s="2" t="s">
        <v>161</v>
      </c>
      <c r="J145" s="11">
        <v>78758</v>
      </c>
      <c r="K145" s="11" t="s">
        <v>1006</v>
      </c>
      <c r="L145" s="6"/>
      <c r="M145" s="2" t="str">
        <f>_xlfn.XLOOKUP(I145,Dropdowns!$U$2:$U$53,Dropdowns!$W$2:$W$53,"",0,1)</f>
        <v>West South Central</v>
      </c>
      <c r="N145" s="11" t="s">
        <v>710</v>
      </c>
      <c r="O145" s="11" t="s">
        <v>1678</v>
      </c>
      <c r="P145" s="3" t="s">
        <v>151</v>
      </c>
      <c r="Q145" s="3">
        <v>45103</v>
      </c>
      <c r="R145" s="2" t="s">
        <v>95</v>
      </c>
      <c r="S145" s="11">
        <v>75250</v>
      </c>
      <c r="T145" s="11">
        <v>75250</v>
      </c>
      <c r="U145" s="2">
        <v>1</v>
      </c>
      <c r="V145" s="2"/>
      <c r="W145" s="8">
        <v>1985</v>
      </c>
      <c r="X145" s="2" t="s">
        <v>95</v>
      </c>
      <c r="Y145" s="31">
        <v>12910758.415016457</v>
      </c>
      <c r="Z145" s="35">
        <v>508583.85178211238</v>
      </c>
      <c r="AA145" s="31">
        <v>3430000</v>
      </c>
      <c r="AB145" s="31">
        <v>23700000</v>
      </c>
      <c r="AC145" s="31">
        <f t="shared" si="15"/>
        <v>23700000</v>
      </c>
      <c r="AD145" s="3">
        <v>44714</v>
      </c>
      <c r="AE145" s="14">
        <v>4.4999999999999998E-2</v>
      </c>
      <c r="AF145" s="14">
        <f t="shared" si="16"/>
        <v>0.54475773903023028</v>
      </c>
      <c r="AG145" s="3">
        <v>45046</v>
      </c>
      <c r="AH145" s="14">
        <v>1</v>
      </c>
      <c r="AI145" s="2" t="s">
        <v>152</v>
      </c>
      <c r="AJ145" s="35">
        <v>49968</v>
      </c>
      <c r="AK145" s="14">
        <f t="shared" si="19"/>
        <v>0.66402657807308973</v>
      </c>
      <c r="AL145" s="12">
        <v>46446</v>
      </c>
      <c r="AM145" s="12" t="s">
        <v>164</v>
      </c>
      <c r="AN145" s="35">
        <v>12650</v>
      </c>
      <c r="AO145" s="14">
        <f t="shared" si="17"/>
        <v>0.16810631229235881</v>
      </c>
      <c r="AP145" s="12">
        <v>46265</v>
      </c>
      <c r="AQ145" s="12" t="s">
        <v>1081</v>
      </c>
      <c r="AR145" s="35">
        <v>12632</v>
      </c>
      <c r="AS145" s="14">
        <f t="shared" si="18"/>
        <v>0.16786710963455148</v>
      </c>
      <c r="AT145" s="12">
        <v>45688</v>
      </c>
      <c r="AU145" s="12" t="s">
        <v>1103</v>
      </c>
      <c r="AV145" s="31">
        <v>16.656180199335548</v>
      </c>
      <c r="AW145" s="2"/>
      <c r="AX145" s="2"/>
      <c r="AY145" s="2"/>
      <c r="AZ145" s="2"/>
    </row>
    <row r="146" spans="1:58" outlineLevel="1" x14ac:dyDescent="0.35">
      <c r="A146" s="9" t="s">
        <v>1180</v>
      </c>
      <c r="B146" s="2">
        <v>67692</v>
      </c>
      <c r="C146" s="2" t="s">
        <v>90</v>
      </c>
      <c r="D146" s="2" t="s">
        <v>954</v>
      </c>
      <c r="E146" s="2" t="s">
        <v>147</v>
      </c>
      <c r="F146" s="2" t="s">
        <v>148</v>
      </c>
      <c r="H146" s="2" t="s">
        <v>710</v>
      </c>
      <c r="I146" s="2" t="s">
        <v>161</v>
      </c>
      <c r="J146" s="11">
        <v>78758</v>
      </c>
      <c r="K146" s="11" t="s">
        <v>1006</v>
      </c>
      <c r="L146" s="6"/>
      <c r="M146" s="2" t="str">
        <f>_xlfn.XLOOKUP(I146,Dropdowns!$U$2:$U$53,Dropdowns!$W$2:$W$53,"",0,1)</f>
        <v>West South Central</v>
      </c>
      <c r="N146" s="11" t="s">
        <v>710</v>
      </c>
      <c r="O146" s="11" t="s">
        <v>1678</v>
      </c>
      <c r="P146" s="3" t="s">
        <v>151</v>
      </c>
      <c r="Q146" s="3">
        <v>45103</v>
      </c>
      <c r="R146" s="2" t="s">
        <v>95</v>
      </c>
      <c r="S146" s="11">
        <v>52887</v>
      </c>
      <c r="T146" s="11">
        <v>52887</v>
      </c>
      <c r="U146" s="2">
        <v>1</v>
      </c>
      <c r="V146" s="2"/>
      <c r="W146" s="8">
        <v>1986</v>
      </c>
      <c r="X146" s="2" t="s">
        <v>95</v>
      </c>
      <c r="Y146" s="31">
        <v>10152361.732339747</v>
      </c>
      <c r="Z146" s="35">
        <v>399924.3939467739</v>
      </c>
      <c r="AA146" s="31">
        <v>12500000</v>
      </c>
      <c r="AB146" s="31">
        <v>16100000</v>
      </c>
      <c r="AC146" s="31">
        <f t="shared" si="15"/>
        <v>16100000</v>
      </c>
      <c r="AD146" s="3">
        <v>44714</v>
      </c>
      <c r="AE146" s="14">
        <v>3.7499999999999999E-2</v>
      </c>
      <c r="AF146" s="14">
        <f t="shared" si="16"/>
        <v>0.6305814740583694</v>
      </c>
      <c r="AG146" s="3">
        <v>45046</v>
      </c>
      <c r="AH146" s="14">
        <v>1</v>
      </c>
      <c r="AI146" s="2" t="s">
        <v>152</v>
      </c>
      <c r="AJ146" s="35">
        <v>7605</v>
      </c>
      <c r="AK146" s="14">
        <f t="shared" si="19"/>
        <v>0.1437971524193091</v>
      </c>
      <c r="AL146" s="12">
        <v>45322</v>
      </c>
      <c r="AM146" s="12" t="s">
        <v>1104</v>
      </c>
      <c r="AN146" s="35">
        <v>7302</v>
      </c>
      <c r="AO146" s="14">
        <f t="shared" si="17"/>
        <v>0.13806795620852005</v>
      </c>
      <c r="AP146" s="12">
        <v>45351</v>
      </c>
      <c r="AQ146" s="12" t="s">
        <v>1105</v>
      </c>
      <c r="AR146" s="35">
        <v>7010</v>
      </c>
      <c r="AS146" s="14">
        <f t="shared" si="18"/>
        <v>0.13254675061924481</v>
      </c>
      <c r="AT146" s="12">
        <v>45900</v>
      </c>
      <c r="AU146" s="12" t="s">
        <v>1106</v>
      </c>
      <c r="AV146" s="31">
        <v>17.081747121220712</v>
      </c>
      <c r="AW146" s="2"/>
      <c r="AX146" s="2"/>
      <c r="AY146" s="2"/>
      <c r="AZ146" s="2"/>
    </row>
    <row r="147" spans="1:58" outlineLevel="1" x14ac:dyDescent="0.35">
      <c r="A147" s="9" t="s">
        <v>1180</v>
      </c>
      <c r="B147" s="2">
        <v>67692</v>
      </c>
      <c r="C147" s="2" t="s">
        <v>90</v>
      </c>
      <c r="D147" s="2" t="s">
        <v>955</v>
      </c>
      <c r="E147" s="2" t="s">
        <v>147</v>
      </c>
      <c r="F147" s="2" t="s">
        <v>148</v>
      </c>
      <c r="H147" s="2" t="s">
        <v>995</v>
      </c>
      <c r="I147" s="2" t="s">
        <v>161</v>
      </c>
      <c r="J147" s="11">
        <v>76051</v>
      </c>
      <c r="K147" s="11" t="s">
        <v>1007</v>
      </c>
      <c r="L147" s="6"/>
      <c r="M147" s="2" t="str">
        <f>_xlfn.XLOOKUP(I147,Dropdowns!$U$2:$U$53,Dropdowns!$W$2:$W$53,"",0,1)</f>
        <v>West South Central</v>
      </c>
      <c r="N147" s="11" t="s">
        <v>1008</v>
      </c>
      <c r="O147" s="11" t="s">
        <v>1673</v>
      </c>
      <c r="P147" s="3" t="s">
        <v>151</v>
      </c>
      <c r="Q147" s="3">
        <v>45103</v>
      </c>
      <c r="R147" s="2" t="s">
        <v>95</v>
      </c>
      <c r="S147" s="11">
        <v>123877</v>
      </c>
      <c r="T147" s="11">
        <v>123877</v>
      </c>
      <c r="U147" s="2">
        <v>1</v>
      </c>
      <c r="V147" s="2"/>
      <c r="W147" s="8">
        <v>1994</v>
      </c>
      <c r="X147" s="2" t="s">
        <v>95</v>
      </c>
      <c r="Y147" s="31">
        <v>15888446.111111704</v>
      </c>
      <c r="Z147" s="35">
        <v>625881.67652670108</v>
      </c>
      <c r="AA147" s="31">
        <v>2420000</v>
      </c>
      <c r="AB147" s="31">
        <v>26800000</v>
      </c>
      <c r="AC147" s="31">
        <f t="shared" si="15"/>
        <v>26800000</v>
      </c>
      <c r="AD147" s="3">
        <v>44714</v>
      </c>
      <c r="AE147" s="14">
        <v>0.05</v>
      </c>
      <c r="AF147" s="14">
        <f t="shared" si="16"/>
        <v>0.59285246683252624</v>
      </c>
      <c r="AG147" s="3">
        <v>45046</v>
      </c>
      <c r="AH147" s="14">
        <v>0.90976533174035534</v>
      </c>
      <c r="AI147" s="2" t="s">
        <v>152</v>
      </c>
      <c r="AJ147" s="35">
        <v>19500</v>
      </c>
      <c r="AK147" s="14">
        <f t="shared" si="19"/>
        <v>0.15741420925595551</v>
      </c>
      <c r="AL147" s="12">
        <v>45138</v>
      </c>
      <c r="AM147" s="12" t="s">
        <v>1107</v>
      </c>
      <c r="AN147" s="35">
        <v>13000</v>
      </c>
      <c r="AO147" s="14">
        <f t="shared" si="17"/>
        <v>0.104942806170637</v>
      </c>
      <c r="AP147" s="12">
        <v>46507</v>
      </c>
      <c r="AQ147" s="12" t="s">
        <v>1108</v>
      </c>
      <c r="AR147" s="35">
        <v>13000</v>
      </c>
      <c r="AS147" s="14">
        <f t="shared" si="18"/>
        <v>0.104942806170637</v>
      </c>
      <c r="AT147" s="12">
        <v>46477</v>
      </c>
      <c r="AU147" s="12" t="s">
        <v>1109</v>
      </c>
      <c r="AV147" s="31">
        <v>8.0076785064641225</v>
      </c>
      <c r="AW147" s="2"/>
      <c r="AX147" s="2"/>
      <c r="AY147" s="2"/>
      <c r="AZ147" s="2"/>
    </row>
    <row r="148" spans="1:58" outlineLevel="1" x14ac:dyDescent="0.35">
      <c r="A148" s="9" t="s">
        <v>1180</v>
      </c>
      <c r="B148" s="2">
        <v>67692</v>
      </c>
      <c r="C148" s="2" t="s">
        <v>90</v>
      </c>
      <c r="D148" s="2" t="s">
        <v>956</v>
      </c>
      <c r="E148" s="2" t="s">
        <v>147</v>
      </c>
      <c r="F148" s="2" t="s">
        <v>148</v>
      </c>
      <c r="H148" s="2" t="s">
        <v>995</v>
      </c>
      <c r="I148" s="2" t="s">
        <v>161</v>
      </c>
      <c r="J148" s="11">
        <v>76051</v>
      </c>
      <c r="K148" s="11" t="s">
        <v>1007</v>
      </c>
      <c r="L148" s="6"/>
      <c r="M148" s="2" t="str">
        <f>_xlfn.XLOOKUP(I148,Dropdowns!$U$2:$U$53,Dropdowns!$W$2:$W$53,"",0,1)</f>
        <v>West South Central</v>
      </c>
      <c r="N148" s="11" t="s">
        <v>1008</v>
      </c>
      <c r="O148" s="11" t="s">
        <v>1673</v>
      </c>
      <c r="P148" s="3" t="s">
        <v>151</v>
      </c>
      <c r="Q148" s="3">
        <v>45103</v>
      </c>
      <c r="R148" s="2" t="s">
        <v>95</v>
      </c>
      <c r="S148" s="11">
        <v>189258</v>
      </c>
      <c r="T148" s="11">
        <v>189258</v>
      </c>
      <c r="U148" s="2">
        <v>1</v>
      </c>
      <c r="V148" s="2"/>
      <c r="W148" s="8">
        <v>1993.4409992552976</v>
      </c>
      <c r="X148" s="2" t="s">
        <v>95</v>
      </c>
      <c r="Y148" s="31">
        <v>25076333.478879176</v>
      </c>
      <c r="Z148" s="35">
        <v>987813.25304853148</v>
      </c>
      <c r="AA148" s="31">
        <v>3710000</v>
      </c>
      <c r="AB148" s="31">
        <v>40950000</v>
      </c>
      <c r="AC148" s="31">
        <f t="shared" si="15"/>
        <v>40950000</v>
      </c>
      <c r="AD148" s="3">
        <v>44714</v>
      </c>
      <c r="AE148" s="14">
        <v>5.2499999999999998E-2</v>
      </c>
      <c r="AF148" s="14">
        <f t="shared" si="16"/>
        <v>0.61236467591890542</v>
      </c>
      <c r="AG148" s="3">
        <v>45046</v>
      </c>
      <c r="AH148" s="14">
        <v>0.94742098088323878</v>
      </c>
      <c r="AI148" s="2" t="s">
        <v>152</v>
      </c>
      <c r="AJ148" s="35">
        <v>16200</v>
      </c>
      <c r="AK148" s="14">
        <f t="shared" si="19"/>
        <v>8.5597438417398475E-2</v>
      </c>
      <c r="AL148" s="12">
        <v>46022</v>
      </c>
      <c r="AM148" s="12" t="s">
        <v>1110</v>
      </c>
      <c r="AN148" s="35">
        <v>14566</v>
      </c>
      <c r="AO148" s="14">
        <f t="shared" si="17"/>
        <v>7.696372148073001E-2</v>
      </c>
      <c r="AP148" s="12">
        <v>46418</v>
      </c>
      <c r="AQ148" s="12" t="s">
        <v>1111</v>
      </c>
      <c r="AR148" s="35">
        <v>9750</v>
      </c>
      <c r="AS148" s="14">
        <f t="shared" si="18"/>
        <v>5.1516976825286116E-2</v>
      </c>
      <c r="AT148" s="12">
        <v>46356</v>
      </c>
      <c r="AU148" s="12" t="s">
        <v>1112</v>
      </c>
      <c r="AV148" s="31">
        <v>9.2349626060332284</v>
      </c>
      <c r="AW148" s="2"/>
      <c r="AX148" s="2"/>
      <c r="AY148" s="2"/>
      <c r="AZ148" s="2"/>
    </row>
    <row r="149" spans="1:58" outlineLevel="1" x14ac:dyDescent="0.35">
      <c r="A149" s="9" t="s">
        <v>1180</v>
      </c>
      <c r="B149" s="2">
        <v>67692</v>
      </c>
      <c r="C149" s="2" t="s">
        <v>90</v>
      </c>
      <c r="D149" s="2" t="s">
        <v>957</v>
      </c>
      <c r="E149" s="2" t="s">
        <v>147</v>
      </c>
      <c r="F149" s="2" t="s">
        <v>148</v>
      </c>
      <c r="H149" s="2" t="s">
        <v>990</v>
      </c>
      <c r="I149" s="2" t="s">
        <v>156</v>
      </c>
      <c r="J149" s="11">
        <v>98052</v>
      </c>
      <c r="K149" s="11" t="s">
        <v>1002</v>
      </c>
      <c r="L149" s="6"/>
      <c r="M149" s="2" t="str">
        <f>_xlfn.XLOOKUP(I149,Dropdowns!$U$2:$U$53,Dropdowns!$W$2:$W$53,"",0,1)</f>
        <v>Pacific</v>
      </c>
      <c r="N149" s="11" t="s">
        <v>1001</v>
      </c>
      <c r="O149" s="11" t="s">
        <v>1682</v>
      </c>
      <c r="P149" s="3" t="s">
        <v>151</v>
      </c>
      <c r="Q149" s="3">
        <v>45103</v>
      </c>
      <c r="R149" s="2" t="s">
        <v>95</v>
      </c>
      <c r="S149" s="11">
        <v>27786</v>
      </c>
      <c r="T149" s="11">
        <v>27786</v>
      </c>
      <c r="U149" s="2">
        <v>1</v>
      </c>
      <c r="V149" s="2"/>
      <c r="W149" s="8">
        <v>1979</v>
      </c>
      <c r="X149" s="2" t="s">
        <v>95</v>
      </c>
      <c r="Y149" s="31">
        <v>8517831.4934330489</v>
      </c>
      <c r="Z149" s="35">
        <v>335536.56652134331</v>
      </c>
      <c r="AA149" s="31">
        <v>7660000</v>
      </c>
      <c r="AB149" s="31">
        <v>14600000</v>
      </c>
      <c r="AC149" s="31">
        <f t="shared" si="15"/>
        <v>14600000</v>
      </c>
      <c r="AD149" s="3">
        <v>44714</v>
      </c>
      <c r="AE149" s="14">
        <v>3.7499999999999999E-2</v>
      </c>
      <c r="AF149" s="14">
        <f t="shared" si="16"/>
        <v>0.58341311598856505</v>
      </c>
      <c r="AG149" s="3">
        <v>45046</v>
      </c>
      <c r="AH149" s="14">
        <v>0.88634564169005969</v>
      </c>
      <c r="AI149" s="2" t="s">
        <v>152</v>
      </c>
      <c r="AJ149" s="35">
        <v>4839</v>
      </c>
      <c r="AK149" s="14">
        <f t="shared" si="19"/>
        <v>0.17415245087454115</v>
      </c>
      <c r="AL149" s="12">
        <v>45443</v>
      </c>
      <c r="AM149" s="12" t="s">
        <v>1113</v>
      </c>
      <c r="AN149" s="35">
        <v>3703</v>
      </c>
      <c r="AO149" s="14">
        <f t="shared" si="17"/>
        <v>0.13326855250845748</v>
      </c>
      <c r="AP149" s="12">
        <v>45230</v>
      </c>
      <c r="AQ149" s="12" t="s">
        <v>1114</v>
      </c>
      <c r="AR149" s="35">
        <v>3668</v>
      </c>
      <c r="AS149" s="14">
        <f t="shared" si="18"/>
        <v>0.132008925358094</v>
      </c>
      <c r="AT149" s="12">
        <v>45869</v>
      </c>
      <c r="AU149" s="12" t="s">
        <v>1115</v>
      </c>
      <c r="AV149" s="31">
        <v>13.208941042715608</v>
      </c>
      <c r="AW149" s="2"/>
      <c r="AX149" s="2"/>
      <c r="AY149" s="2"/>
      <c r="AZ149" s="2"/>
    </row>
    <row r="150" spans="1:58" outlineLevel="1" x14ac:dyDescent="0.35">
      <c r="A150" s="9" t="s">
        <v>1180</v>
      </c>
      <c r="B150" s="2">
        <v>67692</v>
      </c>
      <c r="C150" s="2" t="s">
        <v>90</v>
      </c>
      <c r="D150" s="2" t="s">
        <v>958</v>
      </c>
      <c r="E150" s="2" t="s">
        <v>147</v>
      </c>
      <c r="F150" s="2" t="s">
        <v>148</v>
      </c>
      <c r="H150" s="2" t="s">
        <v>710</v>
      </c>
      <c r="I150" s="2" t="s">
        <v>161</v>
      </c>
      <c r="J150" s="11">
        <v>78744</v>
      </c>
      <c r="K150" s="11" t="s">
        <v>1006</v>
      </c>
      <c r="L150" s="6"/>
      <c r="M150" s="2" t="str">
        <f>_xlfn.XLOOKUP(I150,Dropdowns!$U$2:$U$53,Dropdowns!$W$2:$W$53,"",0,1)</f>
        <v>West South Central</v>
      </c>
      <c r="N150" s="11" t="s">
        <v>710</v>
      </c>
      <c r="O150" s="11" t="s">
        <v>1678</v>
      </c>
      <c r="P150" s="3" t="s">
        <v>151</v>
      </c>
      <c r="Q150" s="3">
        <v>45103</v>
      </c>
      <c r="R150" s="2" t="s">
        <v>95</v>
      </c>
      <c r="S150" s="11">
        <v>47750</v>
      </c>
      <c r="T150" s="11">
        <v>47750</v>
      </c>
      <c r="U150" s="2">
        <v>1</v>
      </c>
      <c r="V150" s="2"/>
      <c r="W150" s="8">
        <v>1984</v>
      </c>
      <c r="X150" s="2" t="s">
        <v>95</v>
      </c>
      <c r="Y150" s="31">
        <v>7766556.7252399065</v>
      </c>
      <c r="Z150" s="35">
        <v>305942.161369282</v>
      </c>
      <c r="AA150" s="31">
        <v>1700000</v>
      </c>
      <c r="AB150" s="31">
        <v>13600000</v>
      </c>
      <c r="AC150" s="31">
        <f t="shared" si="15"/>
        <v>13600000</v>
      </c>
      <c r="AD150" s="3">
        <v>44714</v>
      </c>
      <c r="AE150" s="14">
        <v>7.0000000000000007E-2</v>
      </c>
      <c r="AF150" s="14">
        <f t="shared" si="16"/>
        <v>0.57107034744411078</v>
      </c>
      <c r="AG150" s="3">
        <v>45046</v>
      </c>
      <c r="AH150" s="14">
        <v>0.84804188481675391</v>
      </c>
      <c r="AI150" s="2" t="s">
        <v>152</v>
      </c>
      <c r="AJ150" s="35">
        <v>9308</v>
      </c>
      <c r="AK150" s="14">
        <f t="shared" si="19"/>
        <v>0.19493193717277488</v>
      </c>
      <c r="AL150" s="12">
        <v>45626</v>
      </c>
      <c r="AM150" s="12" t="s">
        <v>1116</v>
      </c>
      <c r="AN150" s="35">
        <v>5000</v>
      </c>
      <c r="AO150" s="14">
        <f t="shared" si="17"/>
        <v>0.10471204188481675</v>
      </c>
      <c r="AP150" s="12">
        <v>45016</v>
      </c>
      <c r="AQ150" s="12" t="s">
        <v>1117</v>
      </c>
      <c r="AR150" s="35">
        <v>4367</v>
      </c>
      <c r="AS150" s="14">
        <f t="shared" si="18"/>
        <v>9.145549738219895E-2</v>
      </c>
      <c r="AT150" s="12">
        <v>45747</v>
      </c>
      <c r="AU150" s="12" t="s">
        <v>1118</v>
      </c>
      <c r="AV150" s="31">
        <v>14.829533264187287</v>
      </c>
      <c r="AW150" s="2"/>
      <c r="AX150" s="2"/>
      <c r="AY150" s="2"/>
      <c r="AZ150" s="2"/>
    </row>
    <row r="151" spans="1:58" outlineLevel="1" x14ac:dyDescent="0.35">
      <c r="A151" s="9" t="s">
        <v>1180</v>
      </c>
      <c r="B151" s="2">
        <v>67692</v>
      </c>
      <c r="C151" s="2" t="s">
        <v>90</v>
      </c>
      <c r="D151" s="2" t="s">
        <v>959</v>
      </c>
      <c r="E151" s="2" t="s">
        <v>147</v>
      </c>
      <c r="F151" s="2" t="s">
        <v>148</v>
      </c>
      <c r="H151" s="2" t="s">
        <v>986</v>
      </c>
      <c r="I151" s="2" t="s">
        <v>150</v>
      </c>
      <c r="J151" s="11">
        <v>90703</v>
      </c>
      <c r="K151" s="11" t="s">
        <v>378</v>
      </c>
      <c r="L151" s="6"/>
      <c r="M151" s="2" t="str">
        <f>_xlfn.XLOOKUP(I151,Dropdowns!$U$2:$U$53,Dropdowns!$W$2:$W$53,"",0,1)</f>
        <v>Pacific</v>
      </c>
      <c r="N151" s="11" t="s">
        <v>378</v>
      </c>
      <c r="O151" s="11" t="s">
        <v>1683</v>
      </c>
      <c r="P151" s="3" t="s">
        <v>151</v>
      </c>
      <c r="Q151" s="3">
        <v>45103</v>
      </c>
      <c r="R151" s="2" t="s">
        <v>95</v>
      </c>
      <c r="S151" s="11">
        <v>31270</v>
      </c>
      <c r="T151" s="11">
        <v>31270</v>
      </c>
      <c r="U151" s="2">
        <v>1</v>
      </c>
      <c r="V151" s="2"/>
      <c r="W151" s="8">
        <v>1983</v>
      </c>
      <c r="X151" s="2" t="s">
        <v>95</v>
      </c>
      <c r="Y151" s="31">
        <v>8132041.7476041373</v>
      </c>
      <c r="Z151" s="35">
        <v>320339.43955136585</v>
      </c>
      <c r="AA151" s="31">
        <v>11480000</v>
      </c>
      <c r="AB151" s="31">
        <v>12530000</v>
      </c>
      <c r="AC151" s="31">
        <f t="shared" si="15"/>
        <v>12530000</v>
      </c>
      <c r="AD151" s="3">
        <v>44714</v>
      </c>
      <c r="AE151" s="14">
        <v>2.5000000000000001E-2</v>
      </c>
      <c r="AF151" s="14">
        <f t="shared" si="16"/>
        <v>0.64900572606577311</v>
      </c>
      <c r="AG151" s="3">
        <v>45046</v>
      </c>
      <c r="AH151" s="14">
        <v>0.92801407099456346</v>
      </c>
      <c r="AI151" s="2" t="s">
        <v>152</v>
      </c>
      <c r="AJ151" s="35">
        <v>1778</v>
      </c>
      <c r="AK151" s="14">
        <f t="shared" si="19"/>
        <v>5.6859609849696194E-2</v>
      </c>
      <c r="AL151" s="12">
        <v>45107</v>
      </c>
      <c r="AM151" s="12" t="s">
        <v>1119</v>
      </c>
      <c r="AN151" s="35">
        <v>1711</v>
      </c>
      <c r="AO151" s="14">
        <f t="shared" si="17"/>
        <v>5.4716981132075473E-2</v>
      </c>
      <c r="AP151" s="12">
        <v>45382</v>
      </c>
      <c r="AQ151" s="12" t="s">
        <v>1120</v>
      </c>
      <c r="AR151" s="35">
        <v>1673</v>
      </c>
      <c r="AS151" s="14">
        <f t="shared" si="18"/>
        <v>5.3501758874320432E-2</v>
      </c>
      <c r="AT151" s="12">
        <v>45138</v>
      </c>
      <c r="AU151" s="12" t="s">
        <v>1121</v>
      </c>
      <c r="AV151" s="31">
        <v>15.023512870877699</v>
      </c>
      <c r="AW151" s="2"/>
      <c r="AX151" s="2"/>
      <c r="AY151" s="2"/>
      <c r="AZ151" s="2"/>
      <c r="BB151" s="13"/>
      <c r="BC151" s="13"/>
      <c r="BD151" s="13"/>
      <c r="BF151" s="12"/>
    </row>
    <row r="152" spans="1:58" outlineLevel="1" x14ac:dyDescent="0.35">
      <c r="A152" s="9" t="s">
        <v>1180</v>
      </c>
      <c r="B152" s="2">
        <v>67692</v>
      </c>
      <c r="C152" s="2" t="s">
        <v>90</v>
      </c>
      <c r="D152" s="2" t="s">
        <v>960</v>
      </c>
      <c r="E152" s="2" t="s">
        <v>147</v>
      </c>
      <c r="F152" s="2" t="s">
        <v>148</v>
      </c>
      <c r="H152" s="2" t="s">
        <v>710</v>
      </c>
      <c r="I152" s="2" t="s">
        <v>161</v>
      </c>
      <c r="J152" s="11">
        <v>78758</v>
      </c>
      <c r="K152" s="11" t="s">
        <v>1006</v>
      </c>
      <c r="L152" s="6"/>
      <c r="M152" s="2" t="str">
        <f>_xlfn.XLOOKUP(I152,Dropdowns!$U$2:$U$53,Dropdowns!$W$2:$W$53,"",0,1)</f>
        <v>West South Central</v>
      </c>
      <c r="N152" s="11" t="s">
        <v>710</v>
      </c>
      <c r="O152" s="11" t="s">
        <v>1678</v>
      </c>
      <c r="P152" s="3" t="s">
        <v>151</v>
      </c>
      <c r="Q152" s="3">
        <v>45103</v>
      </c>
      <c r="R152" s="2" t="s">
        <v>95</v>
      </c>
      <c r="S152" s="11">
        <v>56596</v>
      </c>
      <c r="T152" s="11">
        <v>56596</v>
      </c>
      <c r="U152" s="2">
        <v>1</v>
      </c>
      <c r="V152" s="2"/>
      <c r="W152" s="8">
        <v>1983</v>
      </c>
      <c r="X152" s="2" t="s">
        <v>95</v>
      </c>
      <c r="Y152" s="31">
        <v>9644743.6457227599</v>
      </c>
      <c r="Z152" s="35">
        <v>379928.17424943519</v>
      </c>
      <c r="AA152" s="31">
        <v>12960000</v>
      </c>
      <c r="AB152" s="31">
        <v>15300000</v>
      </c>
      <c r="AC152" s="31">
        <f t="shared" si="15"/>
        <v>15300000</v>
      </c>
      <c r="AD152" s="3">
        <v>44714</v>
      </c>
      <c r="AE152" s="14">
        <v>4.4999999999999998E-2</v>
      </c>
      <c r="AF152" s="14">
        <f t="shared" si="16"/>
        <v>0.63037540168122619</v>
      </c>
      <c r="AG152" s="3">
        <v>45046</v>
      </c>
      <c r="AH152" s="14">
        <v>1</v>
      </c>
      <c r="AI152" s="2" t="s">
        <v>152</v>
      </c>
      <c r="AJ152" s="35">
        <v>23095</v>
      </c>
      <c r="AK152" s="14">
        <f t="shared" si="19"/>
        <v>0.40806770796522723</v>
      </c>
      <c r="AL152" s="12">
        <v>46721</v>
      </c>
      <c r="AM152" s="12" t="s">
        <v>1122</v>
      </c>
      <c r="AN152" s="35">
        <v>8836</v>
      </c>
      <c r="AO152" s="14">
        <f t="shared" si="17"/>
        <v>0.15612410771079227</v>
      </c>
      <c r="AP152" s="12">
        <v>45596</v>
      </c>
      <c r="AQ152" s="12" t="s">
        <v>1123</v>
      </c>
      <c r="AR152" s="35">
        <v>6931</v>
      </c>
      <c r="AS152" s="14">
        <f t="shared" si="18"/>
        <v>0.12246448512262351</v>
      </c>
      <c r="AT152" s="12">
        <v>45596</v>
      </c>
      <c r="AU152" s="12" t="s">
        <v>1123</v>
      </c>
      <c r="AV152" s="31">
        <v>17.25902395929041</v>
      </c>
      <c r="AW152" s="2"/>
      <c r="AX152" s="2"/>
      <c r="AY152" s="2"/>
      <c r="AZ152" s="2"/>
      <c r="BB152"/>
    </row>
    <row r="153" spans="1:58" outlineLevel="1" x14ac:dyDescent="0.35">
      <c r="A153" s="9" t="s">
        <v>1180</v>
      </c>
      <c r="B153" s="2">
        <v>67692</v>
      </c>
      <c r="C153" s="2" t="s">
        <v>90</v>
      </c>
      <c r="D153" s="2" t="s">
        <v>961</v>
      </c>
      <c r="E153" s="2" t="s">
        <v>147</v>
      </c>
      <c r="F153" s="2" t="s">
        <v>148</v>
      </c>
      <c r="H153" s="2" t="s">
        <v>995</v>
      </c>
      <c r="I153" s="2" t="s">
        <v>161</v>
      </c>
      <c r="J153" s="11">
        <v>76051</v>
      </c>
      <c r="K153" s="11" t="s">
        <v>1007</v>
      </c>
      <c r="L153" s="6"/>
      <c r="M153" s="2" t="str">
        <f>_xlfn.XLOOKUP(I153,Dropdowns!$U$2:$U$53,Dropdowns!$W$2:$W$53,"",0,1)</f>
        <v>West South Central</v>
      </c>
      <c r="N153" s="11" t="s">
        <v>1008</v>
      </c>
      <c r="O153" s="11" t="s">
        <v>1673</v>
      </c>
      <c r="P153" s="3" t="s">
        <v>151</v>
      </c>
      <c r="Q153" s="3">
        <v>45103</v>
      </c>
      <c r="R153" s="2" t="s">
        <v>95</v>
      </c>
      <c r="S153" s="11">
        <v>88626</v>
      </c>
      <c r="T153" s="11">
        <v>88626</v>
      </c>
      <c r="U153" s="2">
        <v>1</v>
      </c>
      <c r="V153" s="2"/>
      <c r="W153" s="8">
        <v>1984</v>
      </c>
      <c r="X153" s="2" t="s">
        <v>95</v>
      </c>
      <c r="Y153" s="31">
        <v>11573692.374867313</v>
      </c>
      <c r="Z153" s="35">
        <v>455913.80909932224</v>
      </c>
      <c r="AA153" s="31">
        <v>2410000</v>
      </c>
      <c r="AB153" s="31">
        <v>21200000</v>
      </c>
      <c r="AC153" s="31">
        <f t="shared" si="15"/>
        <v>21200000</v>
      </c>
      <c r="AD153" s="3">
        <v>44714</v>
      </c>
      <c r="AE153" s="14">
        <v>0.04</v>
      </c>
      <c r="AF153" s="14">
        <f t="shared" si="16"/>
        <v>0.54592888560694874</v>
      </c>
      <c r="AG153" s="3">
        <v>45046</v>
      </c>
      <c r="AH153" s="14">
        <v>0.93163405772572383</v>
      </c>
      <c r="AI153" s="2" t="s">
        <v>152</v>
      </c>
      <c r="AJ153" s="35">
        <v>13250</v>
      </c>
      <c r="AK153" s="14">
        <f t="shared" si="19"/>
        <v>0.14950466003204477</v>
      </c>
      <c r="AL153" s="12">
        <v>45535</v>
      </c>
      <c r="AM153" s="12" t="s">
        <v>1124</v>
      </c>
      <c r="AN153" s="35">
        <v>13000</v>
      </c>
      <c r="AO153" s="14">
        <f t="shared" si="17"/>
        <v>0.14668381738993072</v>
      </c>
      <c r="AP153" s="12">
        <v>45777</v>
      </c>
      <c r="AQ153" s="12" t="s">
        <v>1125</v>
      </c>
      <c r="AR153" s="35">
        <v>9765</v>
      </c>
      <c r="AS153" s="14">
        <f t="shared" si="18"/>
        <v>0.11018211360097488</v>
      </c>
      <c r="AT153" s="12">
        <v>45291</v>
      </c>
      <c r="AU153" s="12" t="s">
        <v>1126</v>
      </c>
      <c r="AV153" s="31">
        <v>8.1537171024743529</v>
      </c>
      <c r="AW153" s="2"/>
      <c r="AX153" s="2"/>
      <c r="AY153" s="2"/>
      <c r="AZ153" s="2"/>
    </row>
    <row r="154" spans="1:58" outlineLevel="1" x14ac:dyDescent="0.35">
      <c r="A154" s="9" t="s">
        <v>1180</v>
      </c>
      <c r="B154" s="2">
        <v>67692</v>
      </c>
      <c r="C154" s="2" t="s">
        <v>90</v>
      </c>
      <c r="D154" s="2" t="s">
        <v>962</v>
      </c>
      <c r="E154" s="2" t="s">
        <v>147</v>
      </c>
      <c r="F154" s="2" t="s">
        <v>148</v>
      </c>
      <c r="H154" s="2" t="s">
        <v>710</v>
      </c>
      <c r="I154" s="2" t="s">
        <v>161</v>
      </c>
      <c r="J154" s="11">
        <v>78744</v>
      </c>
      <c r="K154" s="11" t="s">
        <v>1006</v>
      </c>
      <c r="L154" s="6"/>
      <c r="M154" s="2" t="str">
        <f>_xlfn.XLOOKUP(I154,Dropdowns!$U$2:$U$53,Dropdowns!$W$2:$W$53,"",0,1)</f>
        <v>West South Central</v>
      </c>
      <c r="N154" s="11" t="s">
        <v>710</v>
      </c>
      <c r="O154" s="11" t="s">
        <v>1678</v>
      </c>
      <c r="P154" s="3" t="s">
        <v>151</v>
      </c>
      <c r="Q154" s="3">
        <v>45103</v>
      </c>
      <c r="R154" s="2" t="s">
        <v>95</v>
      </c>
      <c r="S154" s="11">
        <v>54000</v>
      </c>
      <c r="T154" s="11">
        <v>54000</v>
      </c>
      <c r="U154" s="2">
        <v>1</v>
      </c>
      <c r="V154" s="2"/>
      <c r="W154" s="8">
        <v>1987</v>
      </c>
      <c r="X154" s="2" t="s">
        <v>95</v>
      </c>
      <c r="Y154" s="31">
        <v>8812249.9836709015</v>
      </c>
      <c r="Z154" s="35">
        <v>347134.37394579977</v>
      </c>
      <c r="AA154" s="31">
        <v>1740000</v>
      </c>
      <c r="AB154" s="31">
        <v>15000000</v>
      </c>
      <c r="AC154" s="31">
        <f t="shared" si="15"/>
        <v>15000000</v>
      </c>
      <c r="AD154" s="3">
        <v>44714</v>
      </c>
      <c r="AE154" s="14">
        <v>0.04</v>
      </c>
      <c r="AF154" s="14">
        <f t="shared" si="16"/>
        <v>0.58748333224472682</v>
      </c>
      <c r="AG154" s="3">
        <v>45046</v>
      </c>
      <c r="AH154" s="14">
        <v>1</v>
      </c>
      <c r="AI154" s="2" t="s">
        <v>152</v>
      </c>
      <c r="AJ154" s="35">
        <v>10500</v>
      </c>
      <c r="AK154" s="14">
        <f t="shared" si="19"/>
        <v>0.19444444444444445</v>
      </c>
      <c r="AL154" s="12">
        <v>46752</v>
      </c>
      <c r="AM154" s="12" t="s">
        <v>1127</v>
      </c>
      <c r="AN154" s="35">
        <v>6890</v>
      </c>
      <c r="AO154" s="14">
        <f t="shared" si="17"/>
        <v>0.12759259259259259</v>
      </c>
      <c r="AP154" s="12">
        <v>45626</v>
      </c>
      <c r="AQ154" s="12" t="s">
        <v>1128</v>
      </c>
      <c r="AR154" s="35">
        <v>6700</v>
      </c>
      <c r="AS154" s="14">
        <f t="shared" si="18"/>
        <v>0.12407407407407407</v>
      </c>
      <c r="AT154" s="12">
        <v>46691</v>
      </c>
      <c r="AU154" s="12" t="s">
        <v>1129</v>
      </c>
      <c r="AV154" s="31">
        <v>15.808982222222223</v>
      </c>
      <c r="AW154" s="2"/>
      <c r="AX154" s="2"/>
      <c r="AY154" s="2"/>
      <c r="AZ154" s="2"/>
    </row>
    <row r="155" spans="1:58" outlineLevel="1" x14ac:dyDescent="0.35">
      <c r="A155" s="9" t="s">
        <v>1180</v>
      </c>
      <c r="B155" s="2">
        <v>67692</v>
      </c>
      <c r="C155" s="2" t="s">
        <v>90</v>
      </c>
      <c r="D155" s="2" t="s">
        <v>963</v>
      </c>
      <c r="E155" s="2" t="s">
        <v>147</v>
      </c>
      <c r="F155" s="2" t="s">
        <v>148</v>
      </c>
      <c r="H155" s="2" t="s">
        <v>995</v>
      </c>
      <c r="I155" s="2" t="s">
        <v>161</v>
      </c>
      <c r="J155" s="11">
        <v>76051</v>
      </c>
      <c r="K155" s="11" t="s">
        <v>1007</v>
      </c>
      <c r="L155" s="6"/>
      <c r="M155" s="2" t="str">
        <f>_xlfn.XLOOKUP(I155,Dropdowns!$U$2:$U$53,Dropdowns!$W$2:$W$53,"",0,1)</f>
        <v>West South Central</v>
      </c>
      <c r="N155" s="11" t="s">
        <v>1008</v>
      </c>
      <c r="O155" s="11" t="s">
        <v>1673</v>
      </c>
      <c r="P155" s="3" t="s">
        <v>151</v>
      </c>
      <c r="Q155" s="3">
        <v>45103</v>
      </c>
      <c r="R155" s="2" t="s">
        <v>95</v>
      </c>
      <c r="S155" s="11">
        <v>73100</v>
      </c>
      <c r="T155" s="11">
        <v>73100</v>
      </c>
      <c r="U155" s="2">
        <v>1</v>
      </c>
      <c r="V155" s="2"/>
      <c r="W155" s="8">
        <v>1981</v>
      </c>
      <c r="X155" s="2" t="s">
        <v>95</v>
      </c>
      <c r="Y155" s="31">
        <v>9106668.4739087541</v>
      </c>
      <c r="Z155" s="35">
        <v>358732.18137025618</v>
      </c>
      <c r="AA155" s="31">
        <v>3490000</v>
      </c>
      <c r="AB155" s="31">
        <v>15700000</v>
      </c>
      <c r="AC155" s="31">
        <f t="shared" si="15"/>
        <v>15700000</v>
      </c>
      <c r="AD155" s="3">
        <v>44714</v>
      </c>
      <c r="AE155" s="14">
        <v>5.7500000000000002E-2</v>
      </c>
      <c r="AF155" s="14">
        <f t="shared" si="16"/>
        <v>0.58004257795597158</v>
      </c>
      <c r="AG155" s="3">
        <v>45046</v>
      </c>
      <c r="AH155" s="14">
        <v>1</v>
      </c>
      <c r="AI155" s="2" t="s">
        <v>152</v>
      </c>
      <c r="AJ155" s="35">
        <v>17200</v>
      </c>
      <c r="AK155" s="14">
        <f t="shared" si="19"/>
        <v>0.23529411764705882</v>
      </c>
      <c r="AL155" s="12">
        <v>46112</v>
      </c>
      <c r="AM155" s="12" t="s">
        <v>1130</v>
      </c>
      <c r="AN155" s="35">
        <v>16000</v>
      </c>
      <c r="AO155" s="14">
        <f t="shared" si="17"/>
        <v>0.2188782489740082</v>
      </c>
      <c r="AP155" s="12">
        <v>46022</v>
      </c>
      <c r="AQ155" s="12" t="s">
        <v>1131</v>
      </c>
      <c r="AR155" s="35">
        <v>13800</v>
      </c>
      <c r="AS155" s="14">
        <f t="shared" si="18"/>
        <v>0.18878248974008208</v>
      </c>
      <c r="AT155" s="12">
        <v>45169</v>
      </c>
      <c r="AU155" s="12" t="s">
        <v>1132</v>
      </c>
      <c r="AV155" s="31">
        <v>7.3819009575923387</v>
      </c>
      <c r="AW155" s="2"/>
      <c r="AX155" s="2"/>
      <c r="AY155" s="2"/>
      <c r="AZ155" s="2"/>
    </row>
    <row r="156" spans="1:58" outlineLevel="1" x14ac:dyDescent="0.35">
      <c r="A156" s="9" t="s">
        <v>1180</v>
      </c>
      <c r="B156" s="2">
        <v>67692</v>
      </c>
      <c r="C156" s="2" t="s">
        <v>90</v>
      </c>
      <c r="D156" s="2" t="s">
        <v>964</v>
      </c>
      <c r="E156" s="2" t="s">
        <v>147</v>
      </c>
      <c r="F156" s="2" t="s">
        <v>148</v>
      </c>
      <c r="H156" s="2" t="s">
        <v>714</v>
      </c>
      <c r="I156" s="2" t="s">
        <v>161</v>
      </c>
      <c r="J156" s="11">
        <v>75261</v>
      </c>
      <c r="K156" s="11" t="s">
        <v>322</v>
      </c>
      <c r="L156" s="6"/>
      <c r="M156" s="2" t="str">
        <f>_xlfn.XLOOKUP(I156,Dropdowns!$U$2:$U$53,Dropdowns!$W$2:$W$53,"",0,1)</f>
        <v>West South Central</v>
      </c>
      <c r="N156" s="11" t="s">
        <v>1008</v>
      </c>
      <c r="O156" s="11" t="s">
        <v>1673</v>
      </c>
      <c r="P156" s="3" t="s">
        <v>151</v>
      </c>
      <c r="Q156" s="3">
        <v>45103</v>
      </c>
      <c r="R156" s="2" t="s">
        <v>95</v>
      </c>
      <c r="S156" s="11">
        <v>123265</v>
      </c>
      <c r="T156" s="11">
        <v>123265</v>
      </c>
      <c r="U156" s="2">
        <v>1</v>
      </c>
      <c r="V156" s="2"/>
      <c r="W156" s="8">
        <v>1983</v>
      </c>
      <c r="X156" s="2" t="s">
        <v>95</v>
      </c>
      <c r="Y156" s="31">
        <v>10659979.818956735</v>
      </c>
      <c r="Z156" s="35">
        <v>419920.61364411254</v>
      </c>
      <c r="AA156" s="31"/>
      <c r="AB156" s="31">
        <v>20900000</v>
      </c>
      <c r="AC156" s="31">
        <f t="shared" si="15"/>
        <v>20900000</v>
      </c>
      <c r="AD156" s="3">
        <v>44714</v>
      </c>
      <c r="AE156" s="14">
        <v>7.0000000000000007E-2</v>
      </c>
      <c r="AF156" s="14">
        <f t="shared" si="16"/>
        <v>0.51004688128979592</v>
      </c>
      <c r="AG156" s="3">
        <v>45046</v>
      </c>
      <c r="AH156" s="14">
        <v>1</v>
      </c>
      <c r="AI156" s="2" t="s">
        <v>152</v>
      </c>
      <c r="AJ156" s="35">
        <v>30735</v>
      </c>
      <c r="AK156" s="14">
        <f t="shared" si="19"/>
        <v>0.24934085101204723</v>
      </c>
      <c r="AL156" s="12">
        <v>46783</v>
      </c>
      <c r="AM156" s="12" t="s">
        <v>1133</v>
      </c>
      <c r="AN156" s="35">
        <v>30309</v>
      </c>
      <c r="AO156" s="14">
        <f t="shared" si="17"/>
        <v>0.24588488216444246</v>
      </c>
      <c r="AP156" s="12">
        <v>46630</v>
      </c>
      <c r="AQ156" s="12" t="s">
        <v>1134</v>
      </c>
      <c r="AR156" s="35">
        <v>21000</v>
      </c>
      <c r="AS156" s="14">
        <f t="shared" si="18"/>
        <v>0.17036466150164281</v>
      </c>
      <c r="AT156" s="12">
        <v>45169</v>
      </c>
      <c r="AU156" s="12" t="s">
        <v>1135</v>
      </c>
      <c r="AV156" s="31">
        <v>9.4467185332413912</v>
      </c>
      <c r="AW156" s="2"/>
      <c r="AX156" s="2"/>
      <c r="AY156" s="2"/>
      <c r="AZ156" s="2"/>
    </row>
    <row r="157" spans="1:58" outlineLevel="1" x14ac:dyDescent="0.35">
      <c r="A157" s="9" t="s">
        <v>1180</v>
      </c>
      <c r="B157" s="2">
        <v>67692</v>
      </c>
      <c r="C157" s="2" t="s">
        <v>90</v>
      </c>
      <c r="D157" s="2" t="s">
        <v>965</v>
      </c>
      <c r="E157" s="2" t="s">
        <v>147</v>
      </c>
      <c r="F157" s="2" t="s">
        <v>148</v>
      </c>
      <c r="H157" s="2" t="s">
        <v>995</v>
      </c>
      <c r="I157" s="2" t="s">
        <v>161</v>
      </c>
      <c r="J157" s="11">
        <v>76051</v>
      </c>
      <c r="K157" s="11" t="s">
        <v>1007</v>
      </c>
      <c r="L157" s="6"/>
      <c r="M157" s="2" t="str">
        <f>_xlfn.XLOOKUP(I157,Dropdowns!$U$2:$U$53,Dropdowns!$W$2:$W$53,"",0,1)</f>
        <v>West South Central</v>
      </c>
      <c r="N157" s="11" t="s">
        <v>1008</v>
      </c>
      <c r="O157" s="11" t="s">
        <v>1673</v>
      </c>
      <c r="P157" s="3" t="s">
        <v>151</v>
      </c>
      <c r="Q157" s="3">
        <v>45103</v>
      </c>
      <c r="R157" s="2" t="s">
        <v>95</v>
      </c>
      <c r="S157" s="11">
        <v>72900</v>
      </c>
      <c r="T157" s="11">
        <v>72900</v>
      </c>
      <c r="U157" s="2">
        <v>1</v>
      </c>
      <c r="V157" s="2"/>
      <c r="W157" s="8">
        <v>1981</v>
      </c>
      <c r="X157" s="2" t="s">
        <v>95</v>
      </c>
      <c r="Y157" s="31">
        <v>9289410.9850908685</v>
      </c>
      <c r="Z157" s="35">
        <v>365930.82046129811</v>
      </c>
      <c r="AA157" s="31">
        <v>3050000</v>
      </c>
      <c r="AB157" s="31">
        <v>15250000</v>
      </c>
      <c r="AC157" s="31">
        <f t="shared" si="15"/>
        <v>15250000</v>
      </c>
      <c r="AD157" s="3">
        <v>44714</v>
      </c>
      <c r="AE157" s="14">
        <v>5.7500000000000002E-2</v>
      </c>
      <c r="AF157" s="14">
        <f t="shared" si="16"/>
        <v>0.6091417039403848</v>
      </c>
      <c r="AG157" s="3">
        <v>45046</v>
      </c>
      <c r="AH157" s="14">
        <v>1</v>
      </c>
      <c r="AI157" s="2" t="s">
        <v>152</v>
      </c>
      <c r="AJ157" s="35">
        <v>11200</v>
      </c>
      <c r="AK157" s="14">
        <f t="shared" si="19"/>
        <v>0.15363511659807957</v>
      </c>
      <c r="AL157" s="12">
        <v>45838</v>
      </c>
      <c r="AM157" s="12" t="s">
        <v>1136</v>
      </c>
      <c r="AN157" s="35">
        <v>10000</v>
      </c>
      <c r="AO157" s="14">
        <f t="shared" si="17"/>
        <v>0.13717421124828533</v>
      </c>
      <c r="AP157" s="12">
        <v>45838</v>
      </c>
      <c r="AQ157" s="12" t="s">
        <v>1137</v>
      </c>
      <c r="AR157" s="35">
        <v>10000</v>
      </c>
      <c r="AS157" s="14">
        <f t="shared" si="18"/>
        <v>0.13717421124828533</v>
      </c>
      <c r="AT157" s="12">
        <v>46173</v>
      </c>
      <c r="AU157" s="12" t="s">
        <v>1138</v>
      </c>
      <c r="AV157" s="31">
        <v>6.9981283950617277</v>
      </c>
      <c r="AW157" s="2"/>
      <c r="AX157" s="2"/>
      <c r="AY157" s="2"/>
      <c r="AZ157" s="2"/>
    </row>
    <row r="158" spans="1:58" outlineLevel="1" x14ac:dyDescent="0.35">
      <c r="A158" s="9" t="s">
        <v>1180</v>
      </c>
      <c r="B158" s="2">
        <v>67692</v>
      </c>
      <c r="C158" s="2" t="s">
        <v>90</v>
      </c>
      <c r="D158" s="2" t="s">
        <v>966</v>
      </c>
      <c r="E158" s="2" t="s">
        <v>147</v>
      </c>
      <c r="F158" s="2" t="s">
        <v>148</v>
      </c>
      <c r="H158" s="2" t="s">
        <v>710</v>
      </c>
      <c r="I158" s="2" t="s">
        <v>161</v>
      </c>
      <c r="J158" s="11">
        <v>78744</v>
      </c>
      <c r="K158" s="11" t="s">
        <v>1006</v>
      </c>
      <c r="L158" s="6"/>
      <c r="M158" s="2" t="str">
        <f>_xlfn.XLOOKUP(I158,Dropdowns!$U$2:$U$53,Dropdowns!$W$2:$W$53,"",0,1)</f>
        <v>West South Central</v>
      </c>
      <c r="N158" s="11" t="s">
        <v>710</v>
      </c>
      <c r="O158" s="11" t="s">
        <v>1678</v>
      </c>
      <c r="P158" s="3" t="s">
        <v>151</v>
      </c>
      <c r="Q158" s="3">
        <v>45103</v>
      </c>
      <c r="R158" s="2" t="s">
        <v>95</v>
      </c>
      <c r="S158" s="11">
        <v>29736</v>
      </c>
      <c r="T158" s="11">
        <v>29736</v>
      </c>
      <c r="U158" s="2">
        <v>1</v>
      </c>
      <c r="V158" s="2"/>
      <c r="W158" s="8">
        <v>1981</v>
      </c>
      <c r="X158" s="2" t="s">
        <v>95</v>
      </c>
      <c r="Y158" s="31">
        <v>4873133.6315230792</v>
      </c>
      <c r="Z158" s="35">
        <v>191963.70909445148</v>
      </c>
      <c r="AA158" s="31">
        <v>1550000</v>
      </c>
      <c r="AB158" s="31">
        <v>15100000</v>
      </c>
      <c r="AC158" s="31">
        <f t="shared" si="15"/>
        <v>15100000</v>
      </c>
      <c r="AD158" s="3">
        <v>44714</v>
      </c>
      <c r="AE158" s="14">
        <v>4.7500000000000001E-2</v>
      </c>
      <c r="AF158" s="14">
        <f t="shared" si="16"/>
        <v>0.32272408155781984</v>
      </c>
      <c r="AG158" s="3">
        <v>45046</v>
      </c>
      <c r="AH158" s="14">
        <v>1</v>
      </c>
      <c r="AI158" s="2" t="s">
        <v>152</v>
      </c>
      <c r="AJ158" s="35">
        <v>11726</v>
      </c>
      <c r="AK158" s="14">
        <f t="shared" si="19"/>
        <v>0.39433683077750875</v>
      </c>
      <c r="AL158" s="12">
        <v>46568</v>
      </c>
      <c r="AM158" s="12" t="s">
        <v>1139</v>
      </c>
      <c r="AN158" s="35">
        <v>9705</v>
      </c>
      <c r="AO158" s="14">
        <f t="shared" si="17"/>
        <v>0.32637207425343018</v>
      </c>
      <c r="AP158" s="12">
        <v>45716</v>
      </c>
      <c r="AQ158" s="12" t="s">
        <v>1140</v>
      </c>
      <c r="AR158" s="35">
        <v>4484</v>
      </c>
      <c r="AS158" s="14">
        <f t="shared" si="18"/>
        <v>0.15079365079365079</v>
      </c>
      <c r="AT158" s="12">
        <v>47299</v>
      </c>
      <c r="AU158" s="12" t="s">
        <v>1141</v>
      </c>
      <c r="AV158" s="31">
        <v>13.381182405165456</v>
      </c>
      <c r="AW158" s="2"/>
      <c r="AX158" s="2"/>
      <c r="AY158" s="2"/>
      <c r="AZ158" s="2"/>
    </row>
    <row r="159" spans="1:58" outlineLevel="1" x14ac:dyDescent="0.35">
      <c r="A159" s="9" t="s">
        <v>1180</v>
      </c>
      <c r="B159" s="2">
        <v>67692</v>
      </c>
      <c r="C159" s="2" t="s">
        <v>90</v>
      </c>
      <c r="D159" s="2" t="s">
        <v>967</v>
      </c>
      <c r="E159" s="2" t="s">
        <v>147</v>
      </c>
      <c r="F159" s="2" t="s">
        <v>148</v>
      </c>
      <c r="H159" s="2" t="s">
        <v>710</v>
      </c>
      <c r="I159" s="2" t="s">
        <v>161</v>
      </c>
      <c r="J159" s="11">
        <v>78744</v>
      </c>
      <c r="K159" s="11" t="s">
        <v>1006</v>
      </c>
      <c r="L159" s="6"/>
      <c r="M159" s="2" t="str">
        <f>_xlfn.XLOOKUP(I159,Dropdowns!$U$2:$U$53,Dropdowns!$W$2:$W$53,"",0,1)</f>
        <v>West South Central</v>
      </c>
      <c r="N159" s="11" t="s">
        <v>710</v>
      </c>
      <c r="O159" s="11" t="s">
        <v>1678</v>
      </c>
      <c r="P159" s="3" t="s">
        <v>151</v>
      </c>
      <c r="Q159" s="3">
        <v>45103</v>
      </c>
      <c r="R159" s="2" t="s">
        <v>95</v>
      </c>
      <c r="S159" s="11">
        <v>49520</v>
      </c>
      <c r="T159" s="11">
        <v>49520</v>
      </c>
      <c r="U159" s="2">
        <v>1</v>
      </c>
      <c r="V159" s="2"/>
      <c r="W159" s="8">
        <v>1981</v>
      </c>
      <c r="X159" s="2" t="s">
        <v>95</v>
      </c>
      <c r="Y159" s="31">
        <v>8741183.4515445232</v>
      </c>
      <c r="Z159" s="35">
        <v>344334.90318817232</v>
      </c>
      <c r="AA159" s="31">
        <v>1480000</v>
      </c>
      <c r="AB159" s="31">
        <v>13750000</v>
      </c>
      <c r="AC159" s="31">
        <f t="shared" si="15"/>
        <v>13750000</v>
      </c>
      <c r="AD159" s="3">
        <v>44714</v>
      </c>
      <c r="AE159" s="14">
        <v>4.7500000000000001E-2</v>
      </c>
      <c r="AF159" s="14">
        <f t="shared" si="16"/>
        <v>0.63572243283960173</v>
      </c>
      <c r="AG159" s="3">
        <v>45046</v>
      </c>
      <c r="AH159" s="14">
        <v>1</v>
      </c>
      <c r="AI159" s="2" t="s">
        <v>152</v>
      </c>
      <c r="AJ159" s="35">
        <v>25085</v>
      </c>
      <c r="AK159" s="14">
        <f t="shared" si="19"/>
        <v>0.50656300484652661</v>
      </c>
      <c r="AL159" s="12">
        <v>45601</v>
      </c>
      <c r="AM159" s="12" t="s">
        <v>1142</v>
      </c>
      <c r="AN159" s="35">
        <v>7200</v>
      </c>
      <c r="AO159" s="14">
        <f t="shared" si="17"/>
        <v>0.14539579967689822</v>
      </c>
      <c r="AP159" s="12">
        <v>45657</v>
      </c>
      <c r="AQ159" s="12" t="s">
        <v>1143</v>
      </c>
      <c r="AR159" s="35">
        <v>5888</v>
      </c>
      <c r="AS159" s="14">
        <f t="shared" si="18"/>
        <v>0.11890145395799677</v>
      </c>
      <c r="AT159" s="12">
        <v>46081</v>
      </c>
      <c r="AU159" s="12" t="s">
        <v>1144</v>
      </c>
      <c r="AV159" s="31">
        <v>20.266870759289176</v>
      </c>
      <c r="AW159" s="2"/>
      <c r="AX159" s="2"/>
      <c r="AY159" s="2"/>
      <c r="AZ159" s="2"/>
      <c r="BB159" s="13"/>
      <c r="BC159" s="13"/>
      <c r="BD159" s="13"/>
      <c r="BF159" s="12"/>
    </row>
    <row r="160" spans="1:58" outlineLevel="1" x14ac:dyDescent="0.35">
      <c r="A160" s="9" t="s">
        <v>1180</v>
      </c>
      <c r="B160" s="2">
        <v>67692</v>
      </c>
      <c r="C160" s="2" t="s">
        <v>90</v>
      </c>
      <c r="D160" s="2" t="s">
        <v>968</v>
      </c>
      <c r="E160" s="2" t="s">
        <v>147</v>
      </c>
      <c r="F160" s="2" t="s">
        <v>148</v>
      </c>
      <c r="H160" s="2" t="s">
        <v>998</v>
      </c>
      <c r="I160" s="2" t="s">
        <v>189</v>
      </c>
      <c r="J160" s="11">
        <v>22031</v>
      </c>
      <c r="K160" s="11" t="s">
        <v>998</v>
      </c>
      <c r="L160" s="6"/>
      <c r="M160" s="2" t="str">
        <f>_xlfn.XLOOKUP(I160,Dropdowns!$U$2:$U$53,Dropdowns!$W$2:$W$53,"",0,1)</f>
        <v>South Atlantic</v>
      </c>
      <c r="N160" s="11" t="s">
        <v>1011</v>
      </c>
      <c r="O160" s="11" t="s">
        <v>1685</v>
      </c>
      <c r="P160" s="3" t="s">
        <v>151</v>
      </c>
      <c r="Q160" s="3">
        <v>45103</v>
      </c>
      <c r="R160" s="2" t="s">
        <v>95</v>
      </c>
      <c r="S160" s="11">
        <v>113537</v>
      </c>
      <c r="T160" s="11">
        <v>113537</v>
      </c>
      <c r="U160" s="2">
        <v>1</v>
      </c>
      <c r="V160" s="2"/>
      <c r="W160" s="8">
        <v>1985</v>
      </c>
      <c r="X160" s="2" t="s">
        <v>95</v>
      </c>
      <c r="Y160" s="31">
        <v>11066074.288250325</v>
      </c>
      <c r="Z160" s="35">
        <v>435917.58940198354</v>
      </c>
      <c r="AA160" s="31">
        <v>3090000</v>
      </c>
      <c r="AB160" s="31">
        <v>21600000</v>
      </c>
      <c r="AC160" s="31">
        <f t="shared" si="15"/>
        <v>21600000</v>
      </c>
      <c r="AD160" s="3">
        <v>44714</v>
      </c>
      <c r="AE160" s="14">
        <v>7.4999999999999997E-2</v>
      </c>
      <c r="AF160" s="14">
        <f t="shared" si="16"/>
        <v>0.51231825408566323</v>
      </c>
      <c r="AG160" s="3">
        <v>45046</v>
      </c>
      <c r="AH160" s="14">
        <v>0.94170182407497116</v>
      </c>
      <c r="AI160" s="2" t="s">
        <v>152</v>
      </c>
      <c r="AJ160" s="35">
        <v>19928</v>
      </c>
      <c r="AK160" s="14">
        <f t="shared" si="19"/>
        <v>0.17551987457833129</v>
      </c>
      <c r="AL160" s="12">
        <v>47452</v>
      </c>
      <c r="AM160" s="12" t="s">
        <v>165</v>
      </c>
      <c r="AN160" s="35">
        <v>7761</v>
      </c>
      <c r="AO160" s="14">
        <f t="shared" si="17"/>
        <v>6.8356570985669871E-2</v>
      </c>
      <c r="AP160" s="12">
        <v>47452</v>
      </c>
      <c r="AQ160" s="12" t="s">
        <v>165</v>
      </c>
      <c r="AR160" s="35">
        <v>7232</v>
      </c>
      <c r="AS160" s="14">
        <f t="shared" si="18"/>
        <v>6.3697296916423715E-2</v>
      </c>
      <c r="AT160" s="12">
        <v>45077</v>
      </c>
      <c r="AU160" s="12" t="s">
        <v>1145</v>
      </c>
      <c r="AV160" s="31">
        <v>26.421580650592034</v>
      </c>
      <c r="AW160" s="2"/>
      <c r="AX160" s="2"/>
      <c r="AY160" s="2"/>
      <c r="AZ160" s="2"/>
      <c r="BB160"/>
    </row>
    <row r="161" spans="1:52" outlineLevel="1" x14ac:dyDescent="0.35">
      <c r="A161" s="9" t="s">
        <v>1180</v>
      </c>
      <c r="B161" s="2">
        <v>67692</v>
      </c>
      <c r="C161" s="2" t="s">
        <v>90</v>
      </c>
      <c r="D161" s="2" t="s">
        <v>969</v>
      </c>
      <c r="E161" s="2" t="s">
        <v>147</v>
      </c>
      <c r="F161" s="2" t="s">
        <v>148</v>
      </c>
      <c r="H161" s="2" t="s">
        <v>322</v>
      </c>
      <c r="I161" s="2" t="s">
        <v>161</v>
      </c>
      <c r="J161" s="11">
        <v>75261</v>
      </c>
      <c r="K161" s="11" t="s">
        <v>322</v>
      </c>
      <c r="L161" s="6"/>
      <c r="M161" s="2" t="str">
        <f>_xlfn.XLOOKUP(I161,Dropdowns!$U$2:$U$53,Dropdowns!$W$2:$W$53,"",0,1)</f>
        <v>West South Central</v>
      </c>
      <c r="N161" s="11" t="s">
        <v>1008</v>
      </c>
      <c r="O161" s="11" t="s">
        <v>1673</v>
      </c>
      <c r="P161" s="3" t="s">
        <v>151</v>
      </c>
      <c r="Q161" s="3">
        <v>45103</v>
      </c>
      <c r="R161" s="2" t="s">
        <v>95</v>
      </c>
      <c r="S161" s="11">
        <v>108720</v>
      </c>
      <c r="T161" s="11">
        <v>108720</v>
      </c>
      <c r="U161" s="2">
        <v>1</v>
      </c>
      <c r="V161" s="2"/>
      <c r="W161" s="8">
        <v>1991</v>
      </c>
      <c r="X161" s="2" t="s">
        <v>95</v>
      </c>
      <c r="Y161" s="31">
        <v>8629507.4724887852</v>
      </c>
      <c r="Z161" s="35">
        <v>339935.73485475779</v>
      </c>
      <c r="AA161" s="31"/>
      <c r="AB161" s="31">
        <v>16900000</v>
      </c>
      <c r="AC161" s="31">
        <f t="shared" si="15"/>
        <v>16900000</v>
      </c>
      <c r="AD161" s="3">
        <v>44714</v>
      </c>
      <c r="AE161" s="14">
        <v>3.7499999999999999E-2</v>
      </c>
      <c r="AF161" s="14">
        <f t="shared" si="16"/>
        <v>0.51062174393424764</v>
      </c>
      <c r="AG161" s="3">
        <v>45046</v>
      </c>
      <c r="AH161" s="14">
        <v>1</v>
      </c>
      <c r="AI161" s="2" t="s">
        <v>152</v>
      </c>
      <c r="AJ161" s="35">
        <v>108720</v>
      </c>
      <c r="AK161" s="14">
        <f t="shared" si="19"/>
        <v>1</v>
      </c>
      <c r="AL161" s="12">
        <v>46053</v>
      </c>
      <c r="AM161" s="12" t="s">
        <v>162</v>
      </c>
      <c r="AN161" s="35" t="s">
        <v>1036</v>
      </c>
      <c r="AO161" s="14"/>
      <c r="AP161" s="12" t="s">
        <v>1036</v>
      </c>
      <c r="AQ161" s="12"/>
      <c r="AR161" s="35" t="s">
        <v>1036</v>
      </c>
      <c r="AS161" s="14"/>
      <c r="AT161" s="12" t="s">
        <v>1036</v>
      </c>
      <c r="AU161" s="12"/>
      <c r="AV161" s="31">
        <v>5.55</v>
      </c>
      <c r="AW161" s="2"/>
      <c r="AX161" s="2"/>
      <c r="AY161" s="2"/>
      <c r="AZ161" s="2"/>
    </row>
    <row r="162" spans="1:52" outlineLevel="1" x14ac:dyDescent="0.35">
      <c r="A162" s="9" t="s">
        <v>1180</v>
      </c>
      <c r="B162" s="2">
        <v>67692</v>
      </c>
      <c r="C162" s="2" t="s">
        <v>90</v>
      </c>
      <c r="D162" s="2" t="s">
        <v>970</v>
      </c>
      <c r="E162" s="2" t="s">
        <v>147</v>
      </c>
      <c r="F162" s="2" t="s">
        <v>148</v>
      </c>
      <c r="H162" s="2" t="s">
        <v>710</v>
      </c>
      <c r="I162" s="2" t="s">
        <v>161</v>
      </c>
      <c r="J162" s="11">
        <v>78744</v>
      </c>
      <c r="K162" s="11" t="s">
        <v>1006</v>
      </c>
      <c r="L162" s="6"/>
      <c r="M162" s="2" t="str">
        <f>_xlfn.XLOOKUP(I162,Dropdowns!$U$2:$U$53,Dropdowns!$W$2:$W$53,"",0,1)</f>
        <v>West South Central</v>
      </c>
      <c r="N162" s="11" t="s">
        <v>710</v>
      </c>
      <c r="O162" s="11" t="s">
        <v>1678</v>
      </c>
      <c r="P162" s="3" t="s">
        <v>151</v>
      </c>
      <c r="Q162" s="3">
        <v>45103</v>
      </c>
      <c r="R162" s="2" t="s">
        <v>95</v>
      </c>
      <c r="S162" s="11">
        <v>54385</v>
      </c>
      <c r="T162" s="11">
        <v>54385</v>
      </c>
      <c r="U162" s="2">
        <v>1</v>
      </c>
      <c r="V162" s="2"/>
      <c r="W162" s="8">
        <v>1986</v>
      </c>
      <c r="X162" s="2" t="s">
        <v>95</v>
      </c>
      <c r="Y162" s="31">
        <v>7614271.2992548104</v>
      </c>
      <c r="Z162" s="35">
        <v>299943.29546008038</v>
      </c>
      <c r="AA162" s="31">
        <v>1800000</v>
      </c>
      <c r="AB162" s="31">
        <v>14900000</v>
      </c>
      <c r="AC162" s="31">
        <f t="shared" si="15"/>
        <v>14900000</v>
      </c>
      <c r="AD162" s="3">
        <v>44714</v>
      </c>
      <c r="AE162" s="14">
        <v>3.5000000000000003E-2</v>
      </c>
      <c r="AF162" s="14">
        <f t="shared" si="16"/>
        <v>0.51102491941307449</v>
      </c>
      <c r="AG162" s="3">
        <v>45046</v>
      </c>
      <c r="AH162" s="14">
        <v>0.99884159235083203</v>
      </c>
      <c r="AI162" s="2" t="s">
        <v>152</v>
      </c>
      <c r="AJ162" s="35">
        <v>13360</v>
      </c>
      <c r="AK162" s="14">
        <f t="shared" si="19"/>
        <v>0.24565597131562011</v>
      </c>
      <c r="AL162" s="12">
        <v>45169</v>
      </c>
      <c r="AM162" s="12" t="s">
        <v>1146</v>
      </c>
      <c r="AN162" s="35">
        <v>10653</v>
      </c>
      <c r="AO162" s="14">
        <f t="shared" ref="AO162:AO175" si="20">AN162/$T162</f>
        <v>0.19588121724740279</v>
      </c>
      <c r="AP162" s="12">
        <v>45808</v>
      </c>
      <c r="AQ162" s="12" t="s">
        <v>1147</v>
      </c>
      <c r="AR162" s="35">
        <v>7667</v>
      </c>
      <c r="AS162" s="14">
        <f t="shared" ref="AS162:AS169" si="21">AR162/$T162</f>
        <v>0.14097637216144157</v>
      </c>
      <c r="AT162" s="12">
        <v>46630</v>
      </c>
      <c r="AU162" s="12" t="s">
        <v>1148</v>
      </c>
      <c r="AV162" s="31">
        <v>12.522844519715768</v>
      </c>
      <c r="AW162" s="2"/>
      <c r="AX162" s="2"/>
      <c r="AY162" s="2"/>
      <c r="AZ162" s="2"/>
    </row>
    <row r="163" spans="1:52" outlineLevel="1" x14ac:dyDescent="0.35">
      <c r="A163" s="9" t="s">
        <v>1180</v>
      </c>
      <c r="B163" s="2">
        <v>67692</v>
      </c>
      <c r="C163" s="2" t="s">
        <v>90</v>
      </c>
      <c r="D163" s="2" t="s">
        <v>971</v>
      </c>
      <c r="E163" s="2" t="s">
        <v>147</v>
      </c>
      <c r="F163" s="2" t="s">
        <v>148</v>
      </c>
      <c r="H163" s="2" t="s">
        <v>710</v>
      </c>
      <c r="I163" s="2" t="s">
        <v>161</v>
      </c>
      <c r="J163" s="11">
        <v>78758</v>
      </c>
      <c r="K163" s="11" t="s">
        <v>1006</v>
      </c>
      <c r="L163" s="6"/>
      <c r="M163" s="2" t="str">
        <f>_xlfn.XLOOKUP(I163,Dropdowns!$U$2:$U$53,Dropdowns!$W$2:$W$53,"",0,1)</f>
        <v>West South Central</v>
      </c>
      <c r="N163" s="11" t="s">
        <v>710</v>
      </c>
      <c r="O163" s="11" t="s">
        <v>1678</v>
      </c>
      <c r="P163" s="3" t="s">
        <v>151</v>
      </c>
      <c r="Q163" s="3">
        <v>45103</v>
      </c>
      <c r="R163" s="2" t="s">
        <v>95</v>
      </c>
      <c r="S163" s="11">
        <v>39606</v>
      </c>
      <c r="T163" s="11">
        <v>39606</v>
      </c>
      <c r="U163" s="2">
        <v>1</v>
      </c>
      <c r="V163" s="2"/>
      <c r="W163" s="8">
        <v>1983</v>
      </c>
      <c r="X163" s="2" t="s">
        <v>95</v>
      </c>
      <c r="Y163" s="31">
        <v>6817310.9032661403</v>
      </c>
      <c r="Z163" s="35">
        <v>268549.23053525866</v>
      </c>
      <c r="AA163" s="31">
        <v>9330000</v>
      </c>
      <c r="AB163" s="31">
        <v>10800000</v>
      </c>
      <c r="AC163" s="31">
        <f t="shared" si="15"/>
        <v>10800000</v>
      </c>
      <c r="AD163" s="3">
        <v>44714</v>
      </c>
      <c r="AE163" s="14">
        <v>4.4999999999999998E-2</v>
      </c>
      <c r="AF163" s="14">
        <f t="shared" si="16"/>
        <v>0.63123249104316115</v>
      </c>
      <c r="AG163" s="3">
        <v>45046</v>
      </c>
      <c r="AH163" s="14">
        <v>0.85986971670958945</v>
      </c>
      <c r="AI163" s="2" t="s">
        <v>152</v>
      </c>
      <c r="AJ163" s="35">
        <v>11483</v>
      </c>
      <c r="AK163" s="14">
        <f t="shared" si="19"/>
        <v>0.28993081856284403</v>
      </c>
      <c r="AL163" s="12">
        <v>46356</v>
      </c>
      <c r="AM163" s="12" t="s">
        <v>1149</v>
      </c>
      <c r="AN163" s="35">
        <v>9219</v>
      </c>
      <c r="AO163" s="14">
        <f t="shared" si="20"/>
        <v>0.23276776246023329</v>
      </c>
      <c r="AP163" s="12">
        <v>45716</v>
      </c>
      <c r="AQ163" s="12" t="s">
        <v>1150</v>
      </c>
      <c r="AR163" s="35">
        <v>4548</v>
      </c>
      <c r="AS163" s="14">
        <f t="shared" si="21"/>
        <v>0.11483108619906075</v>
      </c>
      <c r="AT163" s="12">
        <v>45716</v>
      </c>
      <c r="AU163" s="12" t="s">
        <v>1151</v>
      </c>
      <c r="AV163" s="31">
        <v>13.185651867512334</v>
      </c>
      <c r="AW163" s="2"/>
      <c r="AX163" s="2"/>
      <c r="AY163" s="2"/>
      <c r="AZ163" s="2"/>
    </row>
    <row r="164" spans="1:52" outlineLevel="1" x14ac:dyDescent="0.35">
      <c r="A164" s="9" t="s">
        <v>1180</v>
      </c>
      <c r="B164" s="2">
        <v>67692</v>
      </c>
      <c r="C164" s="2" t="s">
        <v>90</v>
      </c>
      <c r="D164" s="2" t="s">
        <v>972</v>
      </c>
      <c r="E164" s="2" t="s">
        <v>147</v>
      </c>
      <c r="F164" s="2" t="s">
        <v>148</v>
      </c>
      <c r="H164" s="2" t="s">
        <v>990</v>
      </c>
      <c r="I164" s="2" t="s">
        <v>156</v>
      </c>
      <c r="J164" s="11">
        <v>98052</v>
      </c>
      <c r="K164" s="11" t="s">
        <v>1002</v>
      </c>
      <c r="L164" s="6"/>
      <c r="M164" s="2" t="str">
        <f>_xlfn.XLOOKUP(I164,Dropdowns!$U$2:$U$53,Dropdowns!$W$2:$W$53,"",0,1)</f>
        <v>Pacific</v>
      </c>
      <c r="N164" s="11" t="s">
        <v>1001</v>
      </c>
      <c r="O164" s="11" t="s">
        <v>1682</v>
      </c>
      <c r="P164" s="3" t="s">
        <v>151</v>
      </c>
      <c r="Q164" s="3">
        <v>45103</v>
      </c>
      <c r="R164" s="2" t="s">
        <v>95</v>
      </c>
      <c r="S164" s="11">
        <v>11502</v>
      </c>
      <c r="T164" s="11">
        <v>11502</v>
      </c>
      <c r="U164" s="2">
        <v>1</v>
      </c>
      <c r="V164" s="2"/>
      <c r="W164" s="8">
        <v>1979</v>
      </c>
      <c r="X164" s="2" t="s">
        <v>95</v>
      </c>
      <c r="Y164" s="31">
        <v>5786846.1874336563</v>
      </c>
      <c r="Z164" s="35">
        <v>227956.90454966112</v>
      </c>
      <c r="AA164" s="31">
        <v>3590000</v>
      </c>
      <c r="AB164" s="31">
        <v>9270000</v>
      </c>
      <c r="AC164" s="31">
        <f t="shared" si="15"/>
        <v>9270000</v>
      </c>
      <c r="AD164" s="3">
        <v>44714</v>
      </c>
      <c r="AE164" s="14">
        <v>4.4999999999999998E-2</v>
      </c>
      <c r="AF164" s="14">
        <f t="shared" si="16"/>
        <v>0.6242552521503405</v>
      </c>
      <c r="AG164" s="3">
        <v>45046</v>
      </c>
      <c r="AH164" s="14">
        <v>1</v>
      </c>
      <c r="AI164" s="2" t="s">
        <v>152</v>
      </c>
      <c r="AJ164" s="35">
        <v>3374</v>
      </c>
      <c r="AK164" s="14">
        <f t="shared" si="19"/>
        <v>0.29334028864545297</v>
      </c>
      <c r="AL164" s="12">
        <v>45169</v>
      </c>
      <c r="AM164" s="12" t="s">
        <v>1152</v>
      </c>
      <c r="AN164" s="35">
        <v>3240</v>
      </c>
      <c r="AO164" s="14">
        <f t="shared" si="20"/>
        <v>0.28169014084507044</v>
      </c>
      <c r="AP164" s="12">
        <v>45657</v>
      </c>
      <c r="AQ164" s="12" t="s">
        <v>1153</v>
      </c>
      <c r="AR164" s="35">
        <v>1701</v>
      </c>
      <c r="AS164" s="14">
        <f t="shared" si="21"/>
        <v>0.14788732394366197</v>
      </c>
      <c r="AT164" s="12">
        <v>47087</v>
      </c>
      <c r="AU164" s="12" t="s">
        <v>1154</v>
      </c>
      <c r="AV164" s="31">
        <v>38.425727699530512</v>
      </c>
      <c r="AW164" s="2"/>
      <c r="AX164" s="2"/>
      <c r="AY164" s="2"/>
      <c r="AZ164" s="2"/>
    </row>
    <row r="165" spans="1:52" outlineLevel="1" x14ac:dyDescent="0.35">
      <c r="A165" s="9" t="s">
        <v>1180</v>
      </c>
      <c r="B165" s="2">
        <v>67692</v>
      </c>
      <c r="C165" s="2" t="s">
        <v>90</v>
      </c>
      <c r="D165" s="2" t="s">
        <v>973</v>
      </c>
      <c r="E165" s="2" t="s">
        <v>147</v>
      </c>
      <c r="F165" s="2" t="s">
        <v>148</v>
      </c>
      <c r="H165" s="2" t="s">
        <v>998</v>
      </c>
      <c r="I165" s="2" t="s">
        <v>189</v>
      </c>
      <c r="J165" s="11">
        <v>22031</v>
      </c>
      <c r="K165" s="11" t="s">
        <v>998</v>
      </c>
      <c r="L165" s="6"/>
      <c r="M165" s="2" t="str">
        <f>_xlfn.XLOOKUP(I165,Dropdowns!$U$2:$U$53,Dropdowns!$W$2:$W$53,"",0,1)</f>
        <v>South Atlantic</v>
      </c>
      <c r="N165" s="11" t="s">
        <v>1011</v>
      </c>
      <c r="O165" s="11" t="s">
        <v>1685</v>
      </c>
      <c r="P165" s="3" t="s">
        <v>151</v>
      </c>
      <c r="Q165" s="3">
        <v>45103</v>
      </c>
      <c r="R165" s="2" t="s">
        <v>95</v>
      </c>
      <c r="S165" s="11">
        <v>93893</v>
      </c>
      <c r="T165" s="11">
        <v>93893</v>
      </c>
      <c r="U165" s="2">
        <v>1</v>
      </c>
      <c r="V165" s="2"/>
      <c r="W165" s="8">
        <v>1986</v>
      </c>
      <c r="X165" s="2" t="s">
        <v>95</v>
      </c>
      <c r="Y165" s="31">
        <v>8121889.3858717978</v>
      </c>
      <c r="Z165" s="35">
        <v>319939.51515741908</v>
      </c>
      <c r="AA165" s="31">
        <v>2410000</v>
      </c>
      <c r="AB165" s="31">
        <v>16000000</v>
      </c>
      <c r="AC165" s="31">
        <f t="shared" si="15"/>
        <v>16000000</v>
      </c>
      <c r="AD165" s="3">
        <v>44714</v>
      </c>
      <c r="AE165" s="14">
        <v>7.0000000000000007E-2</v>
      </c>
      <c r="AF165" s="14">
        <f t="shared" si="16"/>
        <v>0.50761808661698737</v>
      </c>
      <c r="AG165" s="3">
        <v>45046</v>
      </c>
      <c r="AH165" s="14">
        <v>0.5033495574749981</v>
      </c>
      <c r="AI165" s="2" t="s">
        <v>152</v>
      </c>
      <c r="AJ165" s="35">
        <v>9343</v>
      </c>
      <c r="AK165" s="14">
        <f t="shared" si="19"/>
        <v>9.9506885497321423E-2</v>
      </c>
      <c r="AL165" s="12">
        <v>46756</v>
      </c>
      <c r="AM165" s="12" t="s">
        <v>1155</v>
      </c>
      <c r="AN165" s="35">
        <v>3735</v>
      </c>
      <c r="AO165" s="14">
        <f t="shared" si="20"/>
        <v>3.977932327223542E-2</v>
      </c>
      <c r="AP165" s="12">
        <v>45565</v>
      </c>
      <c r="AQ165" s="12" t="s">
        <v>1156</v>
      </c>
      <c r="AR165" s="35">
        <v>2912</v>
      </c>
      <c r="AS165" s="14">
        <f t="shared" si="21"/>
        <v>3.1014026604752217E-2</v>
      </c>
      <c r="AT165" s="12">
        <v>45869</v>
      </c>
      <c r="AU165" s="12" t="s">
        <v>1157</v>
      </c>
      <c r="AV165" s="31">
        <v>26.613232898161279</v>
      </c>
      <c r="AW165" s="2"/>
      <c r="AX165" s="2"/>
      <c r="AY165" s="2"/>
      <c r="AZ165" s="2"/>
    </row>
    <row r="166" spans="1:52" outlineLevel="1" x14ac:dyDescent="0.35">
      <c r="A166" s="9" t="s">
        <v>1180</v>
      </c>
      <c r="B166" s="2">
        <v>67692</v>
      </c>
      <c r="C166" s="2" t="s">
        <v>90</v>
      </c>
      <c r="D166" s="2" t="s">
        <v>974</v>
      </c>
      <c r="E166" s="2" t="s">
        <v>147</v>
      </c>
      <c r="F166" s="2" t="s">
        <v>148</v>
      </c>
      <c r="H166" s="2" t="s">
        <v>998</v>
      </c>
      <c r="I166" s="2" t="s">
        <v>189</v>
      </c>
      <c r="J166" s="11">
        <v>22031</v>
      </c>
      <c r="K166" s="11" t="s">
        <v>998</v>
      </c>
      <c r="L166" s="6"/>
      <c r="M166" s="2" t="str">
        <f>_xlfn.XLOOKUP(I166,Dropdowns!$U$2:$U$53,Dropdowns!$W$2:$W$53,"",0,1)</f>
        <v>South Atlantic</v>
      </c>
      <c r="N166" s="11" t="s">
        <v>1011</v>
      </c>
      <c r="O166" s="11" t="s">
        <v>1685</v>
      </c>
      <c r="P166" s="3" t="s">
        <v>151</v>
      </c>
      <c r="Q166" s="3">
        <v>45103</v>
      </c>
      <c r="R166" s="2" t="s">
        <v>95</v>
      </c>
      <c r="S166" s="11">
        <v>96600</v>
      </c>
      <c r="T166" s="11">
        <v>96600</v>
      </c>
      <c r="U166" s="2">
        <v>1</v>
      </c>
      <c r="V166" s="2"/>
      <c r="W166" s="8">
        <v>1981</v>
      </c>
      <c r="X166" s="2" t="s">
        <v>95</v>
      </c>
      <c r="Y166" s="31">
        <v>14467115.468584141</v>
      </c>
      <c r="Z166" s="35">
        <v>569892.26137415285</v>
      </c>
      <c r="AA166" s="31">
        <v>5300000</v>
      </c>
      <c r="AB166" s="31">
        <v>29800000</v>
      </c>
      <c r="AC166" s="31">
        <f t="shared" si="15"/>
        <v>29800000</v>
      </c>
      <c r="AD166" s="3">
        <v>44714</v>
      </c>
      <c r="AE166" s="14">
        <v>0.04</v>
      </c>
      <c r="AF166" s="14">
        <f t="shared" si="16"/>
        <v>0.48547367344242082</v>
      </c>
      <c r="AG166" s="3">
        <v>45046</v>
      </c>
      <c r="AH166" s="14">
        <v>0.69410973084886129</v>
      </c>
      <c r="AI166" s="2" t="s">
        <v>152</v>
      </c>
      <c r="AJ166" s="35">
        <v>18938</v>
      </c>
      <c r="AK166" s="14">
        <f t="shared" si="19"/>
        <v>0.19604554865424431</v>
      </c>
      <c r="AL166" s="12">
        <v>46142</v>
      </c>
      <c r="AM166" s="12" t="s">
        <v>1158</v>
      </c>
      <c r="AN166" s="35">
        <v>14017</v>
      </c>
      <c r="AO166" s="14">
        <f t="shared" si="20"/>
        <v>0.14510351966873705</v>
      </c>
      <c r="AP166" s="12">
        <v>46568</v>
      </c>
      <c r="AQ166" s="12" t="s">
        <v>1159</v>
      </c>
      <c r="AR166" s="35">
        <v>10883</v>
      </c>
      <c r="AS166" s="14">
        <f t="shared" si="21"/>
        <v>0.11266045548654244</v>
      </c>
      <c r="AT166" s="12">
        <v>45260</v>
      </c>
      <c r="AU166" s="12" t="s">
        <v>1160</v>
      </c>
      <c r="AV166" s="31">
        <v>9.5724854215447941</v>
      </c>
      <c r="AW166" s="2"/>
      <c r="AX166" s="2"/>
      <c r="AY166" s="2"/>
      <c r="AZ166" s="2"/>
    </row>
    <row r="167" spans="1:52" outlineLevel="1" x14ac:dyDescent="0.35">
      <c r="A167" s="9" t="s">
        <v>1180</v>
      </c>
      <c r="B167" s="2">
        <v>67692</v>
      </c>
      <c r="C167" s="2" t="s">
        <v>90</v>
      </c>
      <c r="D167" s="2" t="s">
        <v>975</v>
      </c>
      <c r="E167" s="2" t="s">
        <v>147</v>
      </c>
      <c r="F167" s="2" t="s">
        <v>148</v>
      </c>
      <c r="H167" s="2" t="s">
        <v>998</v>
      </c>
      <c r="I167" s="2" t="s">
        <v>189</v>
      </c>
      <c r="J167" s="11">
        <v>22031</v>
      </c>
      <c r="K167" s="11" t="s">
        <v>998</v>
      </c>
      <c r="L167" s="6"/>
      <c r="M167" s="2" t="str">
        <f>_xlfn.XLOOKUP(I167,Dropdowns!$U$2:$U$53,Dropdowns!$W$2:$W$53,"",0,1)</f>
        <v>South Atlantic</v>
      </c>
      <c r="N167" s="11" t="s">
        <v>1011</v>
      </c>
      <c r="O167" s="11" t="s">
        <v>1685</v>
      </c>
      <c r="P167" s="3" t="s">
        <v>151</v>
      </c>
      <c r="Q167" s="3">
        <v>45103</v>
      </c>
      <c r="R167" s="2" t="s">
        <v>95</v>
      </c>
      <c r="S167" s="11">
        <v>90000</v>
      </c>
      <c r="T167" s="11">
        <v>90000</v>
      </c>
      <c r="U167" s="2">
        <v>1</v>
      </c>
      <c r="V167" s="2"/>
      <c r="W167" s="8">
        <v>1984</v>
      </c>
      <c r="X167" s="2" t="s">
        <v>95</v>
      </c>
      <c r="Y167" s="31">
        <v>7715794.9165782081</v>
      </c>
      <c r="Z167" s="35">
        <v>303942.53939954814</v>
      </c>
      <c r="AA167" s="31">
        <v>2260000</v>
      </c>
      <c r="AB167" s="31">
        <v>15200000</v>
      </c>
      <c r="AC167" s="31">
        <f t="shared" si="15"/>
        <v>15200000</v>
      </c>
      <c r="AD167" s="3">
        <v>44714</v>
      </c>
      <c r="AE167" s="14">
        <v>7.0000000000000007E-2</v>
      </c>
      <c r="AF167" s="14">
        <f t="shared" si="16"/>
        <v>0.50761808661698737</v>
      </c>
      <c r="AG167" s="3">
        <v>45046</v>
      </c>
      <c r="AH167" s="14">
        <v>0.97053333333333336</v>
      </c>
      <c r="AI167" s="2" t="s">
        <v>152</v>
      </c>
      <c r="AJ167" s="35">
        <v>25302</v>
      </c>
      <c r="AK167" s="14">
        <f t="shared" si="19"/>
        <v>0.28113333333333335</v>
      </c>
      <c r="AL167" s="12">
        <v>46175</v>
      </c>
      <c r="AM167" s="12" t="s">
        <v>165</v>
      </c>
      <c r="AN167" s="35">
        <v>21844</v>
      </c>
      <c r="AO167" s="14">
        <f t="shared" si="20"/>
        <v>0.2427111111111111</v>
      </c>
      <c r="AP167" s="12">
        <v>46175</v>
      </c>
      <c r="AQ167" s="12" t="s">
        <v>165</v>
      </c>
      <c r="AR167" s="35">
        <v>18995</v>
      </c>
      <c r="AS167" s="14">
        <f t="shared" si="21"/>
        <v>0.21105555555555555</v>
      </c>
      <c r="AT167" s="12">
        <v>46175</v>
      </c>
      <c r="AU167" s="12" t="s">
        <v>165</v>
      </c>
      <c r="AV167" s="31">
        <v>21.618431103173513</v>
      </c>
      <c r="AW167" s="2"/>
      <c r="AX167" s="2"/>
      <c r="AY167" s="2"/>
      <c r="AZ167" s="2"/>
    </row>
    <row r="168" spans="1:52" outlineLevel="1" x14ac:dyDescent="0.35">
      <c r="A168" s="9" t="s">
        <v>1180</v>
      </c>
      <c r="B168" s="2">
        <v>67692</v>
      </c>
      <c r="C168" s="2" t="s">
        <v>90</v>
      </c>
      <c r="D168" s="2" t="s">
        <v>976</v>
      </c>
      <c r="E168" s="2" t="s">
        <v>147</v>
      </c>
      <c r="F168" s="2" t="s">
        <v>148</v>
      </c>
      <c r="H168" s="2" t="s">
        <v>998</v>
      </c>
      <c r="I168" s="2" t="s">
        <v>189</v>
      </c>
      <c r="J168" s="11">
        <v>22031</v>
      </c>
      <c r="K168" s="11" t="s">
        <v>998</v>
      </c>
      <c r="L168" s="6"/>
      <c r="M168" s="2" t="str">
        <f>_xlfn.XLOOKUP(I168,Dropdowns!$U$2:$U$53,Dropdowns!$W$2:$W$53,"",0,1)</f>
        <v>South Atlantic</v>
      </c>
      <c r="N168" s="11" t="s">
        <v>1011</v>
      </c>
      <c r="O168" s="11" t="s">
        <v>1685</v>
      </c>
      <c r="P168" s="3" t="s">
        <v>151</v>
      </c>
      <c r="Q168" s="3">
        <v>45103</v>
      </c>
      <c r="R168" s="2" t="s">
        <v>95</v>
      </c>
      <c r="S168" s="11">
        <v>58748</v>
      </c>
      <c r="T168" s="11">
        <v>58748</v>
      </c>
      <c r="U168" s="2">
        <v>1</v>
      </c>
      <c r="V168" s="2"/>
      <c r="W168" s="8">
        <v>1981</v>
      </c>
      <c r="X168" s="2" t="s">
        <v>95</v>
      </c>
      <c r="Y168" s="31">
        <v>6192940.656727246</v>
      </c>
      <c r="Z168" s="35">
        <v>243953.88030753206</v>
      </c>
      <c r="AA168" s="31">
        <v>1580000</v>
      </c>
      <c r="AB168" s="31">
        <v>12000000</v>
      </c>
      <c r="AC168" s="31">
        <f t="shared" si="15"/>
        <v>12000000</v>
      </c>
      <c r="AD168" s="3">
        <v>44714</v>
      </c>
      <c r="AE168" s="14">
        <v>7.2499999999999995E-2</v>
      </c>
      <c r="AF168" s="14">
        <f t="shared" si="16"/>
        <v>0.5160783880606038</v>
      </c>
      <c r="AG168" s="3">
        <v>45046</v>
      </c>
      <c r="AH168" s="14">
        <v>1</v>
      </c>
      <c r="AI168" s="2" t="s">
        <v>152</v>
      </c>
      <c r="AJ168" s="35">
        <v>10057</v>
      </c>
      <c r="AK168" s="14">
        <f t="shared" si="19"/>
        <v>0.17118880642745285</v>
      </c>
      <c r="AL168" s="12">
        <v>46477</v>
      </c>
      <c r="AM168" s="12" t="s">
        <v>1161</v>
      </c>
      <c r="AN168" s="35">
        <v>5656</v>
      </c>
      <c r="AO168" s="14">
        <f t="shared" si="20"/>
        <v>9.627561789337509E-2</v>
      </c>
      <c r="AP168" s="12">
        <v>45930</v>
      </c>
      <c r="AQ168" s="12" t="s">
        <v>1162</v>
      </c>
      <c r="AR168" s="35">
        <v>5075</v>
      </c>
      <c r="AS168" s="14">
        <f t="shared" si="21"/>
        <v>8.6385919520664531E-2</v>
      </c>
      <c r="AT168" s="12">
        <v>45565</v>
      </c>
      <c r="AU168" s="12" t="s">
        <v>1163</v>
      </c>
      <c r="AV168" s="31">
        <v>24.758289643902771</v>
      </c>
      <c r="AW168" s="2"/>
      <c r="AX168" s="2"/>
      <c r="AY168" s="2"/>
      <c r="AZ168" s="2"/>
    </row>
    <row r="169" spans="1:52" outlineLevel="1" x14ac:dyDescent="0.35">
      <c r="A169" s="9" t="s">
        <v>1180</v>
      </c>
      <c r="B169" s="2">
        <v>67692</v>
      </c>
      <c r="C169" s="2" t="s">
        <v>90</v>
      </c>
      <c r="D169" s="2" t="s">
        <v>977</v>
      </c>
      <c r="E169" s="2" t="s">
        <v>147</v>
      </c>
      <c r="F169" s="2" t="s">
        <v>148</v>
      </c>
      <c r="H169" s="2" t="s">
        <v>998</v>
      </c>
      <c r="I169" s="2" t="s">
        <v>189</v>
      </c>
      <c r="J169" s="11">
        <v>22031</v>
      </c>
      <c r="K169" s="11" t="s">
        <v>998</v>
      </c>
      <c r="L169" s="6"/>
      <c r="M169" s="2" t="str">
        <f>_xlfn.XLOOKUP(I169,Dropdowns!$U$2:$U$53,Dropdowns!$W$2:$W$53,"",0,1)</f>
        <v>South Atlantic</v>
      </c>
      <c r="N169" s="11" t="s">
        <v>1011</v>
      </c>
      <c r="O169" s="11" t="s">
        <v>1685</v>
      </c>
      <c r="P169" s="3" t="s">
        <v>151</v>
      </c>
      <c r="Q169" s="3">
        <v>45103</v>
      </c>
      <c r="R169" s="2" t="s">
        <v>95</v>
      </c>
      <c r="S169" s="11">
        <v>56783</v>
      </c>
      <c r="T169" s="11">
        <v>56783</v>
      </c>
      <c r="U169" s="2">
        <v>1</v>
      </c>
      <c r="V169" s="2"/>
      <c r="W169" s="8">
        <v>1980</v>
      </c>
      <c r="X169" s="2" t="s">
        <v>95</v>
      </c>
      <c r="Y169" s="31">
        <v>8477222.0465036891</v>
      </c>
      <c r="Z169" s="35">
        <v>333936.86894555617</v>
      </c>
      <c r="AA169" s="31">
        <v>3390000</v>
      </c>
      <c r="AB169" s="31">
        <v>16700000</v>
      </c>
      <c r="AC169" s="31">
        <f t="shared" si="15"/>
        <v>16700000</v>
      </c>
      <c r="AD169" s="3">
        <v>44714</v>
      </c>
      <c r="AE169" s="14">
        <v>0.04</v>
      </c>
      <c r="AF169" s="14">
        <f t="shared" si="16"/>
        <v>0.50761808661698737</v>
      </c>
      <c r="AG169" s="3">
        <v>45046</v>
      </c>
      <c r="AH169" s="14">
        <v>0.85259672789391194</v>
      </c>
      <c r="AI169" s="2" t="s">
        <v>152</v>
      </c>
      <c r="AJ169" s="35">
        <v>15510</v>
      </c>
      <c r="AK169" s="14">
        <f t="shared" ref="AK169:AK175" si="22">AJ169/$T169</f>
        <v>0.27314513146540337</v>
      </c>
      <c r="AL169" s="12">
        <v>45382</v>
      </c>
      <c r="AM169" s="12" t="s">
        <v>1164</v>
      </c>
      <c r="AN169" s="35">
        <v>13680</v>
      </c>
      <c r="AO169" s="14">
        <f t="shared" si="20"/>
        <v>0.24091717591532677</v>
      </c>
      <c r="AP169" s="12">
        <v>45079</v>
      </c>
      <c r="AQ169" s="12" t="s">
        <v>165</v>
      </c>
      <c r="AR169" s="35">
        <v>6523</v>
      </c>
      <c r="AS169" s="14">
        <f t="shared" si="21"/>
        <v>0.11487593117658454</v>
      </c>
      <c r="AT169" s="12">
        <v>45260</v>
      </c>
      <c r="AU169" s="12" t="s">
        <v>1165</v>
      </c>
      <c r="AV169" s="31">
        <v>13.952180612645364</v>
      </c>
      <c r="AW169" s="2"/>
      <c r="AX169" s="2"/>
      <c r="AY169" s="2"/>
      <c r="AZ169" s="2"/>
    </row>
    <row r="170" spans="1:52" outlineLevel="1" x14ac:dyDescent="0.35">
      <c r="A170" s="9" t="s">
        <v>1180</v>
      </c>
      <c r="B170" s="2">
        <v>67692</v>
      </c>
      <c r="C170" s="2" t="s">
        <v>90</v>
      </c>
      <c r="D170" s="2" t="s">
        <v>978</v>
      </c>
      <c r="E170" s="2" t="s">
        <v>147</v>
      </c>
      <c r="F170" s="2" t="s">
        <v>148</v>
      </c>
      <c r="H170" s="2" t="s">
        <v>998</v>
      </c>
      <c r="I170" s="2" t="s">
        <v>189</v>
      </c>
      <c r="J170" s="11">
        <v>22031</v>
      </c>
      <c r="K170" s="11" t="s">
        <v>998</v>
      </c>
      <c r="L170" s="6"/>
      <c r="M170" s="2" t="str">
        <f>_xlfn.XLOOKUP(I170,Dropdowns!$U$2:$U$53,Dropdowns!$W$2:$W$53,"",0,1)</f>
        <v>South Atlantic</v>
      </c>
      <c r="N170" s="11" t="s">
        <v>1011</v>
      </c>
      <c r="O170" s="11" t="s">
        <v>1685</v>
      </c>
      <c r="P170" s="3" t="s">
        <v>151</v>
      </c>
      <c r="Q170" s="3">
        <v>45103</v>
      </c>
      <c r="R170" s="2" t="s">
        <v>95</v>
      </c>
      <c r="S170" s="11">
        <v>28350</v>
      </c>
      <c r="T170" s="11">
        <v>28350</v>
      </c>
      <c r="U170" s="2">
        <v>1</v>
      </c>
      <c r="V170" s="2"/>
      <c r="W170" s="8">
        <v>1981</v>
      </c>
      <c r="X170" s="2" t="s">
        <v>95</v>
      </c>
      <c r="Y170" s="31">
        <v>4822371.8228613799</v>
      </c>
      <c r="Z170" s="35">
        <v>189964.0871247176</v>
      </c>
      <c r="AA170" s="31">
        <v>3430000</v>
      </c>
      <c r="AB170" s="31">
        <v>9500000</v>
      </c>
      <c r="AC170" s="31">
        <f t="shared" si="15"/>
        <v>9500000</v>
      </c>
      <c r="AD170" s="3">
        <v>44714</v>
      </c>
      <c r="AE170" s="14">
        <v>5.7500000000000002E-2</v>
      </c>
      <c r="AF170" s="14">
        <f t="shared" si="16"/>
        <v>0.50761808661698737</v>
      </c>
      <c r="AG170" s="3">
        <v>45046</v>
      </c>
      <c r="AH170" s="14">
        <v>1</v>
      </c>
      <c r="AI170" s="2" t="s">
        <v>152</v>
      </c>
      <c r="AJ170" s="35">
        <v>24713</v>
      </c>
      <c r="AK170" s="14">
        <f t="shared" si="22"/>
        <v>0.87171075837742507</v>
      </c>
      <c r="AL170" s="12">
        <v>49095</v>
      </c>
      <c r="AM170" s="12" t="s">
        <v>166</v>
      </c>
      <c r="AN170" s="35">
        <v>3637</v>
      </c>
      <c r="AO170" s="14">
        <f t="shared" si="20"/>
        <v>0.12828924162257496</v>
      </c>
      <c r="AP170" s="12">
        <v>49095</v>
      </c>
      <c r="AQ170" s="12" t="s">
        <v>166</v>
      </c>
      <c r="AR170" s="35" t="s">
        <v>1036</v>
      </c>
      <c r="AS170" s="14"/>
      <c r="AT170" s="12" t="s">
        <v>1036</v>
      </c>
      <c r="AU170" s="12"/>
      <c r="AV170" s="31">
        <v>27</v>
      </c>
      <c r="AW170" s="2"/>
      <c r="AX170" s="2"/>
      <c r="AY170" s="2"/>
      <c r="AZ170" s="2"/>
    </row>
    <row r="171" spans="1:52" outlineLevel="1" x14ac:dyDescent="0.35">
      <c r="A171" s="9" t="s">
        <v>1180</v>
      </c>
      <c r="B171" s="2">
        <v>67692</v>
      </c>
      <c r="C171" s="2" t="s">
        <v>90</v>
      </c>
      <c r="D171" s="2" t="s">
        <v>979</v>
      </c>
      <c r="E171" s="2" t="s">
        <v>147</v>
      </c>
      <c r="F171" s="2" t="s">
        <v>148</v>
      </c>
      <c r="H171" s="2" t="s">
        <v>998</v>
      </c>
      <c r="I171" s="2" t="s">
        <v>189</v>
      </c>
      <c r="J171" s="11">
        <v>22031</v>
      </c>
      <c r="K171" s="11" t="s">
        <v>998</v>
      </c>
      <c r="L171" s="6"/>
      <c r="M171" s="2" t="str">
        <f>_xlfn.XLOOKUP(I171,Dropdowns!$U$2:$U$53,Dropdowns!$W$2:$W$53,"",0,1)</f>
        <v>South Atlantic</v>
      </c>
      <c r="N171" s="11" t="s">
        <v>1011</v>
      </c>
      <c r="O171" s="11" t="s">
        <v>1685</v>
      </c>
      <c r="P171" s="3" t="s">
        <v>151</v>
      </c>
      <c r="Q171" s="3">
        <v>45103</v>
      </c>
      <c r="R171" s="2" t="s">
        <v>95</v>
      </c>
      <c r="S171" s="11">
        <v>34014</v>
      </c>
      <c r="T171" s="11">
        <v>34014</v>
      </c>
      <c r="U171" s="2">
        <v>1</v>
      </c>
      <c r="V171" s="2"/>
      <c r="W171" s="8">
        <v>1984</v>
      </c>
      <c r="X171" s="2" t="s">
        <v>95</v>
      </c>
      <c r="Y171" s="31">
        <v>5076180.8661698736</v>
      </c>
      <c r="Z171" s="35">
        <v>199962.19697338695</v>
      </c>
      <c r="AA171" s="31">
        <v>2875000</v>
      </c>
      <c r="AB171" s="31">
        <v>11000000</v>
      </c>
      <c r="AC171" s="31">
        <f t="shared" si="15"/>
        <v>11000000</v>
      </c>
      <c r="AD171" s="3">
        <v>44714</v>
      </c>
      <c r="AE171" s="14">
        <v>0.05</v>
      </c>
      <c r="AF171" s="14">
        <f t="shared" si="16"/>
        <v>0.46147098783362489</v>
      </c>
      <c r="AG171" s="3">
        <v>45046</v>
      </c>
      <c r="AH171" s="14">
        <v>1</v>
      </c>
      <c r="AI171" s="2" t="s">
        <v>152</v>
      </c>
      <c r="AJ171" s="35">
        <v>17075</v>
      </c>
      <c r="AK171" s="14">
        <f t="shared" si="22"/>
        <v>0.50199917680954897</v>
      </c>
      <c r="AL171" s="12">
        <v>45169</v>
      </c>
      <c r="AM171" s="12" t="s">
        <v>1166</v>
      </c>
      <c r="AN171" s="35">
        <v>11161</v>
      </c>
      <c r="AO171" s="14">
        <f t="shared" si="20"/>
        <v>0.32812959369671313</v>
      </c>
      <c r="AP171" s="12">
        <v>45777</v>
      </c>
      <c r="AQ171" s="12" t="s">
        <v>1167</v>
      </c>
      <c r="AR171" s="35">
        <v>3398</v>
      </c>
      <c r="AS171" s="14">
        <f>AR171/$T171</f>
        <v>9.9900041159522543E-2</v>
      </c>
      <c r="AT171" s="12">
        <v>45747</v>
      </c>
      <c r="AU171" s="12" t="s">
        <v>1168</v>
      </c>
      <c r="AV171" s="31">
        <v>24.937974951490563</v>
      </c>
      <c r="AW171" s="2"/>
      <c r="AX171" s="2"/>
      <c r="AY171" s="2"/>
      <c r="AZ171" s="2"/>
    </row>
    <row r="172" spans="1:52" outlineLevel="1" x14ac:dyDescent="0.35">
      <c r="A172" s="9" t="s">
        <v>1180</v>
      </c>
      <c r="B172" s="2">
        <v>67692</v>
      </c>
      <c r="C172" s="2" t="s">
        <v>90</v>
      </c>
      <c r="D172" s="2" t="s">
        <v>980</v>
      </c>
      <c r="E172" s="2" t="s">
        <v>147</v>
      </c>
      <c r="F172" s="2" t="s">
        <v>148</v>
      </c>
      <c r="H172" s="2" t="s">
        <v>998</v>
      </c>
      <c r="I172" s="2" t="s">
        <v>189</v>
      </c>
      <c r="J172" s="11">
        <v>22031</v>
      </c>
      <c r="K172" s="11" t="s">
        <v>998</v>
      </c>
      <c r="L172" s="6"/>
      <c r="M172" s="2" t="str">
        <f>_xlfn.XLOOKUP(I172,Dropdowns!$U$2:$U$53,Dropdowns!$W$2:$W$53,"",0,1)</f>
        <v>South Atlantic</v>
      </c>
      <c r="N172" s="11" t="s">
        <v>1011</v>
      </c>
      <c r="O172" s="11" t="s">
        <v>1685</v>
      </c>
      <c r="P172" s="3" t="s">
        <v>151</v>
      </c>
      <c r="Q172" s="3">
        <v>45103</v>
      </c>
      <c r="R172" s="2" t="s">
        <v>95</v>
      </c>
      <c r="S172" s="11">
        <v>28074</v>
      </c>
      <c r="T172" s="11">
        <v>28074</v>
      </c>
      <c r="U172" s="2">
        <v>1</v>
      </c>
      <c r="V172" s="2"/>
      <c r="W172" s="8">
        <v>1981</v>
      </c>
      <c r="X172" s="2" t="s">
        <v>95</v>
      </c>
      <c r="Y172" s="31">
        <v>4619324.5882145856</v>
      </c>
      <c r="Z172" s="35">
        <v>181965.59924578213</v>
      </c>
      <c r="AA172" s="31">
        <v>2900000</v>
      </c>
      <c r="AB172" s="31">
        <v>9100000</v>
      </c>
      <c r="AC172" s="31">
        <f t="shared" si="15"/>
        <v>9100000</v>
      </c>
      <c r="AD172" s="3">
        <v>44714</v>
      </c>
      <c r="AE172" s="14">
        <v>0.05</v>
      </c>
      <c r="AF172" s="14">
        <f t="shared" si="16"/>
        <v>0.50761808661698737</v>
      </c>
      <c r="AG172" s="3">
        <v>45046</v>
      </c>
      <c r="AH172" s="14">
        <v>1</v>
      </c>
      <c r="AI172" s="2" t="s">
        <v>152</v>
      </c>
      <c r="AJ172" s="35">
        <v>9236</v>
      </c>
      <c r="AK172" s="14">
        <f t="shared" si="22"/>
        <v>0.32898767542922275</v>
      </c>
      <c r="AL172" s="12">
        <v>46203</v>
      </c>
      <c r="AM172" s="12" t="s">
        <v>1169</v>
      </c>
      <c r="AN172" s="35">
        <v>6639</v>
      </c>
      <c r="AO172" s="14">
        <f t="shared" si="20"/>
        <v>0.23648215430647573</v>
      </c>
      <c r="AP172" s="12">
        <v>47514</v>
      </c>
      <c r="AQ172" s="12" t="s">
        <v>1170</v>
      </c>
      <c r="AR172" s="35">
        <v>6238</v>
      </c>
      <c r="AS172" s="14">
        <f>AR172/$T172</f>
        <v>0.2221984754577189</v>
      </c>
      <c r="AT172" s="12">
        <v>48334</v>
      </c>
      <c r="AU172" s="12" t="s">
        <v>1171</v>
      </c>
      <c r="AV172" s="31">
        <v>18.32162855310964</v>
      </c>
      <c r="AW172" s="2"/>
      <c r="AX172" s="2"/>
      <c r="AY172" s="2"/>
      <c r="AZ172" s="2"/>
    </row>
    <row r="173" spans="1:52" outlineLevel="1" x14ac:dyDescent="0.35">
      <c r="A173" s="9" t="s">
        <v>1180</v>
      </c>
      <c r="B173" s="2">
        <v>67692</v>
      </c>
      <c r="C173" s="2" t="s">
        <v>90</v>
      </c>
      <c r="D173" s="2" t="s">
        <v>981</v>
      </c>
      <c r="E173" s="2" t="s">
        <v>147</v>
      </c>
      <c r="F173" s="2" t="s">
        <v>148</v>
      </c>
      <c r="H173" s="2" t="s">
        <v>998</v>
      </c>
      <c r="I173" s="2" t="s">
        <v>189</v>
      </c>
      <c r="J173" s="11">
        <v>22031</v>
      </c>
      <c r="K173" s="11" t="s">
        <v>998</v>
      </c>
      <c r="L173" s="6"/>
      <c r="M173" s="2" t="str">
        <f>_xlfn.XLOOKUP(I173,Dropdowns!$U$2:$U$53,Dropdowns!$W$2:$W$53,"",0,1)</f>
        <v>South Atlantic</v>
      </c>
      <c r="N173" s="11" t="s">
        <v>1011</v>
      </c>
      <c r="O173" s="11" t="s">
        <v>1685</v>
      </c>
      <c r="P173" s="3" t="s">
        <v>151</v>
      </c>
      <c r="Q173" s="3">
        <v>45103</v>
      </c>
      <c r="R173" s="2" t="s">
        <v>95</v>
      </c>
      <c r="S173" s="11">
        <v>25754</v>
      </c>
      <c r="T173" s="11">
        <v>25754</v>
      </c>
      <c r="U173" s="2">
        <v>1</v>
      </c>
      <c r="V173" s="2"/>
      <c r="W173" s="8">
        <v>1980</v>
      </c>
      <c r="X173" s="2" t="s">
        <v>95</v>
      </c>
      <c r="Y173" s="31">
        <v>4060944.6929358989</v>
      </c>
      <c r="Z173" s="35">
        <v>159969.75757870954</v>
      </c>
      <c r="AA173" s="31">
        <v>2550000</v>
      </c>
      <c r="AB173" s="31">
        <v>7900000</v>
      </c>
      <c r="AC173" s="31">
        <f>AB173</f>
        <v>7900000</v>
      </c>
      <c r="AD173" s="3">
        <v>44714</v>
      </c>
      <c r="AE173" s="14">
        <v>4.4999999999999998E-2</v>
      </c>
      <c r="AF173" s="14">
        <f>Y173/AB173</f>
        <v>0.51404363201720238</v>
      </c>
      <c r="AG173" s="3">
        <v>45046</v>
      </c>
      <c r="AH173" s="14">
        <v>1</v>
      </c>
      <c r="AI173" s="2" t="s">
        <v>152</v>
      </c>
      <c r="AJ173" s="35">
        <v>14817</v>
      </c>
      <c r="AK173" s="14">
        <f t="shared" si="22"/>
        <v>0.57532810437213633</v>
      </c>
      <c r="AL173" s="12">
        <v>46446</v>
      </c>
      <c r="AM173" s="12" t="s">
        <v>1172</v>
      </c>
      <c r="AN173" s="35">
        <v>10937</v>
      </c>
      <c r="AO173" s="14">
        <f t="shared" si="20"/>
        <v>0.42467189562786362</v>
      </c>
      <c r="AP173" s="12">
        <v>45535</v>
      </c>
      <c r="AQ173" s="12" t="s">
        <v>1173</v>
      </c>
      <c r="AR173" s="35"/>
      <c r="AS173" s="14"/>
      <c r="AT173" s="12">
        <v>45199</v>
      </c>
      <c r="AU173" s="12" t="s">
        <v>1174</v>
      </c>
      <c r="AV173" s="31">
        <v>15.821842043954335</v>
      </c>
      <c r="AW173" s="2"/>
      <c r="AX173" s="2"/>
      <c r="AY173" s="2"/>
      <c r="AZ173" s="2"/>
    </row>
    <row r="174" spans="1:52" outlineLevel="1" x14ac:dyDescent="0.35">
      <c r="A174" s="9" t="s">
        <v>1180</v>
      </c>
      <c r="B174" s="2">
        <v>67692</v>
      </c>
      <c r="C174" s="2" t="s">
        <v>90</v>
      </c>
      <c r="D174" s="2" t="s">
        <v>982</v>
      </c>
      <c r="E174" s="2" t="s">
        <v>147</v>
      </c>
      <c r="F174" s="2" t="s">
        <v>148</v>
      </c>
      <c r="H174" s="2" t="s">
        <v>998</v>
      </c>
      <c r="I174" s="2" t="s">
        <v>189</v>
      </c>
      <c r="J174" s="11">
        <v>22031</v>
      </c>
      <c r="K174" s="11" t="s">
        <v>998</v>
      </c>
      <c r="L174" s="6"/>
      <c r="M174" s="2" t="str">
        <f>_xlfn.XLOOKUP(I174,Dropdowns!$U$2:$U$53,Dropdowns!$W$2:$W$53,"",0,1)</f>
        <v>South Atlantic</v>
      </c>
      <c r="N174" s="11" t="s">
        <v>1011</v>
      </c>
      <c r="O174" s="11" t="s">
        <v>1685</v>
      </c>
      <c r="P174" s="3" t="s">
        <v>151</v>
      </c>
      <c r="Q174" s="3">
        <v>45103</v>
      </c>
      <c r="R174" s="2" t="s">
        <v>95</v>
      </c>
      <c r="S174" s="11">
        <v>16597</v>
      </c>
      <c r="T174" s="11">
        <v>16597</v>
      </c>
      <c r="U174" s="2">
        <v>1</v>
      </c>
      <c r="V174" s="2"/>
      <c r="W174" s="8">
        <v>1980</v>
      </c>
      <c r="X174" s="2" t="s">
        <v>95</v>
      </c>
      <c r="Y174" s="31">
        <v>2741137.6677317317</v>
      </c>
      <c r="Z174" s="35">
        <v>107979.58636562894</v>
      </c>
      <c r="AA174" s="31">
        <v>1800000</v>
      </c>
      <c r="AB174" s="31">
        <v>5200000</v>
      </c>
      <c r="AC174" s="31">
        <f>AB174</f>
        <v>5200000</v>
      </c>
      <c r="AD174" s="3">
        <v>44714</v>
      </c>
      <c r="AE174" s="14">
        <v>5.7500000000000002E-2</v>
      </c>
      <c r="AF174" s="14">
        <f>Y174/AB174</f>
        <v>0.52714185917917922</v>
      </c>
      <c r="AG174" s="3">
        <v>45046</v>
      </c>
      <c r="AH174" s="14">
        <v>1</v>
      </c>
      <c r="AI174" s="2" t="s">
        <v>152</v>
      </c>
      <c r="AJ174" s="35">
        <v>8959</v>
      </c>
      <c r="AK174" s="14">
        <f t="shared" si="22"/>
        <v>0.53979634873772364</v>
      </c>
      <c r="AL174" s="12">
        <v>46477</v>
      </c>
      <c r="AM174" s="12" t="s">
        <v>1161</v>
      </c>
      <c r="AN174" s="35">
        <v>6000</v>
      </c>
      <c r="AO174" s="14">
        <f t="shared" si="20"/>
        <v>0.36151111646683137</v>
      </c>
      <c r="AP174" s="12">
        <v>45260</v>
      </c>
      <c r="AQ174" s="12" t="s">
        <v>1175</v>
      </c>
      <c r="AR174" s="35">
        <v>1638</v>
      </c>
      <c r="AS174" s="14">
        <f>AR174/$T174</f>
        <v>9.8692534795444958E-2</v>
      </c>
      <c r="AT174" s="12">
        <v>46477</v>
      </c>
      <c r="AU174" s="12" t="s">
        <v>1161</v>
      </c>
      <c r="AV174" s="31">
        <v>22.327533891667166</v>
      </c>
      <c r="AW174" s="2"/>
      <c r="AX174" s="2"/>
      <c r="AY174" s="2"/>
      <c r="AZ174" s="2"/>
    </row>
    <row r="175" spans="1:52" outlineLevel="1" x14ac:dyDescent="0.35">
      <c r="A175" s="9" t="s">
        <v>1180</v>
      </c>
      <c r="B175" s="2">
        <v>67692</v>
      </c>
      <c r="C175" s="2" t="s">
        <v>90</v>
      </c>
      <c r="D175" s="2" t="s">
        <v>983</v>
      </c>
      <c r="E175" s="2" t="s">
        <v>147</v>
      </c>
      <c r="F175" s="2" t="s">
        <v>148</v>
      </c>
      <c r="H175" s="2" t="s">
        <v>998</v>
      </c>
      <c r="I175" s="2" t="s">
        <v>189</v>
      </c>
      <c r="J175" s="11">
        <v>22031</v>
      </c>
      <c r="K175" s="11" t="s">
        <v>998</v>
      </c>
      <c r="L175" s="6"/>
      <c r="M175" s="2" t="str">
        <f>_xlfn.XLOOKUP(I175,Dropdowns!$U$2:$U$53,Dropdowns!$W$2:$W$53,"",0,1)</f>
        <v>South Atlantic</v>
      </c>
      <c r="N175" s="11" t="s">
        <v>1011</v>
      </c>
      <c r="O175" s="11" t="s">
        <v>1685</v>
      </c>
      <c r="P175" s="3" t="s">
        <v>151</v>
      </c>
      <c r="Q175" s="3">
        <v>45103</v>
      </c>
      <c r="R175" s="2" t="s">
        <v>95</v>
      </c>
      <c r="S175" s="11">
        <v>16551</v>
      </c>
      <c r="T175" s="11">
        <v>16551</v>
      </c>
      <c r="U175" s="2">
        <v>1</v>
      </c>
      <c r="V175" s="2"/>
      <c r="W175" s="8">
        <v>1980</v>
      </c>
      <c r="X175" s="2" t="s">
        <v>95</v>
      </c>
      <c r="Y175" s="31">
        <v>2182757.7724530459</v>
      </c>
      <c r="Z175" s="35">
        <v>85983.744698556387</v>
      </c>
      <c r="AA175" s="31">
        <v>1800000</v>
      </c>
      <c r="AB175" s="31">
        <v>5100000</v>
      </c>
      <c r="AC175" s="31">
        <f>AB175</f>
        <v>5100000</v>
      </c>
      <c r="AD175" s="3">
        <v>44714</v>
      </c>
      <c r="AE175" s="14">
        <v>5.2499999999999998E-2</v>
      </c>
      <c r="AF175" s="14">
        <f>Y175/AB175</f>
        <v>0.42799172008883252</v>
      </c>
      <c r="AG175" s="3">
        <v>45046</v>
      </c>
      <c r="AH175" s="14">
        <v>0.757658147543955</v>
      </c>
      <c r="AI175" s="2" t="s">
        <v>152</v>
      </c>
      <c r="AJ175" s="35">
        <v>6670</v>
      </c>
      <c r="AK175" s="14">
        <f t="shared" si="22"/>
        <v>0.40299679777656938</v>
      </c>
      <c r="AL175" s="12">
        <v>45291</v>
      </c>
      <c r="AM175" s="12" t="s">
        <v>1176</v>
      </c>
      <c r="AN175" s="35">
        <v>5870</v>
      </c>
      <c r="AO175" s="14">
        <f t="shared" si="20"/>
        <v>0.35466134976738567</v>
      </c>
      <c r="AP175" s="12">
        <v>45169</v>
      </c>
      <c r="AQ175" s="12" t="s">
        <v>1177</v>
      </c>
      <c r="AR175" s="35"/>
      <c r="AS175" s="14"/>
      <c r="AT175" s="12">
        <v>45199</v>
      </c>
      <c r="AU175" s="12" t="s">
        <v>1174</v>
      </c>
      <c r="AV175" s="31">
        <v>19.111052631578946</v>
      </c>
      <c r="AW175" s="2"/>
      <c r="AX175" s="2"/>
      <c r="AY175" s="2"/>
      <c r="AZ175" s="2"/>
    </row>
    <row r="176" spans="1:52" outlineLevel="1" x14ac:dyDescent="0.35">
      <c r="A176" s="9" t="s">
        <v>1281</v>
      </c>
      <c r="B176" s="2">
        <v>340674</v>
      </c>
      <c r="C176" s="2" t="s">
        <v>1279</v>
      </c>
      <c r="D176" s="2" t="s">
        <v>1283</v>
      </c>
      <c r="E176" s="2" t="s">
        <v>521</v>
      </c>
      <c r="F176" s="2" t="s">
        <v>148</v>
      </c>
      <c r="G176" s="2" t="s">
        <v>1284</v>
      </c>
      <c r="H176" s="2" t="s">
        <v>1285</v>
      </c>
      <c r="I176" s="2" t="s">
        <v>296</v>
      </c>
      <c r="J176" s="11">
        <v>28304</v>
      </c>
      <c r="K176" s="11" t="s">
        <v>1286</v>
      </c>
      <c r="L176" s="6" t="s">
        <v>1289</v>
      </c>
      <c r="M176" s="2" t="str">
        <f>_xlfn.XLOOKUP(I176,Dropdowns!$U$2:$U$53,Dropdowns!$W$2:$W$53,"",0,1)</f>
        <v>South Atlantic</v>
      </c>
      <c r="N176" s="11" t="s">
        <v>1379</v>
      </c>
      <c r="O176" s="11" t="s">
        <v>1639</v>
      </c>
      <c r="P176" s="3" t="s">
        <v>151</v>
      </c>
      <c r="Q176" s="3">
        <v>46020</v>
      </c>
      <c r="R176" s="2">
        <v>216</v>
      </c>
      <c r="S176" s="11">
        <v>205772</v>
      </c>
      <c r="T176" s="11">
        <v>200240</v>
      </c>
      <c r="U176" s="2">
        <v>1</v>
      </c>
      <c r="V176" s="2" t="s">
        <v>3146</v>
      </c>
      <c r="W176" s="8">
        <v>2007</v>
      </c>
      <c r="X176" s="2">
        <v>2021</v>
      </c>
      <c r="Y176" s="31">
        <v>27750000</v>
      </c>
      <c r="Z176" s="35">
        <v>27750000</v>
      </c>
      <c r="AA176" s="31">
        <v>1840000</v>
      </c>
      <c r="AB176" s="31">
        <v>39700000</v>
      </c>
      <c r="AC176" s="31">
        <f>AB176</f>
        <v>39700000</v>
      </c>
      <c r="AD176" s="3">
        <v>45918</v>
      </c>
      <c r="AE176" s="14">
        <v>0.06</v>
      </c>
      <c r="AF176" s="14">
        <f>Y176/AC176</f>
        <v>0.69899244332493704</v>
      </c>
      <c r="AG176" s="3">
        <v>45952</v>
      </c>
      <c r="AH176" s="14">
        <v>0.91700000000000004</v>
      </c>
      <c r="AI176" s="2" t="s">
        <v>152</v>
      </c>
      <c r="AJ176" s="35"/>
      <c r="AK176" s="14"/>
      <c r="AL176" s="12"/>
      <c r="AM176" s="12"/>
      <c r="AN176" s="35"/>
      <c r="AO176" s="14"/>
      <c r="AP176" s="12"/>
      <c r="AQ176" s="12"/>
      <c r="AR176" s="35"/>
      <c r="AS176" s="14"/>
      <c r="AT176" s="12"/>
      <c r="AU176" s="12"/>
      <c r="AV176" s="31">
        <v>1279</v>
      </c>
      <c r="AW176" s="2"/>
      <c r="AX176" s="2"/>
      <c r="AY176" s="2"/>
      <c r="AZ176" s="2"/>
    </row>
    <row r="177" spans="1:60" outlineLevel="1" x14ac:dyDescent="0.35">
      <c r="A177" s="9" t="s">
        <v>1281</v>
      </c>
      <c r="B177" s="2">
        <v>340674</v>
      </c>
      <c r="C177" s="2" t="s">
        <v>1279</v>
      </c>
      <c r="D177" s="2" t="s">
        <v>1287</v>
      </c>
      <c r="E177" s="2" t="s">
        <v>521</v>
      </c>
      <c r="F177" s="2" t="s">
        <v>148</v>
      </c>
      <c r="G177" s="2" t="s">
        <v>1288</v>
      </c>
      <c r="H177" s="2" t="s">
        <v>1285</v>
      </c>
      <c r="I177" s="2" t="s">
        <v>296</v>
      </c>
      <c r="J177" s="11">
        <v>28304</v>
      </c>
      <c r="K177" s="11" t="s">
        <v>1286</v>
      </c>
      <c r="L177" s="6" t="s">
        <v>1290</v>
      </c>
      <c r="M177" s="2" t="str">
        <f>_xlfn.XLOOKUP(I177,Dropdowns!$U$2:$U$53,Dropdowns!$W$2:$W$53,"",0,1)</f>
        <v>South Atlantic</v>
      </c>
      <c r="N177" s="11" t="s">
        <v>1379</v>
      </c>
      <c r="O177" s="11" t="s">
        <v>1639</v>
      </c>
      <c r="P177" s="3" t="s">
        <v>151</v>
      </c>
      <c r="Q177" s="3">
        <v>46020</v>
      </c>
      <c r="R177" s="2">
        <v>96</v>
      </c>
      <c r="S177" s="11">
        <v>103843</v>
      </c>
      <c r="T177" s="11">
        <v>103224</v>
      </c>
      <c r="U177" s="2">
        <v>1</v>
      </c>
      <c r="V177" s="2" t="s">
        <v>3146</v>
      </c>
      <c r="W177" s="8">
        <v>2006</v>
      </c>
      <c r="X177" s="2">
        <v>2021</v>
      </c>
      <c r="Y177" s="31">
        <v>12250000</v>
      </c>
      <c r="Z177" s="35">
        <v>12250000</v>
      </c>
      <c r="AA177" s="31">
        <v>820000</v>
      </c>
      <c r="AB177" s="31">
        <v>17600000</v>
      </c>
      <c r="AC177" s="31">
        <f>AB177</f>
        <v>17600000</v>
      </c>
      <c r="AD177" s="3">
        <v>45923</v>
      </c>
      <c r="AE177" s="14">
        <v>0.06</v>
      </c>
      <c r="AF177" s="14">
        <f>Y177/AC177</f>
        <v>0.69602272727272729</v>
      </c>
      <c r="AG177" s="3">
        <v>45952</v>
      </c>
      <c r="AH177" s="14">
        <v>0.86499999999999999</v>
      </c>
      <c r="AI177" s="2" t="s">
        <v>152</v>
      </c>
      <c r="AJ177" s="35"/>
      <c r="AK177" s="14"/>
      <c r="AL177" s="12"/>
      <c r="AM177" s="12"/>
      <c r="AN177" s="35"/>
      <c r="AO177" s="14"/>
      <c r="AP177" s="12"/>
      <c r="AQ177" s="12"/>
      <c r="AR177" s="35"/>
      <c r="AS177" s="14"/>
      <c r="AT177" s="12"/>
      <c r="AU177" s="12"/>
      <c r="AV177" s="31">
        <v>1286</v>
      </c>
      <c r="AW177" s="2"/>
      <c r="AX177" s="2"/>
      <c r="AY177" s="2"/>
      <c r="AZ177" s="2"/>
    </row>
    <row r="178" spans="1:60" outlineLevel="1" x14ac:dyDescent="0.35">
      <c r="A178" s="9" t="s">
        <v>1282</v>
      </c>
      <c r="B178" s="2">
        <v>342321</v>
      </c>
      <c r="C178" s="2" t="s">
        <v>1280</v>
      </c>
      <c r="D178" s="2" t="s">
        <v>1280</v>
      </c>
      <c r="E178" s="2" t="s">
        <v>521</v>
      </c>
      <c r="F178" s="2" t="s">
        <v>148</v>
      </c>
      <c r="G178" s="2" t="s">
        <v>1296</v>
      </c>
      <c r="H178" s="2" t="s">
        <v>1297</v>
      </c>
      <c r="I178" s="2" t="s">
        <v>304</v>
      </c>
      <c r="J178" s="11">
        <v>35401</v>
      </c>
      <c r="K178" s="11" t="s">
        <v>1297</v>
      </c>
      <c r="L178" s="6" t="s">
        <v>1298</v>
      </c>
      <c r="M178" s="2" t="str">
        <f>_xlfn.XLOOKUP(I178,Dropdowns!$U$2:$U$53,Dropdowns!$W$2:$W$53,"",0,1)</f>
        <v>East South Central</v>
      </c>
      <c r="N178" s="11" t="s">
        <v>1297</v>
      </c>
      <c r="O178" s="11" t="s">
        <v>1640</v>
      </c>
      <c r="P178" s="3" t="s">
        <v>151</v>
      </c>
      <c r="Q178" s="3">
        <v>46013</v>
      </c>
      <c r="R178" s="2">
        <v>456</v>
      </c>
      <c r="S178" s="11">
        <v>584259</v>
      </c>
      <c r="T178" s="11">
        <v>566592</v>
      </c>
      <c r="U178" s="2">
        <v>1</v>
      </c>
      <c r="V178" s="2" t="s">
        <v>3145</v>
      </c>
      <c r="W178" s="8">
        <v>2006</v>
      </c>
      <c r="X178" s="2">
        <v>2024</v>
      </c>
      <c r="Y178" s="31">
        <v>48400000</v>
      </c>
      <c r="Z178" s="35">
        <v>48400000</v>
      </c>
      <c r="AA178" s="31"/>
      <c r="AB178" s="31">
        <v>78800000</v>
      </c>
      <c r="AC178" s="31">
        <v>78800000</v>
      </c>
      <c r="AD178" s="3">
        <v>45958</v>
      </c>
      <c r="AE178" s="14">
        <v>0.06</v>
      </c>
      <c r="AF178" s="14">
        <f>Y178/AC178</f>
        <v>0.6142131979695431</v>
      </c>
      <c r="AG178" s="3">
        <v>45952</v>
      </c>
      <c r="AH178" s="14">
        <v>0.90100000000000002</v>
      </c>
      <c r="AI178" s="2" t="s">
        <v>152</v>
      </c>
      <c r="AJ178" s="35"/>
      <c r="AK178" s="14"/>
      <c r="AL178" s="12"/>
      <c r="AM178" s="12"/>
      <c r="AN178" s="35"/>
      <c r="AO178" s="14"/>
      <c r="AP178" s="12"/>
      <c r="AQ178" s="12"/>
      <c r="AR178" s="35"/>
      <c r="AS178" s="14"/>
      <c r="AT178" s="12"/>
      <c r="AU178" s="12"/>
      <c r="AV178" s="31">
        <v>1353</v>
      </c>
      <c r="AW178" s="2"/>
      <c r="AX178" s="2"/>
      <c r="AY178" s="2"/>
      <c r="AZ178" s="2"/>
    </row>
    <row r="179" spans="1:60" outlineLevel="1" x14ac:dyDescent="0.35">
      <c r="A179" s="9" t="s">
        <v>1593</v>
      </c>
      <c r="B179" s="2">
        <v>342327</v>
      </c>
      <c r="C179" s="2" t="s">
        <v>1594</v>
      </c>
      <c r="D179" s="2" t="s">
        <v>1641</v>
      </c>
      <c r="E179" s="2" t="s">
        <v>521</v>
      </c>
      <c r="F179" s="2" t="s">
        <v>148</v>
      </c>
      <c r="G179" s="2" t="s">
        <v>1642</v>
      </c>
      <c r="H179" s="2" t="s">
        <v>247</v>
      </c>
      <c r="I179" s="2" t="s">
        <v>150</v>
      </c>
      <c r="J179" s="11">
        <v>91203</v>
      </c>
      <c r="K179" s="11" t="s">
        <v>378</v>
      </c>
      <c r="L179" s="6"/>
      <c r="M179" s="2" t="str">
        <f>_xlfn.XLOOKUP(I179,Dropdowns!$U$2:$U$53,Dropdowns!$W$2:$W$53,"",0,1)</f>
        <v>Pacific</v>
      </c>
      <c r="N179" s="11" t="s">
        <v>378</v>
      </c>
      <c r="O179" s="11" t="s">
        <v>1643</v>
      </c>
      <c r="P179" s="3" t="s">
        <v>151</v>
      </c>
      <c r="Q179" s="3">
        <v>46038</v>
      </c>
      <c r="R179" s="2">
        <v>98</v>
      </c>
      <c r="S179" s="11">
        <v>161848</v>
      </c>
      <c r="T179" s="11">
        <v>124925</v>
      </c>
      <c r="U179" s="2">
        <v>1</v>
      </c>
      <c r="V179" s="2" t="s">
        <v>3005</v>
      </c>
      <c r="W179" s="8">
        <v>2022</v>
      </c>
      <c r="X179" s="2">
        <v>2022</v>
      </c>
      <c r="Y179" s="31">
        <v>48000000</v>
      </c>
      <c r="Z179" s="35">
        <v>48000000</v>
      </c>
      <c r="AA179" s="31">
        <v>11010000</v>
      </c>
      <c r="AB179" s="31">
        <v>78910000</v>
      </c>
      <c r="AC179" s="31">
        <f>AB179</f>
        <v>78910000</v>
      </c>
      <c r="AD179" s="3">
        <v>45995</v>
      </c>
      <c r="AE179" s="14">
        <v>4.7500000000000001E-2</v>
      </c>
      <c r="AF179" s="14">
        <f>Y179/AC179</f>
        <v>0.6082879229501964</v>
      </c>
      <c r="AG179" s="3" t="s">
        <v>1644</v>
      </c>
      <c r="AH179" s="14">
        <v>0.92900000000000005</v>
      </c>
      <c r="AI179" s="2" t="s">
        <v>152</v>
      </c>
      <c r="AJ179" s="35"/>
      <c r="AK179" s="14"/>
      <c r="AL179" s="12"/>
      <c r="AM179" s="12"/>
      <c r="AN179" s="35"/>
      <c r="AO179" s="14"/>
      <c r="AP179" s="12"/>
      <c r="AQ179" s="12"/>
      <c r="AR179" s="35"/>
      <c r="AS179" s="14"/>
      <c r="AT179" s="12"/>
      <c r="AU179" s="12"/>
      <c r="AV179" s="31">
        <v>4717</v>
      </c>
      <c r="AW179" s="2"/>
      <c r="AX179" s="2"/>
      <c r="AY179" s="2"/>
      <c r="AZ179" s="2"/>
    </row>
    <row r="180" spans="1:60" outlineLevel="1" x14ac:dyDescent="0.35">
      <c r="A180" s="9" t="s">
        <v>1636</v>
      </c>
      <c r="B180">
        <v>268493</v>
      </c>
      <c r="C180" s="2" t="s">
        <v>1637</v>
      </c>
      <c r="D180" s="2" t="s">
        <v>1645</v>
      </c>
      <c r="E180" s="2" t="s">
        <v>1248</v>
      </c>
      <c r="F180" s="2" t="s">
        <v>1611</v>
      </c>
      <c r="G180" s="2" t="s">
        <v>1646</v>
      </c>
      <c r="H180" s="2" t="s">
        <v>1647</v>
      </c>
      <c r="I180" s="2" t="s">
        <v>150</v>
      </c>
      <c r="J180" s="11">
        <v>94065</v>
      </c>
      <c r="K180" s="11" t="s">
        <v>1648</v>
      </c>
      <c r="L180" s="6" t="s">
        <v>1649</v>
      </c>
      <c r="M180" s="2" t="str">
        <f>_xlfn.XLOOKUP(I180,Dropdowns!$U$2:$U$53,Dropdowns!$W$2:$W$53,"",0,1)</f>
        <v>Pacific</v>
      </c>
      <c r="N180" s="11" t="s">
        <v>1650</v>
      </c>
      <c r="O180" s="11" t="s">
        <v>1651</v>
      </c>
      <c r="P180" s="3" t="s">
        <v>151</v>
      </c>
      <c r="Q180" s="3">
        <v>46021</v>
      </c>
      <c r="R180" s="2">
        <v>421</v>
      </c>
      <c r="S180" s="11">
        <v>256273</v>
      </c>
      <c r="T180" s="11">
        <f>S180</f>
        <v>256273</v>
      </c>
      <c r="U180" s="2">
        <v>1</v>
      </c>
      <c r="V180" s="2" t="s">
        <v>3005</v>
      </c>
      <c r="W180" s="8">
        <v>1987</v>
      </c>
      <c r="X180" s="2">
        <v>2026</v>
      </c>
      <c r="Y180" s="31">
        <v>69500000</v>
      </c>
      <c r="Z180" s="35">
        <v>69500000</v>
      </c>
      <c r="AA180" s="31"/>
      <c r="AB180" s="31">
        <v>154000000</v>
      </c>
      <c r="AC180" s="31">
        <v>197000000</v>
      </c>
      <c r="AD180" s="3">
        <v>46002</v>
      </c>
      <c r="AE180" s="14">
        <v>8.4400000000000003E-2</v>
      </c>
      <c r="AF180" s="14">
        <f>Z180/AC180</f>
        <v>0.35279187817258884</v>
      </c>
      <c r="AG180" s="3">
        <v>45961</v>
      </c>
      <c r="AH180" s="14">
        <v>0.62</v>
      </c>
      <c r="AI180" s="2" t="s">
        <v>152</v>
      </c>
      <c r="AJ180" s="35"/>
      <c r="AK180" s="14"/>
      <c r="AL180" s="12"/>
      <c r="AM180" s="12"/>
      <c r="AN180" s="35"/>
      <c r="AO180" s="14"/>
      <c r="AP180" s="12"/>
      <c r="AQ180" s="12"/>
      <c r="AR180" s="35"/>
      <c r="AS180" s="14"/>
      <c r="AT180" s="12"/>
      <c r="AU180" s="12"/>
      <c r="AV180" s="31">
        <v>232</v>
      </c>
      <c r="AW180" s="2"/>
      <c r="AX180" s="2"/>
      <c r="AY180" s="2"/>
      <c r="AZ180" s="2"/>
    </row>
    <row r="181" spans="1:60" x14ac:dyDescent="0.35">
      <c r="A181" s="9" t="s">
        <v>1716</v>
      </c>
      <c r="B181" s="2">
        <v>344498</v>
      </c>
      <c r="C181" s="2" t="s">
        <v>1717</v>
      </c>
      <c r="D181" s="2" t="s">
        <v>1717</v>
      </c>
      <c r="E181" s="2" t="s">
        <v>1248</v>
      </c>
      <c r="F181" s="2" t="s">
        <v>148</v>
      </c>
      <c r="G181" s="2" t="s">
        <v>149</v>
      </c>
      <c r="H181" s="2" t="s">
        <v>149</v>
      </c>
      <c r="I181" s="2" t="s">
        <v>478</v>
      </c>
      <c r="J181" s="2" t="s">
        <v>149</v>
      </c>
      <c r="K181" s="11" t="s">
        <v>1719</v>
      </c>
      <c r="L181" s="6" t="s">
        <v>149</v>
      </c>
      <c r="M181" s="2" t="s">
        <v>1232</v>
      </c>
      <c r="N181" s="11" t="s">
        <v>1720</v>
      </c>
      <c r="O181" s="11" t="s">
        <v>1721</v>
      </c>
      <c r="P181" s="3" t="s">
        <v>151</v>
      </c>
      <c r="Q181" s="3">
        <v>46022</v>
      </c>
      <c r="R181" s="2">
        <v>453</v>
      </c>
      <c r="S181" s="39">
        <v>648408</v>
      </c>
      <c r="T181" s="39">
        <v>648408</v>
      </c>
      <c r="U181" s="2">
        <v>1</v>
      </c>
      <c r="V181" s="2" t="s">
        <v>3005</v>
      </c>
      <c r="W181" s="8">
        <v>1995</v>
      </c>
      <c r="X181" s="2">
        <v>2001</v>
      </c>
      <c r="Y181" s="15">
        <v>131000000</v>
      </c>
      <c r="Z181" s="15">
        <v>131000000</v>
      </c>
      <c r="AA181" s="15">
        <v>35000000</v>
      </c>
      <c r="AB181" s="15">
        <v>232000000</v>
      </c>
      <c r="AC181" s="15">
        <v>284000000</v>
      </c>
      <c r="AD181" s="7">
        <v>46141</v>
      </c>
      <c r="AE181" s="14">
        <v>0.01</v>
      </c>
      <c r="AF181" s="16">
        <f>Z181/AC181</f>
        <v>0.46126760563380281</v>
      </c>
      <c r="AG181" s="7">
        <f>Q181</f>
        <v>46022</v>
      </c>
      <c r="AH181" s="14">
        <v>0.53400000000000003</v>
      </c>
      <c r="AI181" s="2" t="s">
        <v>152</v>
      </c>
      <c r="BA181" s="7">
        <v>46022</v>
      </c>
      <c r="BB181" s="15">
        <v>106001305.38999999</v>
      </c>
      <c r="BC181" s="15">
        <v>83952611.24000001</v>
      </c>
      <c r="BD181" s="15">
        <v>22048694.14999998</v>
      </c>
      <c r="BE181" s="15">
        <v>22048694.14999998</v>
      </c>
      <c r="BF181" s="15" t="s">
        <v>1740</v>
      </c>
      <c r="BG181" s="41">
        <v>3194380.9045028584</v>
      </c>
      <c r="BH181" s="286">
        <v>21397627.642077152</v>
      </c>
    </row>
    <row r="182" spans="1:60" x14ac:dyDescent="0.35">
      <c r="A182" t="s">
        <v>2326</v>
      </c>
      <c r="B182">
        <v>344500</v>
      </c>
      <c r="C182" t="s">
        <v>2327</v>
      </c>
      <c r="D182" t="s">
        <v>2327</v>
      </c>
      <c r="E182" t="s">
        <v>170</v>
      </c>
      <c r="F182" t="s">
        <v>148</v>
      </c>
      <c r="G182" s="2" t="s">
        <v>2335</v>
      </c>
      <c r="H182" t="s">
        <v>722</v>
      </c>
      <c r="I182" t="s">
        <v>161</v>
      </c>
      <c r="J182">
        <v>75050</v>
      </c>
      <c r="K182" t="s">
        <v>1007</v>
      </c>
      <c r="L182" s="34" t="s">
        <v>2336</v>
      </c>
      <c r="M182" t="s">
        <v>1228</v>
      </c>
      <c r="N182" t="s">
        <v>722</v>
      </c>
      <c r="O182" s="11" t="s">
        <v>1673</v>
      </c>
      <c r="P182" s="3" t="s">
        <v>151</v>
      </c>
      <c r="Q182" s="3">
        <v>46203</v>
      </c>
      <c r="R182">
        <v>314</v>
      </c>
      <c r="S182" s="17">
        <v>344000</v>
      </c>
      <c r="T182" s="17">
        <v>344000</v>
      </c>
      <c r="U182">
        <v>1</v>
      </c>
      <c r="V182" s="2" t="s">
        <v>3145</v>
      </c>
      <c r="W182">
        <v>2024</v>
      </c>
      <c r="X182" t="s">
        <v>95</v>
      </c>
      <c r="Y182" s="15">
        <v>54250000</v>
      </c>
      <c r="Z182" s="15">
        <v>54250000</v>
      </c>
      <c r="AA182" s="15" t="s">
        <v>1722</v>
      </c>
      <c r="AB182" s="15">
        <v>83000000</v>
      </c>
      <c r="AC182" s="15">
        <v>83300000</v>
      </c>
      <c r="AD182" s="7">
        <v>46217</v>
      </c>
      <c r="AE182" s="16">
        <v>0.05</v>
      </c>
      <c r="AF182" s="16">
        <v>0.65126050420168069</v>
      </c>
      <c r="AG182" s="7">
        <v>46203</v>
      </c>
      <c r="AH182" s="16">
        <v>0.93630000000000002</v>
      </c>
      <c r="AI182" t="s">
        <v>152</v>
      </c>
      <c r="AV182" s="33" t="s">
        <v>2337</v>
      </c>
      <c r="BA182" s="7">
        <v>46173</v>
      </c>
      <c r="BB182" s="15">
        <v>7189903</v>
      </c>
      <c r="BC182" s="15">
        <v>3675607</v>
      </c>
      <c r="BD182" s="15">
        <v>3514296</v>
      </c>
      <c r="BE182" s="15">
        <v>-96454</v>
      </c>
      <c r="BF182" s="18" t="s">
        <v>2338</v>
      </c>
      <c r="BG182">
        <v>78500</v>
      </c>
      <c r="BH182">
        <v>4035221</v>
      </c>
    </row>
    <row r="183" spans="1:60" x14ac:dyDescent="0.35">
      <c r="A183" s="9" t="s">
        <v>2343</v>
      </c>
      <c r="B183" s="2">
        <v>340601</v>
      </c>
      <c r="C183" s="2" t="s">
        <v>2344</v>
      </c>
      <c r="D183" t="s">
        <v>2349</v>
      </c>
      <c r="E183" t="s">
        <v>1248</v>
      </c>
      <c r="F183" t="s">
        <v>1611</v>
      </c>
      <c r="G183" s="2" t="s">
        <v>2365</v>
      </c>
      <c r="H183" s="2" t="s">
        <v>701</v>
      </c>
      <c r="I183" s="2" t="s">
        <v>187</v>
      </c>
      <c r="J183" s="11">
        <v>30303</v>
      </c>
      <c r="K183" s="11" t="s">
        <v>2368</v>
      </c>
      <c r="M183" t="s">
        <v>1226</v>
      </c>
      <c r="N183" t="s">
        <v>2369</v>
      </c>
      <c r="O183" s="11" t="s">
        <v>1653</v>
      </c>
      <c r="P183" s="3" t="s">
        <v>151</v>
      </c>
      <c r="Q183" s="7">
        <v>46241</v>
      </c>
      <c r="R183">
        <v>444</v>
      </c>
      <c r="S183" s="17">
        <v>351438</v>
      </c>
      <c r="T183" s="17">
        <v>351438</v>
      </c>
      <c r="U183" s="2">
        <v>2</v>
      </c>
      <c r="V183" s="2" t="s">
        <v>3005</v>
      </c>
      <c r="W183">
        <v>1984</v>
      </c>
      <c r="X183" s="2">
        <v>2008</v>
      </c>
      <c r="Y183" s="15">
        <v>13714285.714285716</v>
      </c>
      <c r="Z183" s="15">
        <v>13714285.714285716</v>
      </c>
      <c r="AB183" s="15">
        <v>152500000</v>
      </c>
      <c r="AC183" s="15">
        <v>178000000</v>
      </c>
      <c r="AD183" s="7">
        <v>46136</v>
      </c>
      <c r="AE183" s="16">
        <v>7.0000000000000007E-2</v>
      </c>
      <c r="AF183" s="16">
        <v>0.5056179775280899</v>
      </c>
      <c r="AG183" s="7">
        <v>46203</v>
      </c>
      <c r="AH183" s="16">
        <v>0.6390164136739479</v>
      </c>
      <c r="BA183" s="7">
        <v>46203</v>
      </c>
      <c r="BD183" s="15">
        <v>7574991.439999993</v>
      </c>
      <c r="BF183" s="18" t="s">
        <v>2837</v>
      </c>
      <c r="BH183">
        <v>8578769.169858681</v>
      </c>
    </row>
    <row r="184" spans="1:60" x14ac:dyDescent="0.35">
      <c r="A184" s="9" t="s">
        <v>2343</v>
      </c>
      <c r="B184" s="2">
        <v>340601</v>
      </c>
      <c r="C184" s="2" t="s">
        <v>2344</v>
      </c>
      <c r="D184" t="s">
        <v>2350</v>
      </c>
      <c r="E184" t="s">
        <v>1250</v>
      </c>
      <c r="F184" t="s">
        <v>1612</v>
      </c>
      <c r="G184" s="2" t="s">
        <v>2364</v>
      </c>
      <c r="H184" s="2" t="s">
        <v>318</v>
      </c>
      <c r="I184" s="2" t="s">
        <v>319</v>
      </c>
      <c r="J184" s="11">
        <v>80249</v>
      </c>
      <c r="K184" s="11" t="s">
        <v>318</v>
      </c>
      <c r="M184" t="s">
        <v>1230</v>
      </c>
      <c r="N184" t="s">
        <v>2363</v>
      </c>
      <c r="O184" s="11" t="s">
        <v>1672</v>
      </c>
      <c r="P184" s="3" t="s">
        <v>151</v>
      </c>
      <c r="Q184" s="7">
        <v>46241</v>
      </c>
      <c r="R184">
        <v>202</v>
      </c>
      <c r="S184" s="17">
        <v>111156</v>
      </c>
      <c r="T184" s="17">
        <v>111156</v>
      </c>
      <c r="U184" s="2">
        <v>2</v>
      </c>
      <c r="V184" s="2" t="s">
        <v>3005</v>
      </c>
      <c r="W184">
        <v>1997</v>
      </c>
      <c r="X184" s="2">
        <v>2011</v>
      </c>
      <c r="Y184" s="15">
        <v>3123809.5238095243</v>
      </c>
      <c r="Z184" s="15">
        <v>3123809.5238095243</v>
      </c>
      <c r="AB184" s="15">
        <v>37500000</v>
      </c>
      <c r="AC184" s="15">
        <v>41800000</v>
      </c>
      <c r="AD184" s="7">
        <v>46132</v>
      </c>
      <c r="AE184" s="16">
        <v>0.08</v>
      </c>
      <c r="AF184" s="16">
        <v>0.49043062200956938</v>
      </c>
      <c r="AG184" s="7">
        <v>46203</v>
      </c>
      <c r="AH184" s="16">
        <v>0.8562050725620507</v>
      </c>
      <c r="BA184" s="7">
        <v>46203</v>
      </c>
      <c r="BD184" s="15">
        <v>2229875.5900000003</v>
      </c>
      <c r="BF184" s="18" t="s">
        <v>2837</v>
      </c>
      <c r="BH184">
        <v>2260082.0145677668</v>
      </c>
    </row>
    <row r="185" spans="1:60" x14ac:dyDescent="0.35">
      <c r="A185" s="9" t="s">
        <v>2343</v>
      </c>
      <c r="B185" s="2">
        <v>340601</v>
      </c>
      <c r="C185" s="2" t="s">
        <v>2344</v>
      </c>
      <c r="D185" t="s">
        <v>2351</v>
      </c>
      <c r="E185" t="s">
        <v>1250</v>
      </c>
      <c r="F185" t="s">
        <v>148</v>
      </c>
      <c r="G185" s="2" t="s">
        <v>2370</v>
      </c>
      <c r="H185" s="2" t="s">
        <v>2371</v>
      </c>
      <c r="I185" s="2" t="s">
        <v>477</v>
      </c>
      <c r="J185" s="11">
        <v>20878</v>
      </c>
      <c r="K185" s="11" t="s">
        <v>343</v>
      </c>
      <c r="M185" t="s">
        <v>1226</v>
      </c>
      <c r="N185" t="s">
        <v>2372</v>
      </c>
      <c r="O185" s="11" t="s">
        <v>2807</v>
      </c>
      <c r="P185" s="3" t="s">
        <v>151</v>
      </c>
      <c r="Q185" s="7">
        <v>46241</v>
      </c>
      <c r="R185">
        <v>210</v>
      </c>
      <c r="S185" s="17">
        <v>123468</v>
      </c>
      <c r="T185" s="17">
        <v>123468</v>
      </c>
      <c r="U185" s="2">
        <v>2</v>
      </c>
      <c r="V185" s="2" t="s">
        <v>3005</v>
      </c>
      <c r="W185">
        <v>2006</v>
      </c>
      <c r="X185" s="2" t="s">
        <v>95</v>
      </c>
      <c r="Y185" s="15">
        <v>3885714.2857142859</v>
      </c>
      <c r="Z185" s="15">
        <v>3885714.2857142859</v>
      </c>
      <c r="AB185" s="15">
        <v>45000000</v>
      </c>
      <c r="AC185" s="15">
        <v>50600000</v>
      </c>
      <c r="AD185" s="7">
        <v>46133</v>
      </c>
      <c r="AE185" s="16">
        <v>0.08</v>
      </c>
      <c r="AF185" s="16">
        <v>0.50395256916996045</v>
      </c>
      <c r="AG185" s="7">
        <v>46203</v>
      </c>
      <c r="AH185" s="16">
        <v>0.64215264187866927</v>
      </c>
      <c r="BA185" s="7">
        <v>46203</v>
      </c>
      <c r="BD185" s="15">
        <v>2894607.9499999988</v>
      </c>
      <c r="BF185" s="18" t="s">
        <v>2837</v>
      </c>
      <c r="BH185">
        <v>2850992.0950576086</v>
      </c>
    </row>
    <row r="186" spans="1:60" x14ac:dyDescent="0.35">
      <c r="A186" s="9" t="s">
        <v>2343</v>
      </c>
      <c r="B186" s="2">
        <v>340601</v>
      </c>
      <c r="C186" s="2" t="s">
        <v>2344</v>
      </c>
      <c r="D186" t="s">
        <v>2352</v>
      </c>
      <c r="E186" t="s">
        <v>1250</v>
      </c>
      <c r="F186" t="s">
        <v>1612</v>
      </c>
      <c r="G186" s="2" t="s">
        <v>2805</v>
      </c>
      <c r="H186" s="2" t="s">
        <v>2806</v>
      </c>
      <c r="I186" s="2" t="s">
        <v>477</v>
      </c>
      <c r="J186" s="11">
        <v>21090</v>
      </c>
      <c r="K186" s="11" t="s">
        <v>2808</v>
      </c>
      <c r="M186" t="s">
        <v>1226</v>
      </c>
      <c r="N186" t="s">
        <v>2809</v>
      </c>
      <c r="O186" s="11" t="s">
        <v>1676</v>
      </c>
      <c r="P186" s="3" t="s">
        <v>151</v>
      </c>
      <c r="Q186" s="7">
        <v>46241</v>
      </c>
      <c r="R186">
        <v>158</v>
      </c>
      <c r="S186" s="17">
        <v>96335</v>
      </c>
      <c r="T186" s="17">
        <v>96335</v>
      </c>
      <c r="U186" s="2">
        <v>2</v>
      </c>
      <c r="V186" s="2" t="s">
        <v>3005</v>
      </c>
      <c r="W186">
        <v>2001</v>
      </c>
      <c r="X186" s="2">
        <v>2013</v>
      </c>
      <c r="Y186" s="15">
        <v>1676190.4761904764</v>
      </c>
      <c r="Z186" s="15">
        <v>1676190.4761904764</v>
      </c>
      <c r="AB186" s="15">
        <v>21500000</v>
      </c>
      <c r="AC186" s="15">
        <v>24300000</v>
      </c>
      <c r="AD186" s="7">
        <v>46133</v>
      </c>
      <c r="AE186" s="16">
        <v>0.08</v>
      </c>
      <c r="AF186" s="16">
        <v>0.45267489711934156</v>
      </c>
      <c r="AG186" s="7">
        <v>46203</v>
      </c>
      <c r="AH186" s="16">
        <v>0.78976937749263043</v>
      </c>
      <c r="BA186" s="7">
        <v>46203</v>
      </c>
      <c r="BD186" s="15">
        <v>1470688.0399999998</v>
      </c>
      <c r="BF186" s="18" t="s">
        <v>2837</v>
      </c>
      <c r="BH186">
        <v>1401860.1232625542</v>
      </c>
    </row>
    <row r="187" spans="1:60" x14ac:dyDescent="0.35">
      <c r="A187" s="9" t="s">
        <v>2343</v>
      </c>
      <c r="B187" s="2">
        <v>340601</v>
      </c>
      <c r="C187" s="2" t="s">
        <v>2344</v>
      </c>
      <c r="D187" t="s">
        <v>2353</v>
      </c>
      <c r="E187" t="s">
        <v>1248</v>
      </c>
      <c r="F187" t="s">
        <v>1612</v>
      </c>
      <c r="G187" s="2" t="s">
        <v>2810</v>
      </c>
      <c r="H187" s="2" t="s">
        <v>714</v>
      </c>
      <c r="I187" s="2" t="s">
        <v>161</v>
      </c>
      <c r="J187" s="11">
        <v>75063</v>
      </c>
      <c r="K187" s="11" t="s">
        <v>322</v>
      </c>
      <c r="M187" t="s">
        <v>1228</v>
      </c>
      <c r="N187" t="s">
        <v>714</v>
      </c>
      <c r="O187" s="11" t="s">
        <v>1673</v>
      </c>
      <c r="P187" s="3" t="s">
        <v>151</v>
      </c>
      <c r="Q187" s="7">
        <v>46241</v>
      </c>
      <c r="R187">
        <v>499</v>
      </c>
      <c r="S187" s="17">
        <v>367000</v>
      </c>
      <c r="T187" s="17">
        <v>367000</v>
      </c>
      <c r="U187" s="2">
        <v>2</v>
      </c>
      <c r="V187" s="2" t="s">
        <v>3005</v>
      </c>
      <c r="W187">
        <v>1982</v>
      </c>
      <c r="X187" s="2">
        <v>2021</v>
      </c>
      <c r="Y187" s="15">
        <v>16228571.428571429</v>
      </c>
      <c r="Z187" s="15">
        <v>16228571.428571429</v>
      </c>
      <c r="AB187" s="15">
        <v>144500000</v>
      </c>
      <c r="AC187" s="15">
        <v>159000000</v>
      </c>
      <c r="AD187" s="7">
        <v>46136</v>
      </c>
      <c r="AE187" s="16">
        <v>0.08</v>
      </c>
      <c r="AF187" s="16">
        <v>0.66981132075471694</v>
      </c>
      <c r="AG187" s="7">
        <v>46203</v>
      </c>
      <c r="AH187" s="16">
        <v>0.75097043401872232</v>
      </c>
      <c r="BA187" s="7">
        <v>46203</v>
      </c>
      <c r="BD187" s="15">
        <v>11890572.060000002</v>
      </c>
      <c r="BF187" s="18" t="s">
        <v>2837</v>
      </c>
      <c r="BH187">
        <v>13283516.693318097</v>
      </c>
    </row>
    <row r="188" spans="1:60" x14ac:dyDescent="0.35">
      <c r="A188" s="9" t="s">
        <v>2343</v>
      </c>
      <c r="B188" s="2">
        <v>340601</v>
      </c>
      <c r="C188" s="2" t="s">
        <v>2344</v>
      </c>
      <c r="D188" t="s">
        <v>2354</v>
      </c>
      <c r="E188" t="s">
        <v>1248</v>
      </c>
      <c r="F188" t="s">
        <v>148</v>
      </c>
      <c r="G188" s="2" t="s">
        <v>2811</v>
      </c>
      <c r="H188" s="2" t="s">
        <v>2366</v>
      </c>
      <c r="I188" s="2" t="s">
        <v>1323</v>
      </c>
      <c r="J188" s="11">
        <v>68114</v>
      </c>
      <c r="K188" s="11" t="s">
        <v>2812</v>
      </c>
      <c r="M188" t="s">
        <v>1231</v>
      </c>
      <c r="N188" t="s">
        <v>2813</v>
      </c>
      <c r="O188" s="11" t="s">
        <v>2832</v>
      </c>
      <c r="P188" s="3" t="s">
        <v>151</v>
      </c>
      <c r="Q188" s="7">
        <v>46241</v>
      </c>
      <c r="R188">
        <v>300</v>
      </c>
      <c r="S188" s="17">
        <v>180638</v>
      </c>
      <c r="T188" s="17">
        <v>180638</v>
      </c>
      <c r="U188" s="2">
        <v>2</v>
      </c>
      <c r="V188" s="2" t="s">
        <v>3005</v>
      </c>
      <c r="W188">
        <v>1982</v>
      </c>
      <c r="X188" s="2">
        <v>2009</v>
      </c>
      <c r="Y188" s="15">
        <v>1904761.9047619049</v>
      </c>
      <c r="Z188" s="15">
        <v>1904761.9047619049</v>
      </c>
      <c r="AB188" s="15">
        <v>34500000</v>
      </c>
      <c r="AC188" s="15">
        <v>42800000</v>
      </c>
      <c r="AD188" s="7">
        <v>46129</v>
      </c>
      <c r="AE188" s="16">
        <v>0.08</v>
      </c>
      <c r="AF188" s="16">
        <v>0.29205607476635514</v>
      </c>
      <c r="AG188" s="7">
        <v>46203</v>
      </c>
      <c r="AH188" s="16">
        <v>0.58790867579908679</v>
      </c>
      <c r="BA188" s="7">
        <v>46203</v>
      </c>
      <c r="BD188" s="15">
        <v>1410645.41</v>
      </c>
      <c r="BF188" s="18" t="s">
        <v>2837</v>
      </c>
      <c r="BH188">
        <v>1480018.8704184757</v>
      </c>
    </row>
    <row r="189" spans="1:60" x14ac:dyDescent="0.35">
      <c r="A189" s="9" t="s">
        <v>2343</v>
      </c>
      <c r="B189" s="2">
        <v>340601</v>
      </c>
      <c r="C189" s="2" t="s">
        <v>2344</v>
      </c>
      <c r="D189" t="s">
        <v>2355</v>
      </c>
      <c r="E189" t="s">
        <v>1248</v>
      </c>
      <c r="F189" t="s">
        <v>148</v>
      </c>
      <c r="G189" s="2" t="s">
        <v>2814</v>
      </c>
      <c r="H189" s="2" t="s">
        <v>2815</v>
      </c>
      <c r="I189" s="2" t="s">
        <v>150</v>
      </c>
      <c r="J189" s="11">
        <v>92262</v>
      </c>
      <c r="K189" s="11" t="s">
        <v>2817</v>
      </c>
      <c r="M189" t="s">
        <v>1229</v>
      </c>
      <c r="N189" t="s">
        <v>2815</v>
      </c>
      <c r="O189" s="11" t="s">
        <v>2833</v>
      </c>
      <c r="P189" s="3" t="s">
        <v>151</v>
      </c>
      <c r="Q189" s="7">
        <v>46241</v>
      </c>
      <c r="R189">
        <v>410</v>
      </c>
      <c r="S189" s="17">
        <v>332356</v>
      </c>
      <c r="T189" s="17">
        <v>332356</v>
      </c>
      <c r="U189" s="2">
        <v>2</v>
      </c>
      <c r="V189" s="2" t="s">
        <v>3147</v>
      </c>
      <c r="W189">
        <v>1987</v>
      </c>
      <c r="X189" s="2">
        <v>2010</v>
      </c>
      <c r="Y189" s="15">
        <v>9904761.9047619049</v>
      </c>
      <c r="Z189" s="15">
        <v>9904761.9047619049</v>
      </c>
      <c r="AB189" s="15">
        <v>90000000</v>
      </c>
      <c r="AC189" s="15">
        <v>117000000</v>
      </c>
      <c r="AD189" s="7">
        <v>46129</v>
      </c>
      <c r="AE189" s="16">
        <v>8.5000000000000006E-2</v>
      </c>
      <c r="AF189" s="16">
        <v>0.55555555555555558</v>
      </c>
      <c r="AG189" s="7">
        <v>46203</v>
      </c>
      <c r="AH189" s="16">
        <v>0.69079852990310731</v>
      </c>
      <c r="BA189" s="7">
        <v>46203</v>
      </c>
      <c r="BD189" s="15">
        <v>7171006.0199999996</v>
      </c>
      <c r="BF189" s="18" t="s">
        <v>2837</v>
      </c>
      <c r="BH189">
        <v>8458933.3320516255</v>
      </c>
    </row>
    <row r="190" spans="1:60" x14ac:dyDescent="0.35">
      <c r="A190" s="9" t="s">
        <v>2343</v>
      </c>
      <c r="B190" s="2">
        <v>340601</v>
      </c>
      <c r="C190" s="2" t="s">
        <v>2344</v>
      </c>
      <c r="D190" t="s">
        <v>2356</v>
      </c>
      <c r="E190" t="s">
        <v>1250</v>
      </c>
      <c r="F190" t="s">
        <v>148</v>
      </c>
      <c r="G190" s="2" t="s">
        <v>2818</v>
      </c>
      <c r="H190" s="2" t="s">
        <v>2367</v>
      </c>
      <c r="I190" s="2" t="s">
        <v>478</v>
      </c>
      <c r="J190" s="11" t="s">
        <v>2819</v>
      </c>
      <c r="K190" s="11" t="s">
        <v>2821</v>
      </c>
      <c r="M190" t="s">
        <v>1232</v>
      </c>
      <c r="N190" t="s">
        <v>2820</v>
      </c>
      <c r="O190" s="11" t="s">
        <v>2834</v>
      </c>
      <c r="P190" s="3" t="s">
        <v>151</v>
      </c>
      <c r="Q190" s="7">
        <v>46241</v>
      </c>
      <c r="R190">
        <v>152</v>
      </c>
      <c r="S190" s="17">
        <v>80286</v>
      </c>
      <c r="T190" s="17">
        <v>80286</v>
      </c>
      <c r="U190" s="2">
        <v>2</v>
      </c>
      <c r="V190" s="2" t="s">
        <v>3005</v>
      </c>
      <c r="W190">
        <v>1980</v>
      </c>
      <c r="X190" s="2">
        <v>2008</v>
      </c>
      <c r="Y190" s="15">
        <v>1066666.6666666667</v>
      </c>
      <c r="Z190" s="15">
        <v>1066666.6666666667</v>
      </c>
      <c r="AB190" s="15">
        <v>17500000</v>
      </c>
      <c r="AC190" s="15">
        <v>25100000</v>
      </c>
      <c r="AD190" s="7">
        <v>46134</v>
      </c>
      <c r="AE190" s="16">
        <v>8.5000000000000006E-2</v>
      </c>
      <c r="AF190" s="16">
        <v>0.2788844621513944</v>
      </c>
      <c r="AG190" s="7">
        <v>46203</v>
      </c>
      <c r="AH190" s="16">
        <v>0.66651045421773614</v>
      </c>
      <c r="BA190" s="7">
        <v>46203</v>
      </c>
      <c r="BD190" s="15">
        <v>1136911.8600000006</v>
      </c>
      <c r="BF190" s="18" t="s">
        <v>2837</v>
      </c>
      <c r="BH190">
        <v>2015873.926986163</v>
      </c>
    </row>
    <row r="191" spans="1:60" x14ac:dyDescent="0.35">
      <c r="A191" s="9" t="s">
        <v>2343</v>
      </c>
      <c r="B191" s="2">
        <v>340601</v>
      </c>
      <c r="C191" s="2" t="s">
        <v>2344</v>
      </c>
      <c r="D191" t="s">
        <v>2357</v>
      </c>
      <c r="E191" t="s">
        <v>1248</v>
      </c>
      <c r="F191" t="s">
        <v>148</v>
      </c>
      <c r="G191" s="2" t="s">
        <v>2818</v>
      </c>
      <c r="H191" s="2" t="s">
        <v>2367</v>
      </c>
      <c r="I191" s="2" t="s">
        <v>478</v>
      </c>
      <c r="J191" s="11" t="s">
        <v>2819</v>
      </c>
      <c r="K191" s="11" t="s">
        <v>2821</v>
      </c>
      <c r="M191" t="s">
        <v>1232</v>
      </c>
      <c r="N191" t="s">
        <v>2820</v>
      </c>
      <c r="O191" s="11" t="s">
        <v>2834</v>
      </c>
      <c r="P191" s="3" t="s">
        <v>151</v>
      </c>
      <c r="Q191" s="7">
        <v>46241</v>
      </c>
      <c r="R191">
        <v>353</v>
      </c>
      <c r="S191" s="17">
        <v>333991</v>
      </c>
      <c r="T191" s="17">
        <v>333991</v>
      </c>
      <c r="U191" s="2">
        <v>2</v>
      </c>
      <c r="V191" s="2" t="s">
        <v>3005</v>
      </c>
      <c r="W191">
        <v>1981</v>
      </c>
      <c r="X191" s="2">
        <v>2008</v>
      </c>
      <c r="Y191" s="15">
        <v>1066666.6666666667</v>
      </c>
      <c r="Z191" s="15">
        <v>1066666.6666666667</v>
      </c>
      <c r="AB191" s="15">
        <v>30000000</v>
      </c>
      <c r="AC191" s="15">
        <v>57300000</v>
      </c>
      <c r="AD191" s="7">
        <v>46134</v>
      </c>
      <c r="AE191" s="16">
        <v>0.08</v>
      </c>
      <c r="AF191" s="16">
        <v>0.12216404886561955</v>
      </c>
      <c r="AG191" s="7">
        <v>46203</v>
      </c>
      <c r="AH191" s="16">
        <v>0.44922969459427997</v>
      </c>
      <c r="BA191" s="7">
        <v>46203</v>
      </c>
      <c r="BD191" s="15">
        <v>135290.31999999972</v>
      </c>
      <c r="BF191" s="18" t="s">
        <v>2837</v>
      </c>
      <c r="BH191">
        <v>3336952.5514511578</v>
      </c>
    </row>
    <row r="192" spans="1:60" x14ac:dyDescent="0.35">
      <c r="A192" s="9" t="s">
        <v>2343</v>
      </c>
      <c r="B192" s="2">
        <v>340601</v>
      </c>
      <c r="C192" s="2" t="s">
        <v>2344</v>
      </c>
      <c r="D192" t="s">
        <v>2358</v>
      </c>
      <c r="E192" t="s">
        <v>1248</v>
      </c>
      <c r="F192" t="s">
        <v>148</v>
      </c>
      <c r="G192" s="2" t="s">
        <v>2822</v>
      </c>
      <c r="H192" s="2" t="s">
        <v>2816</v>
      </c>
      <c r="I192" s="2" t="s">
        <v>161</v>
      </c>
      <c r="J192" s="11">
        <v>77479</v>
      </c>
      <c r="K192" s="11" t="s">
        <v>2824</v>
      </c>
      <c r="M192" t="s">
        <v>1228</v>
      </c>
      <c r="N192" t="s">
        <v>2823</v>
      </c>
      <c r="O192" s="11" t="s">
        <v>1658</v>
      </c>
      <c r="P192" s="3" t="s">
        <v>151</v>
      </c>
      <c r="Q192" s="7">
        <v>46241</v>
      </c>
      <c r="R192">
        <v>303</v>
      </c>
      <c r="S192" s="17">
        <v>189187</v>
      </c>
      <c r="T192" s="17">
        <v>189187</v>
      </c>
      <c r="U192" s="2">
        <v>2</v>
      </c>
      <c r="V192" s="2" t="s">
        <v>3005</v>
      </c>
      <c r="W192">
        <v>2003</v>
      </c>
      <c r="X192" s="2">
        <v>2025</v>
      </c>
      <c r="Y192" s="15">
        <v>10247619.047619049</v>
      </c>
      <c r="Z192" s="15">
        <v>10247619.047619049</v>
      </c>
      <c r="AB192" s="15">
        <v>92000000</v>
      </c>
      <c r="AC192" s="15">
        <v>106000000</v>
      </c>
      <c r="AD192" s="7">
        <v>46134</v>
      </c>
      <c r="AE192" s="16">
        <v>7.4999999999999997E-2</v>
      </c>
      <c r="AF192" s="16">
        <v>0.63443396226415094</v>
      </c>
      <c r="AG192" s="7">
        <v>46203</v>
      </c>
      <c r="AH192" s="16">
        <v>0.78251277182512768</v>
      </c>
      <c r="BA192" s="7">
        <v>46203</v>
      </c>
      <c r="BD192" s="15">
        <v>7310122.7800000031</v>
      </c>
      <c r="BF192" s="18" t="s">
        <v>2837</v>
      </c>
      <c r="BH192">
        <v>8205988.2504596496</v>
      </c>
    </row>
    <row r="193" spans="1:60" x14ac:dyDescent="0.35">
      <c r="A193" s="9" t="s">
        <v>2343</v>
      </c>
      <c r="B193" s="2">
        <v>340601</v>
      </c>
      <c r="C193" s="2" t="s">
        <v>2344</v>
      </c>
      <c r="D193" t="s">
        <v>2359</v>
      </c>
      <c r="E193" t="s">
        <v>1248</v>
      </c>
      <c r="F193" t="s">
        <v>1611</v>
      </c>
      <c r="G193" s="2" t="s">
        <v>2825</v>
      </c>
      <c r="H193" s="2" t="s">
        <v>183</v>
      </c>
      <c r="I193" s="2" t="s">
        <v>191</v>
      </c>
      <c r="J193" s="11">
        <v>33607</v>
      </c>
      <c r="K193" s="11" t="s">
        <v>192</v>
      </c>
      <c r="M193" t="s">
        <v>1226</v>
      </c>
      <c r="N193" t="s">
        <v>2826</v>
      </c>
      <c r="O193" s="11" t="s">
        <v>2835</v>
      </c>
      <c r="P193" s="3" t="s">
        <v>151</v>
      </c>
      <c r="Q193" s="7">
        <v>46241</v>
      </c>
      <c r="R193">
        <v>238</v>
      </c>
      <c r="S193" s="17">
        <v>180723</v>
      </c>
      <c r="T193" s="17">
        <v>180723</v>
      </c>
      <c r="U193" s="2">
        <v>2</v>
      </c>
      <c r="V193" s="2" t="s">
        <v>3005</v>
      </c>
      <c r="W193">
        <v>1982</v>
      </c>
      <c r="X193" s="2">
        <v>2008</v>
      </c>
      <c r="Y193" s="15">
        <v>5523809.5238095243</v>
      </c>
      <c r="Z193" s="15">
        <v>5523809.5238095243</v>
      </c>
      <c r="AB193" s="15">
        <v>51000000</v>
      </c>
      <c r="AC193" s="15">
        <v>79900000</v>
      </c>
      <c r="AD193" s="7">
        <v>46133</v>
      </c>
      <c r="AE193" s="16">
        <v>7.4999999999999997E-2</v>
      </c>
      <c r="AF193" s="16">
        <v>0.45369211514392993</v>
      </c>
      <c r="AG193" s="7">
        <v>46203</v>
      </c>
      <c r="AH193" s="16">
        <v>0.88497766777944054</v>
      </c>
      <c r="BA193" s="7">
        <v>46203</v>
      </c>
      <c r="BD193" s="15">
        <v>4206319.0899999989</v>
      </c>
      <c r="BF193" s="18" t="s">
        <v>2837</v>
      </c>
      <c r="BH193">
        <v>5793771.4891852336</v>
      </c>
    </row>
    <row r="194" spans="1:60" x14ac:dyDescent="0.35">
      <c r="A194" s="9" t="s">
        <v>2343</v>
      </c>
      <c r="B194" s="2">
        <v>340601</v>
      </c>
      <c r="C194" s="2" t="s">
        <v>2344</v>
      </c>
      <c r="D194" t="s">
        <v>2360</v>
      </c>
      <c r="E194" t="s">
        <v>1250</v>
      </c>
      <c r="F194" t="s">
        <v>1611</v>
      </c>
      <c r="G194" s="2" t="s">
        <v>2827</v>
      </c>
      <c r="H194" s="2" t="s">
        <v>2828</v>
      </c>
      <c r="I194" s="2" t="s">
        <v>189</v>
      </c>
      <c r="J194" s="11">
        <v>23462</v>
      </c>
      <c r="K194" s="11" t="s">
        <v>2828</v>
      </c>
      <c r="M194" t="s">
        <v>1226</v>
      </c>
      <c r="N194" t="s">
        <v>2828</v>
      </c>
      <c r="O194" s="11" t="s">
        <v>2836</v>
      </c>
      <c r="P194" s="3" t="s">
        <v>151</v>
      </c>
      <c r="Q194" s="7">
        <v>46241</v>
      </c>
      <c r="R194">
        <v>176</v>
      </c>
      <c r="S194" s="17">
        <v>101304</v>
      </c>
      <c r="T194" s="17">
        <v>101304</v>
      </c>
      <c r="U194" s="2">
        <v>2</v>
      </c>
      <c r="V194" s="2" t="s">
        <v>3005</v>
      </c>
      <c r="W194">
        <v>2003</v>
      </c>
      <c r="X194" s="2">
        <v>2012</v>
      </c>
      <c r="Y194" s="15">
        <v>2895238.0952380956</v>
      </c>
      <c r="Z194" s="15">
        <v>2895238.0952380956</v>
      </c>
      <c r="AB194" s="15">
        <v>30000000</v>
      </c>
      <c r="AC194" s="15">
        <v>40800000</v>
      </c>
      <c r="AD194" s="7">
        <v>46129</v>
      </c>
      <c r="AE194" s="16">
        <v>0.08</v>
      </c>
      <c r="AF194" s="16">
        <v>0.46568627450980393</v>
      </c>
      <c r="AG194" s="7">
        <v>46203</v>
      </c>
      <c r="AH194" s="16">
        <v>0.637640099626401</v>
      </c>
      <c r="BA194" s="7">
        <v>46203</v>
      </c>
      <c r="BD194" s="15">
        <v>1614242.8599999994</v>
      </c>
      <c r="BF194" s="18" t="s">
        <v>2837</v>
      </c>
      <c r="BH194">
        <v>2755593.5293112951</v>
      </c>
    </row>
    <row r="195" spans="1:60" x14ac:dyDescent="0.35">
      <c r="A195" s="9" t="s">
        <v>2343</v>
      </c>
      <c r="B195" s="2">
        <v>340601</v>
      </c>
      <c r="C195" s="2" t="s">
        <v>2344</v>
      </c>
      <c r="D195" t="s">
        <v>2361</v>
      </c>
      <c r="E195" t="s">
        <v>1248</v>
      </c>
      <c r="F195" t="s">
        <v>1612</v>
      </c>
      <c r="G195" s="2" t="s">
        <v>2829</v>
      </c>
      <c r="H195" s="2" t="s">
        <v>1011</v>
      </c>
      <c r="I195" s="2" t="s">
        <v>1331</v>
      </c>
      <c r="J195" s="11">
        <v>20009</v>
      </c>
      <c r="K195" s="11" t="s">
        <v>1332</v>
      </c>
      <c r="M195" t="s">
        <v>1226</v>
      </c>
      <c r="N195" t="s">
        <v>2830</v>
      </c>
      <c r="O195" s="11" t="s">
        <v>1685</v>
      </c>
      <c r="P195" s="3" t="s">
        <v>151</v>
      </c>
      <c r="Q195" s="7">
        <v>46241</v>
      </c>
      <c r="R195">
        <v>173</v>
      </c>
      <c r="S195" s="17">
        <v>122850</v>
      </c>
      <c r="T195" s="17">
        <v>122850</v>
      </c>
      <c r="U195" s="2">
        <v>2</v>
      </c>
      <c r="V195" s="2" t="s">
        <v>3005</v>
      </c>
      <c r="W195">
        <v>1903</v>
      </c>
      <c r="X195" s="2">
        <v>2017</v>
      </c>
      <c r="Y195" s="15">
        <v>3276190.4761904767</v>
      </c>
      <c r="Z195" s="15">
        <v>3276190.4761904767</v>
      </c>
      <c r="AB195" s="15">
        <v>33000000</v>
      </c>
      <c r="AC195" s="15">
        <v>43700000</v>
      </c>
      <c r="AD195" s="7">
        <v>46136</v>
      </c>
      <c r="AE195" s="16">
        <v>7.4999999999999997E-2</v>
      </c>
      <c r="AF195" s="16">
        <v>0.49199084668192222</v>
      </c>
      <c r="AG195" s="7">
        <v>46203</v>
      </c>
      <c r="AH195" s="16">
        <v>0.60034840446591176</v>
      </c>
      <c r="BA195" s="7">
        <v>46203</v>
      </c>
      <c r="BD195" s="15">
        <v>1955328.2599999998</v>
      </c>
      <c r="BF195" s="18" t="s">
        <v>2837</v>
      </c>
      <c r="BH195">
        <v>2386668.5429754821</v>
      </c>
    </row>
    <row r="196" spans="1:60" x14ac:dyDescent="0.35">
      <c r="A196" s="9" t="s">
        <v>2343</v>
      </c>
      <c r="B196" s="2">
        <v>340601</v>
      </c>
      <c r="C196" s="2" t="s">
        <v>2344</v>
      </c>
      <c r="D196" t="s">
        <v>2362</v>
      </c>
      <c r="E196" t="s">
        <v>1248</v>
      </c>
      <c r="F196" t="s">
        <v>1611</v>
      </c>
      <c r="G196" s="2" t="s">
        <v>2831</v>
      </c>
      <c r="H196" s="2" t="s">
        <v>1011</v>
      </c>
      <c r="I196" s="2" t="s">
        <v>1331</v>
      </c>
      <c r="J196" s="11">
        <v>20037</v>
      </c>
      <c r="K196" s="11" t="s">
        <v>1332</v>
      </c>
      <c r="M196" t="s">
        <v>1226</v>
      </c>
      <c r="N196" t="s">
        <v>2830</v>
      </c>
      <c r="O196" s="11" t="s">
        <v>1685</v>
      </c>
      <c r="P196" s="3" t="s">
        <v>151</v>
      </c>
      <c r="Q196" s="7">
        <v>46241</v>
      </c>
      <c r="R196">
        <v>240</v>
      </c>
      <c r="S196" s="17">
        <v>183504</v>
      </c>
      <c r="T196" s="17">
        <v>183504</v>
      </c>
      <c r="U196" s="2">
        <v>2</v>
      </c>
      <c r="V196" s="2" t="s">
        <v>3005</v>
      </c>
      <c r="W196">
        <v>1950</v>
      </c>
      <c r="X196" s="2">
        <v>2013</v>
      </c>
      <c r="Y196" s="15">
        <v>5485714.2857142864</v>
      </c>
      <c r="Z196" s="15">
        <v>5485714.2857142864</v>
      </c>
      <c r="AB196" s="15">
        <v>57000000</v>
      </c>
      <c r="AC196" s="15">
        <v>73700000</v>
      </c>
      <c r="AD196" s="7">
        <v>46136</v>
      </c>
      <c r="AE196" s="16">
        <v>7.4999999999999997E-2</v>
      </c>
      <c r="AF196" s="16">
        <v>0.48846675712347354</v>
      </c>
      <c r="AG196" s="7">
        <v>46203</v>
      </c>
      <c r="AH196" s="16">
        <v>0.64800228310502284</v>
      </c>
      <c r="BA196" s="7">
        <v>46203</v>
      </c>
      <c r="BD196" s="15">
        <v>3283468.4199999995</v>
      </c>
      <c r="BF196" s="18" t="s">
        <v>2837</v>
      </c>
      <c r="BH196">
        <v>4349098.6250596838</v>
      </c>
    </row>
    <row r="197" spans="1:60" x14ac:dyDescent="0.35">
      <c r="A197" s="9" t="s">
        <v>2839</v>
      </c>
      <c r="B197" s="2">
        <v>347849</v>
      </c>
      <c r="C197" s="2" t="s">
        <v>2838</v>
      </c>
      <c r="D197" t="s">
        <v>2845</v>
      </c>
      <c r="E197" t="s">
        <v>2854</v>
      </c>
      <c r="F197" t="s">
        <v>1612</v>
      </c>
      <c r="G197" s="2" t="s">
        <v>2863</v>
      </c>
      <c r="H197" t="s">
        <v>2855</v>
      </c>
      <c r="I197" t="s">
        <v>1300</v>
      </c>
      <c r="J197" s="451" t="s">
        <v>2864</v>
      </c>
      <c r="K197" s="11" t="s">
        <v>2875</v>
      </c>
      <c r="M197" t="s">
        <v>1299</v>
      </c>
      <c r="N197" t="s">
        <v>2855</v>
      </c>
      <c r="O197" s="11" t="s">
        <v>2887</v>
      </c>
      <c r="P197" s="3" t="s">
        <v>151</v>
      </c>
      <c r="Q197" s="7">
        <v>46266</v>
      </c>
      <c r="R197">
        <v>117</v>
      </c>
      <c r="S197" s="17">
        <v>69558</v>
      </c>
      <c r="T197" s="17">
        <v>69558</v>
      </c>
      <c r="U197" s="2">
        <v>1</v>
      </c>
      <c r="V197" s="2" t="s">
        <v>3005</v>
      </c>
      <c r="W197">
        <v>1997</v>
      </c>
      <c r="Y197" s="15">
        <v>24800000</v>
      </c>
      <c r="Z197" s="15">
        <v>6653658.5365853664</v>
      </c>
      <c r="AA197" s="15">
        <v>13100000</v>
      </c>
      <c r="AB197" s="15">
        <v>40000000</v>
      </c>
      <c r="AC197" s="15">
        <v>42500000</v>
      </c>
      <c r="AD197" s="7">
        <v>46251</v>
      </c>
      <c r="AE197" s="16">
        <v>7.4999999999999997E-2</v>
      </c>
      <c r="AF197" s="16">
        <v>0.58352941176470585</v>
      </c>
      <c r="AG197" s="7">
        <v>46173</v>
      </c>
      <c r="AH197" s="16">
        <v>0.97499999999999998</v>
      </c>
      <c r="BA197" s="7">
        <v>46173</v>
      </c>
      <c r="BD197" s="15">
        <v>2348712</v>
      </c>
      <c r="BF197" s="18" t="s">
        <v>2338</v>
      </c>
      <c r="BH197" s="467">
        <v>3133141</v>
      </c>
    </row>
    <row r="198" spans="1:60" x14ac:dyDescent="0.35">
      <c r="A198" s="9" t="s">
        <v>2839</v>
      </c>
      <c r="B198" s="2">
        <v>347849</v>
      </c>
      <c r="C198" s="2" t="s">
        <v>2838</v>
      </c>
      <c r="D198" t="s">
        <v>2846</v>
      </c>
      <c r="E198" t="s">
        <v>2854</v>
      </c>
      <c r="F198" t="s">
        <v>1612</v>
      </c>
      <c r="G198" s="2" t="s">
        <v>2865</v>
      </c>
      <c r="H198" t="s">
        <v>2856</v>
      </c>
      <c r="I198" t="s">
        <v>477</v>
      </c>
      <c r="J198" s="11">
        <v>20815</v>
      </c>
      <c r="K198" s="11" t="s">
        <v>343</v>
      </c>
      <c r="M198" t="s">
        <v>1226</v>
      </c>
      <c r="N198" s="10" t="s">
        <v>2876</v>
      </c>
      <c r="O198" s="11" t="s">
        <v>1685</v>
      </c>
      <c r="P198" s="3" t="s">
        <v>151</v>
      </c>
      <c r="Q198" s="7">
        <v>46266</v>
      </c>
      <c r="R198">
        <v>130</v>
      </c>
      <c r="S198" s="17">
        <v>138135</v>
      </c>
      <c r="T198" s="17">
        <v>138135</v>
      </c>
      <c r="U198" s="2">
        <v>1</v>
      </c>
      <c r="V198" s="2" t="s">
        <v>3005</v>
      </c>
      <c r="W198">
        <v>1996</v>
      </c>
      <c r="Y198" s="15">
        <v>47300000</v>
      </c>
      <c r="Z198" s="15">
        <v>12690243.902439024</v>
      </c>
      <c r="AA198" s="15">
        <v>15600000</v>
      </c>
      <c r="AB198" s="15">
        <v>78200000</v>
      </c>
      <c r="AC198" s="15">
        <v>82300000</v>
      </c>
      <c r="AD198" s="7">
        <v>46251</v>
      </c>
      <c r="AE198" s="16">
        <v>7.4999999999999997E-2</v>
      </c>
      <c r="AF198" s="16">
        <v>0.57472660996354796</v>
      </c>
      <c r="AG198" s="7">
        <v>46173</v>
      </c>
      <c r="AH198" s="16">
        <v>0.86199999999999999</v>
      </c>
      <c r="BA198" s="7">
        <v>46173</v>
      </c>
      <c r="BD198" s="15">
        <v>3969351</v>
      </c>
      <c r="BF198" s="18" t="s">
        <v>2338</v>
      </c>
      <c r="BH198" s="467">
        <v>4569171</v>
      </c>
    </row>
    <row r="199" spans="1:60" x14ac:dyDescent="0.35">
      <c r="A199" s="9" t="s">
        <v>2839</v>
      </c>
      <c r="B199" s="2">
        <v>347849</v>
      </c>
      <c r="C199" s="2" t="s">
        <v>2838</v>
      </c>
      <c r="D199" t="s">
        <v>2847</v>
      </c>
      <c r="E199" t="s">
        <v>2854</v>
      </c>
      <c r="F199" t="s">
        <v>148</v>
      </c>
      <c r="G199" s="2" t="s">
        <v>2866</v>
      </c>
      <c r="H199" t="s">
        <v>2857</v>
      </c>
      <c r="I199" t="s">
        <v>477</v>
      </c>
      <c r="J199" s="11">
        <v>21401</v>
      </c>
      <c r="K199" s="11" t="s">
        <v>2808</v>
      </c>
      <c r="M199" t="s">
        <v>1226</v>
      </c>
      <c r="N199" t="s">
        <v>2857</v>
      </c>
      <c r="O199" s="11" t="s">
        <v>1676</v>
      </c>
      <c r="P199" s="3" t="s">
        <v>151</v>
      </c>
      <c r="Q199" s="7">
        <v>46266</v>
      </c>
      <c r="R199">
        <v>83</v>
      </c>
      <c r="S199" s="17">
        <v>56415</v>
      </c>
      <c r="T199" s="17">
        <v>56415</v>
      </c>
      <c r="U199" s="2">
        <v>1</v>
      </c>
      <c r="V199" s="2" t="s">
        <v>3005</v>
      </c>
      <c r="W199">
        <v>1996</v>
      </c>
      <c r="Y199" s="15">
        <v>27100000</v>
      </c>
      <c r="Z199" s="15">
        <v>7270731.7073170738</v>
      </c>
      <c r="AA199" s="15">
        <v>1900000</v>
      </c>
      <c r="AB199" s="15">
        <v>41700000</v>
      </c>
      <c r="AC199" s="15">
        <v>44200000</v>
      </c>
      <c r="AD199" s="7">
        <v>46251</v>
      </c>
      <c r="AE199" s="16">
        <v>7.7499999999999999E-2</v>
      </c>
      <c r="AF199" s="16">
        <v>0.6131221719457014</v>
      </c>
      <c r="AG199" s="7">
        <v>46173</v>
      </c>
      <c r="AH199" s="16">
        <v>0.84299999999999997</v>
      </c>
      <c r="BA199" s="7">
        <v>46173</v>
      </c>
      <c r="BD199" s="15">
        <v>2750776</v>
      </c>
      <c r="BF199" s="18" t="s">
        <v>2338</v>
      </c>
      <c r="BH199" s="467">
        <v>2078301</v>
      </c>
    </row>
    <row r="200" spans="1:60" x14ac:dyDescent="0.35">
      <c r="A200" s="9" t="s">
        <v>2839</v>
      </c>
      <c r="B200" s="2">
        <v>347849</v>
      </c>
      <c r="C200" s="2" t="s">
        <v>2838</v>
      </c>
      <c r="D200" t="s">
        <v>2848</v>
      </c>
      <c r="E200" t="s">
        <v>2854</v>
      </c>
      <c r="F200" t="s">
        <v>148</v>
      </c>
      <c r="G200" s="2" t="s">
        <v>2867</v>
      </c>
      <c r="H200" t="s">
        <v>2858</v>
      </c>
      <c r="I200" t="s">
        <v>477</v>
      </c>
      <c r="J200" s="11">
        <v>21208</v>
      </c>
      <c r="K200" s="11" t="s">
        <v>1190</v>
      </c>
      <c r="M200" t="s">
        <v>1226</v>
      </c>
      <c r="N200" s="10" t="s">
        <v>2877</v>
      </c>
      <c r="O200" s="11" t="s">
        <v>1676</v>
      </c>
      <c r="P200" s="3" t="s">
        <v>151</v>
      </c>
      <c r="Q200" s="7">
        <v>46266</v>
      </c>
      <c r="R200">
        <v>91</v>
      </c>
      <c r="S200" s="17">
        <v>58481</v>
      </c>
      <c r="T200" s="17">
        <v>58481</v>
      </c>
      <c r="U200" s="2">
        <v>1</v>
      </c>
      <c r="V200" s="2" t="s">
        <v>3005</v>
      </c>
      <c r="W200">
        <v>1996</v>
      </c>
      <c r="Y200" s="15">
        <v>10200000</v>
      </c>
      <c r="Z200" s="15">
        <v>2736585.3658536589</v>
      </c>
      <c r="AA200" s="15">
        <v>3300000</v>
      </c>
      <c r="AB200" s="15">
        <v>17100000</v>
      </c>
      <c r="AC200" s="15">
        <v>18200000</v>
      </c>
      <c r="AD200" s="7">
        <v>46251</v>
      </c>
      <c r="AE200" s="16">
        <v>7.7499999999999999E-2</v>
      </c>
      <c r="AF200" s="16">
        <v>0.56043956043956045</v>
      </c>
      <c r="AG200" s="7">
        <v>46173</v>
      </c>
      <c r="AH200" s="16">
        <v>0.89</v>
      </c>
      <c r="BA200" s="7">
        <v>46173</v>
      </c>
      <c r="BD200" s="15">
        <v>860934</v>
      </c>
      <c r="BF200" s="18" t="s">
        <v>2338</v>
      </c>
      <c r="BH200" s="467">
        <v>903903</v>
      </c>
    </row>
    <row r="201" spans="1:60" x14ac:dyDescent="0.35">
      <c r="A201" s="9" t="s">
        <v>2839</v>
      </c>
      <c r="B201" s="2">
        <v>347849</v>
      </c>
      <c r="C201" s="2" t="s">
        <v>2838</v>
      </c>
      <c r="D201" t="s">
        <v>2849</v>
      </c>
      <c r="E201" t="s">
        <v>2854</v>
      </c>
      <c r="F201" t="s">
        <v>1612</v>
      </c>
      <c r="G201" s="2" t="s">
        <v>2868</v>
      </c>
      <c r="H201" t="s">
        <v>302</v>
      </c>
      <c r="I201" t="s">
        <v>296</v>
      </c>
      <c r="J201" s="11">
        <v>28210</v>
      </c>
      <c r="K201" s="11" t="s">
        <v>2878</v>
      </c>
      <c r="M201" t="s">
        <v>1226</v>
      </c>
      <c r="N201" t="s">
        <v>2879</v>
      </c>
      <c r="O201" s="11" t="s">
        <v>1664</v>
      </c>
      <c r="P201" s="3" t="s">
        <v>151</v>
      </c>
      <c r="Q201" s="7">
        <v>46266</v>
      </c>
      <c r="R201">
        <v>120</v>
      </c>
      <c r="S201" s="17">
        <v>75444</v>
      </c>
      <c r="T201" s="17">
        <v>75444</v>
      </c>
      <c r="U201" s="2">
        <v>1</v>
      </c>
      <c r="V201" s="2" t="s">
        <v>3005</v>
      </c>
      <c r="W201">
        <v>1996</v>
      </c>
      <c r="Y201" s="15">
        <v>6900000</v>
      </c>
      <c r="Z201" s="15">
        <v>1851219.512195122</v>
      </c>
      <c r="AA201" s="15">
        <v>10500000</v>
      </c>
      <c r="AB201" s="15">
        <v>24500000</v>
      </c>
      <c r="AC201" s="15">
        <v>27300000</v>
      </c>
      <c r="AD201" s="7">
        <v>46251</v>
      </c>
      <c r="AE201" s="16">
        <v>0.08</v>
      </c>
      <c r="AF201" s="16">
        <v>0.25274725274725274</v>
      </c>
      <c r="AG201" s="7">
        <v>46173</v>
      </c>
      <c r="AH201" s="16">
        <v>0.79200000000000004</v>
      </c>
      <c r="BA201" s="7">
        <v>46173</v>
      </c>
      <c r="BD201" s="15">
        <v>720949</v>
      </c>
      <c r="BF201" s="18" t="s">
        <v>2338</v>
      </c>
      <c r="BH201" s="467">
        <v>999398</v>
      </c>
    </row>
    <row r="202" spans="1:60" x14ac:dyDescent="0.35">
      <c r="A202" s="9" t="s">
        <v>2839</v>
      </c>
      <c r="B202" s="2">
        <v>347849</v>
      </c>
      <c r="C202" s="2" t="s">
        <v>2838</v>
      </c>
      <c r="D202" t="s">
        <v>2850</v>
      </c>
      <c r="E202" t="s">
        <v>2854</v>
      </c>
      <c r="F202" t="s">
        <v>1612</v>
      </c>
      <c r="G202" s="2" t="s">
        <v>2869</v>
      </c>
      <c r="H202" t="s">
        <v>2859</v>
      </c>
      <c r="I202" t="s">
        <v>296</v>
      </c>
      <c r="J202" s="11">
        <v>27612</v>
      </c>
      <c r="K202" s="11" t="s">
        <v>2880</v>
      </c>
      <c r="M202" t="s">
        <v>1226</v>
      </c>
      <c r="N202" s="10" t="s">
        <v>2881</v>
      </c>
      <c r="O202" s="11" t="s">
        <v>2888</v>
      </c>
      <c r="P202" s="3" t="s">
        <v>151</v>
      </c>
      <c r="Q202" s="7">
        <v>46266</v>
      </c>
      <c r="R202">
        <v>115</v>
      </c>
      <c r="S202" s="17">
        <v>48824</v>
      </c>
      <c r="T202" s="17">
        <v>48824</v>
      </c>
      <c r="U202" s="2">
        <v>1</v>
      </c>
      <c r="V202" s="2" t="s">
        <v>3005</v>
      </c>
      <c r="W202">
        <v>1997</v>
      </c>
      <c r="Y202" s="15">
        <v>30400000</v>
      </c>
      <c r="Z202" s="15">
        <v>8156097.5609756103</v>
      </c>
      <c r="AA202" s="15">
        <v>4000000</v>
      </c>
      <c r="AB202" s="15">
        <v>46000000</v>
      </c>
      <c r="AC202" s="15">
        <v>48800000</v>
      </c>
      <c r="AD202" s="7">
        <v>46251</v>
      </c>
      <c r="AE202" s="16">
        <v>7.7499999999999999E-2</v>
      </c>
      <c r="AF202" s="16">
        <v>0.62295081967213117</v>
      </c>
      <c r="AG202" s="7">
        <v>46173</v>
      </c>
      <c r="AH202" s="16">
        <v>0.86099999999999999</v>
      </c>
      <c r="BA202" s="7">
        <v>46173</v>
      </c>
      <c r="BD202" s="15">
        <v>3280993</v>
      </c>
      <c r="BF202" s="18" t="s">
        <v>2338</v>
      </c>
      <c r="BH202" s="467">
        <v>2997906</v>
      </c>
    </row>
    <row r="203" spans="1:60" x14ac:dyDescent="0.35">
      <c r="A203" s="9" t="s">
        <v>2839</v>
      </c>
      <c r="B203" s="2">
        <v>347849</v>
      </c>
      <c r="C203" s="2" t="s">
        <v>2838</v>
      </c>
      <c r="D203" t="s">
        <v>2851</v>
      </c>
      <c r="E203" t="s">
        <v>2854</v>
      </c>
      <c r="F203" t="s">
        <v>148</v>
      </c>
      <c r="G203" s="2" t="s">
        <v>2870</v>
      </c>
      <c r="H203" t="s">
        <v>2860</v>
      </c>
      <c r="I203" t="s">
        <v>296</v>
      </c>
      <c r="J203" s="11">
        <v>27106</v>
      </c>
      <c r="K203" s="11" t="s">
        <v>2882</v>
      </c>
      <c r="M203" t="s">
        <v>1226</v>
      </c>
      <c r="N203" t="s">
        <v>2883</v>
      </c>
      <c r="O203" s="11" t="s">
        <v>2889</v>
      </c>
      <c r="P203" s="3" t="s">
        <v>151</v>
      </c>
      <c r="Q203" s="7">
        <v>46266</v>
      </c>
      <c r="R203">
        <v>122</v>
      </c>
      <c r="S203" s="17">
        <v>73829</v>
      </c>
      <c r="T203" s="17">
        <v>73829</v>
      </c>
      <c r="U203" s="2">
        <v>1</v>
      </c>
      <c r="V203" s="2" t="s">
        <v>3005</v>
      </c>
      <c r="W203">
        <v>1996</v>
      </c>
      <c r="Y203" s="15">
        <v>17000000</v>
      </c>
      <c r="Z203" s="15">
        <v>4560975.6097560981</v>
      </c>
      <c r="AA203" s="15">
        <v>1700000</v>
      </c>
      <c r="AB203" s="15">
        <v>27600000</v>
      </c>
      <c r="AC203" s="15">
        <v>29000000</v>
      </c>
      <c r="AD203" s="7">
        <v>46251</v>
      </c>
      <c r="AE203" s="16">
        <v>8.2500000000000004E-2</v>
      </c>
      <c r="AF203" s="16">
        <v>0.58620689655172409</v>
      </c>
      <c r="AG203" s="7">
        <v>46173</v>
      </c>
      <c r="AH203" s="16">
        <v>0.80300000000000005</v>
      </c>
      <c r="BA203" s="7">
        <v>46173</v>
      </c>
      <c r="BD203" s="15">
        <v>937761</v>
      </c>
      <c r="BF203" s="18" t="s">
        <v>2338</v>
      </c>
      <c r="BH203" s="467">
        <v>2108522</v>
      </c>
    </row>
    <row r="204" spans="1:60" x14ac:dyDescent="0.35">
      <c r="A204" s="9" t="s">
        <v>2839</v>
      </c>
      <c r="B204" s="2">
        <v>347849</v>
      </c>
      <c r="C204" s="2" t="s">
        <v>2838</v>
      </c>
      <c r="D204" t="s">
        <v>2852</v>
      </c>
      <c r="E204" t="s">
        <v>2854</v>
      </c>
      <c r="F204" t="s">
        <v>148</v>
      </c>
      <c r="G204" s="2" t="s">
        <v>2871</v>
      </c>
      <c r="H204" t="s">
        <v>2861</v>
      </c>
      <c r="I204" t="s">
        <v>478</v>
      </c>
      <c r="J204" s="452" t="s">
        <v>2873</v>
      </c>
      <c r="K204" s="2" t="s">
        <v>2885</v>
      </c>
      <c r="M204" t="s">
        <v>1232</v>
      </c>
      <c r="N204" s="10" t="s">
        <v>2884</v>
      </c>
      <c r="O204" s="11" t="s">
        <v>2834</v>
      </c>
      <c r="P204" s="3" t="s">
        <v>151</v>
      </c>
      <c r="Q204" s="7">
        <v>46266</v>
      </c>
      <c r="R204">
        <v>117</v>
      </c>
      <c r="S204" s="17">
        <v>70788</v>
      </c>
      <c r="T204" s="17">
        <v>70788</v>
      </c>
      <c r="U204" s="2">
        <v>1</v>
      </c>
      <c r="V204" s="2" t="s">
        <v>3005</v>
      </c>
      <c r="W204">
        <v>1998</v>
      </c>
      <c r="Y204" s="15">
        <v>8500000</v>
      </c>
      <c r="Z204" s="15">
        <v>2280487.8048780491</v>
      </c>
      <c r="AA204" s="15">
        <v>2100000</v>
      </c>
      <c r="AB204" s="15">
        <v>22500000</v>
      </c>
      <c r="AC204" s="15">
        <v>23800000</v>
      </c>
      <c r="AD204" s="7">
        <v>46251</v>
      </c>
      <c r="AE204" s="16">
        <v>7.2499999999999995E-2</v>
      </c>
      <c r="AF204" s="16">
        <v>0.35714285714285715</v>
      </c>
      <c r="AG204" s="7">
        <v>46173</v>
      </c>
      <c r="AH204" s="16">
        <v>0.89700000000000002</v>
      </c>
      <c r="BA204" s="7">
        <v>46173</v>
      </c>
      <c r="BD204" s="15">
        <v>442061</v>
      </c>
      <c r="BF204" s="18" t="s">
        <v>2338</v>
      </c>
      <c r="BH204" s="467">
        <v>784000</v>
      </c>
    </row>
    <row r="205" spans="1:60" x14ac:dyDescent="0.35">
      <c r="A205" s="9" t="s">
        <v>2839</v>
      </c>
      <c r="B205" s="2">
        <v>347849</v>
      </c>
      <c r="C205" s="2" t="s">
        <v>2838</v>
      </c>
      <c r="D205" t="s">
        <v>2853</v>
      </c>
      <c r="E205" t="s">
        <v>2854</v>
      </c>
      <c r="F205" t="s">
        <v>148</v>
      </c>
      <c r="G205" s="2" t="s">
        <v>2872</v>
      </c>
      <c r="H205" t="s">
        <v>2862</v>
      </c>
      <c r="I205" t="s">
        <v>478</v>
      </c>
      <c r="J205" s="452" t="s">
        <v>2874</v>
      </c>
      <c r="K205" s="11" t="s">
        <v>2886</v>
      </c>
      <c r="M205" t="s">
        <v>1232</v>
      </c>
      <c r="N205" s="10" t="s">
        <v>2886</v>
      </c>
      <c r="O205" s="11" t="s">
        <v>2834</v>
      </c>
      <c r="P205" s="3" t="s">
        <v>151</v>
      </c>
      <c r="Q205" s="7">
        <v>46266</v>
      </c>
      <c r="R205">
        <v>128</v>
      </c>
      <c r="S205" s="17">
        <v>74900</v>
      </c>
      <c r="T205" s="17">
        <v>74900</v>
      </c>
      <c r="U205" s="2">
        <v>1</v>
      </c>
      <c r="V205" s="2" t="s">
        <v>3005</v>
      </c>
      <c r="W205">
        <v>1996</v>
      </c>
      <c r="Y205" s="15">
        <v>32800000</v>
      </c>
      <c r="Z205" s="15">
        <v>8800000</v>
      </c>
      <c r="AA205" s="15">
        <v>3500000</v>
      </c>
      <c r="AB205" s="15">
        <v>57300000</v>
      </c>
      <c r="AC205" s="15">
        <v>60300000</v>
      </c>
      <c r="AD205" s="7">
        <v>46251</v>
      </c>
      <c r="AE205" s="16">
        <v>7.0000000000000007E-2</v>
      </c>
      <c r="AF205" s="16">
        <v>0.54394693200663347</v>
      </c>
      <c r="AG205" s="7">
        <v>46173</v>
      </c>
      <c r="AH205" s="16">
        <v>0.92200000000000004</v>
      </c>
      <c r="BA205" s="7">
        <v>46173</v>
      </c>
      <c r="BD205" s="15">
        <v>3060592</v>
      </c>
      <c r="BF205" s="18" t="s">
        <v>2338</v>
      </c>
      <c r="BH205" s="467">
        <v>3126885</v>
      </c>
    </row>
    <row r="206" spans="1:60" x14ac:dyDescent="0.35">
      <c r="A206" s="9" t="s">
        <v>2891</v>
      </c>
      <c r="B206" s="2">
        <v>336008</v>
      </c>
      <c r="C206" s="2" t="s">
        <v>2890</v>
      </c>
      <c r="D206" t="s">
        <v>2906</v>
      </c>
      <c r="E206" t="s">
        <v>170</v>
      </c>
      <c r="F206" t="s">
        <v>148</v>
      </c>
      <c r="G206" s="2" t="s">
        <v>2915</v>
      </c>
      <c r="H206" t="s">
        <v>2908</v>
      </c>
      <c r="I206" t="s">
        <v>360</v>
      </c>
      <c r="J206" s="452" t="s">
        <v>2916</v>
      </c>
      <c r="K206" s="11" t="s">
        <v>2918</v>
      </c>
      <c r="M206" t="s">
        <v>1299</v>
      </c>
      <c r="N206" s="10" t="s">
        <v>2910</v>
      </c>
      <c r="O206" s="11" t="s">
        <v>2909</v>
      </c>
      <c r="P206" s="3" t="s">
        <v>151</v>
      </c>
      <c r="Q206" s="7">
        <v>45926</v>
      </c>
      <c r="R206">
        <v>132</v>
      </c>
      <c r="S206" s="17">
        <v>113105</v>
      </c>
      <c r="T206" s="17">
        <v>113105</v>
      </c>
      <c r="W206">
        <v>2027</v>
      </c>
      <c r="Y206" s="15">
        <v>13482090</v>
      </c>
      <c r="Z206" s="15">
        <v>13482090</v>
      </c>
      <c r="AA206" s="15">
        <v>10600000</v>
      </c>
      <c r="AB206" s="15">
        <v>10600000</v>
      </c>
      <c r="AC206" s="15">
        <v>83300000</v>
      </c>
      <c r="AD206" s="7">
        <v>45763</v>
      </c>
      <c r="AE206" s="16">
        <v>5.2499999999999998E-2</v>
      </c>
      <c r="AF206" s="16">
        <v>0.64739927971188471</v>
      </c>
      <c r="BA206" s="7"/>
      <c r="BH206" s="467"/>
    </row>
    <row r="207" spans="1:60" x14ac:dyDescent="0.35">
      <c r="A207" s="9" t="s">
        <v>2891</v>
      </c>
      <c r="B207" s="2">
        <v>336008</v>
      </c>
      <c r="C207" s="2" t="s">
        <v>2890</v>
      </c>
      <c r="D207" t="s">
        <v>2907</v>
      </c>
      <c r="E207" t="s">
        <v>170</v>
      </c>
      <c r="F207" t="s">
        <v>1612</v>
      </c>
      <c r="G207" s="2" t="s">
        <v>2917</v>
      </c>
      <c r="H207" t="s">
        <v>180</v>
      </c>
      <c r="I207" t="s">
        <v>189</v>
      </c>
      <c r="J207">
        <v>23230</v>
      </c>
      <c r="K207" s="11" t="s">
        <v>180</v>
      </c>
      <c r="M207" t="s">
        <v>1226</v>
      </c>
      <c r="N207" s="10" t="s">
        <v>2911</v>
      </c>
      <c r="O207" s="11" t="s">
        <v>1654</v>
      </c>
      <c r="P207" s="3" t="s">
        <v>151</v>
      </c>
      <c r="Q207" s="7">
        <v>46343</v>
      </c>
      <c r="R207">
        <v>366</v>
      </c>
      <c r="S207" s="17">
        <v>302405</v>
      </c>
      <c r="T207" s="17">
        <v>302405</v>
      </c>
      <c r="W207">
        <v>2028</v>
      </c>
      <c r="Y207" s="15">
        <v>25169895</v>
      </c>
      <c r="Z207" s="15">
        <v>25169895</v>
      </c>
      <c r="AA207" s="15">
        <v>13400000</v>
      </c>
      <c r="AB207" s="15">
        <v>13400000</v>
      </c>
      <c r="AC207" s="15">
        <v>173100000</v>
      </c>
      <c r="AD207" s="7">
        <v>45897</v>
      </c>
      <c r="AE207" s="16">
        <v>5.5E-2</v>
      </c>
      <c r="AF207" s="16">
        <v>0.68548859041016752</v>
      </c>
      <c r="BA207" s="7"/>
      <c r="BH207" s="467"/>
    </row>
    <row r="208" spans="1:60" x14ac:dyDescent="0.35">
      <c r="A208" s="9" t="s">
        <v>2897</v>
      </c>
      <c r="B208" s="2">
        <v>342718</v>
      </c>
      <c r="C208" s="2" t="s">
        <v>2893</v>
      </c>
      <c r="D208" t="s">
        <v>2912</v>
      </c>
      <c r="E208" t="s">
        <v>1248</v>
      </c>
      <c r="F208" t="s">
        <v>1611</v>
      </c>
      <c r="G208" s="2" t="s">
        <v>2913</v>
      </c>
      <c r="H208" t="s">
        <v>2914</v>
      </c>
      <c r="I208" t="s">
        <v>261</v>
      </c>
      <c r="J208">
        <v>10016</v>
      </c>
      <c r="K208" t="s">
        <v>2914</v>
      </c>
      <c r="M208" s="2" t="s">
        <v>1232</v>
      </c>
      <c r="N208" s="10" t="s">
        <v>2919</v>
      </c>
      <c r="O208" s="11" t="s">
        <v>1721</v>
      </c>
      <c r="P208" s="3" t="s">
        <v>151</v>
      </c>
      <c r="Q208" s="7">
        <v>46057</v>
      </c>
      <c r="R208">
        <v>253</v>
      </c>
      <c r="S208" s="17">
        <v>214210</v>
      </c>
      <c r="T208" s="17">
        <v>214210</v>
      </c>
      <c r="U208" s="2">
        <v>2</v>
      </c>
      <c r="V208" s="2" t="s">
        <v>3005</v>
      </c>
      <c r="W208">
        <v>2010</v>
      </c>
      <c r="X208">
        <v>2027</v>
      </c>
      <c r="Y208" s="15">
        <v>222000000</v>
      </c>
      <c r="Z208" s="15">
        <v>34930000</v>
      </c>
      <c r="AB208" s="15">
        <v>224000000</v>
      </c>
      <c r="AC208" s="15">
        <v>389000000</v>
      </c>
      <c r="AD208" s="7">
        <v>46064</v>
      </c>
      <c r="AE208" s="16">
        <v>0.08</v>
      </c>
      <c r="AF208" s="16">
        <v>0.57069408740359895</v>
      </c>
      <c r="BA208" s="7">
        <v>46022</v>
      </c>
      <c r="BB208" s="15">
        <v>37773000</v>
      </c>
      <c r="BC208" s="15">
        <v>32035000</v>
      </c>
      <c r="BD208" s="15">
        <v>5738000</v>
      </c>
      <c r="BF208" s="15" t="s">
        <v>2920</v>
      </c>
      <c r="BG208" s="15">
        <v>3648731</v>
      </c>
      <c r="BH208" s="467">
        <v>20353532</v>
      </c>
    </row>
    <row r="209" spans="1:60" x14ac:dyDescent="0.35">
      <c r="A209" s="9" t="s">
        <v>2899</v>
      </c>
      <c r="B209" s="2">
        <v>138125</v>
      </c>
      <c r="C209" s="2" t="s">
        <v>2898</v>
      </c>
      <c r="D209" t="s">
        <v>2921</v>
      </c>
      <c r="E209" t="s">
        <v>2901</v>
      </c>
      <c r="F209" t="s">
        <v>1612</v>
      </c>
      <c r="G209" s="2" t="s">
        <v>149</v>
      </c>
      <c r="H209" t="s">
        <v>183</v>
      </c>
      <c r="I209" t="s">
        <v>191</v>
      </c>
      <c r="J209">
        <v>33598</v>
      </c>
      <c r="K209" s="11" t="s">
        <v>192</v>
      </c>
      <c r="M209" t="s">
        <v>1226</v>
      </c>
      <c r="O209" s="11" t="s">
        <v>2945</v>
      </c>
      <c r="P209" s="3" t="s">
        <v>151</v>
      </c>
      <c r="Q209" s="7">
        <v>45533</v>
      </c>
      <c r="R209">
        <v>464</v>
      </c>
      <c r="BA209" s="7"/>
    </row>
    <row r="210" spans="1:60" x14ac:dyDescent="0.35">
      <c r="A210" s="9" t="s">
        <v>2899</v>
      </c>
      <c r="B210" s="2">
        <v>138125</v>
      </c>
      <c r="C210" s="2" t="s">
        <v>2898</v>
      </c>
      <c r="D210" t="s">
        <v>2922</v>
      </c>
      <c r="E210" t="s">
        <v>2901</v>
      </c>
      <c r="F210" t="s">
        <v>148</v>
      </c>
      <c r="G210" s="2" t="s">
        <v>149</v>
      </c>
      <c r="H210" t="s">
        <v>2933</v>
      </c>
      <c r="I210" t="s">
        <v>150</v>
      </c>
      <c r="J210">
        <v>95757</v>
      </c>
      <c r="K210" s="11" t="s">
        <v>2950</v>
      </c>
      <c r="M210" t="s">
        <v>1229</v>
      </c>
      <c r="O210" s="11" t="s">
        <v>2946</v>
      </c>
      <c r="P210" s="3" t="s">
        <v>151</v>
      </c>
      <c r="Q210" s="7">
        <v>45589</v>
      </c>
      <c r="R210">
        <v>114</v>
      </c>
      <c r="BA210" s="7"/>
    </row>
    <row r="211" spans="1:60" x14ac:dyDescent="0.35">
      <c r="A211" s="9" t="s">
        <v>2899</v>
      </c>
      <c r="B211" s="2">
        <v>138125</v>
      </c>
      <c r="C211" s="2" t="s">
        <v>2898</v>
      </c>
      <c r="D211" t="s">
        <v>2923</v>
      </c>
      <c r="E211" t="s">
        <v>2901</v>
      </c>
      <c r="F211" t="s">
        <v>148</v>
      </c>
      <c r="G211" s="2" t="s">
        <v>149</v>
      </c>
      <c r="H211" t="s">
        <v>2934</v>
      </c>
      <c r="I211" t="s">
        <v>191</v>
      </c>
      <c r="J211">
        <v>34714</v>
      </c>
      <c r="K211" s="11" t="s">
        <v>2954</v>
      </c>
      <c r="M211" t="s">
        <v>1226</v>
      </c>
      <c r="O211" s="11" t="s">
        <v>2947</v>
      </c>
      <c r="P211" s="3" t="s">
        <v>151</v>
      </c>
      <c r="Q211" s="7">
        <v>45622</v>
      </c>
      <c r="R211">
        <v>699</v>
      </c>
      <c r="BA211" s="7"/>
    </row>
    <row r="212" spans="1:60" x14ac:dyDescent="0.35">
      <c r="A212" s="9" t="s">
        <v>2899</v>
      </c>
      <c r="B212" s="2">
        <v>138125</v>
      </c>
      <c r="C212" s="2" t="s">
        <v>2898</v>
      </c>
      <c r="D212" t="s">
        <v>2924</v>
      </c>
      <c r="E212" t="s">
        <v>2901</v>
      </c>
      <c r="F212" t="s">
        <v>148</v>
      </c>
      <c r="G212" s="2" t="s">
        <v>149</v>
      </c>
      <c r="H212" t="s">
        <v>2935</v>
      </c>
      <c r="I212" t="s">
        <v>319</v>
      </c>
      <c r="J212">
        <v>80550</v>
      </c>
      <c r="K212" s="11" t="s">
        <v>2953</v>
      </c>
      <c r="M212" t="s">
        <v>1230</v>
      </c>
      <c r="O212" s="11" t="s">
        <v>2948</v>
      </c>
      <c r="P212" s="3" t="s">
        <v>151</v>
      </c>
      <c r="Q212" s="7">
        <v>45665</v>
      </c>
      <c r="R212">
        <v>64</v>
      </c>
    </row>
    <row r="213" spans="1:60" x14ac:dyDescent="0.35">
      <c r="A213" s="9" t="s">
        <v>2899</v>
      </c>
      <c r="B213" s="2">
        <v>138125</v>
      </c>
      <c r="C213" s="2" t="s">
        <v>2898</v>
      </c>
      <c r="D213" t="s">
        <v>2925</v>
      </c>
      <c r="E213" t="s">
        <v>2901</v>
      </c>
      <c r="F213" t="s">
        <v>148</v>
      </c>
      <c r="G213" s="2" t="s">
        <v>149</v>
      </c>
      <c r="H213" t="s">
        <v>2936</v>
      </c>
      <c r="I213" t="s">
        <v>187</v>
      </c>
      <c r="J213">
        <v>30188</v>
      </c>
      <c r="K213" s="11" t="s">
        <v>2951</v>
      </c>
      <c r="M213" t="s">
        <v>1226</v>
      </c>
      <c r="O213" s="11" t="s">
        <v>1653</v>
      </c>
      <c r="P213" s="3" t="s">
        <v>151</v>
      </c>
      <c r="Q213" s="7">
        <v>45670</v>
      </c>
      <c r="R213">
        <v>59</v>
      </c>
    </row>
    <row r="214" spans="1:60" x14ac:dyDescent="0.35">
      <c r="A214" s="9" t="s">
        <v>2899</v>
      </c>
      <c r="B214" s="2">
        <v>138125</v>
      </c>
      <c r="C214" s="2" t="s">
        <v>2898</v>
      </c>
      <c r="D214" t="s">
        <v>2926</v>
      </c>
      <c r="E214" t="s">
        <v>2901</v>
      </c>
      <c r="F214" t="s">
        <v>1612</v>
      </c>
      <c r="G214" s="2" t="s">
        <v>149</v>
      </c>
      <c r="H214" t="s">
        <v>2937</v>
      </c>
      <c r="I214" t="s">
        <v>150</v>
      </c>
      <c r="J214">
        <v>93292</v>
      </c>
      <c r="K214" s="11" t="s">
        <v>2952</v>
      </c>
      <c r="M214" t="s">
        <v>1229</v>
      </c>
      <c r="O214" s="11" t="s">
        <v>2949</v>
      </c>
      <c r="P214" s="3" t="s">
        <v>151</v>
      </c>
      <c r="Q214" s="7">
        <v>45685</v>
      </c>
      <c r="R214">
        <v>174</v>
      </c>
    </row>
    <row r="215" spans="1:60" x14ac:dyDescent="0.35">
      <c r="A215" s="9" t="s">
        <v>2899</v>
      </c>
      <c r="B215" s="2">
        <v>138125</v>
      </c>
      <c r="C215" s="2" t="s">
        <v>2898</v>
      </c>
      <c r="D215" t="s">
        <v>2927</v>
      </c>
      <c r="E215" t="s">
        <v>2901</v>
      </c>
      <c r="F215" t="s">
        <v>148</v>
      </c>
      <c r="G215" s="2" t="s">
        <v>149</v>
      </c>
      <c r="H215" t="s">
        <v>2938</v>
      </c>
      <c r="I215" t="s">
        <v>150</v>
      </c>
      <c r="J215">
        <v>92596</v>
      </c>
      <c r="K215" s="11" t="s">
        <v>2817</v>
      </c>
      <c r="M215" t="s">
        <v>1229</v>
      </c>
      <c r="O215" s="11" t="s">
        <v>2833</v>
      </c>
      <c r="P215" s="3" t="s">
        <v>151</v>
      </c>
      <c r="Q215" s="7">
        <v>45715</v>
      </c>
      <c r="R215">
        <v>234</v>
      </c>
    </row>
    <row r="216" spans="1:60" x14ac:dyDescent="0.35">
      <c r="A216" s="9" t="s">
        <v>2899</v>
      </c>
      <c r="B216" s="2">
        <v>138125</v>
      </c>
      <c r="C216" s="2" t="s">
        <v>2898</v>
      </c>
      <c r="D216" t="s">
        <v>2928</v>
      </c>
      <c r="E216" t="s">
        <v>2901</v>
      </c>
      <c r="F216" t="s">
        <v>1612</v>
      </c>
      <c r="G216" s="2" t="s">
        <v>149</v>
      </c>
      <c r="H216" t="s">
        <v>2939</v>
      </c>
      <c r="I216" t="s">
        <v>189</v>
      </c>
      <c r="J216">
        <v>22304</v>
      </c>
      <c r="K216" s="11" t="s">
        <v>2955</v>
      </c>
      <c r="M216" t="s">
        <v>1299</v>
      </c>
      <c r="O216" s="11" t="s">
        <v>1685</v>
      </c>
      <c r="P216" s="3" t="s">
        <v>151</v>
      </c>
      <c r="Q216" s="7">
        <v>45714</v>
      </c>
      <c r="R216">
        <v>323</v>
      </c>
    </row>
    <row r="217" spans="1:60" x14ac:dyDescent="0.35">
      <c r="A217" s="9" t="s">
        <v>2899</v>
      </c>
      <c r="B217" s="2">
        <v>138125</v>
      </c>
      <c r="C217" s="2" t="s">
        <v>2898</v>
      </c>
      <c r="D217" t="s">
        <v>2929</v>
      </c>
      <c r="E217" t="s">
        <v>2901</v>
      </c>
      <c r="F217" t="s">
        <v>148</v>
      </c>
      <c r="G217" s="2" t="s">
        <v>149</v>
      </c>
      <c r="H217" t="s">
        <v>2940</v>
      </c>
      <c r="I217" t="s">
        <v>161</v>
      </c>
      <c r="J217">
        <v>77423</v>
      </c>
      <c r="K217" s="11" t="s">
        <v>2956</v>
      </c>
      <c r="M217" t="s">
        <v>1228</v>
      </c>
      <c r="O217" s="11" t="s">
        <v>1658</v>
      </c>
      <c r="P217" s="3" t="s">
        <v>151</v>
      </c>
      <c r="Q217" s="7">
        <v>45792</v>
      </c>
      <c r="R217">
        <v>470</v>
      </c>
    </row>
    <row r="218" spans="1:60" x14ac:dyDescent="0.35">
      <c r="A218" s="9" t="s">
        <v>2899</v>
      </c>
      <c r="B218" s="2">
        <v>138125</v>
      </c>
      <c r="C218" s="2" t="s">
        <v>2898</v>
      </c>
      <c r="D218" t="s">
        <v>2930</v>
      </c>
      <c r="E218" t="s">
        <v>2901</v>
      </c>
      <c r="F218" t="s">
        <v>148</v>
      </c>
      <c r="G218" s="2" t="s">
        <v>149</v>
      </c>
      <c r="H218" t="s">
        <v>2938</v>
      </c>
      <c r="I218" t="s">
        <v>150</v>
      </c>
      <c r="J218">
        <v>92596</v>
      </c>
      <c r="K218" s="11" t="s">
        <v>2957</v>
      </c>
      <c r="M218" t="s">
        <v>1229</v>
      </c>
      <c r="O218" s="11" t="s">
        <v>2833</v>
      </c>
      <c r="P218" s="3" t="s">
        <v>151</v>
      </c>
      <c r="Q218" s="7">
        <v>46185</v>
      </c>
      <c r="R218">
        <v>293</v>
      </c>
    </row>
    <row r="219" spans="1:60" x14ac:dyDescent="0.35">
      <c r="A219" s="9" t="s">
        <v>2899</v>
      </c>
      <c r="B219" s="2">
        <v>138125</v>
      </c>
      <c r="C219" s="2" t="s">
        <v>2898</v>
      </c>
      <c r="D219" t="s">
        <v>2941</v>
      </c>
      <c r="E219" t="s">
        <v>2901</v>
      </c>
      <c r="F219" t="s">
        <v>148</v>
      </c>
      <c r="G219" s="2" t="s">
        <v>149</v>
      </c>
      <c r="H219" t="s">
        <v>2942</v>
      </c>
      <c r="I219" t="s">
        <v>150</v>
      </c>
      <c r="J219">
        <v>95747</v>
      </c>
      <c r="K219" s="11" t="s">
        <v>2958</v>
      </c>
      <c r="M219" t="s">
        <v>1229</v>
      </c>
      <c r="O219" s="11" t="s">
        <v>2946</v>
      </c>
      <c r="P219" s="3" t="s">
        <v>151</v>
      </c>
      <c r="Q219" s="7">
        <v>45547</v>
      </c>
      <c r="R219">
        <v>59</v>
      </c>
    </row>
    <row r="220" spans="1:60" x14ac:dyDescent="0.35">
      <c r="A220" s="9" t="s">
        <v>2899</v>
      </c>
      <c r="B220" s="2">
        <v>138125</v>
      </c>
      <c r="C220" s="2" t="s">
        <v>2898</v>
      </c>
      <c r="D220" t="s">
        <v>2931</v>
      </c>
      <c r="E220" t="s">
        <v>2901</v>
      </c>
      <c r="F220" t="s">
        <v>148</v>
      </c>
      <c r="G220" s="2" t="s">
        <v>149</v>
      </c>
      <c r="H220" t="s">
        <v>2943</v>
      </c>
      <c r="I220" t="s">
        <v>150</v>
      </c>
      <c r="J220">
        <v>94531</v>
      </c>
      <c r="K220" s="11" t="s">
        <v>2959</v>
      </c>
      <c r="M220" t="s">
        <v>1229</v>
      </c>
      <c r="O220" t="s">
        <v>1677</v>
      </c>
      <c r="P220" s="3" t="s">
        <v>151</v>
      </c>
      <c r="Q220" s="7">
        <v>45562</v>
      </c>
      <c r="R220">
        <v>220</v>
      </c>
    </row>
    <row r="221" spans="1:60" x14ac:dyDescent="0.35">
      <c r="A221" s="9" t="s">
        <v>2899</v>
      </c>
      <c r="B221" s="2">
        <v>138125</v>
      </c>
      <c r="C221" s="2" t="s">
        <v>2898</v>
      </c>
      <c r="D221" t="s">
        <v>2932</v>
      </c>
      <c r="E221" t="s">
        <v>2901</v>
      </c>
      <c r="F221" t="s">
        <v>148</v>
      </c>
      <c r="G221" s="2" t="s">
        <v>149</v>
      </c>
      <c r="H221" t="s">
        <v>2944</v>
      </c>
      <c r="I221" t="s">
        <v>150</v>
      </c>
      <c r="J221">
        <v>94566</v>
      </c>
      <c r="K221" s="11" t="s">
        <v>999</v>
      </c>
      <c r="M221" t="s">
        <v>1229</v>
      </c>
      <c r="O221" t="s">
        <v>1677</v>
      </c>
      <c r="P221" s="3" t="s">
        <v>151</v>
      </c>
      <c r="Q221" s="7">
        <v>45566</v>
      </c>
      <c r="R221">
        <v>42</v>
      </c>
    </row>
    <row r="222" spans="1:60" x14ac:dyDescent="0.35">
      <c r="A222" t="s">
        <v>2964</v>
      </c>
      <c r="B222">
        <v>344509</v>
      </c>
      <c r="C222" s="2" t="s">
        <v>3139</v>
      </c>
      <c r="D222" s="9" t="s">
        <v>3140</v>
      </c>
      <c r="E222" s="9" t="s">
        <v>1248</v>
      </c>
      <c r="F222" s="9" t="s">
        <v>148</v>
      </c>
      <c r="G222" s="2" t="s">
        <v>3141</v>
      </c>
      <c r="H222" s="2" t="s">
        <v>3142</v>
      </c>
      <c r="I222" s="2" t="s">
        <v>191</v>
      </c>
      <c r="J222" s="457">
        <v>33019</v>
      </c>
      <c r="K222" s="2" t="s">
        <v>3052</v>
      </c>
      <c r="L222" s="6" t="s">
        <v>3143</v>
      </c>
      <c r="M222" s="9" t="s">
        <v>1226</v>
      </c>
      <c r="N222" s="9" t="s">
        <v>3054</v>
      </c>
      <c r="O222" s="2" t="s">
        <v>3055</v>
      </c>
      <c r="P222" s="3" t="s">
        <v>151</v>
      </c>
      <c r="Q222" s="7">
        <v>46081</v>
      </c>
      <c r="R222">
        <v>1000</v>
      </c>
      <c r="S222" s="458"/>
      <c r="T222" s="458"/>
      <c r="U222">
        <v>1</v>
      </c>
      <c r="V222" s="2" t="s">
        <v>3005</v>
      </c>
      <c r="W222">
        <v>2002</v>
      </c>
      <c r="X222">
        <v>2026</v>
      </c>
      <c r="Y222" s="15">
        <v>600000000</v>
      </c>
      <c r="Z222" s="15">
        <v>600000000</v>
      </c>
      <c r="AB222" s="459">
        <v>958000000</v>
      </c>
      <c r="AC222" s="459">
        <v>966000000</v>
      </c>
      <c r="AD222" s="7">
        <v>46066</v>
      </c>
      <c r="AE222" s="14">
        <v>7.0000000000000007E-2</v>
      </c>
      <c r="AF222" s="16">
        <v>0.6211180124223602</v>
      </c>
      <c r="AG222" s="7">
        <v>46081</v>
      </c>
      <c r="AH222" s="464">
        <v>0.65608999999999995</v>
      </c>
      <c r="AJ222" s="460"/>
      <c r="AN222" s="460"/>
      <c r="AR222" s="460"/>
      <c r="AV222" s="15">
        <v>329.685</v>
      </c>
      <c r="AX222" s="2"/>
      <c r="BA222" s="7">
        <v>46081</v>
      </c>
      <c r="BB222" s="465">
        <v>181802811.03999999</v>
      </c>
      <c r="BC222" s="465">
        <f>BB222-BD222</f>
        <v>128892993.64899999</v>
      </c>
      <c r="BD222" s="465">
        <v>52909817.391000003</v>
      </c>
      <c r="BE222" s="465">
        <v>45637589.191</v>
      </c>
      <c r="BF222" s="463" t="s">
        <v>3144</v>
      </c>
      <c r="BG222" s="465">
        <v>7997282.8210000005</v>
      </c>
      <c r="BH222" s="465">
        <v>64855449.262999997</v>
      </c>
    </row>
    <row r="223" spans="1:60" x14ac:dyDescent="0.35">
      <c r="A223" t="s">
        <v>2982</v>
      </c>
      <c r="B223">
        <v>345181</v>
      </c>
      <c r="C223" s="2" t="s">
        <v>3087</v>
      </c>
      <c r="D223" s="9" t="s">
        <v>3088</v>
      </c>
      <c r="E223" s="9" t="s">
        <v>1248</v>
      </c>
      <c r="F223" s="9" t="s">
        <v>1612</v>
      </c>
      <c r="G223" s="2" t="s">
        <v>3089</v>
      </c>
      <c r="H223" s="2" t="s">
        <v>3090</v>
      </c>
      <c r="I223" s="2" t="s">
        <v>360</v>
      </c>
      <c r="J223" s="457">
        <v>2210</v>
      </c>
      <c r="K223" s="2" t="s">
        <v>3091</v>
      </c>
      <c r="L223" s="6">
        <v>401692000</v>
      </c>
      <c r="M223" s="9" t="s">
        <v>1299</v>
      </c>
      <c r="N223" s="9" t="s">
        <v>3090</v>
      </c>
      <c r="O223" s="2" t="s">
        <v>2909</v>
      </c>
      <c r="P223" s="3" t="s">
        <v>151</v>
      </c>
      <c r="Q223" s="3">
        <v>46081</v>
      </c>
      <c r="R223">
        <v>136</v>
      </c>
      <c r="S223" s="458"/>
      <c r="T223" s="458"/>
      <c r="U223">
        <v>1</v>
      </c>
      <c r="V223" s="2" t="s">
        <v>3005</v>
      </c>
      <c r="W223" s="2">
        <v>2015</v>
      </c>
      <c r="X223">
        <v>2018</v>
      </c>
      <c r="Y223" s="15">
        <v>104600000</v>
      </c>
      <c r="Z223" s="15">
        <v>104600000</v>
      </c>
      <c r="AB223" s="40">
        <v>135000000</v>
      </c>
      <c r="AC223" s="459">
        <v>156000000</v>
      </c>
      <c r="AD223" s="7">
        <v>46127</v>
      </c>
      <c r="AE223" s="14" t="s">
        <v>95</v>
      </c>
      <c r="AF223" s="16">
        <v>0.67051282051282046</v>
      </c>
      <c r="AG223" s="3">
        <v>46081</v>
      </c>
      <c r="AH223" s="449">
        <v>0.84409750201450395</v>
      </c>
      <c r="AJ223" s="460"/>
      <c r="AN223" s="460"/>
      <c r="AR223" s="460"/>
      <c r="AV223" s="13">
        <v>395.88678074508999</v>
      </c>
      <c r="AX223" s="2"/>
      <c r="BA223" s="3">
        <v>46081</v>
      </c>
      <c r="BB223" s="461">
        <v>26527698</v>
      </c>
      <c r="BC223" s="461">
        <v>15716062.939999999</v>
      </c>
      <c r="BD223" s="461">
        <v>10811635.060000001</v>
      </c>
      <c r="BE223" s="461">
        <v>9485250.1600000001</v>
      </c>
      <c r="BF223" s="463" t="s">
        <v>3144</v>
      </c>
      <c r="BG223" s="461">
        <v>1382825.4</v>
      </c>
      <c r="BH223" s="461">
        <v>11045840.76</v>
      </c>
    </row>
    <row r="224" spans="1:60" x14ac:dyDescent="0.35">
      <c r="A224" t="s">
        <v>2982</v>
      </c>
      <c r="B224">
        <v>345181</v>
      </c>
      <c r="C224" s="2" t="s">
        <v>3087</v>
      </c>
      <c r="D224" s="9" t="s">
        <v>3092</v>
      </c>
      <c r="E224" s="9" t="s">
        <v>1248</v>
      </c>
      <c r="F224" s="9" t="s">
        <v>1612</v>
      </c>
      <c r="G224" s="2" t="s">
        <v>3093</v>
      </c>
      <c r="H224" s="2" t="s">
        <v>3094</v>
      </c>
      <c r="I224" s="2" t="s">
        <v>261</v>
      </c>
      <c r="J224" s="457">
        <v>11430</v>
      </c>
      <c r="K224" s="2" t="s">
        <v>3095</v>
      </c>
      <c r="L224" s="6">
        <v>4118860001</v>
      </c>
      <c r="M224" s="9" t="s">
        <v>1232</v>
      </c>
      <c r="N224" s="9" t="s">
        <v>3095</v>
      </c>
      <c r="O224" s="2" t="s">
        <v>2834</v>
      </c>
      <c r="P224" s="3" t="s">
        <v>151</v>
      </c>
      <c r="Q224" s="3">
        <v>46081</v>
      </c>
      <c r="R224">
        <v>196</v>
      </c>
      <c r="S224" s="458"/>
      <c r="T224" s="458"/>
      <c r="U224">
        <v>1</v>
      </c>
      <c r="V224" s="2" t="s">
        <v>3022</v>
      </c>
      <c r="W224" s="2">
        <v>2005</v>
      </c>
      <c r="X224">
        <v>2025</v>
      </c>
      <c r="Y224" s="15">
        <v>40700000</v>
      </c>
      <c r="Z224" s="15">
        <v>40700000</v>
      </c>
      <c r="AB224" s="40">
        <v>51000000</v>
      </c>
      <c r="AC224" s="459">
        <v>60000000</v>
      </c>
      <c r="AD224" s="7">
        <v>46126</v>
      </c>
      <c r="AE224" s="14" t="s">
        <v>95</v>
      </c>
      <c r="AF224" s="16">
        <v>0.67833333333333334</v>
      </c>
      <c r="AG224" s="3">
        <v>46081</v>
      </c>
      <c r="AH224" s="449">
        <v>0.76086528176546797</v>
      </c>
      <c r="AJ224" s="460"/>
      <c r="AN224" s="460"/>
      <c r="AR224" s="460"/>
      <c r="AV224" s="13">
        <v>221.64408723478999</v>
      </c>
      <c r="AW224" s="7">
        <v>73232</v>
      </c>
      <c r="AX224" s="2" t="s">
        <v>2052</v>
      </c>
      <c r="AY224" s="15">
        <f>61989.78*12</f>
        <v>743877.36</v>
      </c>
      <c r="AZ224" s="2" t="s">
        <v>1785</v>
      </c>
      <c r="BA224" s="3">
        <v>46081</v>
      </c>
      <c r="BB224" s="461">
        <v>13289452</v>
      </c>
      <c r="BC224" s="461">
        <v>9194273.5600000005</v>
      </c>
      <c r="BD224" s="461">
        <v>4095178.44</v>
      </c>
      <c r="BE224" s="461">
        <v>3563600.36</v>
      </c>
      <c r="BF224" s="463" t="s">
        <v>3144</v>
      </c>
      <c r="BG224" s="461">
        <v>547476.28</v>
      </c>
      <c r="BH224" s="461">
        <v>4162665.79</v>
      </c>
    </row>
    <row r="225" spans="1:60" x14ac:dyDescent="0.35">
      <c r="A225" t="s">
        <v>2982</v>
      </c>
      <c r="B225">
        <v>345181</v>
      </c>
      <c r="C225" s="2" t="s">
        <v>3087</v>
      </c>
      <c r="D225" s="9" t="s">
        <v>3096</v>
      </c>
      <c r="E225" s="9" t="s">
        <v>1248</v>
      </c>
      <c r="F225" s="9" t="s">
        <v>1590</v>
      </c>
      <c r="G225" s="2" t="s">
        <v>3097</v>
      </c>
      <c r="H225" s="2" t="s">
        <v>259</v>
      </c>
      <c r="I225" s="2" t="s">
        <v>261</v>
      </c>
      <c r="J225" s="457">
        <v>10022</v>
      </c>
      <c r="K225" s="2" t="s">
        <v>259</v>
      </c>
      <c r="L225" s="6">
        <v>4118860001</v>
      </c>
      <c r="M225" s="9" t="s">
        <v>1232</v>
      </c>
      <c r="N225" s="9" t="s">
        <v>3098</v>
      </c>
      <c r="O225" s="2" t="s">
        <v>2834</v>
      </c>
      <c r="P225" s="3" t="s">
        <v>151</v>
      </c>
      <c r="Q225" s="3">
        <v>46081</v>
      </c>
      <c r="R225">
        <v>207</v>
      </c>
      <c r="S225" s="458"/>
      <c r="T225" s="458"/>
      <c r="U225">
        <v>1</v>
      </c>
      <c r="V225" s="2" t="s">
        <v>3005</v>
      </c>
      <c r="W225" s="2">
        <v>2014</v>
      </c>
      <c r="X225">
        <v>2026</v>
      </c>
      <c r="Y225" s="15">
        <v>103800000</v>
      </c>
      <c r="Z225" s="15">
        <v>103800000</v>
      </c>
      <c r="AB225" s="40">
        <v>114000000</v>
      </c>
      <c r="AC225" s="459">
        <v>152000000</v>
      </c>
      <c r="AD225" s="7">
        <v>46126</v>
      </c>
      <c r="AE225" s="14" t="s">
        <v>95</v>
      </c>
      <c r="AF225" s="16">
        <v>0.68289473684210522</v>
      </c>
      <c r="AG225" s="3">
        <v>46081</v>
      </c>
      <c r="AH225" s="449">
        <v>0.88158139041404704</v>
      </c>
      <c r="AJ225" s="460"/>
      <c r="AN225" s="460"/>
      <c r="AR225" s="460"/>
      <c r="AV225" s="13">
        <v>301.967340123057</v>
      </c>
      <c r="AX225" s="2"/>
      <c r="BA225" s="3">
        <v>46081</v>
      </c>
      <c r="BB225" s="461">
        <v>20842088</v>
      </c>
      <c r="BC225" s="461">
        <v>11086002.640000001</v>
      </c>
      <c r="BD225" s="461">
        <v>9756085.3599999994</v>
      </c>
      <c r="BE225" s="461">
        <v>8922401.8399999999</v>
      </c>
      <c r="BF225" s="463" t="s">
        <v>3144</v>
      </c>
      <c r="BG225" s="461">
        <v>839588.8</v>
      </c>
      <c r="BH225" s="461">
        <v>9661154.4000000004</v>
      </c>
    </row>
    <row r="226" spans="1:60" x14ac:dyDescent="0.35">
      <c r="A226" t="s">
        <v>2982</v>
      </c>
      <c r="B226">
        <v>345181</v>
      </c>
      <c r="C226" s="2" t="s">
        <v>3087</v>
      </c>
      <c r="D226" s="9" t="s">
        <v>3099</v>
      </c>
      <c r="E226" s="9" t="s">
        <v>1248</v>
      </c>
      <c r="F226" s="9" t="s">
        <v>148</v>
      </c>
      <c r="G226" s="2" t="s">
        <v>3100</v>
      </c>
      <c r="H226" s="2" t="s">
        <v>3101</v>
      </c>
      <c r="I226" s="2" t="s">
        <v>261</v>
      </c>
      <c r="J226" s="457">
        <v>10604</v>
      </c>
      <c r="K226" s="2" t="s">
        <v>3102</v>
      </c>
      <c r="L226" s="6" t="s">
        <v>3103</v>
      </c>
      <c r="M226" s="9" t="s">
        <v>1232</v>
      </c>
      <c r="N226" s="9" t="s">
        <v>3102</v>
      </c>
      <c r="O226" s="2" t="s">
        <v>2834</v>
      </c>
      <c r="P226" s="3" t="s">
        <v>151</v>
      </c>
      <c r="Q226" s="3">
        <v>46081</v>
      </c>
      <c r="R226">
        <v>187</v>
      </c>
      <c r="S226" s="458"/>
      <c r="T226" s="458"/>
      <c r="U226">
        <v>1</v>
      </c>
      <c r="V226" s="2" t="s">
        <v>3005</v>
      </c>
      <c r="W226" s="2">
        <v>2000</v>
      </c>
      <c r="X226">
        <v>2021</v>
      </c>
      <c r="Y226" s="15">
        <v>49500000</v>
      </c>
      <c r="Z226" s="15">
        <v>49500000</v>
      </c>
      <c r="AB226" s="40">
        <v>56000000</v>
      </c>
      <c r="AC226" s="459">
        <v>62500000</v>
      </c>
      <c r="AD226" s="7">
        <v>46125</v>
      </c>
      <c r="AE226" s="14" t="s">
        <v>95</v>
      </c>
      <c r="AF226" s="16">
        <v>0.79200000000000004</v>
      </c>
      <c r="AG226" s="3">
        <v>46081</v>
      </c>
      <c r="AH226" s="449">
        <v>0.85138085121969098</v>
      </c>
      <c r="AJ226" s="460"/>
      <c r="AN226" s="460"/>
      <c r="AR226" s="460"/>
      <c r="AV226" s="13">
        <v>223.655848290341</v>
      </c>
      <c r="AX226" s="2"/>
      <c r="BA226" s="3">
        <v>46081</v>
      </c>
      <c r="BB226" s="461">
        <v>13474501</v>
      </c>
      <c r="BC226" s="461">
        <v>8282650.0300000003</v>
      </c>
      <c r="BD226" s="461">
        <v>5191850.97</v>
      </c>
      <c r="BE226" s="461">
        <v>4652870.93</v>
      </c>
      <c r="BF226" s="463" t="s">
        <v>3144</v>
      </c>
      <c r="BG226" s="461">
        <v>552909.4</v>
      </c>
      <c r="BH226" s="461">
        <v>5547763.9500000002</v>
      </c>
    </row>
    <row r="227" spans="1:60" x14ac:dyDescent="0.35">
      <c r="A227" t="s">
        <v>2982</v>
      </c>
      <c r="B227">
        <v>345181</v>
      </c>
      <c r="C227" s="2" t="s">
        <v>3087</v>
      </c>
      <c r="D227" s="9" t="s">
        <v>3104</v>
      </c>
      <c r="E227" s="9" t="s">
        <v>1248</v>
      </c>
      <c r="F227" s="9" t="s">
        <v>1590</v>
      </c>
      <c r="G227" s="2" t="s">
        <v>3105</v>
      </c>
      <c r="H227" s="2" t="s">
        <v>259</v>
      </c>
      <c r="I227" s="2" t="s">
        <v>261</v>
      </c>
      <c r="J227" s="457">
        <v>10003</v>
      </c>
      <c r="K227" s="2" t="s">
        <v>259</v>
      </c>
      <c r="L227" s="6" t="s">
        <v>3106</v>
      </c>
      <c r="M227" s="9" t="s">
        <v>1232</v>
      </c>
      <c r="N227" s="9" t="s">
        <v>3098</v>
      </c>
      <c r="O227" s="2" t="s">
        <v>2834</v>
      </c>
      <c r="P227" s="3" t="s">
        <v>151</v>
      </c>
      <c r="Q227" s="3">
        <v>46081</v>
      </c>
      <c r="R227">
        <v>178</v>
      </c>
      <c r="S227" s="458"/>
      <c r="T227" s="458"/>
      <c r="U227">
        <v>1</v>
      </c>
      <c r="V227" s="2" t="s">
        <v>3005</v>
      </c>
      <c r="W227" s="2">
        <v>2013</v>
      </c>
      <c r="X227">
        <v>2025</v>
      </c>
      <c r="Y227" s="15">
        <v>116600000</v>
      </c>
      <c r="Z227" s="15">
        <v>116600000</v>
      </c>
      <c r="AB227" s="40">
        <v>120000000</v>
      </c>
      <c r="AC227" s="459">
        <v>185000000</v>
      </c>
      <c r="AD227" s="7">
        <v>46126</v>
      </c>
      <c r="AE227" s="14" t="s">
        <v>95</v>
      </c>
      <c r="AF227" s="16">
        <v>0.63027027027027027</v>
      </c>
      <c r="AG227" s="3">
        <v>46081</v>
      </c>
      <c r="AH227" s="449">
        <v>0.904909958442358</v>
      </c>
      <c r="AJ227" s="460"/>
      <c r="AN227" s="460"/>
      <c r="AR227" s="460"/>
      <c r="AV227" s="13">
        <v>387.291944482242</v>
      </c>
      <c r="AX227" s="2"/>
      <c r="BA227" s="3">
        <v>46081</v>
      </c>
      <c r="BB227" s="461">
        <v>23987187</v>
      </c>
      <c r="BC227" s="461">
        <v>13701349.609999999</v>
      </c>
      <c r="BD227" s="461">
        <v>10285837.390000001</v>
      </c>
      <c r="BE227" s="461">
        <v>9326349.9100000001</v>
      </c>
      <c r="BF227" s="463" t="s">
        <v>3144</v>
      </c>
      <c r="BG227" s="461">
        <v>1021655.2</v>
      </c>
      <c r="BH227" s="461">
        <v>10992171.6</v>
      </c>
    </row>
    <row r="228" spans="1:60" x14ac:dyDescent="0.35">
      <c r="A228" t="s">
        <v>2982</v>
      </c>
      <c r="B228">
        <v>345181</v>
      </c>
      <c r="C228" s="2" t="s">
        <v>3087</v>
      </c>
      <c r="D228" s="9" t="s">
        <v>3107</v>
      </c>
      <c r="E228" s="9" t="s">
        <v>1248</v>
      </c>
      <c r="F228" s="9" t="s">
        <v>148</v>
      </c>
      <c r="G228" s="2" t="s">
        <v>3108</v>
      </c>
      <c r="H228" s="2" t="s">
        <v>3109</v>
      </c>
      <c r="I228" s="2" t="s">
        <v>1300</v>
      </c>
      <c r="J228" s="457">
        <v>6340</v>
      </c>
      <c r="K228" s="2" t="s">
        <v>3110</v>
      </c>
      <c r="L228" s="6" t="s">
        <v>3111</v>
      </c>
      <c r="M228" s="9" t="s">
        <v>1299</v>
      </c>
      <c r="N228" s="9" t="s">
        <v>3112</v>
      </c>
      <c r="O228" s="2" t="s">
        <v>3113</v>
      </c>
      <c r="P228" s="3" t="s">
        <v>151</v>
      </c>
      <c r="Q228" s="3">
        <v>46081</v>
      </c>
      <c r="R228">
        <v>285</v>
      </c>
      <c r="S228" s="458"/>
      <c r="T228" s="458"/>
      <c r="U228">
        <v>1</v>
      </c>
      <c r="V228" s="2" t="s">
        <v>3005</v>
      </c>
      <c r="W228" s="2">
        <v>2001</v>
      </c>
      <c r="X228">
        <v>2026</v>
      </c>
      <c r="Y228" s="15">
        <v>68700000</v>
      </c>
      <c r="Z228" s="15">
        <v>68700000</v>
      </c>
      <c r="AB228" s="40">
        <v>69500000</v>
      </c>
      <c r="AC228" s="459">
        <v>90500000</v>
      </c>
      <c r="AD228" s="7">
        <v>46127</v>
      </c>
      <c r="AE228" s="14" t="s">
        <v>95</v>
      </c>
      <c r="AF228" s="16">
        <v>0.75911602209944751</v>
      </c>
      <c r="AG228" s="3">
        <v>46081</v>
      </c>
      <c r="AH228" s="449">
        <v>0.75761595770247503</v>
      </c>
      <c r="AJ228" s="460"/>
      <c r="AN228" s="460"/>
      <c r="AR228" s="460"/>
      <c r="AV228" s="13">
        <v>191.63644668891399</v>
      </c>
      <c r="AX228" s="2"/>
      <c r="BA228" s="3">
        <v>46081</v>
      </c>
      <c r="BB228" s="461">
        <v>27050019</v>
      </c>
      <c r="BC228" s="461">
        <v>19364974.57</v>
      </c>
      <c r="BD228" s="461">
        <v>7685044.4299999997</v>
      </c>
      <c r="BE228" s="461">
        <v>6603043.6699999999</v>
      </c>
      <c r="BF228" s="463" t="s">
        <v>3144</v>
      </c>
      <c r="BG228" s="461">
        <v>1092331.68</v>
      </c>
      <c r="BH228" s="461">
        <v>7677805.2400000002</v>
      </c>
    </row>
    <row r="229" spans="1:60" x14ac:dyDescent="0.35">
      <c r="A229" t="s">
        <v>2982</v>
      </c>
      <c r="B229">
        <v>345181</v>
      </c>
      <c r="C229" s="2" t="s">
        <v>3087</v>
      </c>
      <c r="D229" s="9" t="s">
        <v>3114</v>
      </c>
      <c r="E229" s="9" t="s">
        <v>1248</v>
      </c>
      <c r="F229" s="9" t="s">
        <v>1590</v>
      </c>
      <c r="G229" s="2" t="s">
        <v>3115</v>
      </c>
      <c r="H229" s="2" t="s">
        <v>3116</v>
      </c>
      <c r="I229" s="2" t="s">
        <v>261</v>
      </c>
      <c r="J229" s="457">
        <v>11201</v>
      </c>
      <c r="K229" s="2" t="s">
        <v>3117</v>
      </c>
      <c r="L229" s="6" t="s">
        <v>3118</v>
      </c>
      <c r="M229" s="9" t="s">
        <v>1232</v>
      </c>
      <c r="N229" s="9" t="s">
        <v>3116</v>
      </c>
      <c r="O229" s="2" t="s">
        <v>2834</v>
      </c>
      <c r="P229" s="3" t="s">
        <v>151</v>
      </c>
      <c r="Q229" s="3">
        <v>46081</v>
      </c>
      <c r="R229">
        <v>93</v>
      </c>
      <c r="S229" s="458"/>
      <c r="T229" s="458"/>
      <c r="U229">
        <v>1</v>
      </c>
      <c r="V229" s="2" t="s">
        <v>3005</v>
      </c>
      <c r="W229" s="2">
        <v>2008</v>
      </c>
      <c r="Y229" s="15">
        <v>33900000</v>
      </c>
      <c r="Z229" s="15">
        <v>33900000</v>
      </c>
      <c r="AB229" s="40">
        <v>48400000</v>
      </c>
      <c r="AC229" s="459">
        <v>45300000</v>
      </c>
      <c r="AD229" s="7">
        <v>46128</v>
      </c>
      <c r="AE229" s="14" t="s">
        <v>95</v>
      </c>
      <c r="AF229" s="16">
        <v>0.7483443708609272</v>
      </c>
      <c r="AG229" s="3">
        <v>46081</v>
      </c>
      <c r="AH229" s="449">
        <v>0.87397260273972599</v>
      </c>
      <c r="AJ229" s="460"/>
      <c r="AN229" s="460"/>
      <c r="AR229" s="460"/>
      <c r="AV229" s="13">
        <v>231.243064684666</v>
      </c>
      <c r="AX229" s="2"/>
      <c r="BA229" s="3">
        <v>46081</v>
      </c>
      <c r="BB229" s="461">
        <v>7585004</v>
      </c>
      <c r="BC229" s="461">
        <v>4019449.12</v>
      </c>
      <c r="BD229" s="461">
        <v>3565554.88</v>
      </c>
      <c r="BE229" s="461">
        <v>3262154.72</v>
      </c>
      <c r="BF229" s="463" t="s">
        <v>3144</v>
      </c>
      <c r="BG229" s="461">
        <v>312772.88</v>
      </c>
      <c r="BH229" s="461">
        <v>3575167.34</v>
      </c>
    </row>
    <row r="230" spans="1:60" x14ac:dyDescent="0.35">
      <c r="A230" t="s">
        <v>2982</v>
      </c>
      <c r="B230">
        <v>345181</v>
      </c>
      <c r="C230" s="2" t="s">
        <v>3087</v>
      </c>
      <c r="D230" s="9" t="s">
        <v>3119</v>
      </c>
      <c r="E230" s="9" t="s">
        <v>1248</v>
      </c>
      <c r="F230" s="9" t="s">
        <v>148</v>
      </c>
      <c r="G230" s="2" t="s">
        <v>3120</v>
      </c>
      <c r="H230" s="2" t="s">
        <v>3121</v>
      </c>
      <c r="I230" s="2" t="s">
        <v>191</v>
      </c>
      <c r="J230" s="457">
        <v>33040</v>
      </c>
      <c r="K230" s="2" t="s">
        <v>3122</v>
      </c>
      <c r="L230" s="6" t="s">
        <v>3123</v>
      </c>
      <c r="M230" s="9" t="s">
        <v>1226</v>
      </c>
      <c r="N230" s="9" t="s">
        <v>3121</v>
      </c>
      <c r="O230" s="2" t="s">
        <v>3124</v>
      </c>
      <c r="P230" s="3" t="s">
        <v>151</v>
      </c>
      <c r="Q230" s="3">
        <v>46081</v>
      </c>
      <c r="R230">
        <v>148</v>
      </c>
      <c r="S230" s="458"/>
      <c r="T230" s="458"/>
      <c r="U230">
        <v>1</v>
      </c>
      <c r="V230" s="2" t="s">
        <v>3005</v>
      </c>
      <c r="W230" s="2">
        <v>2008</v>
      </c>
      <c r="X230">
        <v>2018</v>
      </c>
      <c r="Y230" s="15">
        <v>74000000</v>
      </c>
      <c r="Z230" s="15">
        <v>74000000</v>
      </c>
      <c r="AB230" s="40">
        <v>130000000</v>
      </c>
      <c r="AC230" s="459">
        <v>117000000</v>
      </c>
      <c r="AD230" s="7">
        <v>46127</v>
      </c>
      <c r="AE230" s="14" t="s">
        <v>95</v>
      </c>
      <c r="AF230" s="16">
        <v>0.63247863247863245</v>
      </c>
      <c r="AG230" s="3">
        <v>46081</v>
      </c>
      <c r="AH230" s="449">
        <v>0.74550166604961099</v>
      </c>
      <c r="AJ230" s="460"/>
      <c r="AN230" s="460"/>
      <c r="AR230" s="460"/>
      <c r="AV230" s="13">
        <v>346.49235200635701</v>
      </c>
      <c r="AX230" s="2"/>
      <c r="BA230" s="3">
        <v>46081</v>
      </c>
      <c r="BB230" s="461">
        <v>17707362</v>
      </c>
      <c r="BC230" s="461">
        <v>11670905.859999999</v>
      </c>
      <c r="BD230" s="461">
        <v>6036456.1399999997</v>
      </c>
      <c r="BE230" s="461">
        <v>5328161.66</v>
      </c>
      <c r="BF230" s="463" t="s">
        <v>3144</v>
      </c>
      <c r="BG230" s="461">
        <v>747467.84</v>
      </c>
      <c r="BH230" s="461">
        <v>6180241.1200000001</v>
      </c>
    </row>
    <row r="231" spans="1:60" x14ac:dyDescent="0.35">
      <c r="A231" t="s">
        <v>2982</v>
      </c>
      <c r="B231">
        <v>345181</v>
      </c>
      <c r="C231" s="2" t="s">
        <v>3087</v>
      </c>
      <c r="D231" s="9" t="s">
        <v>3125</v>
      </c>
      <c r="E231" s="9" t="s">
        <v>1248</v>
      </c>
      <c r="F231" s="9" t="s">
        <v>1612</v>
      </c>
      <c r="G231" s="2" t="s">
        <v>3126</v>
      </c>
      <c r="H231" s="2" t="s">
        <v>3127</v>
      </c>
      <c r="I231" s="2" t="s">
        <v>150</v>
      </c>
      <c r="J231" s="457">
        <v>90404</v>
      </c>
      <c r="K231" s="2" t="s">
        <v>378</v>
      </c>
      <c r="L231" s="6">
        <v>4276014013</v>
      </c>
      <c r="M231" s="9" t="s">
        <v>1229</v>
      </c>
      <c r="N231" s="9" t="s">
        <v>378</v>
      </c>
      <c r="O231" s="2" t="s">
        <v>1683</v>
      </c>
      <c r="P231" s="3" t="s">
        <v>151</v>
      </c>
      <c r="Q231" s="3">
        <v>46081</v>
      </c>
      <c r="R231">
        <v>77</v>
      </c>
      <c r="S231" s="458"/>
      <c r="T231" s="458"/>
      <c r="U231">
        <v>1</v>
      </c>
      <c r="V231" s="2" t="s">
        <v>3005</v>
      </c>
      <c r="W231" s="2">
        <v>2003</v>
      </c>
      <c r="Y231" s="15">
        <v>39200000</v>
      </c>
      <c r="Z231" s="15">
        <v>39200000</v>
      </c>
      <c r="AB231" s="40">
        <v>65800000</v>
      </c>
      <c r="AC231" s="459">
        <v>71400000</v>
      </c>
      <c r="AD231" s="7">
        <v>46125</v>
      </c>
      <c r="AE231" s="14" t="s">
        <v>95</v>
      </c>
      <c r="AF231" s="16">
        <v>0.5490196078431373</v>
      </c>
      <c r="AG231" s="3">
        <v>46081</v>
      </c>
      <c r="AH231" s="449">
        <v>0.76787048567870497</v>
      </c>
      <c r="AJ231" s="460"/>
      <c r="AN231" s="460"/>
      <c r="AR231" s="460"/>
      <c r="AV231" s="13">
        <v>322.131226541866</v>
      </c>
      <c r="AX231" s="2"/>
      <c r="BA231" s="3">
        <v>46081</v>
      </c>
      <c r="BB231" s="461">
        <v>7982980</v>
      </c>
      <c r="BC231" s="461">
        <v>4795316.4000000004</v>
      </c>
      <c r="BD231" s="461">
        <v>3187663.6</v>
      </c>
      <c r="BE231" s="461">
        <v>2868344.4</v>
      </c>
      <c r="BF231" s="463" t="s">
        <v>3144</v>
      </c>
      <c r="BG231" s="461">
        <v>337730.16</v>
      </c>
      <c r="BH231" s="461">
        <v>3402725.38</v>
      </c>
    </row>
    <row r="232" spans="1:60" x14ac:dyDescent="0.35">
      <c r="A232" t="s">
        <v>2982</v>
      </c>
      <c r="B232">
        <v>345181</v>
      </c>
      <c r="C232" s="2" t="s">
        <v>3087</v>
      </c>
      <c r="D232" s="9" t="s">
        <v>3128</v>
      </c>
      <c r="E232" s="9" t="s">
        <v>1248</v>
      </c>
      <c r="F232" s="9" t="s">
        <v>1590</v>
      </c>
      <c r="G232" s="2" t="s">
        <v>3129</v>
      </c>
      <c r="H232" s="2" t="s">
        <v>325</v>
      </c>
      <c r="I232" s="2" t="s">
        <v>324</v>
      </c>
      <c r="J232" s="457">
        <v>19103</v>
      </c>
      <c r="K232" s="2" t="s">
        <v>325</v>
      </c>
      <c r="L232" s="6">
        <v>888116036</v>
      </c>
      <c r="M232" s="9" t="s">
        <v>1232</v>
      </c>
      <c r="N232" s="9" t="s">
        <v>325</v>
      </c>
      <c r="O232" s="2" t="s">
        <v>1674</v>
      </c>
      <c r="P232" s="3" t="s">
        <v>151</v>
      </c>
      <c r="Q232" s="3">
        <v>46081</v>
      </c>
      <c r="R232">
        <v>294</v>
      </c>
      <c r="S232" s="458"/>
      <c r="T232" s="458"/>
      <c r="U232">
        <v>1</v>
      </c>
      <c r="V232" s="2" t="s">
        <v>3005</v>
      </c>
      <c r="W232" s="2">
        <v>1990</v>
      </c>
      <c r="X232">
        <v>2023</v>
      </c>
      <c r="Y232" s="15">
        <v>103100000</v>
      </c>
      <c r="Z232" s="15">
        <v>103100000</v>
      </c>
      <c r="AB232" s="40">
        <v>144500000</v>
      </c>
      <c r="AC232" s="459">
        <v>151000000</v>
      </c>
      <c r="AD232" s="7">
        <v>46126</v>
      </c>
      <c r="AE232" s="14" t="s">
        <v>95</v>
      </c>
      <c r="AF232" s="16">
        <v>0.68278145695364234</v>
      </c>
      <c r="AG232" s="3">
        <v>46081</v>
      </c>
      <c r="AH232" s="449">
        <v>0.75566116857702004</v>
      </c>
      <c r="AJ232" s="460"/>
      <c r="AN232" s="460"/>
      <c r="AR232" s="460"/>
      <c r="AV232" s="13">
        <v>262.303958564558</v>
      </c>
      <c r="AX232" s="2"/>
      <c r="BA232" s="3">
        <v>46081</v>
      </c>
      <c r="BB232" s="461">
        <v>31067633</v>
      </c>
      <c r="BC232" s="461">
        <v>20690679.990000002</v>
      </c>
      <c r="BD232" s="461">
        <v>10376953.01</v>
      </c>
      <c r="BE232" s="461">
        <v>9134247.6899999995</v>
      </c>
      <c r="BF232" s="463" t="s">
        <v>3144</v>
      </c>
      <c r="BG232" s="461">
        <v>1323689.3999999999</v>
      </c>
      <c r="BH232" s="461">
        <v>10969301.949999999</v>
      </c>
    </row>
    <row r="233" spans="1:60" x14ac:dyDescent="0.35">
      <c r="A233" t="s">
        <v>2982</v>
      </c>
      <c r="B233">
        <v>345181</v>
      </c>
      <c r="C233" s="2" t="s">
        <v>3087</v>
      </c>
      <c r="D233" s="9" t="s">
        <v>3130</v>
      </c>
      <c r="E233" s="9" t="s">
        <v>1248</v>
      </c>
      <c r="F233" s="9" t="s">
        <v>1612</v>
      </c>
      <c r="G233" s="2" t="s">
        <v>3131</v>
      </c>
      <c r="H233" s="2" t="s">
        <v>3132</v>
      </c>
      <c r="I233" s="2" t="s">
        <v>187</v>
      </c>
      <c r="J233" s="457">
        <v>31421</v>
      </c>
      <c r="K233" s="2" t="s">
        <v>3133</v>
      </c>
      <c r="L233" s="6" t="s">
        <v>3134</v>
      </c>
      <c r="M233" s="9" t="s">
        <v>1226</v>
      </c>
      <c r="N233" s="9" t="s">
        <v>3132</v>
      </c>
      <c r="O233" s="2" t="s">
        <v>3135</v>
      </c>
      <c r="P233" s="3" t="s">
        <v>151</v>
      </c>
      <c r="Q233" s="3">
        <v>46081</v>
      </c>
      <c r="R233">
        <v>403</v>
      </c>
      <c r="S233" s="458"/>
      <c r="T233" s="458"/>
      <c r="U233">
        <v>1</v>
      </c>
      <c r="V233" s="2" t="s">
        <v>3005</v>
      </c>
      <c r="W233" s="2">
        <v>1999</v>
      </c>
      <c r="X233">
        <v>2025</v>
      </c>
      <c r="Y233" s="15">
        <v>127900000</v>
      </c>
      <c r="Z233" s="15">
        <v>127900000</v>
      </c>
      <c r="AB233" s="459">
        <v>170000000</v>
      </c>
      <c r="AC233" s="459">
        <v>217000000</v>
      </c>
      <c r="AD233" s="7">
        <v>46128</v>
      </c>
      <c r="AE233" s="14" t="s">
        <v>95</v>
      </c>
      <c r="AF233" s="16">
        <v>0.58940092165898617</v>
      </c>
      <c r="AG233" s="3">
        <v>46081</v>
      </c>
      <c r="AH233" s="449">
        <v>0.68786838437744302</v>
      </c>
      <c r="AJ233" s="460"/>
      <c r="AN233" s="460"/>
      <c r="AR233" s="460"/>
      <c r="AV233" s="13">
        <v>248.52425332569001</v>
      </c>
      <c r="AX233" s="2"/>
      <c r="BA233" s="3">
        <v>46081</v>
      </c>
      <c r="BB233" s="461">
        <v>54226210</v>
      </c>
      <c r="BC233" s="461">
        <v>37059234</v>
      </c>
      <c r="BD233" s="461">
        <v>17166976</v>
      </c>
      <c r="BE233" s="461">
        <v>14455665.5</v>
      </c>
      <c r="BF233" s="463" t="s">
        <v>3144</v>
      </c>
      <c r="BG233" s="461">
        <v>2688247.1</v>
      </c>
      <c r="BH233" s="461">
        <v>16222659</v>
      </c>
    </row>
    <row r="234" spans="1:60" x14ac:dyDescent="0.35">
      <c r="A234" t="s">
        <v>2982</v>
      </c>
      <c r="B234">
        <v>345181</v>
      </c>
      <c r="C234" s="2" t="s">
        <v>3087</v>
      </c>
      <c r="D234" s="9" t="s">
        <v>3136</v>
      </c>
      <c r="E234" s="9" t="s">
        <v>1248</v>
      </c>
      <c r="F234" s="9" t="s">
        <v>1612</v>
      </c>
      <c r="G234" s="2" t="s">
        <v>3137</v>
      </c>
      <c r="H234" s="2" t="s">
        <v>1011</v>
      </c>
      <c r="I234" s="2" t="s">
        <v>1331</v>
      </c>
      <c r="J234" s="457">
        <v>20007</v>
      </c>
      <c r="K234" s="2" t="s">
        <v>1332</v>
      </c>
      <c r="L234" s="6" t="s">
        <v>3138</v>
      </c>
      <c r="M234" s="9" t="s">
        <v>1226</v>
      </c>
      <c r="N234" s="9" t="s">
        <v>1011</v>
      </c>
      <c r="O234" s="2" t="s">
        <v>1685</v>
      </c>
      <c r="P234" s="3" t="s">
        <v>151</v>
      </c>
      <c r="Q234" s="3">
        <v>46081</v>
      </c>
      <c r="R234">
        <v>86</v>
      </c>
      <c r="S234" s="458"/>
      <c r="T234" s="458"/>
      <c r="U234">
        <v>1</v>
      </c>
      <c r="V234" s="2" t="s">
        <v>3005</v>
      </c>
      <c r="W234" s="2">
        <v>2003</v>
      </c>
      <c r="Y234" s="15">
        <v>28000000</v>
      </c>
      <c r="Z234" s="15">
        <v>28000000</v>
      </c>
      <c r="AB234" s="459">
        <v>37200000</v>
      </c>
      <c r="AC234" s="459">
        <v>41500000</v>
      </c>
      <c r="AD234" s="7">
        <v>46128</v>
      </c>
      <c r="AE234" s="14" t="s">
        <v>95</v>
      </c>
      <c r="AF234" s="16">
        <v>0.67469879518072284</v>
      </c>
      <c r="AG234" s="3">
        <v>46081</v>
      </c>
      <c r="AH234" s="449">
        <v>0.72373367314431303</v>
      </c>
      <c r="AJ234" s="460"/>
      <c r="AN234" s="460"/>
      <c r="AR234" s="460"/>
      <c r="AV234" s="13">
        <v>701.27841359274601</v>
      </c>
      <c r="AX234" s="2"/>
      <c r="BA234" s="3">
        <v>46081</v>
      </c>
      <c r="BB234" s="461">
        <v>21776181</v>
      </c>
      <c r="BC234" s="461">
        <v>18506763.43</v>
      </c>
      <c r="BD234" s="461">
        <v>3269417.57</v>
      </c>
      <c r="BE234" s="461">
        <v>2180608.52</v>
      </c>
      <c r="BF234" s="463" t="s">
        <v>3144</v>
      </c>
      <c r="BG234" s="461">
        <v>1103631.3</v>
      </c>
      <c r="BH234" s="461">
        <v>2885612.22</v>
      </c>
    </row>
    <row r="235" spans="1:60" x14ac:dyDescent="0.35">
      <c r="A235" t="s">
        <v>2977</v>
      </c>
      <c r="B235">
        <v>346842</v>
      </c>
      <c r="C235" s="2" t="s">
        <v>3001</v>
      </c>
      <c r="D235" s="9" t="s">
        <v>3002</v>
      </c>
      <c r="E235" s="9" t="s">
        <v>1248</v>
      </c>
      <c r="F235" s="9" t="s">
        <v>148</v>
      </c>
      <c r="G235" s="2" t="s">
        <v>3003</v>
      </c>
      <c r="H235" s="2" t="s">
        <v>995</v>
      </c>
      <c r="I235" s="2" t="s">
        <v>161</v>
      </c>
      <c r="J235" s="457">
        <v>76051</v>
      </c>
      <c r="K235" s="2" t="s">
        <v>1007</v>
      </c>
      <c r="L235" s="6" t="s">
        <v>3004</v>
      </c>
      <c r="M235" s="9" t="s">
        <v>1228</v>
      </c>
      <c r="N235" s="9" t="s">
        <v>1008</v>
      </c>
      <c r="O235" s="2" t="s">
        <v>1673</v>
      </c>
      <c r="P235" s="3" t="s">
        <v>151</v>
      </c>
      <c r="Q235" s="3">
        <v>46173</v>
      </c>
      <c r="R235">
        <v>329</v>
      </c>
      <c r="S235" s="458"/>
      <c r="T235" s="458"/>
      <c r="U235">
        <v>1</v>
      </c>
      <c r="V235" s="2" t="s">
        <v>3005</v>
      </c>
      <c r="W235" s="8">
        <v>1999</v>
      </c>
      <c r="X235">
        <v>2019</v>
      </c>
      <c r="Y235" s="15">
        <v>93730000</v>
      </c>
      <c r="Z235" s="15">
        <v>93730000</v>
      </c>
      <c r="AB235" s="459">
        <v>124200000</v>
      </c>
      <c r="AC235" s="15">
        <v>124200000</v>
      </c>
      <c r="AD235" s="7">
        <v>46169</v>
      </c>
      <c r="AE235" s="14" t="s">
        <v>95</v>
      </c>
      <c r="AF235" s="16">
        <v>0.75466988727858297</v>
      </c>
      <c r="AG235" s="3">
        <v>46173</v>
      </c>
      <c r="AH235" s="449">
        <v>0.78260398884123705</v>
      </c>
      <c r="AJ235" s="460"/>
      <c r="AN235" s="460"/>
      <c r="AR235" s="460"/>
      <c r="AV235" s="15">
        <v>186.79</v>
      </c>
      <c r="AX235" s="2"/>
      <c r="AY235" s="459"/>
      <c r="BA235" s="3">
        <v>46173</v>
      </c>
      <c r="BB235" s="461">
        <v>27793357.201699998</v>
      </c>
      <c r="BC235" s="461">
        <v>15898634.092115998</v>
      </c>
      <c r="BD235" s="461">
        <v>11894723.109584</v>
      </c>
      <c r="BE235" s="461">
        <v>10782988.821483999</v>
      </c>
      <c r="BF235" s="462" t="s">
        <v>2338</v>
      </c>
      <c r="BG235" s="461">
        <v>1147511.5963600001</v>
      </c>
      <c r="BH235" s="461">
        <v>12383580.834714999</v>
      </c>
    </row>
    <row r="236" spans="1:60" x14ac:dyDescent="0.35">
      <c r="A236" t="s">
        <v>2977</v>
      </c>
      <c r="B236">
        <v>346842</v>
      </c>
      <c r="C236" s="2" t="s">
        <v>3001</v>
      </c>
      <c r="D236" s="9" t="s">
        <v>3006</v>
      </c>
      <c r="E236" s="9" t="s">
        <v>1248</v>
      </c>
      <c r="F236" s="9" t="s">
        <v>1590</v>
      </c>
      <c r="G236" s="2" t="s">
        <v>3007</v>
      </c>
      <c r="H236" s="2" t="s">
        <v>2366</v>
      </c>
      <c r="I236" s="2" t="s">
        <v>1323</v>
      </c>
      <c r="J236" s="457">
        <v>68102</v>
      </c>
      <c r="K236" s="2" t="s">
        <v>2812</v>
      </c>
      <c r="L236" s="6">
        <v>805105307</v>
      </c>
      <c r="M236" s="9" t="s">
        <v>1231</v>
      </c>
      <c r="N236" s="9" t="s">
        <v>2366</v>
      </c>
      <c r="O236" s="2" t="s">
        <v>2832</v>
      </c>
      <c r="P236" s="3" t="s">
        <v>151</v>
      </c>
      <c r="Q236" s="3">
        <v>46173</v>
      </c>
      <c r="R236">
        <v>249</v>
      </c>
      <c r="S236" s="458"/>
      <c r="T236" s="458"/>
      <c r="U236">
        <v>1</v>
      </c>
      <c r="V236" s="2" t="s">
        <v>3005</v>
      </c>
      <c r="W236" s="8">
        <v>1997</v>
      </c>
      <c r="X236">
        <v>2019</v>
      </c>
      <c r="Y236" s="15">
        <v>52902000</v>
      </c>
      <c r="Z236" s="15">
        <v>52902000</v>
      </c>
      <c r="AB236" s="459">
        <v>70100000</v>
      </c>
      <c r="AC236" s="15">
        <v>70100000</v>
      </c>
      <c r="AD236" s="7">
        <v>46170</v>
      </c>
      <c r="AE236" s="14" t="s">
        <v>95</v>
      </c>
      <c r="AF236" s="16">
        <v>0.75466476462196863</v>
      </c>
      <c r="AG236" s="3">
        <v>46173</v>
      </c>
      <c r="AH236" s="449">
        <v>0.73312427793365198</v>
      </c>
      <c r="AJ236" s="460"/>
      <c r="AN236" s="460"/>
      <c r="AR236" s="460"/>
      <c r="AV236" s="15">
        <v>181.15</v>
      </c>
      <c r="AX236" s="2"/>
      <c r="AY236" s="459"/>
      <c r="BA236" s="3">
        <v>46173</v>
      </c>
      <c r="BB236" s="461">
        <v>16949173.987</v>
      </c>
      <c r="BC236" s="461">
        <v>10367696.65783624</v>
      </c>
      <c r="BD236" s="461">
        <v>6581477.3291637599</v>
      </c>
      <c r="BE236" s="461">
        <v>5903510.3696637601</v>
      </c>
      <c r="BF236" s="462" t="s">
        <v>2338</v>
      </c>
      <c r="BG236" s="461">
        <v>668290.99743600003</v>
      </c>
      <c r="BH236" s="461">
        <v>6687897.3024967602</v>
      </c>
    </row>
    <row r="237" spans="1:60" x14ac:dyDescent="0.35">
      <c r="A237" t="s">
        <v>2977</v>
      </c>
      <c r="B237">
        <v>346842</v>
      </c>
      <c r="C237" s="2" t="s">
        <v>3001</v>
      </c>
      <c r="D237" s="9" t="s">
        <v>3008</v>
      </c>
      <c r="E237" s="9" t="s">
        <v>1248</v>
      </c>
      <c r="F237" s="9" t="s">
        <v>148</v>
      </c>
      <c r="G237" s="2" t="s">
        <v>3009</v>
      </c>
      <c r="H237" s="2" t="s">
        <v>302</v>
      </c>
      <c r="I237" s="2" t="s">
        <v>296</v>
      </c>
      <c r="J237" s="457">
        <v>28217</v>
      </c>
      <c r="K237" s="2" t="s">
        <v>2878</v>
      </c>
      <c r="L237" s="6">
        <v>14327205</v>
      </c>
      <c r="M237" s="9" t="s">
        <v>1226</v>
      </c>
      <c r="N237" s="9" t="s">
        <v>1219</v>
      </c>
      <c r="O237" s="2" t="s">
        <v>1664</v>
      </c>
      <c r="P237" s="3" t="s">
        <v>151</v>
      </c>
      <c r="Q237" s="3">
        <v>46173</v>
      </c>
      <c r="R237">
        <v>275</v>
      </c>
      <c r="S237" s="458"/>
      <c r="T237" s="458"/>
      <c r="U237">
        <v>1</v>
      </c>
      <c r="V237" s="2" t="s">
        <v>3005</v>
      </c>
      <c r="W237" s="8">
        <v>1999</v>
      </c>
      <c r="X237">
        <v>2022</v>
      </c>
      <c r="Y237" s="15">
        <v>44375000</v>
      </c>
      <c r="Z237" s="15">
        <v>44375000</v>
      </c>
      <c r="AB237" s="459">
        <v>58800000</v>
      </c>
      <c r="AC237" s="15">
        <v>58800000</v>
      </c>
      <c r="AD237" s="7">
        <v>46169</v>
      </c>
      <c r="AE237" s="14" t="s">
        <v>95</v>
      </c>
      <c r="AF237" s="16">
        <v>0.75467687074829937</v>
      </c>
      <c r="AG237" s="3">
        <v>46173</v>
      </c>
      <c r="AH237" s="449">
        <v>0.83253798256538003</v>
      </c>
      <c r="AJ237" s="460"/>
      <c r="AN237" s="460"/>
      <c r="AR237" s="460"/>
      <c r="AV237" s="15">
        <v>149.28</v>
      </c>
      <c r="AX237" s="2"/>
      <c r="AY237" s="459"/>
      <c r="BA237" s="3">
        <v>46173</v>
      </c>
      <c r="BB237" s="461">
        <v>19481299.8739</v>
      </c>
      <c r="BC237" s="461">
        <v>13866312.55277724</v>
      </c>
      <c r="BD237" s="461">
        <v>5614987.32112276</v>
      </c>
      <c r="BE237" s="461">
        <v>4835735.3264227603</v>
      </c>
      <c r="BF237" s="462" t="s">
        <v>2338</v>
      </c>
      <c r="BG237" s="461">
        <v>811378.38312000001</v>
      </c>
      <c r="BH237" s="461">
        <v>5849517.1471997499</v>
      </c>
    </row>
    <row r="238" spans="1:60" x14ac:dyDescent="0.35">
      <c r="A238" t="s">
        <v>2977</v>
      </c>
      <c r="B238">
        <v>346842</v>
      </c>
      <c r="C238" s="2" t="s">
        <v>3001</v>
      </c>
      <c r="D238" s="9" t="s">
        <v>3010</v>
      </c>
      <c r="E238" s="9" t="s">
        <v>1248</v>
      </c>
      <c r="F238" s="9" t="s">
        <v>1590</v>
      </c>
      <c r="G238" s="2" t="s">
        <v>3011</v>
      </c>
      <c r="H238" s="2" t="s">
        <v>343</v>
      </c>
      <c r="I238" s="2" t="s">
        <v>304</v>
      </c>
      <c r="J238" s="457">
        <v>36104</v>
      </c>
      <c r="K238" s="2" t="s">
        <v>343</v>
      </c>
      <c r="L238" s="6" t="s">
        <v>3012</v>
      </c>
      <c r="M238" s="9" t="s">
        <v>1225</v>
      </c>
      <c r="N238" s="9" t="s">
        <v>343</v>
      </c>
      <c r="O238" s="2" t="s">
        <v>3013</v>
      </c>
      <c r="P238" s="3" t="s">
        <v>151</v>
      </c>
      <c r="Q238" s="3">
        <v>46173</v>
      </c>
      <c r="R238">
        <v>237</v>
      </c>
      <c r="S238" s="458"/>
      <c r="T238" s="458"/>
      <c r="U238">
        <v>1</v>
      </c>
      <c r="V238" s="13" t="s">
        <v>3005</v>
      </c>
      <c r="W238" s="8">
        <v>1995</v>
      </c>
      <c r="X238">
        <v>2019</v>
      </c>
      <c r="Y238" s="15">
        <v>40526000</v>
      </c>
      <c r="Z238" s="15">
        <v>40526000</v>
      </c>
      <c r="AB238" s="459">
        <v>53700000</v>
      </c>
      <c r="AC238" s="15">
        <v>53700000</v>
      </c>
      <c r="AD238" s="7">
        <v>46169</v>
      </c>
      <c r="AE238" s="14" t="s">
        <v>95</v>
      </c>
      <c r="AF238" s="16">
        <v>0.75467411545623841</v>
      </c>
      <c r="AG238" s="3">
        <v>46173</v>
      </c>
      <c r="AH238" s="449">
        <v>0.83345471360037005</v>
      </c>
      <c r="AJ238" s="460"/>
      <c r="AN238" s="460"/>
      <c r="AR238" s="460"/>
      <c r="AV238" s="15">
        <v>159.22999999999999</v>
      </c>
      <c r="AX238" s="2"/>
      <c r="AY238" s="459"/>
      <c r="BA238" s="3">
        <v>46173</v>
      </c>
      <c r="BB238" s="461">
        <v>15218271.439999999</v>
      </c>
      <c r="BC238" s="461">
        <v>9873399.0069570802</v>
      </c>
      <c r="BD238" s="461">
        <v>5344872.4330429202</v>
      </c>
      <c r="BE238" s="461">
        <v>4736141.5754429204</v>
      </c>
      <c r="BF238" s="462" t="s">
        <v>2338</v>
      </c>
      <c r="BG238" s="461">
        <v>607691.979208</v>
      </c>
      <c r="BH238" s="461">
        <v>5370966.1380369198</v>
      </c>
    </row>
    <row r="239" spans="1:60" x14ac:dyDescent="0.35">
      <c r="A239" t="s">
        <v>2977</v>
      </c>
      <c r="B239">
        <v>346842</v>
      </c>
      <c r="C239" s="2" t="s">
        <v>3001</v>
      </c>
      <c r="D239" s="9" t="s">
        <v>3014</v>
      </c>
      <c r="E239" s="9" t="s">
        <v>1248</v>
      </c>
      <c r="F239" s="9" t="s">
        <v>148</v>
      </c>
      <c r="G239" s="2" t="s">
        <v>3015</v>
      </c>
      <c r="H239" s="2" t="s">
        <v>3016</v>
      </c>
      <c r="I239" s="2" t="s">
        <v>1337</v>
      </c>
      <c r="J239" s="457">
        <v>29418</v>
      </c>
      <c r="K239" s="2" t="s">
        <v>3016</v>
      </c>
      <c r="L239" s="6">
        <v>4000000035</v>
      </c>
      <c r="M239" s="9" t="s">
        <v>1226</v>
      </c>
      <c r="N239" s="9" t="s">
        <v>3016</v>
      </c>
      <c r="O239" s="2" t="s">
        <v>3017</v>
      </c>
      <c r="P239" s="3" t="s">
        <v>151</v>
      </c>
      <c r="Q239" s="3">
        <v>46173</v>
      </c>
      <c r="R239">
        <v>255</v>
      </c>
      <c r="S239" s="458"/>
      <c r="T239" s="458"/>
      <c r="U239">
        <v>1</v>
      </c>
      <c r="V239" s="13" t="s">
        <v>3005</v>
      </c>
      <c r="W239" s="8">
        <v>2000</v>
      </c>
      <c r="X239">
        <v>2025</v>
      </c>
      <c r="Y239" s="15">
        <v>39318000</v>
      </c>
      <c r="Z239" s="15">
        <v>39318000</v>
      </c>
      <c r="AB239" s="459">
        <v>52100000</v>
      </c>
      <c r="AC239" s="15">
        <v>52100000</v>
      </c>
      <c r="AD239" s="7">
        <v>46169</v>
      </c>
      <c r="AE239" s="14" t="s">
        <v>95</v>
      </c>
      <c r="AF239" s="16">
        <v>0.75466410748560464</v>
      </c>
      <c r="AG239" s="3">
        <v>46173</v>
      </c>
      <c r="AH239" s="449">
        <v>0.75023368251410105</v>
      </c>
      <c r="AJ239" s="460"/>
      <c r="AN239" s="460"/>
      <c r="AR239" s="460"/>
      <c r="AV239" s="15">
        <v>166.95</v>
      </c>
      <c r="AX239" s="2"/>
      <c r="AY239" s="459"/>
      <c r="BA239" s="3">
        <v>46173</v>
      </c>
      <c r="BB239" s="461">
        <v>18228762.619100001</v>
      </c>
      <c r="BC239" s="461">
        <v>13655320.049256861</v>
      </c>
      <c r="BD239" s="461">
        <v>4573442.5698431404</v>
      </c>
      <c r="BE239" s="461">
        <v>3844292.06514314</v>
      </c>
      <c r="BF239" s="462" t="s">
        <v>2338</v>
      </c>
      <c r="BG239" s="461">
        <v>748611.18777600001</v>
      </c>
      <c r="BH239" s="461">
        <v>5066758.6816341402</v>
      </c>
    </row>
    <row r="240" spans="1:60" x14ac:dyDescent="0.35">
      <c r="A240" t="s">
        <v>2977</v>
      </c>
      <c r="B240">
        <v>346842</v>
      </c>
      <c r="C240" s="2" t="s">
        <v>3001</v>
      </c>
      <c r="D240" s="9" t="s">
        <v>3018</v>
      </c>
      <c r="E240" s="9" t="s">
        <v>1248</v>
      </c>
      <c r="F240" s="9" t="s">
        <v>148</v>
      </c>
      <c r="G240" s="2" t="s">
        <v>3019</v>
      </c>
      <c r="H240" s="2" t="s">
        <v>299</v>
      </c>
      <c r="I240" s="2" t="s">
        <v>1337</v>
      </c>
      <c r="J240" s="457">
        <v>29607</v>
      </c>
      <c r="K240" s="2" t="s">
        <v>299</v>
      </c>
      <c r="L240" s="6" t="s">
        <v>3020</v>
      </c>
      <c r="M240" s="9" t="s">
        <v>1226</v>
      </c>
      <c r="N240" s="9" t="s">
        <v>299</v>
      </c>
      <c r="O240" s="2" t="s">
        <v>3021</v>
      </c>
      <c r="P240" s="3" t="s">
        <v>151</v>
      </c>
      <c r="Q240" s="3">
        <v>46173</v>
      </c>
      <c r="R240">
        <v>268</v>
      </c>
      <c r="S240" s="458"/>
      <c r="T240" s="458"/>
      <c r="U240">
        <v>1</v>
      </c>
      <c r="V240" s="2" t="s">
        <v>3022</v>
      </c>
      <c r="W240" s="8">
        <v>1993</v>
      </c>
      <c r="X240">
        <v>2017</v>
      </c>
      <c r="Y240" s="15">
        <v>37507000</v>
      </c>
      <c r="Z240" s="15">
        <v>37507000</v>
      </c>
      <c r="AB240" s="459">
        <v>49700000</v>
      </c>
      <c r="AC240" s="15">
        <v>49700000</v>
      </c>
      <c r="AD240" s="7">
        <v>46171</v>
      </c>
      <c r="AE240" s="14" t="s">
        <v>95</v>
      </c>
      <c r="AF240" s="16">
        <v>0.75466800804828971</v>
      </c>
      <c r="AG240" s="3">
        <v>46173</v>
      </c>
      <c r="AH240" s="449">
        <v>0.80198323451236997</v>
      </c>
      <c r="AJ240" s="460"/>
      <c r="AN240" s="460"/>
      <c r="AR240" s="460"/>
      <c r="AV240" s="15">
        <v>148.85</v>
      </c>
      <c r="AW240" s="7">
        <v>53371</v>
      </c>
      <c r="AX240" s="2" t="s">
        <v>3023</v>
      </c>
      <c r="AY240" s="40">
        <v>320019.38679999998</v>
      </c>
      <c r="AZ240" s="2" t="s">
        <v>1785</v>
      </c>
      <c r="BA240" s="3">
        <v>46173</v>
      </c>
      <c r="BB240" s="461">
        <v>17173257.530000001</v>
      </c>
      <c r="BC240" s="461">
        <v>12454548.742867291</v>
      </c>
      <c r="BD240" s="461">
        <v>4718708.7871327102</v>
      </c>
      <c r="BE240" s="461">
        <v>4031778.4859327101</v>
      </c>
      <c r="BF240" s="462" t="s">
        <v>2338</v>
      </c>
      <c r="BG240" s="461">
        <v>699179.60785200004</v>
      </c>
      <c r="BH240" s="461">
        <v>4888697.5984937204</v>
      </c>
    </row>
    <row r="241" spans="1:60" x14ac:dyDescent="0.35">
      <c r="A241" t="s">
        <v>2977</v>
      </c>
      <c r="B241">
        <v>346842</v>
      </c>
      <c r="C241" s="2" t="s">
        <v>3001</v>
      </c>
      <c r="D241" s="9" t="s">
        <v>3024</v>
      </c>
      <c r="E241" s="9" t="s">
        <v>1248</v>
      </c>
      <c r="F241" s="9" t="s">
        <v>148</v>
      </c>
      <c r="G241" s="2" t="s">
        <v>3025</v>
      </c>
      <c r="H241" s="2" t="s">
        <v>3026</v>
      </c>
      <c r="I241" s="2" t="s">
        <v>479</v>
      </c>
      <c r="J241" s="457">
        <v>53562</v>
      </c>
      <c r="K241" s="2" t="s">
        <v>3027</v>
      </c>
      <c r="L241" s="6" t="s">
        <v>3028</v>
      </c>
      <c r="M241" s="9" t="s">
        <v>1227</v>
      </c>
      <c r="N241" s="9" t="s">
        <v>3029</v>
      </c>
      <c r="O241" s="2" t="s">
        <v>3030</v>
      </c>
      <c r="P241" s="3" t="s">
        <v>151</v>
      </c>
      <c r="Q241" s="3">
        <v>46173</v>
      </c>
      <c r="R241">
        <v>292</v>
      </c>
      <c r="S241" s="458"/>
      <c r="T241" s="458"/>
      <c r="U241">
        <v>1</v>
      </c>
      <c r="V241" s="2" t="s">
        <v>3005</v>
      </c>
      <c r="W241" s="8">
        <v>1990</v>
      </c>
      <c r="X241">
        <v>2020</v>
      </c>
      <c r="Y241" s="15">
        <v>30187000</v>
      </c>
      <c r="Z241" s="15">
        <v>30187000</v>
      </c>
      <c r="AB241" s="459">
        <v>40000000</v>
      </c>
      <c r="AC241" s="15">
        <v>40000000</v>
      </c>
      <c r="AD241" s="7">
        <v>46162</v>
      </c>
      <c r="AE241" s="14" t="s">
        <v>95</v>
      </c>
      <c r="AF241" s="16">
        <v>0.75467499999999998</v>
      </c>
      <c r="AG241" s="3">
        <v>46173</v>
      </c>
      <c r="AH241" s="449">
        <v>0.53814036404578702</v>
      </c>
      <c r="AJ241" s="460"/>
      <c r="AN241" s="460"/>
      <c r="AR241" s="460"/>
      <c r="AV241" s="15">
        <v>145.52000000000001</v>
      </c>
      <c r="AX241" s="2"/>
      <c r="AY241" s="459"/>
      <c r="BA241" s="3">
        <v>46173</v>
      </c>
      <c r="BB241" s="461">
        <v>15014108.109999999</v>
      </c>
      <c r="BC241" s="461">
        <v>11001886.48146249</v>
      </c>
      <c r="BD241" s="461">
        <v>4012221.6285375101</v>
      </c>
      <c r="BE241" s="461">
        <v>3411657.3041375098</v>
      </c>
      <c r="BF241" s="462" t="s">
        <v>2338</v>
      </c>
      <c r="BG241" s="461">
        <v>618341.44661999994</v>
      </c>
      <c r="BH241" s="461">
        <v>3909332.3141725198</v>
      </c>
    </row>
    <row r="242" spans="1:60" x14ac:dyDescent="0.35">
      <c r="A242" t="s">
        <v>2977</v>
      </c>
      <c r="B242">
        <v>346842</v>
      </c>
      <c r="C242" s="2" t="s">
        <v>3001</v>
      </c>
      <c r="D242" s="9" t="s">
        <v>3031</v>
      </c>
      <c r="E242" s="9" t="s">
        <v>1248</v>
      </c>
      <c r="F242" s="9" t="s">
        <v>1612</v>
      </c>
      <c r="G242" s="2" t="s">
        <v>3032</v>
      </c>
      <c r="H242" s="2" t="s">
        <v>3033</v>
      </c>
      <c r="I242" s="2" t="s">
        <v>319</v>
      </c>
      <c r="J242" s="457">
        <v>80526</v>
      </c>
      <c r="K242" s="2" t="s">
        <v>3034</v>
      </c>
      <c r="L242" s="6" t="s">
        <v>3035</v>
      </c>
      <c r="M242" s="9" t="s">
        <v>1230</v>
      </c>
      <c r="N242" s="9" t="s">
        <v>3033</v>
      </c>
      <c r="O242" s="2" t="s">
        <v>2948</v>
      </c>
      <c r="P242" s="3" t="s">
        <v>151</v>
      </c>
      <c r="Q242" s="3">
        <v>46173</v>
      </c>
      <c r="R242">
        <v>255</v>
      </c>
      <c r="S242" s="458"/>
      <c r="T242" s="458"/>
      <c r="U242">
        <v>1</v>
      </c>
      <c r="V242" s="2" t="s">
        <v>3005</v>
      </c>
      <c r="W242" s="8">
        <v>1985</v>
      </c>
      <c r="X242">
        <v>2017</v>
      </c>
      <c r="Y242" s="15">
        <v>31621000</v>
      </c>
      <c r="Z242" s="15">
        <v>31621000</v>
      </c>
      <c r="AB242" s="459">
        <v>41900000</v>
      </c>
      <c r="AC242" s="15">
        <v>41900000</v>
      </c>
      <c r="AD242" s="7">
        <v>46164</v>
      </c>
      <c r="AE242" s="14" t="s">
        <v>95</v>
      </c>
      <c r="AF242" s="16">
        <v>0.75467780429594267</v>
      </c>
      <c r="AG242" s="3">
        <v>46173</v>
      </c>
      <c r="AH242" s="449">
        <v>0.71283373623421997</v>
      </c>
      <c r="AJ242" s="460"/>
      <c r="AN242" s="460"/>
      <c r="AR242" s="460"/>
      <c r="AV242" s="15">
        <v>162.01</v>
      </c>
      <c r="AX242" s="2"/>
      <c r="AY242" s="459"/>
      <c r="BA242" s="3">
        <v>46173</v>
      </c>
      <c r="BB242" s="461">
        <v>13790345.553200001</v>
      </c>
      <c r="BC242" s="461">
        <v>10092858.095669102</v>
      </c>
      <c r="BD242" s="461">
        <v>3697487.4575308999</v>
      </c>
      <c r="BE242" s="461">
        <v>3145873.6352308998</v>
      </c>
      <c r="BF242" s="462" t="s">
        <v>2338</v>
      </c>
      <c r="BG242" s="461">
        <v>546012.97579599998</v>
      </c>
      <c r="BH242" s="461">
        <v>3555326.0879799002</v>
      </c>
    </row>
    <row r="243" spans="1:60" x14ac:dyDescent="0.35">
      <c r="A243" t="s">
        <v>2977</v>
      </c>
      <c r="B243">
        <v>346842</v>
      </c>
      <c r="C243" s="2" t="s">
        <v>3001</v>
      </c>
      <c r="D243" s="9" t="s">
        <v>3036</v>
      </c>
      <c r="E243" s="9" t="s">
        <v>1248</v>
      </c>
      <c r="F243" s="9" t="s">
        <v>148</v>
      </c>
      <c r="G243" s="2" t="s">
        <v>3037</v>
      </c>
      <c r="H243" s="2" t="s">
        <v>513</v>
      </c>
      <c r="I243" s="2" t="s">
        <v>161</v>
      </c>
      <c r="J243" s="457">
        <v>77017</v>
      </c>
      <c r="K243" s="2" t="s">
        <v>3038</v>
      </c>
      <c r="L243" s="6" t="s">
        <v>3039</v>
      </c>
      <c r="M243" s="9" t="s">
        <v>1228</v>
      </c>
      <c r="N243" s="9" t="s">
        <v>513</v>
      </c>
      <c r="O243" s="2" t="s">
        <v>1658</v>
      </c>
      <c r="P243" s="3" t="s">
        <v>151</v>
      </c>
      <c r="Q243" s="3">
        <v>46173</v>
      </c>
      <c r="R243">
        <v>287</v>
      </c>
      <c r="S243" s="458"/>
      <c r="T243" s="458"/>
      <c r="U243">
        <v>1</v>
      </c>
      <c r="V243" s="2" t="s">
        <v>3005</v>
      </c>
      <c r="W243" s="8">
        <v>1986</v>
      </c>
      <c r="X243">
        <v>2023</v>
      </c>
      <c r="Y243" s="15">
        <v>24904000</v>
      </c>
      <c r="Z243" s="15">
        <v>24904000</v>
      </c>
      <c r="AB243" s="459">
        <v>33000000</v>
      </c>
      <c r="AC243" s="15">
        <v>33000000</v>
      </c>
      <c r="AD243" s="7">
        <v>46175</v>
      </c>
      <c r="AE243" s="14" t="s">
        <v>95</v>
      </c>
      <c r="AF243" s="16">
        <v>0.75466666666666671</v>
      </c>
      <c r="AG243" s="3">
        <v>46173</v>
      </c>
      <c r="AH243" s="449">
        <v>0.82625173022767395</v>
      </c>
      <c r="AJ243" s="460"/>
      <c r="AN243" s="460"/>
      <c r="AR243" s="460"/>
      <c r="AV243" s="15">
        <v>112.45</v>
      </c>
      <c r="AX243" s="2"/>
      <c r="AY243" s="459"/>
      <c r="BA243" s="3">
        <v>46173</v>
      </c>
      <c r="BB243" s="461">
        <v>13030473.76</v>
      </c>
      <c r="BC243" s="461">
        <v>10016467.434180841</v>
      </c>
      <c r="BD243" s="461">
        <v>3014006.3258191599</v>
      </c>
      <c r="BE243" s="461">
        <v>2492787.3754191599</v>
      </c>
      <c r="BF243" s="462" t="s">
        <v>2338</v>
      </c>
      <c r="BG243" s="461">
        <v>530978.65404000005</v>
      </c>
      <c r="BH243" s="461">
        <v>3288244.5441891602</v>
      </c>
    </row>
    <row r="244" spans="1:60" x14ac:dyDescent="0.35">
      <c r="A244" t="s">
        <v>2977</v>
      </c>
      <c r="B244">
        <v>346842</v>
      </c>
      <c r="C244" s="2" t="s">
        <v>3001</v>
      </c>
      <c r="D244" s="9" t="s">
        <v>3040</v>
      </c>
      <c r="E244" s="9" t="s">
        <v>1248</v>
      </c>
      <c r="F244" s="9" t="s">
        <v>1590</v>
      </c>
      <c r="G244" s="2" t="s">
        <v>3041</v>
      </c>
      <c r="H244" s="2" t="s">
        <v>2950</v>
      </c>
      <c r="I244" s="2" t="s">
        <v>150</v>
      </c>
      <c r="J244" s="457">
        <v>95814</v>
      </c>
      <c r="K244" s="2" t="s">
        <v>2950</v>
      </c>
      <c r="L244" s="6" t="s">
        <v>3042</v>
      </c>
      <c r="M244" s="9" t="s">
        <v>1229</v>
      </c>
      <c r="N244" s="9" t="s">
        <v>2950</v>
      </c>
      <c r="O244" s="2" t="s">
        <v>2946</v>
      </c>
      <c r="P244" s="3" t="s">
        <v>151</v>
      </c>
      <c r="Q244" s="3">
        <v>46173</v>
      </c>
      <c r="R244">
        <v>359</v>
      </c>
      <c r="S244" s="458"/>
      <c r="T244" s="458"/>
      <c r="U244">
        <v>1</v>
      </c>
      <c r="V244" s="2" t="s">
        <v>3005</v>
      </c>
      <c r="W244" s="8">
        <v>1979</v>
      </c>
      <c r="X244">
        <v>2005</v>
      </c>
      <c r="Y244" s="15">
        <v>40752000</v>
      </c>
      <c r="Z244" s="15">
        <v>40752000</v>
      </c>
      <c r="AB244" s="459">
        <v>54000000</v>
      </c>
      <c r="AC244" s="15">
        <v>54000000</v>
      </c>
      <c r="AD244" s="7">
        <v>46168</v>
      </c>
      <c r="AE244" s="14" t="s">
        <v>95</v>
      </c>
      <c r="AF244" s="16">
        <v>0.75466666666666671</v>
      </c>
      <c r="AG244" s="3">
        <v>46173</v>
      </c>
      <c r="AH244" s="449">
        <v>0.64780402182622998</v>
      </c>
      <c r="AJ244" s="460"/>
      <c r="AN244" s="460"/>
      <c r="AR244" s="460"/>
      <c r="AV244" s="15">
        <v>157.44999999999999</v>
      </c>
      <c r="AX244" s="2"/>
      <c r="AY244" s="459"/>
      <c r="BA244" s="3">
        <v>46173</v>
      </c>
      <c r="BB244" s="461">
        <v>17699031.8255</v>
      </c>
      <c r="BC244" s="461">
        <v>13720347.277001381</v>
      </c>
      <c r="BD244" s="461">
        <v>3978684.5484986198</v>
      </c>
      <c r="BE244" s="461">
        <v>3270723.2754986198</v>
      </c>
      <c r="BF244" s="462" t="s">
        <v>2338</v>
      </c>
      <c r="BG244" s="461">
        <v>696828.64050800004</v>
      </c>
      <c r="BH244" s="461">
        <v>3448078.3359826198</v>
      </c>
    </row>
    <row r="245" spans="1:60" x14ac:dyDescent="0.35">
      <c r="A245" t="s">
        <v>2977</v>
      </c>
      <c r="B245">
        <v>346842</v>
      </c>
      <c r="C245" s="2" t="s">
        <v>3001</v>
      </c>
      <c r="D245" s="9" t="s">
        <v>3043</v>
      </c>
      <c r="E245" s="9" t="s">
        <v>1248</v>
      </c>
      <c r="F245" s="9" t="s">
        <v>148</v>
      </c>
      <c r="G245" s="2" t="s">
        <v>3044</v>
      </c>
      <c r="H245" s="2" t="s">
        <v>3045</v>
      </c>
      <c r="I245" s="2" t="s">
        <v>296</v>
      </c>
      <c r="J245" s="457">
        <v>27409</v>
      </c>
      <c r="K245" s="2" t="s">
        <v>3046</v>
      </c>
      <c r="L245" s="6" t="s">
        <v>3047</v>
      </c>
      <c r="M245" s="9" t="s">
        <v>1226</v>
      </c>
      <c r="N245" s="9" t="s">
        <v>3045</v>
      </c>
      <c r="O245" s="2" t="s">
        <v>3048</v>
      </c>
      <c r="P245" s="3" t="s">
        <v>151</v>
      </c>
      <c r="Q245" s="3">
        <v>46173</v>
      </c>
      <c r="R245">
        <v>219</v>
      </c>
      <c r="S245" s="458"/>
      <c r="T245" s="458"/>
      <c r="U245">
        <v>1</v>
      </c>
      <c r="V245" s="2" t="s">
        <v>3005</v>
      </c>
      <c r="W245" s="8">
        <v>1989</v>
      </c>
      <c r="X245">
        <v>2010</v>
      </c>
      <c r="Y245" s="15">
        <v>22866000</v>
      </c>
      <c r="Z245" s="15">
        <v>22866000</v>
      </c>
      <c r="AB245" s="459">
        <v>30300000</v>
      </c>
      <c r="AC245" s="15">
        <v>30300000</v>
      </c>
      <c r="AD245" s="7">
        <v>46167</v>
      </c>
      <c r="AE245" s="14" t="s">
        <v>95</v>
      </c>
      <c r="AF245" s="16">
        <v>0.75465346534653466</v>
      </c>
      <c r="AG245" s="3">
        <v>46173</v>
      </c>
      <c r="AH245" s="449">
        <v>0.77157690623631703</v>
      </c>
      <c r="AJ245" s="460"/>
      <c r="AN245" s="460"/>
      <c r="AR245" s="460"/>
      <c r="AV245" s="15">
        <v>133.630159057008</v>
      </c>
      <c r="AX245" s="2"/>
      <c r="AY245" s="459"/>
      <c r="BA245" s="3">
        <v>46173</v>
      </c>
      <c r="BB245" s="461">
        <v>11540613.18</v>
      </c>
      <c r="BC245" s="461">
        <v>8544151.5802965593</v>
      </c>
      <c r="BD245" s="461">
        <v>2996461.59970344</v>
      </c>
      <c r="BE245" s="461">
        <v>2534837.0725034401</v>
      </c>
      <c r="BF245" s="462" t="s">
        <v>2338</v>
      </c>
      <c r="BG245" s="461">
        <v>460806.02422800002</v>
      </c>
      <c r="BH245" s="461">
        <v>3052994.00458244</v>
      </c>
    </row>
    <row r="246" spans="1:60" x14ac:dyDescent="0.35">
      <c r="A246" t="s">
        <v>2977</v>
      </c>
      <c r="B246">
        <v>346842</v>
      </c>
      <c r="C246" s="2" t="s">
        <v>3001</v>
      </c>
      <c r="D246" s="9" t="s">
        <v>3049</v>
      </c>
      <c r="E246" s="9" t="s">
        <v>1248</v>
      </c>
      <c r="F246" s="9" t="s">
        <v>148</v>
      </c>
      <c r="G246" s="2" t="s">
        <v>3050</v>
      </c>
      <c r="H246" s="2" t="s">
        <v>3051</v>
      </c>
      <c r="I246" s="2" t="s">
        <v>191</v>
      </c>
      <c r="J246" s="457">
        <v>33076</v>
      </c>
      <c r="K246" s="2" t="s">
        <v>3052</v>
      </c>
      <c r="L246" s="6" t="s">
        <v>3053</v>
      </c>
      <c r="M246" s="9" t="s">
        <v>1226</v>
      </c>
      <c r="N246" s="9" t="s">
        <v>3054</v>
      </c>
      <c r="O246" s="2" t="s">
        <v>3055</v>
      </c>
      <c r="P246" s="3" t="s">
        <v>151</v>
      </c>
      <c r="Q246" s="3">
        <v>46173</v>
      </c>
      <c r="R246">
        <v>224</v>
      </c>
      <c r="S246" s="458"/>
      <c r="T246" s="458"/>
      <c r="U246">
        <v>1</v>
      </c>
      <c r="V246" s="2" t="s">
        <v>3005</v>
      </c>
      <c r="W246" s="8">
        <v>1999</v>
      </c>
      <c r="X246">
        <v>2022</v>
      </c>
      <c r="Y246" s="15">
        <v>25583000</v>
      </c>
      <c r="Z246" s="15">
        <v>25583000</v>
      </c>
      <c r="AB246" s="459">
        <v>33900000</v>
      </c>
      <c r="AC246" s="15">
        <v>33900000</v>
      </c>
      <c r="AD246" s="7">
        <v>46171</v>
      </c>
      <c r="AE246" s="14" t="s">
        <v>95</v>
      </c>
      <c r="AF246" s="16">
        <v>0.75466076696165196</v>
      </c>
      <c r="AG246" s="3">
        <v>46173</v>
      </c>
      <c r="AH246" s="449">
        <v>0.687732387475538</v>
      </c>
      <c r="AJ246" s="460"/>
      <c r="AN246" s="460"/>
      <c r="AR246" s="460"/>
      <c r="AV246" s="15">
        <v>158.21986448274001</v>
      </c>
      <c r="AX246" s="2"/>
      <c r="AY246" s="459"/>
      <c r="BA246" s="3">
        <v>46173</v>
      </c>
      <c r="BB246" s="461">
        <v>14958815.51</v>
      </c>
      <c r="BC246" s="461">
        <v>12166485.1461231</v>
      </c>
      <c r="BD246" s="461">
        <v>2792330.3638769002</v>
      </c>
      <c r="BE246" s="461">
        <v>2193977.7434768998</v>
      </c>
      <c r="BF246" s="462" t="s">
        <v>2338</v>
      </c>
      <c r="BG246" s="461">
        <v>609903.22641200002</v>
      </c>
      <c r="BH246" s="461">
        <v>3059678.9446179001</v>
      </c>
    </row>
    <row r="247" spans="1:60" x14ac:dyDescent="0.35">
      <c r="A247" t="s">
        <v>2977</v>
      </c>
      <c r="B247">
        <v>346842</v>
      </c>
      <c r="C247" s="2" t="s">
        <v>3001</v>
      </c>
      <c r="D247" s="9" t="s">
        <v>3056</v>
      </c>
      <c r="E247" s="9" t="s">
        <v>1248</v>
      </c>
      <c r="F247" s="9" t="s">
        <v>148</v>
      </c>
      <c r="G247" s="2" t="s">
        <v>3057</v>
      </c>
      <c r="H247" s="2" t="s">
        <v>3058</v>
      </c>
      <c r="I247" s="2" t="s">
        <v>1348</v>
      </c>
      <c r="J247" s="457">
        <v>72211</v>
      </c>
      <c r="K247" s="2" t="s">
        <v>3059</v>
      </c>
      <c r="L247" s="6" t="s">
        <v>3060</v>
      </c>
      <c r="M247" s="9" t="s">
        <v>1228</v>
      </c>
      <c r="N247" s="9" t="s">
        <v>3058</v>
      </c>
      <c r="O247" s="2" t="s">
        <v>3061</v>
      </c>
      <c r="P247" s="3" t="s">
        <v>151</v>
      </c>
      <c r="Q247" s="3">
        <v>46173</v>
      </c>
      <c r="R247">
        <v>251</v>
      </c>
      <c r="S247" s="458"/>
      <c r="T247" s="458"/>
      <c r="U247">
        <v>1</v>
      </c>
      <c r="V247" s="2" t="s">
        <v>3005</v>
      </c>
      <c r="W247" s="8">
        <v>1997</v>
      </c>
      <c r="X247">
        <v>2019</v>
      </c>
      <c r="Y247" s="15">
        <v>18942000</v>
      </c>
      <c r="Z247" s="15">
        <v>18942000</v>
      </c>
      <c r="AB247" s="459">
        <v>25100000</v>
      </c>
      <c r="AC247" s="15">
        <v>25100000</v>
      </c>
      <c r="AD247" s="7">
        <v>46168</v>
      </c>
      <c r="AE247" s="14" t="s">
        <v>95</v>
      </c>
      <c r="AF247" s="16">
        <v>0.75466135458167327</v>
      </c>
      <c r="AG247" s="3">
        <v>46173</v>
      </c>
      <c r="AH247" s="449">
        <v>0.72068984336626096</v>
      </c>
      <c r="AJ247" s="460"/>
      <c r="AN247" s="460"/>
      <c r="AR247" s="460"/>
      <c r="AV247" s="15">
        <v>128.81138112258799</v>
      </c>
      <c r="AX247" s="2"/>
      <c r="AY247" s="459"/>
      <c r="BA247" s="3">
        <v>46173</v>
      </c>
      <c r="BB247" s="461">
        <v>12272340.4507</v>
      </c>
      <c r="BC247" s="461">
        <v>9592735.0416484699</v>
      </c>
      <c r="BD247" s="461">
        <v>2679605.4090515301</v>
      </c>
      <c r="BE247" s="461">
        <v>2188711.79095153</v>
      </c>
      <c r="BF247" s="462" t="s">
        <v>2338</v>
      </c>
      <c r="BG247" s="461">
        <v>477521.650884</v>
      </c>
      <c r="BH247" s="461">
        <v>2760903.3851095298</v>
      </c>
    </row>
    <row r="248" spans="1:60" x14ac:dyDescent="0.35">
      <c r="A248" t="s">
        <v>2977</v>
      </c>
      <c r="B248">
        <v>346842</v>
      </c>
      <c r="C248" s="2" t="s">
        <v>3001</v>
      </c>
      <c r="D248" s="9" t="s">
        <v>3062</v>
      </c>
      <c r="E248" s="9" t="s">
        <v>1248</v>
      </c>
      <c r="F248" s="9" t="s">
        <v>148</v>
      </c>
      <c r="G248" s="2" t="s">
        <v>3063</v>
      </c>
      <c r="H248" s="2" t="s">
        <v>3045</v>
      </c>
      <c r="I248" s="2" t="s">
        <v>296</v>
      </c>
      <c r="J248" s="457">
        <v>27409</v>
      </c>
      <c r="K248" s="2" t="s">
        <v>3046</v>
      </c>
      <c r="L248" s="6" t="s">
        <v>3064</v>
      </c>
      <c r="M248" s="9" t="s">
        <v>1226</v>
      </c>
      <c r="N248" s="9" t="s">
        <v>3045</v>
      </c>
      <c r="O248" s="2" t="s">
        <v>3048</v>
      </c>
      <c r="P248" s="3" t="s">
        <v>151</v>
      </c>
      <c r="Q248" s="3">
        <v>46173</v>
      </c>
      <c r="R248">
        <v>104</v>
      </c>
      <c r="S248" s="458"/>
      <c r="T248" s="458"/>
      <c r="U248">
        <v>1</v>
      </c>
      <c r="V248" s="2" t="s">
        <v>3005</v>
      </c>
      <c r="W248" s="8">
        <v>1996</v>
      </c>
      <c r="X248">
        <v>2018</v>
      </c>
      <c r="Y248" s="15">
        <v>15244000</v>
      </c>
      <c r="Z248" s="15">
        <v>15244000</v>
      </c>
      <c r="AB248" s="459">
        <v>20200000</v>
      </c>
      <c r="AC248" s="15">
        <v>20200000</v>
      </c>
      <c r="AD248" s="7">
        <v>46167</v>
      </c>
      <c r="AE248" s="14" t="s">
        <v>95</v>
      </c>
      <c r="AF248" s="16">
        <v>0.75465346534653466</v>
      </c>
      <c r="AG248" s="3">
        <v>46173</v>
      </c>
      <c r="AH248" s="449">
        <v>0.92800316122233895</v>
      </c>
      <c r="AJ248" s="460"/>
      <c r="AN248" s="460"/>
      <c r="AR248" s="460"/>
      <c r="AV248" s="15">
        <v>135.323098475601</v>
      </c>
      <c r="AX248" s="2"/>
      <c r="AY248" s="459"/>
      <c r="BA248" s="3">
        <v>46173</v>
      </c>
      <c r="BB248" s="461">
        <v>4927866.0999999996</v>
      </c>
      <c r="BC248" s="461">
        <v>2944848.9675965495</v>
      </c>
      <c r="BD248" s="461">
        <v>1983017.1324034501</v>
      </c>
      <c r="BE248" s="461">
        <v>1785902.48840345</v>
      </c>
      <c r="BF248" s="462" t="s">
        <v>2338</v>
      </c>
      <c r="BG248" s="461">
        <v>195634.36788800001</v>
      </c>
      <c r="BH248" s="461">
        <v>1959521.95638745</v>
      </c>
    </row>
    <row r="249" spans="1:60" x14ac:dyDescent="0.35">
      <c r="A249" t="s">
        <v>2977</v>
      </c>
      <c r="B249">
        <v>346842</v>
      </c>
      <c r="C249" s="2" t="s">
        <v>3001</v>
      </c>
      <c r="D249" s="9" t="s">
        <v>3065</v>
      </c>
      <c r="E249" s="9" t="s">
        <v>1248</v>
      </c>
      <c r="F249" s="9" t="s">
        <v>1590</v>
      </c>
      <c r="G249" s="2" t="s">
        <v>3066</v>
      </c>
      <c r="H249" s="2" t="s">
        <v>3067</v>
      </c>
      <c r="I249" s="2" t="s">
        <v>1317</v>
      </c>
      <c r="J249" s="457">
        <v>50309</v>
      </c>
      <c r="K249" s="2" t="s">
        <v>3068</v>
      </c>
      <c r="L249" s="6" t="s">
        <v>3069</v>
      </c>
      <c r="M249" s="9" t="s">
        <v>1231</v>
      </c>
      <c r="N249" s="9" t="s">
        <v>3067</v>
      </c>
      <c r="O249" s="2" t="s">
        <v>3070</v>
      </c>
      <c r="P249" s="3" t="s">
        <v>151</v>
      </c>
      <c r="Q249" s="3">
        <v>46173</v>
      </c>
      <c r="R249">
        <v>234</v>
      </c>
      <c r="S249" s="458"/>
      <c r="T249" s="458"/>
      <c r="U249">
        <v>1</v>
      </c>
      <c r="V249" s="2" t="s">
        <v>3005</v>
      </c>
      <c r="W249" s="8">
        <v>1990</v>
      </c>
      <c r="X249">
        <v>2012</v>
      </c>
      <c r="Y249" s="15">
        <v>16301000</v>
      </c>
      <c r="Z249" s="15">
        <v>16301000</v>
      </c>
      <c r="AB249" s="459">
        <v>21600000</v>
      </c>
      <c r="AC249" s="15">
        <v>21600000</v>
      </c>
      <c r="AD249" s="7">
        <v>46169</v>
      </c>
      <c r="AE249" s="14" t="s">
        <v>95</v>
      </c>
      <c r="AF249" s="16">
        <v>0.75467592592592592</v>
      </c>
      <c r="AG249" s="3">
        <v>46173</v>
      </c>
      <c r="AH249" s="449">
        <v>0.61224680950708299</v>
      </c>
      <c r="AJ249" s="460"/>
      <c r="AN249" s="460"/>
      <c r="AR249" s="460"/>
      <c r="AV249" s="15">
        <v>162.65566432723901</v>
      </c>
      <c r="AX249" s="2"/>
      <c r="AY249" s="459"/>
      <c r="BA249" s="3">
        <v>46173</v>
      </c>
      <c r="BB249" s="461">
        <v>11108708.532299999</v>
      </c>
      <c r="BC249" s="461">
        <v>8728889.61423162</v>
      </c>
      <c r="BD249" s="461">
        <v>2379818.9180683801</v>
      </c>
      <c r="BE249" s="461">
        <v>1935470.57686838</v>
      </c>
      <c r="BF249" s="462" t="s">
        <v>2338</v>
      </c>
      <c r="BG249" s="461">
        <v>459199.82378799998</v>
      </c>
      <c r="BH249" s="461">
        <v>2142555.8234963701</v>
      </c>
    </row>
    <row r="250" spans="1:60" x14ac:dyDescent="0.35">
      <c r="A250" t="s">
        <v>2977</v>
      </c>
      <c r="B250">
        <v>346842</v>
      </c>
      <c r="C250" s="2" t="s">
        <v>3001</v>
      </c>
      <c r="D250" s="9" t="s">
        <v>3071</v>
      </c>
      <c r="E250" s="9" t="s">
        <v>1248</v>
      </c>
      <c r="F250" s="9" t="s">
        <v>148</v>
      </c>
      <c r="G250" s="2" t="s">
        <v>3072</v>
      </c>
      <c r="H250" s="2" t="s">
        <v>3073</v>
      </c>
      <c r="I250" s="2" t="s">
        <v>161</v>
      </c>
      <c r="J250" s="457">
        <v>75149</v>
      </c>
      <c r="K250" s="2" t="s">
        <v>322</v>
      </c>
      <c r="L250" s="6" t="s">
        <v>3074</v>
      </c>
      <c r="M250" s="9" t="s">
        <v>1228</v>
      </c>
      <c r="N250" s="9" t="s">
        <v>1008</v>
      </c>
      <c r="O250" s="2" t="s">
        <v>1673</v>
      </c>
      <c r="P250" s="3" t="s">
        <v>151</v>
      </c>
      <c r="Q250" s="3">
        <v>46173</v>
      </c>
      <c r="R250">
        <v>160</v>
      </c>
      <c r="S250" s="458"/>
      <c r="T250" s="458"/>
      <c r="U250">
        <v>1</v>
      </c>
      <c r="V250" s="2" t="s">
        <v>3005</v>
      </c>
      <c r="W250" s="8">
        <v>1999</v>
      </c>
      <c r="X250">
        <v>2018</v>
      </c>
      <c r="Y250" s="15">
        <v>12829000</v>
      </c>
      <c r="Z250" s="15">
        <v>12829000</v>
      </c>
      <c r="AB250" s="459">
        <v>17000000</v>
      </c>
      <c r="AC250" s="15">
        <v>17000000</v>
      </c>
      <c r="AD250" s="7">
        <v>46171</v>
      </c>
      <c r="AE250" s="14" t="s">
        <v>95</v>
      </c>
      <c r="AF250" s="16">
        <v>0.75464705882352945</v>
      </c>
      <c r="AG250" s="3">
        <v>46173</v>
      </c>
      <c r="AH250" s="449">
        <v>0.70369863013698597</v>
      </c>
      <c r="AJ250" s="460"/>
      <c r="AN250" s="460"/>
      <c r="AR250" s="460"/>
      <c r="AV250" s="15">
        <v>110.175820517812</v>
      </c>
      <c r="AX250" s="2"/>
      <c r="AY250" s="459"/>
      <c r="BA250" s="3">
        <v>46173</v>
      </c>
      <c r="BB250" s="461">
        <v>4687420.55</v>
      </c>
      <c r="BC250" s="461">
        <v>3415498.1934787901</v>
      </c>
      <c r="BD250" s="461">
        <v>1271922.3565212099</v>
      </c>
      <c r="BE250" s="461">
        <v>1084425.53452121</v>
      </c>
      <c r="BF250" s="462" t="s">
        <v>2338</v>
      </c>
      <c r="BG250" s="461">
        <v>200990.23592400001</v>
      </c>
      <c r="BH250" s="461">
        <v>1401552.7767048399</v>
      </c>
    </row>
    <row r="251" spans="1:60" x14ac:dyDescent="0.35">
      <c r="A251" t="s">
        <v>2977</v>
      </c>
      <c r="B251">
        <v>346842</v>
      </c>
      <c r="C251" s="2" t="s">
        <v>3001</v>
      </c>
      <c r="D251" s="9" t="s">
        <v>3075</v>
      </c>
      <c r="E251" s="9" t="s">
        <v>1248</v>
      </c>
      <c r="F251" s="9" t="s">
        <v>148</v>
      </c>
      <c r="G251" s="2" t="s">
        <v>3076</v>
      </c>
      <c r="H251" s="2" t="s">
        <v>3077</v>
      </c>
      <c r="I251" s="2" t="s">
        <v>1321</v>
      </c>
      <c r="J251" s="457">
        <v>64153</v>
      </c>
      <c r="K251" s="2" t="s">
        <v>3078</v>
      </c>
      <c r="L251" s="6" t="s">
        <v>3079</v>
      </c>
      <c r="M251" s="9" t="s">
        <v>1231</v>
      </c>
      <c r="N251" s="9" t="s">
        <v>3077</v>
      </c>
      <c r="O251" s="2" t="s">
        <v>3080</v>
      </c>
      <c r="P251" s="3" t="s">
        <v>151</v>
      </c>
      <c r="Q251" s="3">
        <v>46173</v>
      </c>
      <c r="R251">
        <v>116</v>
      </c>
      <c r="S251" s="458"/>
      <c r="T251" s="458"/>
      <c r="U251">
        <v>1</v>
      </c>
      <c r="V251" s="2" t="s">
        <v>3005</v>
      </c>
      <c r="W251" s="8">
        <v>1997</v>
      </c>
      <c r="X251">
        <v>2018</v>
      </c>
      <c r="Y251" s="15">
        <v>10113000</v>
      </c>
      <c r="Z251" s="15">
        <v>10113000</v>
      </c>
      <c r="AB251" s="459">
        <v>13400000</v>
      </c>
      <c r="AC251" s="15">
        <v>13400000</v>
      </c>
      <c r="AD251" s="7">
        <v>46169</v>
      </c>
      <c r="AE251" s="14" t="s">
        <v>95</v>
      </c>
      <c r="AF251" s="16">
        <v>0.75470149253731345</v>
      </c>
      <c r="AG251" s="3">
        <v>46173</v>
      </c>
      <c r="AH251" s="449">
        <v>0.795205479452055</v>
      </c>
      <c r="AJ251" s="460"/>
      <c r="AN251" s="460"/>
      <c r="AR251" s="460"/>
      <c r="AV251" s="15">
        <v>120.576061956102</v>
      </c>
      <c r="AX251" s="2"/>
      <c r="AY251" s="459"/>
      <c r="BA251" s="3">
        <v>46173</v>
      </c>
      <c r="BB251" s="461">
        <v>4311831.41</v>
      </c>
      <c r="BC251" s="461">
        <v>3141193.49875791</v>
      </c>
      <c r="BD251" s="461">
        <v>1170637.9112420899</v>
      </c>
      <c r="BE251" s="461">
        <v>998160.81164208695</v>
      </c>
      <c r="BF251" s="462" t="s">
        <v>2338</v>
      </c>
      <c r="BG251" s="461">
        <v>180436.19648799999</v>
      </c>
      <c r="BH251" s="461">
        <v>1224577.38137609</v>
      </c>
    </row>
    <row r="252" spans="1:60" x14ac:dyDescent="0.35">
      <c r="A252" t="s">
        <v>2977</v>
      </c>
      <c r="B252">
        <v>346842</v>
      </c>
      <c r="C252" s="2" t="s">
        <v>3001</v>
      </c>
      <c r="D252" s="9" t="s">
        <v>3081</v>
      </c>
      <c r="E252" s="9" t="s">
        <v>1248</v>
      </c>
      <c r="F252" s="9" t="s">
        <v>148</v>
      </c>
      <c r="G252" s="2" t="s">
        <v>3082</v>
      </c>
      <c r="H252" s="2" t="s">
        <v>3083</v>
      </c>
      <c r="I252" s="2" t="s">
        <v>1348</v>
      </c>
      <c r="J252" s="457">
        <v>72762</v>
      </c>
      <c r="K252" s="2" t="s">
        <v>1011</v>
      </c>
      <c r="L252" s="6" t="s">
        <v>3084</v>
      </c>
      <c r="M252" s="9" t="s">
        <v>1228</v>
      </c>
      <c r="N252" s="9" t="s">
        <v>3085</v>
      </c>
      <c r="O252" s="2" t="s">
        <v>3086</v>
      </c>
      <c r="P252" s="3" t="s">
        <v>151</v>
      </c>
      <c r="Q252" s="3">
        <v>46173</v>
      </c>
      <c r="R252">
        <v>102</v>
      </c>
      <c r="S252" s="458"/>
      <c r="T252" s="458"/>
      <c r="U252">
        <v>1</v>
      </c>
      <c r="V252" s="2" t="s">
        <v>3005</v>
      </c>
      <c r="W252" s="8">
        <v>1995</v>
      </c>
      <c r="X252">
        <v>2018</v>
      </c>
      <c r="Y252" s="15">
        <v>8000000</v>
      </c>
      <c r="Z252" s="15">
        <v>8000000</v>
      </c>
      <c r="AB252" s="459">
        <v>10600000</v>
      </c>
      <c r="AC252" s="15">
        <v>10600000</v>
      </c>
      <c r="AD252" s="7">
        <v>46163</v>
      </c>
      <c r="AE252" s="14" t="s">
        <v>95</v>
      </c>
      <c r="AF252" s="16">
        <v>0.75471698113207553</v>
      </c>
      <c r="AG252" s="3">
        <v>46173</v>
      </c>
      <c r="AH252" s="449">
        <v>0.61383293043244702</v>
      </c>
      <c r="AJ252" s="460"/>
      <c r="AN252" s="460"/>
      <c r="AR252" s="460"/>
      <c r="AV252" s="15">
        <v>127.113543517263</v>
      </c>
      <c r="AX252" s="2"/>
      <c r="AY252" s="459"/>
      <c r="BA252" s="3">
        <v>46173</v>
      </c>
      <c r="BB252" s="461">
        <v>2986292.69</v>
      </c>
      <c r="BC252" s="461">
        <v>2181104.0887039448</v>
      </c>
      <c r="BD252" s="461">
        <v>805188.60129605501</v>
      </c>
      <c r="BE252" s="461">
        <v>685736.89369605505</v>
      </c>
      <c r="BF252" s="462" t="s">
        <v>2338</v>
      </c>
      <c r="BG252" s="461">
        <v>117548.42668400001</v>
      </c>
      <c r="BH252" s="461">
        <v>763186.72788305499</v>
      </c>
    </row>
    <row r="253" spans="1:60" x14ac:dyDescent="0.35">
      <c r="A253" t="s">
        <v>3156</v>
      </c>
      <c r="B253">
        <v>316243</v>
      </c>
      <c r="C253" s="2" t="s">
        <v>3157</v>
      </c>
      <c r="D253" s="9" t="s">
        <v>3164</v>
      </c>
      <c r="E253" s="9" t="s">
        <v>521</v>
      </c>
      <c r="F253" s="9" t="s">
        <v>148</v>
      </c>
      <c r="G253" s="2" t="s">
        <v>3165</v>
      </c>
      <c r="H253" s="2" t="s">
        <v>3166</v>
      </c>
      <c r="I253" s="2" t="s">
        <v>455</v>
      </c>
      <c r="J253" s="457">
        <v>60118</v>
      </c>
      <c r="K253" s="2" t="s">
        <v>3167</v>
      </c>
      <c r="L253" s="6" t="s">
        <v>3168</v>
      </c>
      <c r="M253" s="9" t="s">
        <v>1227</v>
      </c>
      <c r="N253" s="9" t="s">
        <v>454</v>
      </c>
      <c r="O253" s="2" t="s">
        <v>3169</v>
      </c>
      <c r="P253" s="3" t="s">
        <v>151</v>
      </c>
      <c r="Q253" s="3">
        <v>45869</v>
      </c>
      <c r="R253">
        <v>184</v>
      </c>
      <c r="S253" s="458">
        <f>189964+250232</f>
        <v>440196</v>
      </c>
      <c r="T253" s="458">
        <v>323293</v>
      </c>
      <c r="V253" s="2" t="s">
        <v>3005</v>
      </c>
      <c r="W253" s="8">
        <v>2023</v>
      </c>
      <c r="X253">
        <v>2025</v>
      </c>
      <c r="Y253" s="15">
        <v>82500000</v>
      </c>
      <c r="Z253" s="15">
        <v>36295000</v>
      </c>
      <c r="AA253" s="15">
        <f>4700000+5670000</f>
        <v>10370000</v>
      </c>
      <c r="AB253" s="459">
        <v>49400000</v>
      </c>
      <c r="AC253" s="15">
        <v>72700000</v>
      </c>
      <c r="AD253" s="7">
        <v>45812</v>
      </c>
      <c r="AE253" s="14">
        <v>0.06</v>
      </c>
      <c r="AF253" s="16">
        <f t="shared" ref="AF253:AF272" si="23">IF(OR(Z253="",AC253=""),"",Z253/AC253)</f>
        <v>0.49924346629986244</v>
      </c>
      <c r="AG253" s="3">
        <v>45869</v>
      </c>
      <c r="AH253" s="449">
        <v>0.77054999999999996</v>
      </c>
      <c r="AJ253" s="460"/>
      <c r="AN253" s="460"/>
      <c r="AR253" s="460"/>
      <c r="AV253" s="15">
        <v>3334</v>
      </c>
      <c r="AX253" s="2"/>
      <c r="AY253" s="459"/>
      <c r="BA253" s="3">
        <v>45869</v>
      </c>
      <c r="BB253" s="461">
        <v>2820027.08</v>
      </c>
      <c r="BC253" s="461">
        <v>1307807.8399999999</v>
      </c>
      <c r="BD253" s="461">
        <f>BB253-BC253</f>
        <v>1512219.2400000002</v>
      </c>
      <c r="BE253" s="461"/>
      <c r="BF253" s="462" t="str">
        <f>"T3 "&amp;TEXT(BA253,"mm/dd/yyyy")</f>
        <v>T3 07/31/2025</v>
      </c>
    </row>
    <row r="254" spans="1:60" x14ac:dyDescent="0.35">
      <c r="A254" t="s">
        <v>3156</v>
      </c>
      <c r="B254">
        <v>316243</v>
      </c>
      <c r="C254" s="2" t="s">
        <v>3157</v>
      </c>
      <c r="D254" s="9" t="s">
        <v>3170</v>
      </c>
      <c r="E254" s="9" t="s">
        <v>521</v>
      </c>
      <c r="F254" s="9" t="s">
        <v>148</v>
      </c>
      <c r="G254" s="2" t="s">
        <v>3171</v>
      </c>
      <c r="H254" s="2" t="s">
        <v>3172</v>
      </c>
      <c r="I254" s="2" t="s">
        <v>455</v>
      </c>
      <c r="J254" s="457">
        <v>60560</v>
      </c>
      <c r="K254" s="2" t="s">
        <v>3173</v>
      </c>
      <c r="L254" s="6" t="s">
        <v>3174</v>
      </c>
      <c r="M254" s="9" t="s">
        <v>1227</v>
      </c>
      <c r="N254" s="9" t="s">
        <v>454</v>
      </c>
      <c r="O254" s="2" t="s">
        <v>3169</v>
      </c>
      <c r="P254" s="3" t="s">
        <v>151</v>
      </c>
      <c r="Q254" s="3">
        <v>45869</v>
      </c>
      <c r="R254">
        <v>240</v>
      </c>
      <c r="S254" s="458">
        <v>491264</v>
      </c>
      <c r="T254" s="458">
        <v>390712</v>
      </c>
      <c r="V254" s="2" t="s">
        <v>3005</v>
      </c>
      <c r="W254" s="8">
        <v>2023</v>
      </c>
      <c r="Y254" s="15">
        <v>89500000</v>
      </c>
      <c r="Z254" s="15">
        <v>21930000</v>
      </c>
      <c r="AA254" s="15">
        <v>9600000</v>
      </c>
      <c r="AB254" s="459">
        <v>27400000</v>
      </c>
      <c r="AC254" s="15">
        <v>81400000</v>
      </c>
      <c r="AD254" s="7">
        <v>45671</v>
      </c>
      <c r="AE254" s="14">
        <v>0.06</v>
      </c>
      <c r="AF254" s="16">
        <f t="shared" si="23"/>
        <v>0.2694103194103194</v>
      </c>
      <c r="AG254" s="3">
        <v>45869</v>
      </c>
      <c r="AH254" s="449">
        <v>0.81820000000000004</v>
      </c>
      <c r="AJ254" s="460"/>
      <c r="AN254" s="460"/>
      <c r="AR254" s="460"/>
      <c r="AV254" s="15">
        <v>2720</v>
      </c>
      <c r="AX254" s="2"/>
      <c r="AY254" s="459"/>
      <c r="BA254" s="3">
        <v>45869</v>
      </c>
      <c r="BB254" s="461">
        <v>1322554.96</v>
      </c>
      <c r="BC254" s="461">
        <v>732190.32</v>
      </c>
      <c r="BD254" s="461">
        <f>BB254-BC254</f>
        <v>590364.64</v>
      </c>
      <c r="BE254" s="461"/>
      <c r="BF254" s="462" t="str">
        <f>"T3 "&amp;TEXT(BA254,"mm/dd/yyyy")</f>
        <v>T3 07/31/2025</v>
      </c>
    </row>
    <row r="255" spans="1:60" x14ac:dyDescent="0.35">
      <c r="A255" t="s">
        <v>3156</v>
      </c>
      <c r="B255">
        <v>316243</v>
      </c>
      <c r="C255" s="2" t="s">
        <v>3157</v>
      </c>
      <c r="D255" s="9" t="s">
        <v>3175</v>
      </c>
      <c r="E255" s="9" t="s">
        <v>1254</v>
      </c>
      <c r="F255" s="9" t="s">
        <v>148</v>
      </c>
      <c r="G255" s="2" t="s">
        <v>3176</v>
      </c>
      <c r="H255" s="2" t="s">
        <v>294</v>
      </c>
      <c r="I255" s="2" t="s">
        <v>304</v>
      </c>
      <c r="J255" s="457">
        <v>35806</v>
      </c>
      <c r="K255" s="2" t="s">
        <v>3029</v>
      </c>
      <c r="L255" s="6" t="s">
        <v>3177</v>
      </c>
      <c r="M255" s="9" t="s">
        <v>1225</v>
      </c>
      <c r="N255" s="9" t="s">
        <v>294</v>
      </c>
      <c r="O255" s="2" t="s">
        <v>3178</v>
      </c>
      <c r="P255" s="3" t="s">
        <v>151</v>
      </c>
      <c r="Q255" s="3">
        <v>45869</v>
      </c>
      <c r="R255">
        <v>222</v>
      </c>
      <c r="S255" s="458">
        <v>201201</v>
      </c>
      <c r="T255" s="458">
        <v>197980</v>
      </c>
      <c r="V255" s="2" t="s">
        <v>3005</v>
      </c>
      <c r="W255" s="8">
        <v>2021</v>
      </c>
      <c r="Y255" s="15">
        <v>50376865</v>
      </c>
      <c r="Z255" s="15">
        <v>31025000</v>
      </c>
      <c r="AA255" s="15">
        <v>5250000</v>
      </c>
      <c r="AB255" s="459">
        <v>39000000</v>
      </c>
      <c r="AC255" s="15">
        <v>40000000</v>
      </c>
      <c r="AD255" s="7">
        <v>45777</v>
      </c>
      <c r="AE255" s="14">
        <v>5.5E-2</v>
      </c>
      <c r="AF255" s="16">
        <f t="shared" si="23"/>
        <v>0.77562500000000001</v>
      </c>
      <c r="AG255" s="3">
        <v>45834</v>
      </c>
      <c r="AH255" s="449">
        <v>0.86780000000000002</v>
      </c>
      <c r="AJ255" s="460"/>
      <c r="AN255" s="460"/>
      <c r="AR255" s="460"/>
      <c r="AV255" s="15">
        <v>1368.64</v>
      </c>
      <c r="AX255" s="2"/>
      <c r="AY255" s="459"/>
      <c r="BA255" s="3">
        <v>45808</v>
      </c>
      <c r="BB255" s="461">
        <v>3208010.68</v>
      </c>
      <c r="BC255" s="461">
        <v>1859231</v>
      </c>
      <c r="BD255" s="461">
        <f>BB255-BC255</f>
        <v>1348779.6800000002</v>
      </c>
      <c r="BE255" s="461"/>
      <c r="BF255" s="462" t="str">
        <f>"T3 "&amp;TEXT(BA255,"mm/dd/yyyy")</f>
        <v>T3 05/31/2025</v>
      </c>
    </row>
    <row r="256" spans="1:60" x14ac:dyDescent="0.35">
      <c r="A256" t="s">
        <v>3156</v>
      </c>
      <c r="B256">
        <v>316243</v>
      </c>
      <c r="C256" s="2" t="s">
        <v>3157</v>
      </c>
      <c r="D256" s="9" t="s">
        <v>3179</v>
      </c>
      <c r="E256" s="9" t="s">
        <v>2900</v>
      </c>
      <c r="F256" s="9" t="s">
        <v>148</v>
      </c>
      <c r="G256" s="2" t="s">
        <v>3180</v>
      </c>
      <c r="H256" s="2" t="s">
        <v>3181</v>
      </c>
      <c r="I256" s="2" t="s">
        <v>1346</v>
      </c>
      <c r="J256" s="457">
        <v>37090</v>
      </c>
      <c r="K256" s="2" t="s">
        <v>3182</v>
      </c>
      <c r="L256" s="6" t="s">
        <v>3183</v>
      </c>
      <c r="M256" s="9" t="s">
        <v>1225</v>
      </c>
      <c r="N256" s="9" t="s">
        <v>3184</v>
      </c>
      <c r="O256" s="2" t="s">
        <v>3185</v>
      </c>
      <c r="P256" s="3" t="s">
        <v>151</v>
      </c>
      <c r="Q256" s="3">
        <v>45869</v>
      </c>
      <c r="R256">
        <v>219</v>
      </c>
      <c r="S256" s="458">
        <v>191473</v>
      </c>
      <c r="T256" s="458">
        <v>182609</v>
      </c>
      <c r="V256" s="2" t="s">
        <v>3005</v>
      </c>
      <c r="W256" s="8">
        <v>2023</v>
      </c>
      <c r="Y256" s="15">
        <v>32948776.550000001</v>
      </c>
      <c r="Z256" s="15">
        <v>8500000</v>
      </c>
      <c r="AA256" s="15">
        <v>3900000</v>
      </c>
      <c r="AB256" s="459">
        <v>16700000</v>
      </c>
      <c r="AC256" s="15">
        <v>24200000</v>
      </c>
      <c r="AD256" s="7">
        <v>45792</v>
      </c>
      <c r="AE256" s="14">
        <v>6.5000000000000002E-2</v>
      </c>
      <c r="AF256" s="16">
        <f t="shared" si="23"/>
        <v>0.3512396694214876</v>
      </c>
      <c r="AG256" s="3"/>
      <c r="AH256" s="449"/>
      <c r="AJ256" s="460"/>
      <c r="AN256" s="460"/>
      <c r="AR256" s="460"/>
      <c r="AV256" s="15"/>
      <c r="AX256" s="2"/>
      <c r="AY256" s="459"/>
      <c r="BA256" s="3"/>
      <c r="BB256" s="461"/>
      <c r="BC256" s="461"/>
      <c r="BD256" s="461"/>
      <c r="BE256" s="461"/>
      <c r="BF256" s="462"/>
    </row>
    <row r="257" spans="1:58" x14ac:dyDescent="0.35">
      <c r="A257" t="s">
        <v>3156</v>
      </c>
      <c r="B257">
        <v>316243</v>
      </c>
      <c r="C257" s="2" t="s">
        <v>3157</v>
      </c>
      <c r="D257" s="9" t="s">
        <v>3186</v>
      </c>
      <c r="E257" s="9" t="s">
        <v>521</v>
      </c>
      <c r="F257" s="9" t="s">
        <v>148</v>
      </c>
      <c r="G257" s="2" t="s">
        <v>3187</v>
      </c>
      <c r="H257" s="2" t="s">
        <v>3188</v>
      </c>
      <c r="I257" s="2" t="s">
        <v>187</v>
      </c>
      <c r="J257" s="457">
        <v>30034</v>
      </c>
      <c r="K257" s="2" t="s">
        <v>3189</v>
      </c>
      <c r="L257" s="6" t="s">
        <v>3190</v>
      </c>
      <c r="M257" s="9" t="s">
        <v>1226</v>
      </c>
      <c r="N257" s="9" t="s">
        <v>701</v>
      </c>
      <c r="O257" s="2" t="s">
        <v>3191</v>
      </c>
      <c r="P257" s="3" t="s">
        <v>151</v>
      </c>
      <c r="Q257" s="3">
        <v>45869</v>
      </c>
      <c r="R257">
        <v>276</v>
      </c>
      <c r="S257" s="458">
        <v>270936</v>
      </c>
      <c r="T257" s="458">
        <v>355530</v>
      </c>
      <c r="V257" s="2" t="s">
        <v>3005</v>
      </c>
      <c r="W257" s="8">
        <v>1972</v>
      </c>
      <c r="X257">
        <v>2019</v>
      </c>
      <c r="Y257" s="15">
        <v>31840000</v>
      </c>
      <c r="Z257" s="15">
        <v>13650000</v>
      </c>
      <c r="AB257" s="459">
        <v>24300000</v>
      </c>
      <c r="AC257" s="15">
        <v>27700000</v>
      </c>
      <c r="AD257" s="7">
        <v>45824</v>
      </c>
      <c r="AE257" s="14">
        <v>6.25E-2</v>
      </c>
      <c r="AF257" s="16">
        <f t="shared" si="23"/>
        <v>0.49277978339350181</v>
      </c>
      <c r="AG257" s="3">
        <v>45777</v>
      </c>
      <c r="AH257" s="449">
        <v>0.45</v>
      </c>
      <c r="AJ257" s="460"/>
      <c r="AN257" s="460"/>
      <c r="AR257" s="460"/>
      <c r="AV257" s="15">
        <v>1226</v>
      </c>
      <c r="AX257" s="2"/>
      <c r="AY257" s="459"/>
      <c r="BA257" s="3">
        <v>45777</v>
      </c>
      <c r="BB257" s="461">
        <v>1563468</v>
      </c>
      <c r="BC257" s="461">
        <v>1571002</v>
      </c>
      <c r="BD257" s="461">
        <f t="shared" ref="BD257:BD262" si="24">BB257-BC257</f>
        <v>-7534</v>
      </c>
      <c r="BE257" s="461"/>
      <c r="BF257" s="462" t="str">
        <f t="shared" ref="BF257:BF262" si="25">"T3 "&amp;TEXT(BA257,"mm/dd/yyyy")</f>
        <v>T3 04/30/2025</v>
      </c>
    </row>
    <row r="258" spans="1:58" x14ac:dyDescent="0.35">
      <c r="A258" t="s">
        <v>3156</v>
      </c>
      <c r="B258">
        <v>316243</v>
      </c>
      <c r="C258" s="2" t="s">
        <v>3157</v>
      </c>
      <c r="D258" s="9" t="s">
        <v>3192</v>
      </c>
      <c r="E258" s="9" t="s">
        <v>521</v>
      </c>
      <c r="F258" s="9" t="s">
        <v>1612</v>
      </c>
      <c r="G258" s="2" t="s">
        <v>3193</v>
      </c>
      <c r="H258" s="2" t="s">
        <v>513</v>
      </c>
      <c r="I258" s="2" t="s">
        <v>161</v>
      </c>
      <c r="J258" s="457">
        <v>77054</v>
      </c>
      <c r="K258" s="2" t="s">
        <v>3038</v>
      </c>
      <c r="L258" s="6" t="s">
        <v>3194</v>
      </c>
      <c r="M258" s="9" t="s">
        <v>1228</v>
      </c>
      <c r="N258" s="9" t="s">
        <v>513</v>
      </c>
      <c r="O258" s="2" t="s">
        <v>3195</v>
      </c>
      <c r="P258" s="3" t="s">
        <v>151</v>
      </c>
      <c r="Q258" s="3">
        <v>45869</v>
      </c>
      <c r="R258">
        <v>312</v>
      </c>
      <c r="S258" s="458"/>
      <c r="T258" s="458">
        <v>215408</v>
      </c>
      <c r="V258" s="2" t="s">
        <v>3005</v>
      </c>
      <c r="W258" s="8">
        <v>1978</v>
      </c>
      <c r="Y258" s="15">
        <v>32700000</v>
      </c>
      <c r="Z258" s="15">
        <v>23375000</v>
      </c>
      <c r="AB258" s="459">
        <v>34000000</v>
      </c>
      <c r="AC258" s="15">
        <v>34000000</v>
      </c>
      <c r="AD258" s="7">
        <v>45813</v>
      </c>
      <c r="AE258" s="14">
        <v>5.5E-2</v>
      </c>
      <c r="AF258" s="16">
        <f t="shared" si="23"/>
        <v>0.6875</v>
      </c>
      <c r="AG258" s="3">
        <v>45828</v>
      </c>
      <c r="AH258" s="449">
        <v>0.91600000000000004</v>
      </c>
      <c r="AJ258" s="460"/>
      <c r="AN258" s="460"/>
      <c r="AR258" s="460"/>
      <c r="AV258" s="15">
        <v>994</v>
      </c>
      <c r="AX258" s="2"/>
      <c r="AY258" s="459"/>
      <c r="BA258" s="3">
        <v>45838</v>
      </c>
      <c r="BB258" s="461">
        <v>3997915</v>
      </c>
      <c r="BC258" s="461">
        <v>2213594</v>
      </c>
      <c r="BD258" s="461">
        <f t="shared" si="24"/>
        <v>1784321</v>
      </c>
      <c r="BE258" s="461"/>
      <c r="BF258" s="462" t="str">
        <f t="shared" si="25"/>
        <v>T3 06/30/2025</v>
      </c>
    </row>
    <row r="259" spans="1:58" x14ac:dyDescent="0.35">
      <c r="A259" t="s">
        <v>3156</v>
      </c>
      <c r="B259">
        <v>316243</v>
      </c>
      <c r="C259" s="2" t="s">
        <v>3157</v>
      </c>
      <c r="D259" s="9" t="s">
        <v>3196</v>
      </c>
      <c r="E259" s="9" t="s">
        <v>521</v>
      </c>
      <c r="F259" s="9" t="s">
        <v>148</v>
      </c>
      <c r="G259" s="2" t="s">
        <v>3197</v>
      </c>
      <c r="H259" s="2" t="s">
        <v>2943</v>
      </c>
      <c r="I259" s="2" t="s">
        <v>455</v>
      </c>
      <c r="J259" s="457">
        <v>60002</v>
      </c>
      <c r="K259" s="2" t="s">
        <v>2954</v>
      </c>
      <c r="L259" s="6" t="s">
        <v>3198</v>
      </c>
      <c r="M259" s="9" t="s">
        <v>1227</v>
      </c>
      <c r="N259" s="9" t="s">
        <v>454</v>
      </c>
      <c r="O259" s="2" t="s">
        <v>3169</v>
      </c>
      <c r="P259" s="3" t="s">
        <v>151</v>
      </c>
      <c r="Q259" s="3">
        <v>45869</v>
      </c>
      <c r="R259">
        <v>110</v>
      </c>
      <c r="S259" s="458">
        <v>297044</v>
      </c>
      <c r="T259" s="458">
        <v>211073</v>
      </c>
      <c r="V259" s="2" t="s">
        <v>3005</v>
      </c>
      <c r="W259" s="8">
        <v>2021</v>
      </c>
      <c r="Y259" s="15">
        <v>43000000</v>
      </c>
      <c r="Z259" s="15">
        <v>19975000</v>
      </c>
      <c r="AA259" s="15">
        <v>6600000</v>
      </c>
      <c r="AB259" s="459">
        <v>30900000</v>
      </c>
      <c r="AC259" s="15">
        <v>47000000</v>
      </c>
      <c r="AD259" s="7">
        <v>45693</v>
      </c>
      <c r="AE259" s="14">
        <v>5.7500000000000002E-2</v>
      </c>
      <c r="AF259" s="16">
        <f t="shared" si="23"/>
        <v>0.42499999999999999</v>
      </c>
      <c r="AG259" s="3">
        <v>45869</v>
      </c>
      <c r="AH259" s="449">
        <v>0.78790000000000004</v>
      </c>
      <c r="AJ259" s="460"/>
      <c r="AN259" s="460"/>
      <c r="AR259" s="460"/>
      <c r="AV259" s="15">
        <v>3353</v>
      </c>
      <c r="AX259" s="2"/>
      <c r="AY259" s="459"/>
      <c r="BA259" s="3">
        <v>45869</v>
      </c>
      <c r="BB259" s="461">
        <v>1803709</v>
      </c>
      <c r="BC259" s="461">
        <v>1232657</v>
      </c>
      <c r="BD259" s="461">
        <f t="shared" si="24"/>
        <v>571052</v>
      </c>
      <c r="BE259" s="461"/>
      <c r="BF259" s="462" t="str">
        <f t="shared" si="25"/>
        <v>T3 07/31/2025</v>
      </c>
    </row>
    <row r="260" spans="1:58" x14ac:dyDescent="0.35">
      <c r="A260" t="s">
        <v>3156</v>
      </c>
      <c r="B260">
        <v>316243</v>
      </c>
      <c r="C260" s="2" t="s">
        <v>3157</v>
      </c>
      <c r="D260" s="9" t="s">
        <v>3199</v>
      </c>
      <c r="E260" s="9" t="s">
        <v>521</v>
      </c>
      <c r="F260" s="9" t="s">
        <v>1612</v>
      </c>
      <c r="G260" s="2" t="s">
        <v>3200</v>
      </c>
      <c r="H260" s="2" t="s">
        <v>513</v>
      </c>
      <c r="I260" s="2" t="s">
        <v>161</v>
      </c>
      <c r="J260" s="457">
        <v>77054</v>
      </c>
      <c r="K260" s="2" t="s">
        <v>3038</v>
      </c>
      <c r="L260" s="6" t="s">
        <v>3201</v>
      </c>
      <c r="M260" s="9" t="s">
        <v>1228</v>
      </c>
      <c r="N260" s="9" t="s">
        <v>513</v>
      </c>
      <c r="O260" s="2" t="s">
        <v>3195</v>
      </c>
      <c r="P260" s="3" t="s">
        <v>151</v>
      </c>
      <c r="Q260" s="3">
        <v>45869</v>
      </c>
      <c r="R260">
        <v>312</v>
      </c>
      <c r="S260" s="458"/>
      <c r="T260" s="458">
        <v>215408</v>
      </c>
      <c r="V260" s="2" t="s">
        <v>3005</v>
      </c>
      <c r="W260" s="8">
        <v>1978</v>
      </c>
      <c r="Y260" s="15">
        <v>32450000</v>
      </c>
      <c r="Z260" s="15">
        <v>23375000</v>
      </c>
      <c r="AB260" s="459">
        <v>35200000</v>
      </c>
      <c r="AC260" s="15">
        <v>35500000</v>
      </c>
      <c r="AD260" s="7">
        <v>45813</v>
      </c>
      <c r="AE260" s="14">
        <v>5.5E-2</v>
      </c>
      <c r="AF260" s="16">
        <f t="shared" si="23"/>
        <v>0.65845070422535212</v>
      </c>
      <c r="AG260" s="3">
        <v>45838</v>
      </c>
      <c r="AH260" s="449">
        <v>0.80400000000000005</v>
      </c>
      <c r="AJ260" s="460"/>
      <c r="AN260" s="460"/>
      <c r="AR260" s="460"/>
      <c r="AV260" s="15">
        <v>1003</v>
      </c>
      <c r="AX260" s="2"/>
      <c r="AY260" s="459"/>
      <c r="BA260" s="3">
        <v>45808</v>
      </c>
      <c r="BB260" s="461">
        <v>3452734.6</v>
      </c>
      <c r="BC260" s="461">
        <v>2276347.2000000002</v>
      </c>
      <c r="BD260" s="461">
        <f t="shared" si="24"/>
        <v>1176387.3999999999</v>
      </c>
      <c r="BE260" s="461"/>
      <c r="BF260" s="462" t="str">
        <f t="shared" si="25"/>
        <v>T3 05/31/2025</v>
      </c>
    </row>
    <row r="261" spans="1:58" x14ac:dyDescent="0.35">
      <c r="A261" t="s">
        <v>3156</v>
      </c>
      <c r="B261">
        <v>316243</v>
      </c>
      <c r="C261" s="2" t="s">
        <v>3157</v>
      </c>
      <c r="D261" s="9" t="s">
        <v>3202</v>
      </c>
      <c r="E261" s="9" t="s">
        <v>521</v>
      </c>
      <c r="F261" s="9" t="s">
        <v>148</v>
      </c>
      <c r="G261" s="2" t="s">
        <v>3203</v>
      </c>
      <c r="H261" s="2" t="s">
        <v>3204</v>
      </c>
      <c r="I261" s="2" t="s">
        <v>191</v>
      </c>
      <c r="J261" s="457">
        <v>33811</v>
      </c>
      <c r="K261" s="2" t="s">
        <v>3068</v>
      </c>
      <c r="L261" s="6" t="s">
        <v>3205</v>
      </c>
      <c r="M261" s="9" t="s">
        <v>1226</v>
      </c>
      <c r="N261" s="9" t="s">
        <v>3204</v>
      </c>
      <c r="O261" s="2" t="s">
        <v>3206</v>
      </c>
      <c r="P261" s="3" t="s">
        <v>151</v>
      </c>
      <c r="Q261" s="3">
        <v>45869</v>
      </c>
      <c r="R261">
        <v>160</v>
      </c>
      <c r="S261" s="458">
        <v>171324</v>
      </c>
      <c r="T261" s="458">
        <v>169240</v>
      </c>
      <c r="V261" s="2" t="s">
        <v>3005</v>
      </c>
      <c r="W261" s="8">
        <v>2023</v>
      </c>
      <c r="Y261" s="15">
        <v>32600000</v>
      </c>
      <c r="Z261" s="15">
        <v>25237908.072000001</v>
      </c>
      <c r="AB261" s="459">
        <v>36300000</v>
      </c>
      <c r="AC261" s="15">
        <v>38200000</v>
      </c>
      <c r="AD261" s="7">
        <v>45779</v>
      </c>
      <c r="AE261" s="14">
        <v>5.7500000000000002E-2</v>
      </c>
      <c r="AF261" s="16">
        <f t="shared" si="23"/>
        <v>0.66067822178010471</v>
      </c>
      <c r="AG261" s="3">
        <v>45777</v>
      </c>
      <c r="AH261" s="449">
        <v>0.25</v>
      </c>
      <c r="AJ261" s="460"/>
      <c r="AN261" s="460"/>
      <c r="AR261" s="460"/>
      <c r="AV261" s="15">
        <v>1821</v>
      </c>
      <c r="AX261" s="2"/>
      <c r="AY261" s="459"/>
      <c r="BA261" s="3">
        <v>45747</v>
      </c>
      <c r="BB261" s="461">
        <v>751818.04</v>
      </c>
      <c r="BC261" s="461">
        <v>608414.96</v>
      </c>
      <c r="BD261" s="461">
        <f t="shared" si="24"/>
        <v>143403.08000000007</v>
      </c>
      <c r="BE261" s="461"/>
      <c r="BF261" s="462" t="str">
        <f t="shared" si="25"/>
        <v>T3 03/31/2025</v>
      </c>
    </row>
    <row r="262" spans="1:58" x14ac:dyDescent="0.35">
      <c r="A262" t="s">
        <v>3156</v>
      </c>
      <c r="B262">
        <v>316243</v>
      </c>
      <c r="C262" s="2" t="s">
        <v>3157</v>
      </c>
      <c r="D262" s="9" t="s">
        <v>3207</v>
      </c>
      <c r="E262" s="9" t="s">
        <v>521</v>
      </c>
      <c r="F262" s="9" t="s">
        <v>1612</v>
      </c>
      <c r="G262" s="2" t="s">
        <v>3208</v>
      </c>
      <c r="H262" s="2" t="s">
        <v>3209</v>
      </c>
      <c r="I262" s="2" t="s">
        <v>1362</v>
      </c>
      <c r="J262" s="457">
        <v>87106</v>
      </c>
      <c r="K262" s="2" t="s">
        <v>3210</v>
      </c>
      <c r="L262" s="6" t="s">
        <v>3211</v>
      </c>
      <c r="M262" s="9" t="s">
        <v>1230</v>
      </c>
      <c r="N262" s="9" t="s">
        <v>3209</v>
      </c>
      <c r="O262" s="2" t="s">
        <v>3212</v>
      </c>
      <c r="P262" s="3" t="s">
        <v>151</v>
      </c>
      <c r="Q262" s="3">
        <v>45869</v>
      </c>
      <c r="R262">
        <v>162</v>
      </c>
      <c r="S262" s="458">
        <v>305856</v>
      </c>
      <c r="T262" s="458">
        <v>289908</v>
      </c>
      <c r="V262" s="2" t="s">
        <v>3005</v>
      </c>
      <c r="W262" s="8">
        <v>2014</v>
      </c>
      <c r="X262">
        <v>2023</v>
      </c>
      <c r="Y262" s="15">
        <v>29875000</v>
      </c>
      <c r="Z262" s="15">
        <v>23800998.399999999</v>
      </c>
      <c r="AB262" s="459">
        <v>58050000</v>
      </c>
      <c r="AC262" s="15">
        <v>60850000</v>
      </c>
      <c r="AD262" s="7">
        <v>45713</v>
      </c>
      <c r="AE262" s="14">
        <v>5.7500000000000002E-2</v>
      </c>
      <c r="AF262" s="16">
        <f t="shared" si="23"/>
        <v>0.39114212654067376</v>
      </c>
      <c r="AG262" s="3">
        <v>45532</v>
      </c>
      <c r="AH262" s="449">
        <v>0.92</v>
      </c>
      <c r="AJ262" s="460"/>
      <c r="AN262" s="460"/>
      <c r="AR262" s="460"/>
      <c r="AV262" s="15">
        <v>2365</v>
      </c>
      <c r="AX262" s="2"/>
      <c r="AY262" s="459"/>
      <c r="BA262" s="3">
        <v>45504</v>
      </c>
      <c r="BB262" s="461">
        <v>3798509.08</v>
      </c>
      <c r="BC262" s="461">
        <v>2732885</v>
      </c>
      <c r="BD262" s="461">
        <f t="shared" si="24"/>
        <v>1065624.08</v>
      </c>
      <c r="BE262" s="461"/>
      <c r="BF262" s="462" t="str">
        <f t="shared" si="25"/>
        <v>T3 07/31/2024</v>
      </c>
    </row>
    <row r="263" spans="1:58" x14ac:dyDescent="0.35">
      <c r="A263" t="s">
        <v>3156</v>
      </c>
      <c r="B263">
        <v>316243</v>
      </c>
      <c r="C263" s="2" t="s">
        <v>3157</v>
      </c>
      <c r="D263" s="9" t="s">
        <v>3213</v>
      </c>
      <c r="E263" s="9" t="s">
        <v>2900</v>
      </c>
      <c r="F263" s="9" t="s">
        <v>148</v>
      </c>
      <c r="G263" s="2" t="s">
        <v>3214</v>
      </c>
      <c r="H263" s="2" t="s">
        <v>3215</v>
      </c>
      <c r="I263" s="2" t="s">
        <v>187</v>
      </c>
      <c r="J263" s="457">
        <v>30517</v>
      </c>
      <c r="K263" s="2" t="s">
        <v>3216</v>
      </c>
      <c r="L263" s="6" t="s">
        <v>3217</v>
      </c>
      <c r="M263" s="9" t="s">
        <v>1226</v>
      </c>
      <c r="N263" s="9" t="s">
        <v>701</v>
      </c>
      <c r="O263" s="2" t="s">
        <v>3218</v>
      </c>
      <c r="P263" s="3" t="s">
        <v>151</v>
      </c>
      <c r="Q263" s="3">
        <v>45869</v>
      </c>
      <c r="R263">
        <v>360</v>
      </c>
      <c r="S263" s="458">
        <v>564280</v>
      </c>
      <c r="T263" s="458">
        <v>560710</v>
      </c>
      <c r="V263" s="2" t="s">
        <v>3005</v>
      </c>
      <c r="W263" s="8">
        <v>2024</v>
      </c>
      <c r="Y263" s="15">
        <v>87700000</v>
      </c>
      <c r="Z263" s="15">
        <v>21336904.102000002</v>
      </c>
      <c r="AA263" s="15">
        <v>11060000</v>
      </c>
      <c r="AB263" s="459">
        <v>25900000</v>
      </c>
      <c r="AC263" s="15">
        <v>149000000</v>
      </c>
      <c r="AD263" s="7">
        <v>45818</v>
      </c>
      <c r="AE263" s="14">
        <v>5.7500000000000002E-2</v>
      </c>
      <c r="AF263" s="16">
        <f t="shared" si="23"/>
        <v>0.14320069867114096</v>
      </c>
      <c r="AG263" s="3"/>
      <c r="AH263" s="449"/>
      <c r="AJ263" s="460"/>
      <c r="AN263" s="460"/>
      <c r="AR263" s="460"/>
      <c r="AV263" s="15"/>
      <c r="AX263" s="2"/>
      <c r="AY263" s="459"/>
      <c r="BA263" s="3"/>
      <c r="BB263" s="461"/>
      <c r="BC263" s="461"/>
      <c r="BD263" s="461"/>
      <c r="BE263" s="461"/>
      <c r="BF263" s="462"/>
    </row>
    <row r="264" spans="1:58" x14ac:dyDescent="0.35">
      <c r="A264" t="s">
        <v>3156</v>
      </c>
      <c r="B264">
        <v>316243</v>
      </c>
      <c r="C264" s="2" t="s">
        <v>3157</v>
      </c>
      <c r="D264" s="9" t="s">
        <v>3219</v>
      </c>
      <c r="E264" s="9" t="s">
        <v>522</v>
      </c>
      <c r="F264" s="9" t="s">
        <v>1612</v>
      </c>
      <c r="G264" s="2" t="s">
        <v>149</v>
      </c>
      <c r="H264" s="2" t="s">
        <v>454</v>
      </c>
      <c r="I264" s="2" t="s">
        <v>455</v>
      </c>
      <c r="J264" s="457" t="s">
        <v>149</v>
      </c>
      <c r="K264" s="2" t="s">
        <v>3220</v>
      </c>
      <c r="L264" s="6"/>
      <c r="M264" s="9" t="s">
        <v>1227</v>
      </c>
      <c r="N264" s="9" t="s">
        <v>454</v>
      </c>
      <c r="O264" s="2" t="s">
        <v>3169</v>
      </c>
      <c r="P264" s="3" t="s">
        <v>151</v>
      </c>
      <c r="Q264" s="3">
        <v>45869</v>
      </c>
      <c r="R264">
        <v>75</v>
      </c>
      <c r="S264" s="458"/>
      <c r="T264" s="458">
        <v>58778</v>
      </c>
      <c r="V264" s="2" t="s">
        <v>3005</v>
      </c>
      <c r="W264" s="8">
        <v>1992</v>
      </c>
      <c r="Y264" s="15">
        <v>35000000</v>
      </c>
      <c r="Z264" s="15">
        <v>15937500</v>
      </c>
      <c r="AB264" s="459">
        <v>21740000</v>
      </c>
      <c r="AC264" s="15">
        <v>21565900</v>
      </c>
      <c r="AD264" s="7">
        <v>45614</v>
      </c>
      <c r="AE264" s="14"/>
      <c r="AF264" s="16">
        <f t="shared" si="23"/>
        <v>0.7390139062130493</v>
      </c>
      <c r="AG264" s="3"/>
      <c r="AH264" s="449"/>
      <c r="AJ264" s="460"/>
      <c r="AN264" s="460"/>
      <c r="AR264" s="460"/>
      <c r="AV264" s="15"/>
      <c r="AX264" s="2"/>
      <c r="AY264" s="459"/>
      <c r="BA264" s="3"/>
      <c r="BB264" s="461"/>
      <c r="BC264" s="461"/>
      <c r="BD264" s="461"/>
      <c r="BE264" s="461"/>
      <c r="BF264" s="462"/>
    </row>
    <row r="265" spans="1:58" x14ac:dyDescent="0.35">
      <c r="A265" t="s">
        <v>3156</v>
      </c>
      <c r="B265">
        <v>316243</v>
      </c>
      <c r="C265" s="2" t="s">
        <v>3157</v>
      </c>
      <c r="D265" s="9" t="s">
        <v>3221</v>
      </c>
      <c r="E265" s="9" t="s">
        <v>2901</v>
      </c>
      <c r="F265" s="9" t="s">
        <v>148</v>
      </c>
      <c r="G265" s="2" t="s">
        <v>149</v>
      </c>
      <c r="H265" s="2" t="s">
        <v>149</v>
      </c>
      <c r="I265" s="2" t="s">
        <v>304</v>
      </c>
      <c r="J265" s="457" t="s">
        <v>149</v>
      </c>
      <c r="K265" s="2" t="s">
        <v>149</v>
      </c>
      <c r="L265" s="6"/>
      <c r="M265" s="9" t="s">
        <v>1225</v>
      </c>
      <c r="N265" s="9" t="s">
        <v>149</v>
      </c>
      <c r="O265" s="2" t="s">
        <v>3222</v>
      </c>
      <c r="P265" s="3" t="s">
        <v>151</v>
      </c>
      <c r="Q265" s="3">
        <v>45869</v>
      </c>
      <c r="R265">
        <v>143</v>
      </c>
      <c r="S265" s="458"/>
      <c r="T265" s="458">
        <v>240829</v>
      </c>
      <c r="V265" s="2" t="s">
        <v>3005</v>
      </c>
      <c r="W265" s="8">
        <v>2024</v>
      </c>
      <c r="Y265" s="15">
        <v>28564372.649999999</v>
      </c>
      <c r="Z265" s="15">
        <v>1912500</v>
      </c>
      <c r="AB265" s="459">
        <v>16131770</v>
      </c>
      <c r="AC265" s="15">
        <v>17219870</v>
      </c>
      <c r="AD265" s="7">
        <v>45379</v>
      </c>
      <c r="AE265" s="14"/>
      <c r="AF265" s="16">
        <f t="shared" si="23"/>
        <v>0.11106355622893785</v>
      </c>
      <c r="AG265" s="3"/>
      <c r="AH265" s="449"/>
      <c r="AJ265" s="460"/>
      <c r="AN265" s="460"/>
      <c r="AR265" s="460"/>
      <c r="AV265" s="15"/>
      <c r="AX265" s="2"/>
      <c r="AY265" s="459"/>
      <c r="BA265" s="3"/>
      <c r="BB265" s="461"/>
      <c r="BC265" s="461"/>
      <c r="BD265" s="461"/>
      <c r="BE265" s="461"/>
      <c r="BF265" s="462"/>
    </row>
    <row r="266" spans="1:58" x14ac:dyDescent="0.35">
      <c r="A266" t="s">
        <v>3156</v>
      </c>
      <c r="B266">
        <v>316243</v>
      </c>
      <c r="C266" s="2" t="s">
        <v>3157</v>
      </c>
      <c r="D266" s="9" t="s">
        <v>3223</v>
      </c>
      <c r="E266" s="9" t="s">
        <v>521</v>
      </c>
      <c r="F266" s="9" t="s">
        <v>148</v>
      </c>
      <c r="G266" s="2" t="s">
        <v>3224</v>
      </c>
      <c r="H266" s="2" t="s">
        <v>3225</v>
      </c>
      <c r="I266" s="2" t="s">
        <v>161</v>
      </c>
      <c r="J266" s="457">
        <v>78201</v>
      </c>
      <c r="K266" s="2" t="s">
        <v>3226</v>
      </c>
      <c r="L266" s="6" t="s">
        <v>3227</v>
      </c>
      <c r="M266" s="9" t="s">
        <v>1228</v>
      </c>
      <c r="N266" s="9" t="s">
        <v>3225</v>
      </c>
      <c r="O266" s="2" t="s">
        <v>3228</v>
      </c>
      <c r="P266" s="3" t="s">
        <v>151</v>
      </c>
      <c r="Q266" s="3">
        <v>45869</v>
      </c>
      <c r="R266">
        <v>174</v>
      </c>
      <c r="S266" s="458">
        <v>152726</v>
      </c>
      <c r="T266" s="458">
        <v>150238</v>
      </c>
      <c r="V266" s="2" t="s">
        <v>3229</v>
      </c>
      <c r="W266" s="8">
        <v>1970</v>
      </c>
      <c r="X266">
        <v>2024</v>
      </c>
      <c r="Y266" s="15">
        <v>16912000</v>
      </c>
      <c r="Z266" s="15">
        <v>14146450.703</v>
      </c>
      <c r="AB266" s="459">
        <v>20600000</v>
      </c>
      <c r="AC266" s="15">
        <v>25800000</v>
      </c>
      <c r="AD266" s="7">
        <v>45701</v>
      </c>
      <c r="AE266" s="14">
        <v>5.7500000000000002E-2</v>
      </c>
      <c r="AF266" s="16">
        <f t="shared" si="23"/>
        <v>0.54831204275193801</v>
      </c>
      <c r="AG266" s="3">
        <v>45663</v>
      </c>
      <c r="AH266" s="449">
        <v>0.91949999999999998</v>
      </c>
      <c r="AJ266" s="460"/>
      <c r="AN266" s="460"/>
      <c r="AR266" s="460"/>
      <c r="AV266" s="15">
        <v>1017</v>
      </c>
      <c r="AX266" s="2"/>
      <c r="AY266" s="459"/>
      <c r="BA266" s="3">
        <v>45657</v>
      </c>
      <c r="BB266" s="461">
        <v>2434409.2799999998</v>
      </c>
      <c r="BC266" s="461">
        <v>1172855</v>
      </c>
      <c r="BD266" s="461">
        <f>BB266-BC266</f>
        <v>1261554.2799999998</v>
      </c>
      <c r="BE266" s="461"/>
      <c r="BF266" s="462" t="str">
        <f>"T3 "&amp;TEXT(BA266,"mm/dd/yyyy")</f>
        <v>T3 12/31/2024</v>
      </c>
    </row>
    <row r="267" spans="1:58" x14ac:dyDescent="0.35">
      <c r="A267" t="s">
        <v>3156</v>
      </c>
      <c r="B267">
        <v>316243</v>
      </c>
      <c r="C267" s="2" t="s">
        <v>3157</v>
      </c>
      <c r="D267" s="9" t="s">
        <v>3230</v>
      </c>
      <c r="E267" s="9" t="s">
        <v>521</v>
      </c>
      <c r="F267" s="9" t="s">
        <v>1612</v>
      </c>
      <c r="G267" s="2" t="s">
        <v>149</v>
      </c>
      <c r="H267" s="2" t="s">
        <v>3231</v>
      </c>
      <c r="I267" s="2" t="s">
        <v>1313</v>
      </c>
      <c r="J267" s="457">
        <v>48203</v>
      </c>
      <c r="K267" s="2" t="s">
        <v>3232</v>
      </c>
      <c r="L267" s="6"/>
      <c r="M267" s="9" t="s">
        <v>1227</v>
      </c>
      <c r="N267" s="9" t="s">
        <v>3231</v>
      </c>
      <c r="O267" s="2" t="s">
        <v>3233</v>
      </c>
      <c r="P267" s="3" t="s">
        <v>151</v>
      </c>
      <c r="Q267" s="3">
        <v>45869</v>
      </c>
      <c r="R267">
        <v>514</v>
      </c>
      <c r="S267" s="458"/>
      <c r="T267" s="458">
        <v>398406</v>
      </c>
      <c r="V267" s="2" t="s">
        <v>3005</v>
      </c>
      <c r="W267" s="8">
        <v>1953</v>
      </c>
      <c r="Y267" s="15">
        <v>25000000</v>
      </c>
      <c r="Z267" s="15">
        <v>6375000</v>
      </c>
      <c r="AB267" s="459">
        <v>20985000</v>
      </c>
      <c r="AD267" s="7">
        <v>45616</v>
      </c>
      <c r="AE267" s="14"/>
      <c r="AF267" s="16" t="str">
        <f t="shared" si="23"/>
        <v/>
      </c>
      <c r="AG267" s="3">
        <v>45717</v>
      </c>
      <c r="AH267" s="449">
        <v>0.16561907142857099</v>
      </c>
      <c r="AJ267" s="460"/>
      <c r="AN267" s="460"/>
      <c r="AR267" s="460"/>
      <c r="AV267" s="15">
        <v>342.66726190476197</v>
      </c>
      <c r="AX267" s="2"/>
      <c r="AY267" s="459"/>
      <c r="BA267" s="3"/>
      <c r="BB267" s="461"/>
      <c r="BC267" s="461"/>
      <c r="BD267" s="461"/>
      <c r="BE267" s="461"/>
      <c r="BF267" s="462"/>
    </row>
    <row r="268" spans="1:58" x14ac:dyDescent="0.35">
      <c r="A268" t="s">
        <v>3156</v>
      </c>
      <c r="B268">
        <v>316243</v>
      </c>
      <c r="C268" s="2" t="s">
        <v>3157</v>
      </c>
      <c r="D268" s="9" t="s">
        <v>3234</v>
      </c>
      <c r="E268" s="9" t="s">
        <v>170</v>
      </c>
      <c r="F268" s="9" t="s">
        <v>1612</v>
      </c>
      <c r="G268" s="2" t="s">
        <v>3235</v>
      </c>
      <c r="H268" s="2" t="s">
        <v>325</v>
      </c>
      <c r="I268" s="2" t="s">
        <v>324</v>
      </c>
      <c r="J268" s="457">
        <v>19125</v>
      </c>
      <c r="K268" s="2" t="s">
        <v>325</v>
      </c>
      <c r="L268" s="6" t="s">
        <v>3236</v>
      </c>
      <c r="M268" s="9" t="s">
        <v>1232</v>
      </c>
      <c r="N268" s="9" t="s">
        <v>325</v>
      </c>
      <c r="O268" s="2" t="s">
        <v>3237</v>
      </c>
      <c r="P268" s="3" t="s">
        <v>151</v>
      </c>
      <c r="Q268" s="3">
        <v>45869</v>
      </c>
      <c r="R268">
        <v>178</v>
      </c>
      <c r="S268" s="458">
        <v>162450</v>
      </c>
      <c r="T268" s="458">
        <v>114962</v>
      </c>
      <c r="V268" s="2" t="s">
        <v>3005</v>
      </c>
      <c r="W268" s="8">
        <v>1892</v>
      </c>
      <c r="X268">
        <v>2025</v>
      </c>
      <c r="Y268" s="15">
        <v>34940000</v>
      </c>
      <c r="Z268" s="15">
        <v>16245799.862</v>
      </c>
      <c r="AB268" s="459">
        <v>45200000</v>
      </c>
      <c r="AC268" s="15">
        <v>62200000</v>
      </c>
      <c r="AD268" s="7">
        <v>45699</v>
      </c>
      <c r="AE268" s="14">
        <v>5.5E-2</v>
      </c>
      <c r="AF268" s="16">
        <f t="shared" si="23"/>
        <v>0.26118649295819935</v>
      </c>
      <c r="AG268" s="3"/>
      <c r="AH268" s="449"/>
      <c r="AJ268" s="460"/>
      <c r="AN268" s="460"/>
      <c r="AR268" s="460"/>
      <c r="AV268" s="15"/>
      <c r="AX268" s="2"/>
      <c r="AY268" s="459"/>
      <c r="BA268" s="3"/>
      <c r="BB268" s="461"/>
      <c r="BC268" s="461"/>
      <c r="BD268" s="461"/>
      <c r="BE268" s="461"/>
      <c r="BF268" s="462"/>
    </row>
    <row r="269" spans="1:58" x14ac:dyDescent="0.35">
      <c r="A269" t="s">
        <v>3156</v>
      </c>
      <c r="B269">
        <v>316243</v>
      </c>
      <c r="C269" s="2" t="s">
        <v>3157</v>
      </c>
      <c r="D269" s="9" t="s">
        <v>3238</v>
      </c>
      <c r="E269" s="9" t="s">
        <v>521</v>
      </c>
      <c r="F269" s="9" t="s">
        <v>148</v>
      </c>
      <c r="G269" s="2" t="s">
        <v>3239</v>
      </c>
      <c r="H269" s="2" t="s">
        <v>701</v>
      </c>
      <c r="I269" s="2" t="s">
        <v>187</v>
      </c>
      <c r="J269" s="457">
        <v>30354</v>
      </c>
      <c r="K269" s="2" t="s">
        <v>2368</v>
      </c>
      <c r="L269" s="6" t="s">
        <v>3240</v>
      </c>
      <c r="M269" s="9" t="s">
        <v>1226</v>
      </c>
      <c r="N269" s="9" t="s">
        <v>701</v>
      </c>
      <c r="O269" s="2" t="s">
        <v>3191</v>
      </c>
      <c r="P269" s="3" t="s">
        <v>151</v>
      </c>
      <c r="Q269" s="3">
        <v>45869</v>
      </c>
      <c r="R269">
        <v>96</v>
      </c>
      <c r="S269" s="458">
        <v>88528</v>
      </c>
      <c r="T269" s="458">
        <v>86384</v>
      </c>
      <c r="V269" s="2" t="s">
        <v>3005</v>
      </c>
      <c r="W269" s="8">
        <v>1970</v>
      </c>
      <c r="Y269" s="15">
        <v>12975000</v>
      </c>
      <c r="Z269" s="15">
        <v>6650000</v>
      </c>
      <c r="AB269" s="459">
        <v>10260000</v>
      </c>
      <c r="AC269" s="15">
        <v>10280000</v>
      </c>
      <c r="AD269" s="7">
        <v>45839</v>
      </c>
      <c r="AE269" s="14">
        <v>7.0000000000000007E-2</v>
      </c>
      <c r="AF269" s="16">
        <f t="shared" si="23"/>
        <v>0.64688715953307396</v>
      </c>
      <c r="AG269" s="3">
        <v>45838</v>
      </c>
      <c r="AH269" s="449">
        <v>0.91666666666666696</v>
      </c>
      <c r="AJ269" s="460"/>
      <c r="AN269" s="460"/>
      <c r="AR269" s="460"/>
      <c r="AV269" s="15">
        <v>1406</v>
      </c>
      <c r="AX269" s="2"/>
      <c r="AY269" s="459"/>
      <c r="BA269" s="3">
        <v>45838</v>
      </c>
      <c r="BB269" s="461">
        <v>1307042.72</v>
      </c>
      <c r="BC269" s="461">
        <v>862219.78</v>
      </c>
      <c r="BD269" s="461">
        <f>BB269-BC269</f>
        <v>444822.93999999994</v>
      </c>
      <c r="BE269" s="461"/>
      <c r="BF269" s="462" t="str">
        <f>"T3 "&amp;TEXT(BA269,"mm/dd/yyyy")</f>
        <v>T3 06/30/2025</v>
      </c>
    </row>
    <row r="270" spans="1:58" x14ac:dyDescent="0.35">
      <c r="A270" t="s">
        <v>3156</v>
      </c>
      <c r="B270">
        <v>316243</v>
      </c>
      <c r="C270" s="2" t="s">
        <v>3157</v>
      </c>
      <c r="D270" s="9" t="s">
        <v>3241</v>
      </c>
      <c r="E270" s="9" t="s">
        <v>521</v>
      </c>
      <c r="F270" s="9" t="s">
        <v>148</v>
      </c>
      <c r="G270" s="2" t="s">
        <v>3242</v>
      </c>
      <c r="H270" s="2" t="s">
        <v>721</v>
      </c>
      <c r="I270" s="2" t="s">
        <v>161</v>
      </c>
      <c r="J270" s="457">
        <v>76105</v>
      </c>
      <c r="K270" s="2" t="s">
        <v>1007</v>
      </c>
      <c r="L270" s="6" t="s">
        <v>3243</v>
      </c>
      <c r="M270" s="9" t="s">
        <v>1228</v>
      </c>
      <c r="N270" s="9" t="s">
        <v>1008</v>
      </c>
      <c r="O270" s="2" t="s">
        <v>3244</v>
      </c>
      <c r="P270" s="3" t="s">
        <v>151</v>
      </c>
      <c r="Q270" s="3">
        <v>45869</v>
      </c>
      <c r="R270">
        <v>152</v>
      </c>
      <c r="S270" s="458">
        <v>134800</v>
      </c>
      <c r="T270" s="458">
        <v>134800</v>
      </c>
      <c r="V270" s="2" t="s">
        <v>3005</v>
      </c>
      <c r="W270" s="8">
        <v>1968</v>
      </c>
      <c r="X270">
        <v>2023</v>
      </c>
      <c r="Y270" s="15">
        <v>12784000</v>
      </c>
      <c r="Z270" s="15">
        <v>9352101.8774999995</v>
      </c>
      <c r="AB270" s="459">
        <v>16110000</v>
      </c>
      <c r="AC270" s="15">
        <v>16270000</v>
      </c>
      <c r="AD270" s="7">
        <v>45708</v>
      </c>
      <c r="AE270" s="14">
        <v>6.5000000000000002E-2</v>
      </c>
      <c r="AF270" s="16">
        <f t="shared" si="23"/>
        <v>0.57480650752919482</v>
      </c>
      <c r="AG270" s="3">
        <v>45838</v>
      </c>
      <c r="AH270" s="449">
        <v>0.71330000000000005</v>
      </c>
      <c r="AJ270" s="460"/>
      <c r="AN270" s="460"/>
      <c r="AR270" s="460"/>
      <c r="AV270" s="15">
        <v>1170</v>
      </c>
      <c r="AX270" s="2"/>
      <c r="AY270" s="459"/>
      <c r="BA270" s="3">
        <v>45838</v>
      </c>
      <c r="BB270" s="461">
        <v>1380069.92</v>
      </c>
      <c r="BC270" s="461">
        <v>1182987.6000000001</v>
      </c>
      <c r="BD270" s="461">
        <f>BB270-BC270</f>
        <v>197082.31999999983</v>
      </c>
      <c r="BE270" s="461"/>
      <c r="BF270" s="462" t="str">
        <f>"T3 "&amp;TEXT(BA270,"mm/dd/yyyy")</f>
        <v>T3 06/30/2025</v>
      </c>
    </row>
    <row r="271" spans="1:58" x14ac:dyDescent="0.35">
      <c r="A271" t="s">
        <v>3156</v>
      </c>
      <c r="B271">
        <v>316243</v>
      </c>
      <c r="C271" s="2" t="s">
        <v>3157</v>
      </c>
      <c r="D271" s="9" t="s">
        <v>3245</v>
      </c>
      <c r="E271" s="9" t="s">
        <v>521</v>
      </c>
      <c r="F271" s="9" t="s">
        <v>148</v>
      </c>
      <c r="G271" s="2" t="s">
        <v>3246</v>
      </c>
      <c r="H271" s="2" t="s">
        <v>3247</v>
      </c>
      <c r="I271" s="2" t="s">
        <v>296</v>
      </c>
      <c r="J271" s="457">
        <v>28540</v>
      </c>
      <c r="K271" s="2" t="s">
        <v>3248</v>
      </c>
      <c r="L271" s="6" t="s">
        <v>3249</v>
      </c>
      <c r="M271" s="9" t="s">
        <v>1226</v>
      </c>
      <c r="N271" s="9" t="s">
        <v>3247</v>
      </c>
      <c r="O271" s="2" t="s">
        <v>3250</v>
      </c>
      <c r="P271" s="3" t="s">
        <v>151</v>
      </c>
      <c r="Q271" s="3">
        <v>45869</v>
      </c>
      <c r="R271">
        <v>694</v>
      </c>
      <c r="S271" s="458">
        <v>454189</v>
      </c>
      <c r="T271" s="458">
        <v>508242</v>
      </c>
      <c r="V271" s="2" t="s">
        <v>3005</v>
      </c>
      <c r="W271" s="8">
        <v>1953</v>
      </c>
      <c r="Y271" s="15">
        <v>27581000</v>
      </c>
      <c r="Z271" s="15">
        <v>10652327.738</v>
      </c>
      <c r="AB271" s="459">
        <v>33250000</v>
      </c>
      <c r="AC271" s="15">
        <v>65800000</v>
      </c>
      <c r="AD271" s="7">
        <v>45714</v>
      </c>
      <c r="AE271" s="14">
        <v>7.4999999999999997E-2</v>
      </c>
      <c r="AF271" s="16">
        <f t="shared" si="23"/>
        <v>0.16188947930091185</v>
      </c>
      <c r="AG271" s="3">
        <v>45626</v>
      </c>
      <c r="AH271" s="449">
        <v>0.42399999999999999</v>
      </c>
      <c r="AJ271" s="460"/>
      <c r="AN271" s="460"/>
      <c r="AR271" s="460"/>
      <c r="AV271" s="15">
        <v>1130</v>
      </c>
      <c r="AX271" s="2"/>
      <c r="AY271" s="459"/>
      <c r="BA271" s="3">
        <v>45565</v>
      </c>
      <c r="BB271" s="461">
        <v>355958</v>
      </c>
      <c r="BC271" s="461">
        <v>1366938</v>
      </c>
      <c r="BD271" s="461">
        <f>BB271-BC271</f>
        <v>-1010980</v>
      </c>
      <c r="BE271" s="461"/>
      <c r="BF271" s="462" t="str">
        <f>"T3 "&amp;TEXT(BA271,"mm/dd/yyyy")</f>
        <v>T3 09/30/2024</v>
      </c>
    </row>
    <row r="272" spans="1:58" x14ac:dyDescent="0.35">
      <c r="A272" t="s">
        <v>3156</v>
      </c>
      <c r="B272">
        <v>316243</v>
      </c>
      <c r="C272" s="2" t="s">
        <v>3157</v>
      </c>
      <c r="D272" s="9" t="s">
        <v>3251</v>
      </c>
      <c r="E272" s="9" t="s">
        <v>521</v>
      </c>
      <c r="F272" s="9" t="s">
        <v>148</v>
      </c>
      <c r="G272" s="2" t="s">
        <v>3252</v>
      </c>
      <c r="H272" s="2" t="s">
        <v>701</v>
      </c>
      <c r="I272" s="2" t="s">
        <v>187</v>
      </c>
      <c r="J272" s="457">
        <v>30354</v>
      </c>
      <c r="K272" s="2" t="s">
        <v>2368</v>
      </c>
      <c r="L272" s="6" t="s">
        <v>3253</v>
      </c>
      <c r="M272" s="9" t="s">
        <v>1226</v>
      </c>
      <c r="N272" s="9" t="s">
        <v>701</v>
      </c>
      <c r="O272" s="2" t="s">
        <v>3191</v>
      </c>
      <c r="P272" s="3" t="s">
        <v>151</v>
      </c>
      <c r="Q272" s="3">
        <v>45869</v>
      </c>
      <c r="R272">
        <v>56</v>
      </c>
      <c r="S272" s="458">
        <v>50168</v>
      </c>
      <c r="T272" s="458">
        <v>47592</v>
      </c>
      <c r="V272" s="2" t="s">
        <v>3005</v>
      </c>
      <c r="W272" s="8">
        <v>1972</v>
      </c>
      <c r="Y272" s="15">
        <v>7350000</v>
      </c>
      <c r="Z272" s="15">
        <v>3780000</v>
      </c>
      <c r="AB272" s="459">
        <v>5650000</v>
      </c>
      <c r="AC272" s="15">
        <v>5750000</v>
      </c>
      <c r="AD272" s="7">
        <v>45839</v>
      </c>
      <c r="AE272" s="14">
        <v>7.0000000000000007E-2</v>
      </c>
      <c r="AF272" s="16">
        <f t="shared" si="23"/>
        <v>0.65739130434782611</v>
      </c>
      <c r="AG272" s="3">
        <v>45838</v>
      </c>
      <c r="AH272" s="449">
        <v>0.64280000000000004</v>
      </c>
      <c r="AJ272" s="460"/>
      <c r="AN272" s="460"/>
      <c r="AR272" s="460"/>
      <c r="AV272" s="15">
        <v>1289.02</v>
      </c>
      <c r="AX272" s="2"/>
      <c r="AY272" s="459"/>
      <c r="BA272" s="3">
        <v>45838</v>
      </c>
      <c r="BB272" s="461">
        <v>550948</v>
      </c>
      <c r="BC272" s="461">
        <v>350314.76</v>
      </c>
      <c r="BD272" s="461">
        <f>BB272-BC272</f>
        <v>200633.24</v>
      </c>
      <c r="BE272" s="461"/>
      <c r="BF272" s="462" t="str">
        <f>"T3 "&amp;TEXT(BA272,"mm/dd/yyyy")</f>
        <v>T3 06/30/2025</v>
      </c>
    </row>
    <row r="273" x14ac:dyDescent="0.35"/>
    <row r="274" x14ac:dyDescent="0.35"/>
    <row r="275" x14ac:dyDescent="0.35"/>
    <row r="276" x14ac:dyDescent="0.35"/>
    <row r="277" x14ac:dyDescent="0.35"/>
    <row r="278" x14ac:dyDescent="0.35"/>
    <row r="279" x14ac:dyDescent="0.35"/>
    <row r="280" x14ac:dyDescent="0.35"/>
    <row r="281" x14ac:dyDescent="0.35"/>
    <row r="282" x14ac:dyDescent="0.35"/>
    <row r="283" x14ac:dyDescent="0.35"/>
    <row r="284" x14ac:dyDescent="0.35"/>
    <row r="285" x14ac:dyDescent="0.35"/>
    <row r="286" x14ac:dyDescent="0.35"/>
    <row r="287" x14ac:dyDescent="0.35"/>
    <row r="288" x14ac:dyDescent="0.35"/>
    <row r="289" x14ac:dyDescent="0.35"/>
    <row r="290" x14ac:dyDescent="0.35"/>
    <row r="291" x14ac:dyDescent="0.35"/>
    <row r="292" x14ac:dyDescent="0.35"/>
    <row r="293" x14ac:dyDescent="0.35"/>
    <row r="294" x14ac:dyDescent="0.35"/>
    <row r="295" x14ac:dyDescent="0.35"/>
    <row r="296" x14ac:dyDescent="0.35"/>
    <row r="297" x14ac:dyDescent="0.35"/>
    <row r="298" x14ac:dyDescent="0.35"/>
    <row r="299" x14ac:dyDescent="0.35"/>
    <row r="300" x14ac:dyDescent="0.35"/>
    <row r="301" x14ac:dyDescent="0.35"/>
    <row r="302" x14ac:dyDescent="0.35"/>
    <row r="303" x14ac:dyDescent="0.35"/>
    <row r="304" x14ac:dyDescent="0.35"/>
    <row r="305" x14ac:dyDescent="0.35"/>
    <row r="306" x14ac:dyDescent="0.35"/>
    <row r="307" x14ac:dyDescent="0.35"/>
    <row r="308" x14ac:dyDescent="0.35"/>
    <row r="309" x14ac:dyDescent="0.35"/>
    <row r="310" x14ac:dyDescent="0.35"/>
    <row r="311" x14ac:dyDescent="0.35"/>
    <row r="312" x14ac:dyDescent="0.35"/>
    <row r="313" x14ac:dyDescent="0.35"/>
    <row r="314" x14ac:dyDescent="0.35"/>
    <row r="315" x14ac:dyDescent="0.35"/>
    <row r="316" x14ac:dyDescent="0.35"/>
    <row r="317" x14ac:dyDescent="0.35"/>
    <row r="318" x14ac:dyDescent="0.35"/>
    <row r="319" x14ac:dyDescent="0.35"/>
    <row r="320" x14ac:dyDescent="0.35"/>
    <row r="321" x14ac:dyDescent="0.35"/>
    <row r="322" x14ac:dyDescent="0.35"/>
    <row r="323" x14ac:dyDescent="0.35"/>
    <row r="324" x14ac:dyDescent="0.35"/>
    <row r="325" x14ac:dyDescent="0.35"/>
    <row r="326" x14ac:dyDescent="0.35"/>
    <row r="327" x14ac:dyDescent="0.35"/>
    <row r="328" x14ac:dyDescent="0.35"/>
    <row r="329" x14ac:dyDescent="0.35"/>
    <row r="330" x14ac:dyDescent="0.35"/>
    <row r="331" x14ac:dyDescent="0.35"/>
    <row r="332" x14ac:dyDescent="0.35"/>
    <row r="333" x14ac:dyDescent="0.35"/>
    <row r="334" x14ac:dyDescent="0.35"/>
    <row r="335" x14ac:dyDescent="0.35"/>
    <row r="336" x14ac:dyDescent="0.35"/>
    <row r="337" x14ac:dyDescent="0.35"/>
    <row r="338" x14ac:dyDescent="0.35"/>
    <row r="339" x14ac:dyDescent="0.35"/>
    <row r="340" x14ac:dyDescent="0.35"/>
    <row r="341" x14ac:dyDescent="0.35"/>
    <row r="342" x14ac:dyDescent="0.35"/>
    <row r="343" x14ac:dyDescent="0.35"/>
    <row r="344" x14ac:dyDescent="0.35"/>
    <row r="345" x14ac:dyDescent="0.35"/>
    <row r="346" x14ac:dyDescent="0.35"/>
    <row r="347" x14ac:dyDescent="0.35"/>
    <row r="348" x14ac:dyDescent="0.35"/>
    <row r="349" x14ac:dyDescent="0.35"/>
    <row r="350" x14ac:dyDescent="0.35"/>
    <row r="351" x14ac:dyDescent="0.35"/>
    <row r="352" x14ac:dyDescent="0.35"/>
    <row r="353" x14ac:dyDescent="0.35"/>
    <row r="354" x14ac:dyDescent="0.35"/>
    <row r="355" x14ac:dyDescent="0.35"/>
    <row r="356" x14ac:dyDescent="0.35"/>
    <row r="357" x14ac:dyDescent="0.35"/>
    <row r="358" x14ac:dyDescent="0.35"/>
    <row r="359" x14ac:dyDescent="0.35"/>
    <row r="360" x14ac:dyDescent="0.35"/>
    <row r="361" x14ac:dyDescent="0.35"/>
    <row r="362" x14ac:dyDescent="0.35"/>
    <row r="363" x14ac:dyDescent="0.35"/>
    <row r="364" x14ac:dyDescent="0.35"/>
    <row r="365" x14ac:dyDescent="0.35"/>
    <row r="366" x14ac:dyDescent="0.35"/>
    <row r="367" x14ac:dyDescent="0.35"/>
    <row r="368" x14ac:dyDescent="0.35"/>
    <row r="369" x14ac:dyDescent="0.35"/>
    <row r="370" x14ac:dyDescent="0.35"/>
    <row r="371" x14ac:dyDescent="0.35"/>
    <row r="372" x14ac:dyDescent="0.35"/>
    <row r="373" x14ac:dyDescent="0.35"/>
    <row r="374" x14ac:dyDescent="0.35"/>
    <row r="375" x14ac:dyDescent="0.35"/>
    <row r="376" x14ac:dyDescent="0.35"/>
    <row r="377" x14ac:dyDescent="0.35"/>
    <row r="378" x14ac:dyDescent="0.35"/>
    <row r="379" x14ac:dyDescent="0.35"/>
    <row r="380" x14ac:dyDescent="0.35"/>
    <row r="381" x14ac:dyDescent="0.35"/>
    <row r="382" x14ac:dyDescent="0.35"/>
    <row r="383" x14ac:dyDescent="0.35"/>
    <row r="384" x14ac:dyDescent="0.35"/>
    <row r="385" x14ac:dyDescent="0.35"/>
    <row r="386" x14ac:dyDescent="0.35"/>
    <row r="387" x14ac:dyDescent="0.35"/>
    <row r="388" x14ac:dyDescent="0.35"/>
    <row r="389" x14ac:dyDescent="0.35"/>
    <row r="390" x14ac:dyDescent="0.35"/>
    <row r="391" x14ac:dyDescent="0.35"/>
    <row r="392" x14ac:dyDescent="0.35"/>
    <row r="393" x14ac:dyDescent="0.35"/>
    <row r="394" x14ac:dyDescent="0.35"/>
    <row r="395" x14ac:dyDescent="0.35"/>
    <row r="396" x14ac:dyDescent="0.35"/>
    <row r="397" x14ac:dyDescent="0.35"/>
    <row r="398" x14ac:dyDescent="0.35"/>
    <row r="399" x14ac:dyDescent="0.35"/>
    <row r="400" x14ac:dyDescent="0.35"/>
  </sheetData>
  <autoFilter ref="A2:AZ252" xr:uid="{C9EFE6E6-9157-49EF-B992-54D25DBF7BB8}"/>
  <phoneticPr fontId="81"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67C47EAF-31B1-41BE-8688-49D563C700CD}">
          <x14:formula1>
            <xm:f>Dropdowns!$J$2:$J$4</xm:f>
          </x14:formula1>
          <xm:sqref>F3:F175 F181:F252 F273:F1048576</xm:sqref>
        </x14:dataValidation>
        <x14:dataValidation type="list" allowBlank="1" showInputMessage="1" showErrorMessage="1" xr:uid="{CE2A7D92-390D-4561-A860-F5AFC71067A0}">
          <x14:formula1>
            <xm:f>Dropdowns!$K$2:$K$4</xm:f>
          </x14:formula1>
          <xm:sqref>AI3:AI175 AI182:AI252 AI273:AI1048576</xm:sqref>
        </x14:dataValidation>
        <x14:dataValidation type="list" allowBlank="1" showInputMessage="1" showErrorMessage="1" xr:uid="{94209718-E43F-4B90-B569-6DC6C1E8CA62}">
          <x14:formula1>
            <xm:f>Dropdowns!$A$2:$A$25</xm:f>
          </x14:formula1>
          <xm:sqref>E3:E252 E273:E1048576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AA212-25AB-42B0-BA16-E759E4632A19}">
  <sheetPr>
    <tabColor theme="1"/>
  </sheetPr>
  <dimension ref="A2:T95"/>
  <sheetViews>
    <sheetView showGridLines="0" workbookViewId="0"/>
  </sheetViews>
  <sheetFormatPr defaultRowHeight="14.5" outlineLevelRow="1" x14ac:dyDescent="0.35"/>
  <cols>
    <col min="1" max="1" width="13.1796875" bestFit="1" customWidth="1"/>
    <col min="2" max="2" width="11.54296875" bestFit="1" customWidth="1"/>
    <col min="3" max="3" width="22.54296875" bestFit="1" customWidth="1"/>
    <col min="4" max="4" width="39" bestFit="1" customWidth="1"/>
    <col min="5" max="5" width="51.54296875" bestFit="1" customWidth="1"/>
    <col min="6" max="6" width="12.1796875" bestFit="1" customWidth="1"/>
    <col min="7" max="7" width="14.1796875" bestFit="1" customWidth="1"/>
    <col min="8" max="8" width="13.1796875" bestFit="1" customWidth="1"/>
    <col min="9" max="9" width="11.81640625" bestFit="1" customWidth="1"/>
    <col min="10" max="10" width="58.453125" bestFit="1" customWidth="1"/>
    <col min="11" max="11" width="15.1796875" bestFit="1" customWidth="1"/>
    <col min="12" max="12" width="23.54296875" bestFit="1" customWidth="1"/>
    <col min="13" max="13" width="12.81640625" bestFit="1" customWidth="1"/>
    <col min="14" max="14" width="11.1796875" bestFit="1" customWidth="1"/>
    <col min="15" max="15" width="7.453125" bestFit="1" customWidth="1"/>
    <col min="16" max="16" width="34" bestFit="1" customWidth="1"/>
    <col min="17" max="17" width="18.1796875" bestFit="1" customWidth="1"/>
    <col min="18" max="19" width="25.1796875" bestFit="1" customWidth="1"/>
    <col min="20" max="20" width="10.453125" bestFit="1" customWidth="1"/>
  </cols>
  <sheetData>
    <row r="2" spans="1:20" x14ac:dyDescent="0.35">
      <c r="A2" s="414" t="s">
        <v>1178</v>
      </c>
      <c r="B2" s="415" t="s">
        <v>1179</v>
      </c>
      <c r="C2" s="415" t="s">
        <v>202</v>
      </c>
      <c r="D2" s="415" t="s">
        <v>203</v>
      </c>
      <c r="E2" s="415" t="s">
        <v>204</v>
      </c>
      <c r="F2" s="415" t="s">
        <v>205</v>
      </c>
      <c r="G2" s="415" t="s">
        <v>206</v>
      </c>
      <c r="H2" s="415" t="s">
        <v>113</v>
      </c>
      <c r="I2" s="415" t="s">
        <v>119</v>
      </c>
      <c r="J2" s="415" t="s">
        <v>207</v>
      </c>
      <c r="K2" s="415" t="s">
        <v>208</v>
      </c>
      <c r="L2" s="415" t="s">
        <v>209</v>
      </c>
      <c r="M2" s="415" t="s">
        <v>210</v>
      </c>
      <c r="N2" s="415" t="s">
        <v>211</v>
      </c>
      <c r="O2" s="415" t="s">
        <v>212</v>
      </c>
      <c r="P2" s="415" t="s">
        <v>213</v>
      </c>
      <c r="Q2" s="415" t="s">
        <v>214</v>
      </c>
      <c r="R2" s="415" t="s">
        <v>215</v>
      </c>
      <c r="S2" s="415" t="s">
        <v>216</v>
      </c>
      <c r="T2" s="416" t="s">
        <v>217</v>
      </c>
    </row>
    <row r="3" spans="1:20" outlineLevel="1" x14ac:dyDescent="0.35">
      <c r="A3" t="s">
        <v>1180</v>
      </c>
      <c r="B3">
        <v>67692</v>
      </c>
      <c r="C3" t="s">
        <v>90</v>
      </c>
      <c r="D3" t="s">
        <v>218</v>
      </c>
      <c r="F3" t="s">
        <v>245</v>
      </c>
      <c r="G3" t="s">
        <v>246</v>
      </c>
      <c r="H3" t="s">
        <v>247</v>
      </c>
      <c r="I3" t="s">
        <v>151</v>
      </c>
      <c r="J3" t="s">
        <v>248</v>
      </c>
      <c r="K3" t="s">
        <v>249</v>
      </c>
      <c r="N3">
        <v>91201</v>
      </c>
      <c r="O3" t="s">
        <v>150</v>
      </c>
      <c r="P3" t="s">
        <v>250</v>
      </c>
      <c r="R3" t="s">
        <v>251</v>
      </c>
      <c r="S3" t="s">
        <v>252</v>
      </c>
      <c r="T3" t="s">
        <v>253</v>
      </c>
    </row>
    <row r="4" spans="1:20" outlineLevel="1" x14ac:dyDescent="0.35">
      <c r="A4" t="s">
        <v>1180</v>
      </c>
      <c r="B4">
        <v>67692</v>
      </c>
      <c r="C4" t="s">
        <v>90</v>
      </c>
      <c r="D4" t="s">
        <v>219</v>
      </c>
      <c r="F4" t="s">
        <v>245</v>
      </c>
      <c r="G4" t="s">
        <v>246</v>
      </c>
      <c r="H4" t="s">
        <v>247</v>
      </c>
      <c r="I4" t="s">
        <v>151</v>
      </c>
      <c r="J4" t="s">
        <v>248</v>
      </c>
      <c r="K4" t="s">
        <v>249</v>
      </c>
      <c r="N4">
        <v>91201</v>
      </c>
      <c r="O4" t="s">
        <v>150</v>
      </c>
      <c r="P4" t="s">
        <v>250</v>
      </c>
      <c r="R4" t="s">
        <v>251</v>
      </c>
      <c r="S4" t="s">
        <v>252</v>
      </c>
      <c r="T4" t="s">
        <v>253</v>
      </c>
    </row>
    <row r="5" spans="1:20" outlineLevel="1" x14ac:dyDescent="0.35">
      <c r="A5" t="s">
        <v>1180</v>
      </c>
      <c r="B5">
        <v>67692</v>
      </c>
      <c r="C5" t="s">
        <v>90</v>
      </c>
      <c r="D5" t="s">
        <v>220</v>
      </c>
      <c r="F5" t="s">
        <v>245</v>
      </c>
      <c r="G5" t="s">
        <v>246</v>
      </c>
      <c r="H5" t="s">
        <v>247</v>
      </c>
      <c r="I5" t="s">
        <v>151</v>
      </c>
      <c r="J5" t="s">
        <v>248</v>
      </c>
      <c r="K5" t="s">
        <v>249</v>
      </c>
      <c r="N5">
        <v>91201</v>
      </c>
      <c r="O5" t="s">
        <v>150</v>
      </c>
      <c r="P5" t="s">
        <v>250</v>
      </c>
      <c r="R5" t="s">
        <v>251</v>
      </c>
      <c r="S5" t="s">
        <v>252</v>
      </c>
      <c r="T5" t="s">
        <v>253</v>
      </c>
    </row>
    <row r="6" spans="1:20" outlineLevel="1" x14ac:dyDescent="0.35">
      <c r="A6" t="s">
        <v>1180</v>
      </c>
      <c r="B6">
        <v>67692</v>
      </c>
      <c r="C6" t="s">
        <v>90</v>
      </c>
      <c r="D6" t="s">
        <v>221</v>
      </c>
      <c r="F6" t="s">
        <v>245</v>
      </c>
      <c r="G6" t="s">
        <v>246</v>
      </c>
      <c r="H6" t="s">
        <v>247</v>
      </c>
      <c r="I6" t="s">
        <v>151</v>
      </c>
      <c r="J6" t="s">
        <v>248</v>
      </c>
      <c r="K6" t="s">
        <v>249</v>
      </c>
      <c r="N6">
        <v>91201</v>
      </c>
      <c r="O6" t="s">
        <v>150</v>
      </c>
      <c r="P6" t="s">
        <v>250</v>
      </c>
      <c r="R6" t="s">
        <v>254</v>
      </c>
      <c r="S6" t="s">
        <v>252</v>
      </c>
      <c r="T6" t="s">
        <v>253</v>
      </c>
    </row>
    <row r="7" spans="1:20" outlineLevel="1" x14ac:dyDescent="0.35">
      <c r="A7" t="s">
        <v>1180</v>
      </c>
      <c r="B7">
        <v>67692</v>
      </c>
      <c r="C7" t="s">
        <v>90</v>
      </c>
      <c r="D7" t="s">
        <v>222</v>
      </c>
      <c r="F7" t="s">
        <v>245</v>
      </c>
      <c r="G7" t="s">
        <v>246</v>
      </c>
      <c r="H7" t="s">
        <v>247</v>
      </c>
      <c r="I7" t="s">
        <v>151</v>
      </c>
      <c r="J7" t="s">
        <v>248</v>
      </c>
      <c r="K7" t="s">
        <v>249</v>
      </c>
      <c r="N7">
        <v>91201</v>
      </c>
      <c r="O7" t="s">
        <v>150</v>
      </c>
      <c r="P7" t="s">
        <v>250</v>
      </c>
      <c r="R7" t="s">
        <v>254</v>
      </c>
      <c r="S7" t="s">
        <v>252</v>
      </c>
      <c r="T7" t="s">
        <v>253</v>
      </c>
    </row>
    <row r="8" spans="1:20" outlineLevel="1" x14ac:dyDescent="0.35">
      <c r="A8" t="s">
        <v>1180</v>
      </c>
      <c r="B8">
        <v>67692</v>
      </c>
      <c r="C8" t="s">
        <v>90</v>
      </c>
      <c r="D8" t="s">
        <v>223</v>
      </c>
      <c r="F8" t="s">
        <v>245</v>
      </c>
      <c r="G8" t="s">
        <v>246</v>
      </c>
      <c r="H8" t="s">
        <v>247</v>
      </c>
      <c r="I8" t="s">
        <v>151</v>
      </c>
      <c r="J8" t="s">
        <v>248</v>
      </c>
      <c r="K8" t="s">
        <v>249</v>
      </c>
      <c r="N8">
        <v>91201</v>
      </c>
      <c r="O8" t="s">
        <v>150</v>
      </c>
      <c r="P8" t="s">
        <v>250</v>
      </c>
      <c r="R8" t="s">
        <v>254</v>
      </c>
      <c r="S8" t="s">
        <v>252</v>
      </c>
      <c r="T8" t="s">
        <v>253</v>
      </c>
    </row>
    <row r="9" spans="1:20" outlineLevel="1" x14ac:dyDescent="0.35">
      <c r="A9" t="s">
        <v>1180</v>
      </c>
      <c r="B9">
        <v>67692</v>
      </c>
      <c r="C9" t="s">
        <v>90</v>
      </c>
      <c r="D9" t="s">
        <v>224</v>
      </c>
      <c r="F9" t="s">
        <v>245</v>
      </c>
      <c r="G9" t="s">
        <v>246</v>
      </c>
      <c r="H9" t="s">
        <v>247</v>
      </c>
      <c r="I9" t="s">
        <v>151</v>
      </c>
      <c r="J9" t="s">
        <v>248</v>
      </c>
      <c r="K9" t="s">
        <v>249</v>
      </c>
      <c r="N9">
        <v>91201</v>
      </c>
      <c r="O9" t="s">
        <v>150</v>
      </c>
      <c r="P9" t="s">
        <v>250</v>
      </c>
      <c r="R9" t="s">
        <v>254</v>
      </c>
      <c r="S9" t="s">
        <v>252</v>
      </c>
      <c r="T9" t="s">
        <v>253</v>
      </c>
    </row>
    <row r="10" spans="1:20" outlineLevel="1" x14ac:dyDescent="0.35">
      <c r="A10" t="s">
        <v>1180</v>
      </c>
      <c r="B10">
        <v>67692</v>
      </c>
      <c r="C10" t="s">
        <v>90</v>
      </c>
      <c r="D10" t="s">
        <v>225</v>
      </c>
      <c r="F10" t="s">
        <v>245</v>
      </c>
      <c r="G10" t="s">
        <v>246</v>
      </c>
      <c r="H10" t="s">
        <v>247</v>
      </c>
      <c r="I10" t="s">
        <v>151</v>
      </c>
      <c r="J10" t="s">
        <v>248</v>
      </c>
      <c r="K10" t="s">
        <v>249</v>
      </c>
      <c r="N10">
        <v>91201</v>
      </c>
      <c r="O10" t="s">
        <v>150</v>
      </c>
      <c r="P10" t="s">
        <v>250</v>
      </c>
      <c r="R10" t="s">
        <v>254</v>
      </c>
      <c r="S10" t="s">
        <v>252</v>
      </c>
      <c r="T10" t="s">
        <v>253</v>
      </c>
    </row>
    <row r="11" spans="1:20" outlineLevel="1" x14ac:dyDescent="0.35">
      <c r="A11" t="s">
        <v>1180</v>
      </c>
      <c r="B11">
        <v>67692</v>
      </c>
      <c r="C11" t="s">
        <v>90</v>
      </c>
      <c r="D11" t="s">
        <v>226</v>
      </c>
      <c r="F11" t="s">
        <v>245</v>
      </c>
      <c r="G11" t="s">
        <v>246</v>
      </c>
      <c r="H11" t="s">
        <v>247</v>
      </c>
      <c r="I11" t="s">
        <v>151</v>
      </c>
      <c r="J11" t="s">
        <v>248</v>
      </c>
      <c r="K11" t="s">
        <v>249</v>
      </c>
      <c r="N11">
        <v>91201</v>
      </c>
      <c r="O11" t="s">
        <v>150</v>
      </c>
      <c r="P11" t="s">
        <v>250</v>
      </c>
      <c r="R11" t="s">
        <v>254</v>
      </c>
      <c r="S11" t="s">
        <v>252</v>
      </c>
      <c r="T11" t="s">
        <v>253</v>
      </c>
    </row>
    <row r="12" spans="1:20" outlineLevel="1" x14ac:dyDescent="0.35">
      <c r="A12" t="s">
        <v>1180</v>
      </c>
      <c r="B12">
        <v>67692</v>
      </c>
      <c r="C12" t="s">
        <v>90</v>
      </c>
      <c r="D12" t="s">
        <v>227</v>
      </c>
      <c r="F12" t="s">
        <v>245</v>
      </c>
      <c r="G12" t="s">
        <v>246</v>
      </c>
      <c r="H12" t="s">
        <v>247</v>
      </c>
      <c r="I12" t="s">
        <v>151</v>
      </c>
      <c r="J12" t="s">
        <v>248</v>
      </c>
      <c r="K12" t="s">
        <v>249</v>
      </c>
      <c r="N12">
        <v>91201</v>
      </c>
      <c r="O12" t="s">
        <v>150</v>
      </c>
      <c r="P12" t="s">
        <v>250</v>
      </c>
      <c r="R12" t="s">
        <v>254</v>
      </c>
      <c r="S12" t="s">
        <v>252</v>
      </c>
      <c r="T12" t="s">
        <v>253</v>
      </c>
    </row>
    <row r="13" spans="1:20" outlineLevel="1" x14ac:dyDescent="0.35">
      <c r="A13" t="s">
        <v>1180</v>
      </c>
      <c r="B13">
        <v>67692</v>
      </c>
      <c r="C13" t="s">
        <v>90</v>
      </c>
      <c r="D13" t="s">
        <v>228</v>
      </c>
      <c r="F13" t="s">
        <v>245</v>
      </c>
      <c r="G13" t="s">
        <v>246</v>
      </c>
      <c r="H13" t="s">
        <v>247</v>
      </c>
      <c r="I13" t="s">
        <v>151</v>
      </c>
      <c r="J13" t="s">
        <v>248</v>
      </c>
      <c r="K13" t="s">
        <v>249</v>
      </c>
      <c r="N13">
        <v>91201</v>
      </c>
      <c r="O13" t="s">
        <v>150</v>
      </c>
      <c r="P13" t="s">
        <v>250</v>
      </c>
      <c r="R13" t="s">
        <v>254</v>
      </c>
      <c r="S13" t="s">
        <v>252</v>
      </c>
      <c r="T13" t="s">
        <v>253</v>
      </c>
    </row>
    <row r="14" spans="1:20" outlineLevel="1" x14ac:dyDescent="0.35">
      <c r="A14" t="s">
        <v>1180</v>
      </c>
      <c r="B14">
        <v>67692</v>
      </c>
      <c r="C14" t="s">
        <v>90</v>
      </c>
      <c r="D14" t="s">
        <v>229</v>
      </c>
      <c r="F14" t="s">
        <v>245</v>
      </c>
      <c r="G14" t="s">
        <v>246</v>
      </c>
      <c r="H14" t="s">
        <v>247</v>
      </c>
      <c r="I14" t="s">
        <v>151</v>
      </c>
      <c r="J14" t="s">
        <v>248</v>
      </c>
      <c r="K14" t="s">
        <v>249</v>
      </c>
      <c r="N14">
        <v>91201</v>
      </c>
      <c r="O14" t="s">
        <v>150</v>
      </c>
      <c r="P14" t="s">
        <v>250</v>
      </c>
      <c r="R14" t="s">
        <v>254</v>
      </c>
      <c r="S14" t="s">
        <v>252</v>
      </c>
      <c r="T14" t="s">
        <v>253</v>
      </c>
    </row>
    <row r="15" spans="1:20" outlineLevel="1" x14ac:dyDescent="0.35">
      <c r="A15" t="s">
        <v>1180</v>
      </c>
      <c r="B15">
        <v>67692</v>
      </c>
      <c r="C15" t="s">
        <v>90</v>
      </c>
      <c r="D15" t="s">
        <v>230</v>
      </c>
      <c r="F15" t="s">
        <v>245</v>
      </c>
      <c r="G15" t="s">
        <v>246</v>
      </c>
      <c r="H15" t="s">
        <v>247</v>
      </c>
      <c r="I15" t="s">
        <v>151</v>
      </c>
      <c r="J15" t="s">
        <v>248</v>
      </c>
      <c r="K15" t="s">
        <v>249</v>
      </c>
      <c r="N15">
        <v>91201</v>
      </c>
      <c r="O15" t="s">
        <v>150</v>
      </c>
      <c r="P15" t="s">
        <v>250</v>
      </c>
      <c r="R15" t="s">
        <v>254</v>
      </c>
      <c r="S15" t="s">
        <v>252</v>
      </c>
      <c r="T15" t="s">
        <v>253</v>
      </c>
    </row>
    <row r="16" spans="1:20" outlineLevel="1" x14ac:dyDescent="0.35">
      <c r="A16" t="s">
        <v>1180</v>
      </c>
      <c r="B16">
        <v>67692</v>
      </c>
      <c r="C16" t="s">
        <v>90</v>
      </c>
      <c r="D16" t="s">
        <v>231</v>
      </c>
      <c r="F16" t="s">
        <v>245</v>
      </c>
      <c r="G16" t="s">
        <v>246</v>
      </c>
      <c r="H16" t="s">
        <v>247</v>
      </c>
      <c r="I16" t="s">
        <v>151</v>
      </c>
      <c r="J16" t="s">
        <v>248</v>
      </c>
      <c r="K16" t="s">
        <v>249</v>
      </c>
      <c r="N16">
        <v>91201</v>
      </c>
      <c r="O16" t="s">
        <v>150</v>
      </c>
      <c r="P16" t="s">
        <v>250</v>
      </c>
      <c r="R16" t="s">
        <v>254</v>
      </c>
      <c r="S16" t="s">
        <v>252</v>
      </c>
      <c r="T16" t="s">
        <v>253</v>
      </c>
    </row>
    <row r="17" spans="1:20" outlineLevel="1" x14ac:dyDescent="0.35">
      <c r="A17" t="s">
        <v>1180</v>
      </c>
      <c r="B17">
        <v>67692</v>
      </c>
      <c r="C17" t="s">
        <v>90</v>
      </c>
      <c r="D17" t="s">
        <v>232</v>
      </c>
      <c r="F17" t="s">
        <v>245</v>
      </c>
      <c r="G17" t="s">
        <v>246</v>
      </c>
      <c r="H17" t="s">
        <v>247</v>
      </c>
      <c r="I17" t="s">
        <v>151</v>
      </c>
      <c r="J17" t="s">
        <v>248</v>
      </c>
      <c r="K17" t="s">
        <v>249</v>
      </c>
      <c r="N17">
        <v>91201</v>
      </c>
      <c r="O17" t="s">
        <v>150</v>
      </c>
      <c r="P17" t="s">
        <v>250</v>
      </c>
      <c r="R17" t="s">
        <v>254</v>
      </c>
      <c r="S17" t="s">
        <v>252</v>
      </c>
      <c r="T17" t="s">
        <v>253</v>
      </c>
    </row>
    <row r="18" spans="1:20" outlineLevel="1" x14ac:dyDescent="0.35">
      <c r="A18" t="s">
        <v>1180</v>
      </c>
      <c r="B18">
        <v>67692</v>
      </c>
      <c r="C18" t="s">
        <v>90</v>
      </c>
      <c r="D18" t="s">
        <v>233</v>
      </c>
      <c r="F18" t="s">
        <v>245</v>
      </c>
      <c r="G18" t="s">
        <v>246</v>
      </c>
      <c r="H18" t="s">
        <v>247</v>
      </c>
      <c r="I18" t="s">
        <v>151</v>
      </c>
      <c r="J18" t="s">
        <v>248</v>
      </c>
      <c r="K18" t="s">
        <v>249</v>
      </c>
      <c r="N18">
        <v>91201</v>
      </c>
      <c r="O18" t="s">
        <v>150</v>
      </c>
      <c r="P18" t="s">
        <v>250</v>
      </c>
      <c r="R18" t="s">
        <v>254</v>
      </c>
      <c r="S18" t="s">
        <v>252</v>
      </c>
      <c r="T18" t="s">
        <v>253</v>
      </c>
    </row>
    <row r="19" spans="1:20" outlineLevel="1" x14ac:dyDescent="0.35">
      <c r="A19" t="s">
        <v>1180</v>
      </c>
      <c r="B19">
        <v>67692</v>
      </c>
      <c r="C19" t="s">
        <v>90</v>
      </c>
      <c r="D19" t="s">
        <v>234</v>
      </c>
      <c r="F19" t="s">
        <v>245</v>
      </c>
      <c r="G19" t="s">
        <v>246</v>
      </c>
      <c r="H19" t="s">
        <v>247</v>
      </c>
      <c r="I19" t="s">
        <v>151</v>
      </c>
      <c r="J19" t="s">
        <v>248</v>
      </c>
      <c r="K19" t="s">
        <v>249</v>
      </c>
      <c r="N19">
        <v>91201</v>
      </c>
      <c r="O19" t="s">
        <v>150</v>
      </c>
      <c r="P19" t="s">
        <v>250</v>
      </c>
      <c r="R19" t="s">
        <v>254</v>
      </c>
      <c r="S19" t="s">
        <v>252</v>
      </c>
      <c r="T19" t="s">
        <v>253</v>
      </c>
    </row>
    <row r="20" spans="1:20" outlineLevel="1" x14ac:dyDescent="0.35">
      <c r="A20" t="s">
        <v>1180</v>
      </c>
      <c r="B20">
        <v>67692</v>
      </c>
      <c r="C20" t="s">
        <v>90</v>
      </c>
      <c r="D20" t="s">
        <v>235</v>
      </c>
      <c r="F20" t="s">
        <v>245</v>
      </c>
      <c r="G20" t="s">
        <v>246</v>
      </c>
      <c r="H20" t="s">
        <v>247</v>
      </c>
      <c r="I20" t="s">
        <v>151</v>
      </c>
      <c r="J20" t="s">
        <v>248</v>
      </c>
      <c r="K20" t="s">
        <v>249</v>
      </c>
      <c r="N20">
        <v>91201</v>
      </c>
      <c r="O20" t="s">
        <v>150</v>
      </c>
      <c r="P20" t="s">
        <v>250</v>
      </c>
      <c r="R20" t="s">
        <v>251</v>
      </c>
      <c r="S20" t="s">
        <v>252</v>
      </c>
      <c r="T20" t="s">
        <v>253</v>
      </c>
    </row>
    <row r="21" spans="1:20" outlineLevel="1" x14ac:dyDescent="0.35">
      <c r="A21" t="s">
        <v>1180</v>
      </c>
      <c r="B21">
        <v>67692</v>
      </c>
      <c r="C21" t="s">
        <v>90</v>
      </c>
      <c r="D21" t="s">
        <v>236</v>
      </c>
      <c r="F21" t="s">
        <v>245</v>
      </c>
      <c r="G21" t="s">
        <v>246</v>
      </c>
      <c r="H21" t="s">
        <v>247</v>
      </c>
      <c r="I21" t="s">
        <v>151</v>
      </c>
      <c r="J21" t="s">
        <v>248</v>
      </c>
      <c r="K21" t="s">
        <v>249</v>
      </c>
      <c r="N21">
        <v>91201</v>
      </c>
      <c r="O21" t="s">
        <v>150</v>
      </c>
      <c r="P21" t="s">
        <v>250</v>
      </c>
      <c r="R21" t="s">
        <v>251</v>
      </c>
      <c r="S21" t="s">
        <v>252</v>
      </c>
      <c r="T21" t="s">
        <v>253</v>
      </c>
    </row>
    <row r="22" spans="1:20" outlineLevel="1" x14ac:dyDescent="0.35">
      <c r="A22" t="s">
        <v>1180</v>
      </c>
      <c r="B22">
        <v>67692</v>
      </c>
      <c r="C22" t="s">
        <v>90</v>
      </c>
      <c r="D22" t="s">
        <v>237</v>
      </c>
      <c r="F22" t="s">
        <v>245</v>
      </c>
      <c r="G22" t="s">
        <v>246</v>
      </c>
      <c r="H22" t="s">
        <v>247</v>
      </c>
      <c r="I22" t="s">
        <v>151</v>
      </c>
      <c r="J22" t="s">
        <v>248</v>
      </c>
      <c r="K22" t="s">
        <v>249</v>
      </c>
      <c r="N22">
        <v>91201</v>
      </c>
      <c r="O22" t="s">
        <v>150</v>
      </c>
      <c r="P22" t="s">
        <v>250</v>
      </c>
      <c r="R22" t="s">
        <v>251</v>
      </c>
      <c r="S22" t="s">
        <v>252</v>
      </c>
      <c r="T22" t="s">
        <v>253</v>
      </c>
    </row>
    <row r="23" spans="1:20" outlineLevel="1" x14ac:dyDescent="0.35">
      <c r="A23" t="s">
        <v>1180</v>
      </c>
      <c r="B23">
        <v>67692</v>
      </c>
      <c r="C23" t="s">
        <v>90</v>
      </c>
      <c r="D23" t="s">
        <v>238</v>
      </c>
      <c r="F23" t="s">
        <v>245</v>
      </c>
      <c r="G23" t="s">
        <v>246</v>
      </c>
      <c r="H23" t="s">
        <v>247</v>
      </c>
      <c r="I23" t="s">
        <v>151</v>
      </c>
      <c r="J23" t="s">
        <v>248</v>
      </c>
      <c r="K23" t="s">
        <v>249</v>
      </c>
      <c r="N23">
        <v>91201</v>
      </c>
      <c r="O23" t="s">
        <v>150</v>
      </c>
      <c r="P23" t="s">
        <v>250</v>
      </c>
      <c r="R23" t="s">
        <v>254</v>
      </c>
      <c r="S23" t="s">
        <v>252</v>
      </c>
      <c r="T23" t="s">
        <v>253</v>
      </c>
    </row>
    <row r="24" spans="1:20" outlineLevel="1" x14ac:dyDescent="0.35">
      <c r="A24" t="s">
        <v>1180</v>
      </c>
      <c r="B24">
        <v>67692</v>
      </c>
      <c r="C24" t="s">
        <v>90</v>
      </c>
      <c r="D24" t="s">
        <v>239</v>
      </c>
      <c r="F24" t="s">
        <v>245</v>
      </c>
      <c r="G24" t="s">
        <v>246</v>
      </c>
      <c r="H24" t="s">
        <v>247</v>
      </c>
      <c r="I24" t="s">
        <v>151</v>
      </c>
      <c r="J24" t="s">
        <v>248</v>
      </c>
      <c r="K24" t="s">
        <v>249</v>
      </c>
      <c r="N24">
        <v>91201</v>
      </c>
      <c r="O24" t="s">
        <v>150</v>
      </c>
      <c r="P24" t="s">
        <v>250</v>
      </c>
      <c r="R24" t="s">
        <v>254</v>
      </c>
      <c r="S24" t="s">
        <v>252</v>
      </c>
      <c r="T24" t="s">
        <v>253</v>
      </c>
    </row>
    <row r="25" spans="1:20" outlineLevel="1" x14ac:dyDescent="0.35">
      <c r="A25" t="s">
        <v>1180</v>
      </c>
      <c r="B25">
        <v>67692</v>
      </c>
      <c r="C25" t="s">
        <v>90</v>
      </c>
      <c r="D25" t="s">
        <v>240</v>
      </c>
      <c r="F25" t="s">
        <v>245</v>
      </c>
      <c r="G25" t="s">
        <v>246</v>
      </c>
      <c r="H25" t="s">
        <v>247</v>
      </c>
      <c r="I25" t="s">
        <v>151</v>
      </c>
      <c r="J25" t="s">
        <v>248</v>
      </c>
      <c r="K25" t="s">
        <v>249</v>
      </c>
      <c r="N25">
        <v>91201</v>
      </c>
      <c r="O25" t="s">
        <v>150</v>
      </c>
      <c r="P25" t="s">
        <v>250</v>
      </c>
      <c r="R25" t="s">
        <v>254</v>
      </c>
      <c r="S25" t="s">
        <v>252</v>
      </c>
      <c r="T25" t="s">
        <v>253</v>
      </c>
    </row>
    <row r="26" spans="1:20" outlineLevel="1" x14ac:dyDescent="0.35">
      <c r="A26" t="s">
        <v>1180</v>
      </c>
      <c r="B26">
        <v>67692</v>
      </c>
      <c r="C26" t="s">
        <v>90</v>
      </c>
      <c r="D26" t="s">
        <v>241</v>
      </c>
      <c r="F26" t="s">
        <v>245</v>
      </c>
      <c r="G26" t="s">
        <v>246</v>
      </c>
      <c r="H26" t="s">
        <v>247</v>
      </c>
      <c r="I26" t="s">
        <v>151</v>
      </c>
      <c r="J26" t="s">
        <v>248</v>
      </c>
      <c r="K26" t="s">
        <v>249</v>
      </c>
      <c r="N26">
        <v>91201</v>
      </c>
      <c r="O26" t="s">
        <v>150</v>
      </c>
      <c r="P26" t="s">
        <v>250</v>
      </c>
      <c r="R26" t="s">
        <v>254</v>
      </c>
      <c r="S26" t="s">
        <v>252</v>
      </c>
      <c r="T26" t="s">
        <v>253</v>
      </c>
    </row>
    <row r="27" spans="1:20" outlineLevel="1" x14ac:dyDescent="0.35">
      <c r="A27" t="s">
        <v>1180</v>
      </c>
      <c r="B27">
        <v>67692</v>
      </c>
      <c r="C27" t="s">
        <v>90</v>
      </c>
      <c r="D27" t="s">
        <v>242</v>
      </c>
      <c r="F27" t="s">
        <v>245</v>
      </c>
      <c r="G27" t="s">
        <v>246</v>
      </c>
      <c r="H27" t="s">
        <v>247</v>
      </c>
      <c r="I27" t="s">
        <v>151</v>
      </c>
      <c r="J27" t="s">
        <v>248</v>
      </c>
      <c r="K27" t="s">
        <v>249</v>
      </c>
      <c r="N27">
        <v>91201</v>
      </c>
      <c r="O27" t="s">
        <v>150</v>
      </c>
      <c r="P27" t="s">
        <v>250</v>
      </c>
      <c r="R27" t="s">
        <v>254</v>
      </c>
      <c r="S27" t="s">
        <v>252</v>
      </c>
      <c r="T27" t="s">
        <v>253</v>
      </c>
    </row>
    <row r="28" spans="1:20" outlineLevel="1" x14ac:dyDescent="0.35">
      <c r="A28" t="s">
        <v>1180</v>
      </c>
      <c r="B28">
        <v>67692</v>
      </c>
      <c r="C28" t="s">
        <v>90</v>
      </c>
      <c r="D28" t="s">
        <v>243</v>
      </c>
      <c r="F28" t="s">
        <v>245</v>
      </c>
      <c r="G28" t="s">
        <v>246</v>
      </c>
      <c r="H28" t="s">
        <v>247</v>
      </c>
      <c r="I28" t="s">
        <v>151</v>
      </c>
      <c r="J28" t="s">
        <v>248</v>
      </c>
      <c r="K28" t="s">
        <v>249</v>
      </c>
      <c r="N28">
        <v>91201</v>
      </c>
      <c r="O28" t="s">
        <v>150</v>
      </c>
      <c r="P28" t="s">
        <v>250</v>
      </c>
      <c r="R28" t="s">
        <v>254</v>
      </c>
      <c r="S28" t="s">
        <v>252</v>
      </c>
      <c r="T28" t="s">
        <v>253</v>
      </c>
    </row>
    <row r="29" spans="1:20" outlineLevel="1" x14ac:dyDescent="0.35">
      <c r="A29" t="s">
        <v>1180</v>
      </c>
      <c r="B29">
        <v>67692</v>
      </c>
      <c r="C29" t="s">
        <v>90</v>
      </c>
      <c r="D29" t="s">
        <v>244</v>
      </c>
      <c r="F29" t="s">
        <v>245</v>
      </c>
      <c r="G29" t="s">
        <v>246</v>
      </c>
      <c r="H29" t="s">
        <v>247</v>
      </c>
      <c r="I29" t="s">
        <v>151</v>
      </c>
      <c r="J29" t="s">
        <v>248</v>
      </c>
      <c r="K29" t="s">
        <v>249</v>
      </c>
      <c r="N29">
        <v>91201</v>
      </c>
      <c r="O29" t="s">
        <v>150</v>
      </c>
      <c r="P29" t="s">
        <v>250</v>
      </c>
      <c r="R29" t="s">
        <v>254</v>
      </c>
      <c r="S29" t="s">
        <v>252</v>
      </c>
      <c r="T29" t="s">
        <v>253</v>
      </c>
    </row>
    <row r="30" spans="1:20" outlineLevel="1" x14ac:dyDescent="0.35">
      <c r="A30" t="s">
        <v>1181</v>
      </c>
      <c r="B30">
        <v>61883</v>
      </c>
      <c r="C30" t="s">
        <v>167</v>
      </c>
      <c r="D30" t="s">
        <v>257</v>
      </c>
      <c r="E30" t="s">
        <v>258</v>
      </c>
      <c r="H30" t="s">
        <v>259</v>
      </c>
      <c r="I30" t="s">
        <v>151</v>
      </c>
      <c r="J30" t="s">
        <v>260</v>
      </c>
      <c r="N30">
        <v>10154</v>
      </c>
      <c r="O30" t="s">
        <v>261</v>
      </c>
      <c r="P30" t="s">
        <v>262</v>
      </c>
      <c r="Q30" t="s">
        <v>263</v>
      </c>
      <c r="R30" t="s">
        <v>251</v>
      </c>
      <c r="S30" t="s">
        <v>252</v>
      </c>
      <c r="T30" t="s">
        <v>264</v>
      </c>
    </row>
    <row r="31" spans="1:20" outlineLevel="1" x14ac:dyDescent="0.35">
      <c r="A31" t="s">
        <v>1181</v>
      </c>
      <c r="B31">
        <v>61883</v>
      </c>
      <c r="C31" t="s">
        <v>167</v>
      </c>
      <c r="D31" t="s">
        <v>265</v>
      </c>
      <c r="E31" t="s">
        <v>258</v>
      </c>
      <c r="H31" t="s">
        <v>259</v>
      </c>
      <c r="I31" t="s">
        <v>151</v>
      </c>
      <c r="J31" t="s">
        <v>260</v>
      </c>
      <c r="N31">
        <v>10154</v>
      </c>
      <c r="O31" t="s">
        <v>261</v>
      </c>
      <c r="P31" t="s">
        <v>262</v>
      </c>
      <c r="Q31" t="s">
        <v>263</v>
      </c>
      <c r="R31" t="s">
        <v>251</v>
      </c>
      <c r="S31" t="s">
        <v>252</v>
      </c>
      <c r="T31" t="s">
        <v>264</v>
      </c>
    </row>
    <row r="32" spans="1:20" outlineLevel="1" x14ac:dyDescent="0.35">
      <c r="A32" t="s">
        <v>1181</v>
      </c>
      <c r="B32">
        <v>61883</v>
      </c>
      <c r="C32" t="s">
        <v>167</v>
      </c>
      <c r="D32" t="s">
        <v>266</v>
      </c>
      <c r="E32" t="s">
        <v>258</v>
      </c>
      <c r="H32" t="s">
        <v>259</v>
      </c>
      <c r="I32" t="s">
        <v>151</v>
      </c>
      <c r="J32" t="s">
        <v>260</v>
      </c>
      <c r="N32">
        <v>10154</v>
      </c>
      <c r="O32" t="s">
        <v>261</v>
      </c>
      <c r="P32" t="s">
        <v>262</v>
      </c>
      <c r="Q32" t="s">
        <v>263</v>
      </c>
      <c r="R32" t="s">
        <v>251</v>
      </c>
      <c r="S32" t="s">
        <v>252</v>
      </c>
      <c r="T32" t="s">
        <v>264</v>
      </c>
    </row>
    <row r="33" spans="1:20" outlineLevel="1" x14ac:dyDescent="0.35">
      <c r="A33" t="s">
        <v>1181</v>
      </c>
      <c r="B33">
        <v>61883</v>
      </c>
      <c r="C33" t="s">
        <v>167</v>
      </c>
      <c r="D33" t="s">
        <v>267</v>
      </c>
      <c r="E33" t="s">
        <v>258</v>
      </c>
      <c r="H33" t="s">
        <v>259</v>
      </c>
      <c r="I33" t="s">
        <v>151</v>
      </c>
      <c r="J33" t="s">
        <v>260</v>
      </c>
      <c r="N33">
        <v>10154</v>
      </c>
      <c r="O33" t="s">
        <v>261</v>
      </c>
      <c r="P33" t="s">
        <v>262</v>
      </c>
      <c r="Q33" t="s">
        <v>263</v>
      </c>
      <c r="R33" t="s">
        <v>251</v>
      </c>
      <c r="S33" t="s">
        <v>252</v>
      </c>
      <c r="T33" t="s">
        <v>264</v>
      </c>
    </row>
    <row r="34" spans="1:20" outlineLevel="1" x14ac:dyDescent="0.35">
      <c r="A34" t="s">
        <v>1181</v>
      </c>
      <c r="B34">
        <v>61883</v>
      </c>
      <c r="C34" t="s">
        <v>167</v>
      </c>
      <c r="D34" t="s">
        <v>268</v>
      </c>
      <c r="E34" t="s">
        <v>258</v>
      </c>
      <c r="H34" t="s">
        <v>259</v>
      </c>
      <c r="I34" t="s">
        <v>151</v>
      </c>
      <c r="J34" t="s">
        <v>260</v>
      </c>
      <c r="N34">
        <v>10154</v>
      </c>
      <c r="O34" t="s">
        <v>261</v>
      </c>
      <c r="P34" t="s">
        <v>262</v>
      </c>
      <c r="Q34" t="s">
        <v>263</v>
      </c>
      <c r="R34" t="s">
        <v>251</v>
      </c>
      <c r="S34" t="s">
        <v>252</v>
      </c>
      <c r="T34" t="s">
        <v>269</v>
      </c>
    </row>
    <row r="35" spans="1:20" outlineLevel="1" x14ac:dyDescent="0.35">
      <c r="A35" t="s">
        <v>1181</v>
      </c>
      <c r="B35">
        <v>61883</v>
      </c>
      <c r="C35" t="s">
        <v>167</v>
      </c>
      <c r="D35" t="s">
        <v>270</v>
      </c>
      <c r="E35" t="s">
        <v>258</v>
      </c>
      <c r="H35" t="s">
        <v>259</v>
      </c>
      <c r="I35" t="s">
        <v>151</v>
      </c>
      <c r="J35" t="s">
        <v>260</v>
      </c>
      <c r="N35">
        <v>10154</v>
      </c>
      <c r="O35" t="s">
        <v>261</v>
      </c>
      <c r="P35" t="s">
        <v>262</v>
      </c>
      <c r="Q35" t="s">
        <v>263</v>
      </c>
      <c r="R35" t="s">
        <v>251</v>
      </c>
      <c r="S35" t="s">
        <v>252</v>
      </c>
      <c r="T35" t="s">
        <v>269</v>
      </c>
    </row>
    <row r="36" spans="1:20" outlineLevel="1" x14ac:dyDescent="0.35">
      <c r="A36" t="s">
        <v>1181</v>
      </c>
      <c r="B36">
        <v>61883</v>
      </c>
      <c r="C36" t="s">
        <v>167</v>
      </c>
      <c r="D36" t="s">
        <v>271</v>
      </c>
      <c r="E36" t="s">
        <v>258</v>
      </c>
      <c r="H36" t="s">
        <v>259</v>
      </c>
      <c r="I36" t="s">
        <v>151</v>
      </c>
      <c r="J36" t="s">
        <v>260</v>
      </c>
      <c r="N36">
        <v>10154</v>
      </c>
      <c r="O36" t="s">
        <v>261</v>
      </c>
      <c r="P36" t="s">
        <v>262</v>
      </c>
      <c r="Q36" t="s">
        <v>263</v>
      </c>
      <c r="R36" t="s">
        <v>251</v>
      </c>
      <c r="S36" t="s">
        <v>252</v>
      </c>
      <c r="T36" t="s">
        <v>269</v>
      </c>
    </row>
    <row r="37" spans="1:20" outlineLevel="1" x14ac:dyDescent="0.35">
      <c r="A37" t="s">
        <v>1182</v>
      </c>
      <c r="B37">
        <v>61973</v>
      </c>
      <c r="C37" s="9" t="s">
        <v>272</v>
      </c>
      <c r="D37" t="s">
        <v>346</v>
      </c>
      <c r="H37" t="s">
        <v>347</v>
      </c>
      <c r="I37" t="s">
        <v>348</v>
      </c>
      <c r="J37" t="s">
        <v>349</v>
      </c>
      <c r="K37" t="s">
        <v>350</v>
      </c>
      <c r="N37">
        <v>77380</v>
      </c>
      <c r="O37" t="s">
        <v>160</v>
      </c>
      <c r="P37" t="s">
        <v>351</v>
      </c>
      <c r="Q37" t="s">
        <v>352</v>
      </c>
      <c r="R37" t="s">
        <v>251</v>
      </c>
      <c r="S37" t="s">
        <v>251</v>
      </c>
      <c r="T37" t="s">
        <v>353</v>
      </c>
    </row>
    <row r="38" spans="1:20" outlineLevel="1" x14ac:dyDescent="0.35">
      <c r="A38" t="s">
        <v>1182</v>
      </c>
      <c r="B38">
        <v>61973</v>
      </c>
      <c r="C38" s="9" t="s">
        <v>272</v>
      </c>
      <c r="D38" t="s">
        <v>354</v>
      </c>
      <c r="E38" t="s">
        <v>355</v>
      </c>
      <c r="F38" t="s">
        <v>382</v>
      </c>
      <c r="G38" t="s">
        <v>383</v>
      </c>
      <c r="H38" t="s">
        <v>356</v>
      </c>
      <c r="I38" t="s">
        <v>151</v>
      </c>
      <c r="J38" t="s">
        <v>357</v>
      </c>
      <c r="K38" t="s">
        <v>358</v>
      </c>
      <c r="N38" s="2" t="s">
        <v>359</v>
      </c>
      <c r="O38" t="s">
        <v>360</v>
      </c>
      <c r="P38" t="s">
        <v>361</v>
      </c>
      <c r="Q38" t="s">
        <v>362</v>
      </c>
      <c r="R38" t="s">
        <v>251</v>
      </c>
      <c r="S38" t="s">
        <v>251</v>
      </c>
      <c r="T38" t="s">
        <v>363</v>
      </c>
    </row>
    <row r="39" spans="1:20" outlineLevel="1" x14ac:dyDescent="0.35">
      <c r="A39" t="s">
        <v>1183</v>
      </c>
      <c r="B39">
        <v>64734</v>
      </c>
      <c r="C39" t="s">
        <v>274</v>
      </c>
      <c r="D39" s="10" t="s">
        <v>558</v>
      </c>
      <c r="H39" t="s">
        <v>378</v>
      </c>
      <c r="I39" t="s">
        <v>348</v>
      </c>
      <c r="J39" t="s">
        <v>379</v>
      </c>
      <c r="N39">
        <v>90049</v>
      </c>
      <c r="O39" t="s">
        <v>150</v>
      </c>
      <c r="P39" t="s">
        <v>380</v>
      </c>
      <c r="Q39" t="s">
        <v>381</v>
      </c>
      <c r="R39" t="s">
        <v>251</v>
      </c>
      <c r="S39" t="s">
        <v>251</v>
      </c>
      <c r="T39" t="s">
        <v>559</v>
      </c>
    </row>
    <row r="40" spans="1:20" outlineLevel="1" x14ac:dyDescent="0.35">
      <c r="A40" t="s">
        <v>1183</v>
      </c>
      <c r="B40">
        <v>64734</v>
      </c>
      <c r="C40" t="s">
        <v>274</v>
      </c>
      <c r="D40" t="s">
        <v>557</v>
      </c>
      <c r="H40" t="s">
        <v>378</v>
      </c>
      <c r="I40" t="s">
        <v>348</v>
      </c>
      <c r="J40" t="s">
        <v>379</v>
      </c>
      <c r="N40">
        <v>90049</v>
      </c>
      <c r="O40" t="s">
        <v>150</v>
      </c>
      <c r="P40" t="s">
        <v>380</v>
      </c>
      <c r="Q40" t="s">
        <v>381</v>
      </c>
      <c r="R40" t="s">
        <v>251</v>
      </c>
      <c r="S40" t="s">
        <v>251</v>
      </c>
      <c r="T40" t="s">
        <v>560</v>
      </c>
    </row>
    <row r="41" spans="1:20" outlineLevel="1" x14ac:dyDescent="0.35">
      <c r="A41" t="s">
        <v>1183</v>
      </c>
      <c r="B41">
        <v>64734</v>
      </c>
      <c r="C41" t="s">
        <v>274</v>
      </c>
      <c r="D41" t="s">
        <v>384</v>
      </c>
      <c r="E41" t="s">
        <v>385</v>
      </c>
      <c r="F41" t="s">
        <v>386</v>
      </c>
      <c r="G41" t="s">
        <v>387</v>
      </c>
      <c r="H41" t="s">
        <v>388</v>
      </c>
      <c r="I41" t="s">
        <v>151</v>
      </c>
      <c r="J41" t="s">
        <v>389</v>
      </c>
      <c r="K41" t="s">
        <v>390</v>
      </c>
      <c r="N41">
        <v>66211</v>
      </c>
      <c r="O41" t="s">
        <v>301</v>
      </c>
      <c r="P41" t="s">
        <v>391</v>
      </c>
    </row>
    <row r="42" spans="1:20" outlineLevel="1" x14ac:dyDescent="0.35">
      <c r="A42" t="s">
        <v>1185</v>
      </c>
      <c r="B42">
        <v>64681</v>
      </c>
      <c r="C42" t="s">
        <v>280</v>
      </c>
      <c r="D42" t="s">
        <v>419</v>
      </c>
      <c r="F42" t="s">
        <v>420</v>
      </c>
      <c r="G42" t="s">
        <v>421</v>
      </c>
      <c r="H42" t="s">
        <v>294</v>
      </c>
      <c r="I42" t="s">
        <v>151</v>
      </c>
      <c r="J42" t="s">
        <v>422</v>
      </c>
      <c r="K42" t="s">
        <v>423</v>
      </c>
      <c r="N42">
        <v>77340</v>
      </c>
      <c r="O42" t="s">
        <v>161</v>
      </c>
      <c r="P42" t="s">
        <v>394</v>
      </c>
      <c r="R42" t="s">
        <v>251</v>
      </c>
      <c r="S42" t="s">
        <v>252</v>
      </c>
      <c r="T42" t="s">
        <v>424</v>
      </c>
    </row>
    <row r="43" spans="1:20" outlineLevel="1" x14ac:dyDescent="0.35">
      <c r="A43" t="s">
        <v>1185</v>
      </c>
      <c r="B43">
        <v>64681</v>
      </c>
      <c r="C43" t="s">
        <v>280</v>
      </c>
      <c r="D43" t="s">
        <v>425</v>
      </c>
      <c r="F43" t="s">
        <v>426</v>
      </c>
      <c r="G43" t="s">
        <v>427</v>
      </c>
      <c r="H43" t="s">
        <v>295</v>
      </c>
      <c r="I43" t="s">
        <v>151</v>
      </c>
      <c r="J43" t="s">
        <v>428</v>
      </c>
      <c r="K43" t="s">
        <v>429</v>
      </c>
      <c r="N43">
        <v>27516</v>
      </c>
      <c r="O43" t="s">
        <v>296</v>
      </c>
      <c r="P43" t="s">
        <v>395</v>
      </c>
      <c r="R43" t="s">
        <v>254</v>
      </c>
      <c r="S43" t="s">
        <v>252</v>
      </c>
      <c r="T43" t="s">
        <v>424</v>
      </c>
    </row>
    <row r="44" spans="1:20" outlineLevel="1" x14ac:dyDescent="0.35">
      <c r="A44" t="s">
        <v>1185</v>
      </c>
      <c r="B44">
        <v>64681</v>
      </c>
      <c r="C44" t="s">
        <v>280</v>
      </c>
      <c r="D44" t="s">
        <v>430</v>
      </c>
      <c r="F44" t="s">
        <v>431</v>
      </c>
      <c r="G44" t="s">
        <v>432</v>
      </c>
      <c r="H44" t="s">
        <v>297</v>
      </c>
      <c r="I44" t="s">
        <v>151</v>
      </c>
      <c r="J44" t="s">
        <v>433</v>
      </c>
      <c r="K44" t="s">
        <v>434</v>
      </c>
      <c r="N44">
        <v>45056</v>
      </c>
      <c r="O44" t="s">
        <v>298</v>
      </c>
      <c r="P44" t="s">
        <v>396</v>
      </c>
      <c r="R44" t="s">
        <v>251</v>
      </c>
      <c r="S44" t="s">
        <v>252</v>
      </c>
      <c r="T44" t="s">
        <v>424</v>
      </c>
    </row>
    <row r="45" spans="1:20" outlineLevel="1" x14ac:dyDescent="0.35">
      <c r="A45" t="s">
        <v>1185</v>
      </c>
      <c r="B45">
        <v>64681</v>
      </c>
      <c r="C45" t="s">
        <v>280</v>
      </c>
      <c r="D45" t="s">
        <v>435</v>
      </c>
      <c r="F45" t="s">
        <v>420</v>
      </c>
      <c r="G45" t="s">
        <v>421</v>
      </c>
      <c r="H45" t="s">
        <v>299</v>
      </c>
      <c r="I45" t="s">
        <v>151</v>
      </c>
      <c r="J45" t="s">
        <v>422</v>
      </c>
      <c r="K45" t="s">
        <v>423</v>
      </c>
      <c r="N45">
        <v>27834</v>
      </c>
      <c r="O45" t="s">
        <v>296</v>
      </c>
      <c r="P45" t="s">
        <v>397</v>
      </c>
      <c r="R45" t="s">
        <v>254</v>
      </c>
      <c r="S45" t="s">
        <v>252</v>
      </c>
      <c r="T45" t="s">
        <v>424</v>
      </c>
    </row>
    <row r="46" spans="1:20" outlineLevel="1" x14ac:dyDescent="0.35">
      <c r="A46" t="s">
        <v>1185</v>
      </c>
      <c r="B46">
        <v>64681</v>
      </c>
      <c r="C46" t="s">
        <v>280</v>
      </c>
      <c r="D46" t="s">
        <v>436</v>
      </c>
      <c r="F46" t="s">
        <v>420</v>
      </c>
      <c r="G46" t="s">
        <v>421</v>
      </c>
      <c r="H46" t="s">
        <v>300</v>
      </c>
      <c r="I46" t="s">
        <v>151</v>
      </c>
      <c r="J46" t="s">
        <v>422</v>
      </c>
      <c r="K46" t="s">
        <v>423</v>
      </c>
      <c r="N46">
        <v>66047</v>
      </c>
      <c r="O46" t="s">
        <v>301</v>
      </c>
      <c r="P46" t="s">
        <v>398</v>
      </c>
      <c r="R46" t="s">
        <v>251</v>
      </c>
      <c r="S46" t="s">
        <v>252</v>
      </c>
      <c r="T46" t="s">
        <v>424</v>
      </c>
    </row>
    <row r="47" spans="1:20" outlineLevel="1" x14ac:dyDescent="0.35">
      <c r="A47" t="s">
        <v>1185</v>
      </c>
      <c r="B47">
        <v>64681</v>
      </c>
      <c r="C47" t="s">
        <v>280</v>
      </c>
      <c r="D47" t="s">
        <v>437</v>
      </c>
      <c r="F47" t="s">
        <v>420</v>
      </c>
      <c r="G47" t="s">
        <v>421</v>
      </c>
      <c r="H47" t="s">
        <v>302</v>
      </c>
      <c r="I47" t="s">
        <v>151</v>
      </c>
      <c r="J47" t="s">
        <v>422</v>
      </c>
      <c r="K47" t="s">
        <v>423</v>
      </c>
      <c r="N47">
        <v>28262</v>
      </c>
      <c r="O47" t="s">
        <v>296</v>
      </c>
      <c r="P47" t="s">
        <v>399</v>
      </c>
      <c r="R47" t="s">
        <v>254</v>
      </c>
      <c r="S47" t="s">
        <v>252</v>
      </c>
      <c r="T47" t="s">
        <v>424</v>
      </c>
    </row>
    <row r="48" spans="1:20" outlineLevel="1" x14ac:dyDescent="0.35">
      <c r="A48" t="s">
        <v>1185</v>
      </c>
      <c r="B48">
        <v>64681</v>
      </c>
      <c r="C48" t="s">
        <v>280</v>
      </c>
      <c r="D48" t="s">
        <v>438</v>
      </c>
      <c r="F48" t="s">
        <v>420</v>
      </c>
      <c r="G48" t="s">
        <v>421</v>
      </c>
      <c r="H48" t="s">
        <v>303</v>
      </c>
      <c r="I48" t="s">
        <v>151</v>
      </c>
      <c r="J48" t="s">
        <v>422</v>
      </c>
      <c r="K48" t="s">
        <v>423</v>
      </c>
      <c r="N48">
        <v>36832</v>
      </c>
      <c r="O48" t="s">
        <v>304</v>
      </c>
      <c r="P48" t="s">
        <v>400</v>
      </c>
      <c r="R48" t="s">
        <v>251</v>
      </c>
      <c r="S48" t="s">
        <v>252</v>
      </c>
      <c r="T48" t="s">
        <v>424</v>
      </c>
    </row>
    <row r="49" spans="1:20" outlineLevel="1" x14ac:dyDescent="0.35">
      <c r="A49" t="s">
        <v>1185</v>
      </c>
      <c r="B49">
        <v>64681</v>
      </c>
      <c r="C49" t="s">
        <v>280</v>
      </c>
      <c r="D49" t="s">
        <v>439</v>
      </c>
      <c r="F49" t="s">
        <v>420</v>
      </c>
      <c r="G49" t="s">
        <v>421</v>
      </c>
      <c r="H49" t="s">
        <v>305</v>
      </c>
      <c r="I49" t="s">
        <v>151</v>
      </c>
      <c r="J49" t="s">
        <v>422</v>
      </c>
      <c r="K49" t="s">
        <v>423</v>
      </c>
      <c r="N49">
        <v>78412</v>
      </c>
      <c r="O49" t="s">
        <v>161</v>
      </c>
      <c r="P49" t="s">
        <v>401</v>
      </c>
      <c r="R49" t="s">
        <v>251</v>
      </c>
      <c r="S49" t="s">
        <v>252</v>
      </c>
      <c r="T49" t="s">
        <v>424</v>
      </c>
    </row>
    <row r="50" spans="1:20" outlineLevel="1" x14ac:dyDescent="0.35">
      <c r="A50" t="s">
        <v>1185</v>
      </c>
      <c r="B50">
        <v>64681</v>
      </c>
      <c r="C50" t="s">
        <v>280</v>
      </c>
      <c r="D50" t="s">
        <v>440</v>
      </c>
      <c r="F50" t="s">
        <v>420</v>
      </c>
      <c r="G50" t="s">
        <v>421</v>
      </c>
      <c r="H50" t="s">
        <v>306</v>
      </c>
      <c r="I50" t="s">
        <v>151</v>
      </c>
      <c r="J50" t="s">
        <v>422</v>
      </c>
      <c r="K50" t="s">
        <v>423</v>
      </c>
      <c r="N50">
        <v>31201</v>
      </c>
      <c r="O50" t="s">
        <v>187</v>
      </c>
      <c r="P50" t="s">
        <v>402</v>
      </c>
      <c r="R50" t="s">
        <v>251</v>
      </c>
      <c r="S50" t="s">
        <v>252</v>
      </c>
      <c r="T50" t="s">
        <v>424</v>
      </c>
    </row>
    <row r="51" spans="1:20" outlineLevel="1" x14ac:dyDescent="0.35">
      <c r="A51" t="s">
        <v>1185</v>
      </c>
      <c r="B51">
        <v>64681</v>
      </c>
      <c r="C51" t="s">
        <v>280</v>
      </c>
      <c r="D51" t="s">
        <v>441</v>
      </c>
      <c r="F51" t="s">
        <v>420</v>
      </c>
      <c r="G51" t="s">
        <v>421</v>
      </c>
      <c r="H51" t="s">
        <v>307</v>
      </c>
      <c r="I51" t="s">
        <v>151</v>
      </c>
      <c r="J51" t="s">
        <v>422</v>
      </c>
      <c r="K51" t="s">
        <v>423</v>
      </c>
      <c r="N51">
        <v>28723</v>
      </c>
      <c r="O51" t="s">
        <v>296</v>
      </c>
      <c r="P51" t="s">
        <v>403</v>
      </c>
      <c r="R51" t="s">
        <v>254</v>
      </c>
      <c r="S51" t="s">
        <v>252</v>
      </c>
      <c r="T51" t="s">
        <v>424</v>
      </c>
    </row>
    <row r="52" spans="1:20" outlineLevel="1" x14ac:dyDescent="0.35">
      <c r="A52" t="s">
        <v>1185</v>
      </c>
      <c r="B52">
        <v>64681</v>
      </c>
      <c r="C52" t="s">
        <v>280</v>
      </c>
      <c r="D52" t="s">
        <v>430</v>
      </c>
      <c r="F52" t="s">
        <v>420</v>
      </c>
      <c r="G52" t="s">
        <v>421</v>
      </c>
      <c r="H52" t="s">
        <v>297</v>
      </c>
      <c r="I52" t="s">
        <v>151</v>
      </c>
      <c r="J52" t="s">
        <v>422</v>
      </c>
      <c r="K52" t="s">
        <v>423</v>
      </c>
      <c r="N52">
        <v>45056</v>
      </c>
      <c r="O52" t="s">
        <v>298</v>
      </c>
      <c r="P52" t="s">
        <v>404</v>
      </c>
      <c r="R52" t="s">
        <v>251</v>
      </c>
      <c r="S52" t="s">
        <v>252</v>
      </c>
      <c r="T52" t="s">
        <v>424</v>
      </c>
    </row>
    <row r="53" spans="1:20" outlineLevel="1" x14ac:dyDescent="0.35">
      <c r="A53" t="s">
        <v>1185</v>
      </c>
      <c r="B53">
        <v>64681</v>
      </c>
      <c r="C53" t="s">
        <v>280</v>
      </c>
      <c r="D53" t="s">
        <v>442</v>
      </c>
      <c r="F53" t="s">
        <v>420</v>
      </c>
      <c r="G53" t="s">
        <v>421</v>
      </c>
      <c r="H53" t="s">
        <v>308</v>
      </c>
      <c r="I53" t="s">
        <v>151</v>
      </c>
      <c r="J53" t="s">
        <v>422</v>
      </c>
      <c r="K53" t="s">
        <v>423</v>
      </c>
      <c r="N53">
        <v>77801</v>
      </c>
      <c r="O53" t="s">
        <v>161</v>
      </c>
      <c r="P53" t="s">
        <v>405</v>
      </c>
      <c r="R53" t="s">
        <v>251</v>
      </c>
      <c r="S53" t="s">
        <v>252</v>
      </c>
      <c r="T53" t="s">
        <v>424</v>
      </c>
    </row>
    <row r="54" spans="1:20" outlineLevel="1" x14ac:dyDescent="0.35">
      <c r="A54" t="s">
        <v>1185</v>
      </c>
      <c r="B54">
        <v>64681</v>
      </c>
      <c r="C54" t="s">
        <v>280</v>
      </c>
      <c r="D54" t="s">
        <v>443</v>
      </c>
      <c r="F54" t="s">
        <v>444</v>
      </c>
      <c r="G54" t="s">
        <v>445</v>
      </c>
      <c r="H54" t="s">
        <v>446</v>
      </c>
      <c r="I54" t="s">
        <v>151</v>
      </c>
      <c r="J54" t="s">
        <v>447</v>
      </c>
      <c r="K54" t="s">
        <v>448</v>
      </c>
      <c r="N54">
        <v>66210</v>
      </c>
      <c r="O54" t="s">
        <v>301</v>
      </c>
      <c r="P54" t="s">
        <v>449</v>
      </c>
      <c r="Q54" t="s">
        <v>1223</v>
      </c>
      <c r="R54" t="s">
        <v>450</v>
      </c>
      <c r="S54" t="s">
        <v>451</v>
      </c>
      <c r="T54" t="s">
        <v>452</v>
      </c>
    </row>
    <row r="55" spans="1:20" outlineLevel="1" x14ac:dyDescent="0.35">
      <c r="A55" t="s">
        <v>1184</v>
      </c>
      <c r="B55">
        <v>102039</v>
      </c>
      <c r="C55" t="s">
        <v>277</v>
      </c>
      <c r="D55" t="s">
        <v>453</v>
      </c>
      <c r="F55" t="s">
        <v>245</v>
      </c>
      <c r="G55" t="s">
        <v>246</v>
      </c>
      <c r="H55" t="s">
        <v>454</v>
      </c>
      <c r="I55" t="s">
        <v>151</v>
      </c>
      <c r="J55" t="s">
        <v>248</v>
      </c>
      <c r="K55" t="s">
        <v>249</v>
      </c>
      <c r="N55">
        <v>83701</v>
      </c>
      <c r="O55" t="s">
        <v>455</v>
      </c>
      <c r="P55" t="s">
        <v>456</v>
      </c>
      <c r="Q55" t="s">
        <v>457</v>
      </c>
      <c r="R55" t="s">
        <v>254</v>
      </c>
      <c r="S55" t="s">
        <v>252</v>
      </c>
      <c r="T55" t="s">
        <v>458</v>
      </c>
    </row>
    <row r="56" spans="1:20" outlineLevel="1" x14ac:dyDescent="0.35">
      <c r="A56" t="s">
        <v>1184</v>
      </c>
      <c r="B56">
        <v>102039</v>
      </c>
      <c r="C56" t="s">
        <v>277</v>
      </c>
      <c r="D56" t="s">
        <v>459</v>
      </c>
      <c r="F56" t="s">
        <v>245</v>
      </c>
      <c r="G56" t="s">
        <v>246</v>
      </c>
      <c r="H56" t="s">
        <v>454</v>
      </c>
      <c r="I56" t="s">
        <v>151</v>
      </c>
      <c r="J56" t="s">
        <v>248</v>
      </c>
      <c r="K56" t="s">
        <v>249</v>
      </c>
      <c r="N56">
        <v>83701</v>
      </c>
      <c r="O56" t="s">
        <v>455</v>
      </c>
      <c r="P56" t="s">
        <v>456</v>
      </c>
      <c r="Q56" t="s">
        <v>457</v>
      </c>
      <c r="R56" t="s">
        <v>254</v>
      </c>
      <c r="S56" t="s">
        <v>252</v>
      </c>
      <c r="T56" t="s">
        <v>458</v>
      </c>
    </row>
    <row r="57" spans="1:20" outlineLevel="1" x14ac:dyDescent="0.35">
      <c r="A57" t="s">
        <v>1184</v>
      </c>
      <c r="B57">
        <v>102039</v>
      </c>
      <c r="C57" t="s">
        <v>277</v>
      </c>
      <c r="D57" t="s">
        <v>460</v>
      </c>
      <c r="F57" t="s">
        <v>245</v>
      </c>
      <c r="G57" t="s">
        <v>246</v>
      </c>
      <c r="H57" t="s">
        <v>454</v>
      </c>
      <c r="I57" t="s">
        <v>151</v>
      </c>
      <c r="J57" t="s">
        <v>248</v>
      </c>
      <c r="K57" t="s">
        <v>249</v>
      </c>
      <c r="N57">
        <v>83701</v>
      </c>
      <c r="O57" t="s">
        <v>455</v>
      </c>
      <c r="P57" t="s">
        <v>456</v>
      </c>
      <c r="Q57" t="s">
        <v>457</v>
      </c>
      <c r="R57" t="s">
        <v>254</v>
      </c>
      <c r="S57" t="s">
        <v>252</v>
      </c>
      <c r="T57" t="s">
        <v>458</v>
      </c>
    </row>
    <row r="58" spans="1:20" outlineLevel="1" x14ac:dyDescent="0.35">
      <c r="A58" t="s">
        <v>1184</v>
      </c>
      <c r="B58">
        <v>102039</v>
      </c>
      <c r="C58" t="s">
        <v>277</v>
      </c>
      <c r="D58" t="s">
        <v>461</v>
      </c>
      <c r="F58" t="s">
        <v>245</v>
      </c>
      <c r="G58" t="s">
        <v>246</v>
      </c>
      <c r="H58" t="s">
        <v>454</v>
      </c>
      <c r="I58" t="s">
        <v>151</v>
      </c>
      <c r="J58" t="s">
        <v>248</v>
      </c>
      <c r="K58" t="s">
        <v>249</v>
      </c>
      <c r="N58">
        <v>83701</v>
      </c>
      <c r="O58" t="s">
        <v>455</v>
      </c>
      <c r="P58" t="s">
        <v>456</v>
      </c>
      <c r="Q58" t="s">
        <v>457</v>
      </c>
      <c r="R58" t="s">
        <v>254</v>
      </c>
      <c r="S58" t="s">
        <v>252</v>
      </c>
      <c r="T58" t="s">
        <v>458</v>
      </c>
    </row>
    <row r="59" spans="1:20" outlineLevel="1" x14ac:dyDescent="0.35">
      <c r="A59" t="s">
        <v>1184</v>
      </c>
      <c r="B59">
        <v>102039</v>
      </c>
      <c r="C59" t="s">
        <v>277</v>
      </c>
      <c r="D59" t="s">
        <v>462</v>
      </c>
      <c r="F59" t="s">
        <v>245</v>
      </c>
      <c r="G59" t="s">
        <v>246</v>
      </c>
      <c r="H59" t="s">
        <v>454</v>
      </c>
      <c r="I59" t="s">
        <v>151</v>
      </c>
      <c r="J59" t="s">
        <v>248</v>
      </c>
      <c r="K59" t="s">
        <v>249</v>
      </c>
      <c r="N59">
        <v>83701</v>
      </c>
      <c r="O59" t="s">
        <v>455</v>
      </c>
      <c r="P59" t="s">
        <v>456</v>
      </c>
      <c r="Q59" t="s">
        <v>457</v>
      </c>
      <c r="R59" t="s">
        <v>254</v>
      </c>
      <c r="S59" t="s">
        <v>252</v>
      </c>
      <c r="T59" t="s">
        <v>458</v>
      </c>
    </row>
    <row r="60" spans="1:20" outlineLevel="1" x14ac:dyDescent="0.35">
      <c r="A60" t="s">
        <v>1184</v>
      </c>
      <c r="B60">
        <v>102039</v>
      </c>
      <c r="C60" t="s">
        <v>277</v>
      </c>
      <c r="D60" t="s">
        <v>463</v>
      </c>
      <c r="F60" t="s">
        <v>245</v>
      </c>
      <c r="G60" t="s">
        <v>246</v>
      </c>
      <c r="H60" t="s">
        <v>454</v>
      </c>
      <c r="I60" t="s">
        <v>151</v>
      </c>
      <c r="J60" t="s">
        <v>248</v>
      </c>
      <c r="K60" t="s">
        <v>249</v>
      </c>
      <c r="N60">
        <v>83701</v>
      </c>
      <c r="O60" t="s">
        <v>455</v>
      </c>
      <c r="P60" t="s">
        <v>456</v>
      </c>
      <c r="Q60" t="s">
        <v>457</v>
      </c>
      <c r="R60" t="s">
        <v>254</v>
      </c>
      <c r="S60" t="s">
        <v>252</v>
      </c>
      <c r="T60" t="s">
        <v>458</v>
      </c>
    </row>
    <row r="61" spans="1:20" outlineLevel="1" x14ac:dyDescent="0.35">
      <c r="A61" t="s">
        <v>1184</v>
      </c>
      <c r="B61">
        <v>102039</v>
      </c>
      <c r="C61" t="s">
        <v>277</v>
      </c>
      <c r="D61" t="s">
        <v>464</v>
      </c>
      <c r="F61" t="s">
        <v>245</v>
      </c>
      <c r="G61" t="s">
        <v>246</v>
      </c>
      <c r="H61" t="s">
        <v>454</v>
      </c>
      <c r="I61" t="s">
        <v>151</v>
      </c>
      <c r="J61" t="s">
        <v>248</v>
      </c>
      <c r="K61" t="s">
        <v>249</v>
      </c>
      <c r="N61">
        <v>83701</v>
      </c>
      <c r="O61" t="s">
        <v>455</v>
      </c>
      <c r="P61" t="s">
        <v>456</v>
      </c>
      <c r="Q61" t="s">
        <v>457</v>
      </c>
      <c r="R61" t="s">
        <v>254</v>
      </c>
      <c r="S61" t="s">
        <v>252</v>
      </c>
      <c r="T61" t="s">
        <v>458</v>
      </c>
    </row>
    <row r="62" spans="1:20" outlineLevel="1" x14ac:dyDescent="0.35">
      <c r="A62" t="s">
        <v>1184</v>
      </c>
      <c r="B62">
        <v>102039</v>
      </c>
      <c r="C62" t="s">
        <v>277</v>
      </c>
      <c r="D62" t="s">
        <v>465</v>
      </c>
      <c r="F62" t="s">
        <v>245</v>
      </c>
      <c r="G62" t="s">
        <v>246</v>
      </c>
      <c r="H62" t="s">
        <v>454</v>
      </c>
      <c r="I62" t="s">
        <v>151</v>
      </c>
      <c r="J62" t="s">
        <v>248</v>
      </c>
      <c r="K62" t="s">
        <v>249</v>
      </c>
      <c r="N62">
        <v>83701</v>
      </c>
      <c r="O62" t="s">
        <v>455</v>
      </c>
      <c r="P62" t="s">
        <v>456</v>
      </c>
      <c r="Q62" t="s">
        <v>457</v>
      </c>
      <c r="R62" t="s">
        <v>254</v>
      </c>
      <c r="S62" t="s">
        <v>252</v>
      </c>
      <c r="T62" t="s">
        <v>458</v>
      </c>
    </row>
    <row r="63" spans="1:20" outlineLevel="1" x14ac:dyDescent="0.35">
      <c r="A63" t="s">
        <v>1184</v>
      </c>
      <c r="B63">
        <v>102039</v>
      </c>
      <c r="C63" t="s">
        <v>277</v>
      </c>
      <c r="D63" t="s">
        <v>466</v>
      </c>
      <c r="F63" t="s">
        <v>245</v>
      </c>
      <c r="G63" t="s">
        <v>246</v>
      </c>
      <c r="H63" t="s">
        <v>454</v>
      </c>
      <c r="I63" t="s">
        <v>151</v>
      </c>
      <c r="J63" t="s">
        <v>248</v>
      </c>
      <c r="K63" t="s">
        <v>249</v>
      </c>
      <c r="N63">
        <v>83701</v>
      </c>
      <c r="O63" t="s">
        <v>455</v>
      </c>
      <c r="P63" t="s">
        <v>456</v>
      </c>
      <c r="Q63" t="s">
        <v>457</v>
      </c>
      <c r="R63" t="s">
        <v>254</v>
      </c>
      <c r="S63" t="s">
        <v>252</v>
      </c>
      <c r="T63" t="s">
        <v>458</v>
      </c>
    </row>
    <row r="64" spans="1:20" outlineLevel="1" x14ac:dyDescent="0.35">
      <c r="A64" t="s">
        <v>1184</v>
      </c>
      <c r="B64">
        <v>102039</v>
      </c>
      <c r="C64" t="s">
        <v>277</v>
      </c>
      <c r="D64" t="s">
        <v>467</v>
      </c>
      <c r="F64" t="s">
        <v>245</v>
      </c>
      <c r="G64" t="s">
        <v>246</v>
      </c>
      <c r="H64" t="s">
        <v>454</v>
      </c>
      <c r="I64" t="s">
        <v>151</v>
      </c>
      <c r="J64" t="s">
        <v>248</v>
      </c>
      <c r="K64" t="s">
        <v>249</v>
      </c>
      <c r="N64">
        <v>83701</v>
      </c>
      <c r="O64" t="s">
        <v>455</v>
      </c>
      <c r="P64" t="s">
        <v>456</v>
      </c>
      <c r="Q64" t="s">
        <v>457</v>
      </c>
      <c r="R64" t="s">
        <v>254</v>
      </c>
      <c r="S64" t="s">
        <v>252</v>
      </c>
      <c r="T64" t="s">
        <v>458</v>
      </c>
    </row>
    <row r="65" spans="1:20" outlineLevel="1" x14ac:dyDescent="0.35">
      <c r="A65" t="s">
        <v>1184</v>
      </c>
      <c r="B65">
        <v>102039</v>
      </c>
      <c r="C65" t="s">
        <v>277</v>
      </c>
      <c r="D65" t="s">
        <v>468</v>
      </c>
      <c r="F65" t="s">
        <v>245</v>
      </c>
      <c r="G65" t="s">
        <v>246</v>
      </c>
      <c r="H65" t="s">
        <v>454</v>
      </c>
      <c r="I65" t="s">
        <v>151</v>
      </c>
      <c r="J65" t="s">
        <v>248</v>
      </c>
      <c r="K65" t="s">
        <v>249</v>
      </c>
      <c r="N65">
        <v>83701</v>
      </c>
      <c r="O65" t="s">
        <v>455</v>
      </c>
      <c r="P65" t="s">
        <v>456</v>
      </c>
      <c r="Q65" t="s">
        <v>457</v>
      </c>
      <c r="R65" t="s">
        <v>254</v>
      </c>
      <c r="S65" t="s">
        <v>252</v>
      </c>
      <c r="T65" t="s">
        <v>458</v>
      </c>
    </row>
    <row r="66" spans="1:20" outlineLevel="1" x14ac:dyDescent="0.35">
      <c r="A66" t="s">
        <v>1184</v>
      </c>
      <c r="B66">
        <v>102039</v>
      </c>
      <c r="C66" t="s">
        <v>277</v>
      </c>
      <c r="D66" t="s">
        <v>469</v>
      </c>
      <c r="F66" t="s">
        <v>245</v>
      </c>
      <c r="G66" t="s">
        <v>246</v>
      </c>
      <c r="H66" t="s">
        <v>454</v>
      </c>
      <c r="I66" t="s">
        <v>151</v>
      </c>
      <c r="J66" t="s">
        <v>248</v>
      </c>
      <c r="K66" t="s">
        <v>249</v>
      </c>
      <c r="N66">
        <v>83701</v>
      </c>
      <c r="O66" t="s">
        <v>455</v>
      </c>
      <c r="P66" t="s">
        <v>456</v>
      </c>
      <c r="Q66" t="s">
        <v>457</v>
      </c>
      <c r="R66" t="s">
        <v>254</v>
      </c>
      <c r="S66" t="s">
        <v>252</v>
      </c>
      <c r="T66" t="s">
        <v>458</v>
      </c>
    </row>
    <row r="67" spans="1:20" outlineLevel="1" x14ac:dyDescent="0.35">
      <c r="A67" t="s">
        <v>1184</v>
      </c>
      <c r="B67">
        <v>102039</v>
      </c>
      <c r="C67" t="s">
        <v>277</v>
      </c>
      <c r="D67" t="s">
        <v>470</v>
      </c>
      <c r="F67" t="s">
        <v>245</v>
      </c>
      <c r="G67" t="s">
        <v>246</v>
      </c>
      <c r="H67" t="s">
        <v>454</v>
      </c>
      <c r="I67" t="s">
        <v>151</v>
      </c>
      <c r="J67" t="s">
        <v>248</v>
      </c>
      <c r="K67" t="s">
        <v>249</v>
      </c>
      <c r="N67">
        <v>83701</v>
      </c>
      <c r="O67" t="s">
        <v>455</v>
      </c>
      <c r="P67" t="s">
        <v>456</v>
      </c>
      <c r="Q67" t="s">
        <v>457</v>
      </c>
      <c r="R67" t="s">
        <v>254</v>
      </c>
      <c r="S67" t="s">
        <v>252</v>
      </c>
      <c r="T67" t="s">
        <v>458</v>
      </c>
    </row>
    <row r="68" spans="1:20" outlineLevel="1" x14ac:dyDescent="0.35">
      <c r="A68" t="s">
        <v>1184</v>
      </c>
      <c r="B68">
        <v>102039</v>
      </c>
      <c r="C68" t="s">
        <v>277</v>
      </c>
      <c r="D68" t="s">
        <v>471</v>
      </c>
      <c r="F68" t="s">
        <v>245</v>
      </c>
      <c r="G68" t="s">
        <v>246</v>
      </c>
      <c r="H68" t="s">
        <v>454</v>
      </c>
      <c r="I68" t="s">
        <v>151</v>
      </c>
      <c r="J68" t="s">
        <v>248</v>
      </c>
      <c r="K68" t="s">
        <v>249</v>
      </c>
      <c r="N68">
        <v>83701</v>
      </c>
      <c r="O68" t="s">
        <v>455</v>
      </c>
      <c r="P68" t="s">
        <v>456</v>
      </c>
      <c r="Q68" t="s">
        <v>457</v>
      </c>
      <c r="R68" t="s">
        <v>254</v>
      </c>
      <c r="S68" t="s">
        <v>252</v>
      </c>
      <c r="T68" t="s">
        <v>458</v>
      </c>
    </row>
    <row r="69" spans="1:20" outlineLevel="1" x14ac:dyDescent="0.35">
      <c r="A69" t="s">
        <v>1184</v>
      </c>
      <c r="B69">
        <v>102039</v>
      </c>
      <c r="C69" t="s">
        <v>277</v>
      </c>
      <c r="D69" t="s">
        <v>472</v>
      </c>
      <c r="F69" t="s">
        <v>245</v>
      </c>
      <c r="G69" t="s">
        <v>246</v>
      </c>
      <c r="H69" t="s">
        <v>454</v>
      </c>
      <c r="I69" t="s">
        <v>151</v>
      </c>
      <c r="J69" t="s">
        <v>248</v>
      </c>
      <c r="K69" t="s">
        <v>249</v>
      </c>
      <c r="N69">
        <v>83701</v>
      </c>
      <c r="O69" t="s">
        <v>455</v>
      </c>
      <c r="P69" t="s">
        <v>456</v>
      </c>
      <c r="Q69" t="s">
        <v>457</v>
      </c>
      <c r="R69" t="s">
        <v>254</v>
      </c>
      <c r="S69" t="s">
        <v>252</v>
      </c>
      <c r="T69" t="s">
        <v>458</v>
      </c>
    </row>
    <row r="70" spans="1:20" outlineLevel="1" x14ac:dyDescent="0.35">
      <c r="A70" t="s">
        <v>1184</v>
      </c>
      <c r="B70">
        <v>102039</v>
      </c>
      <c r="C70" t="s">
        <v>277</v>
      </c>
      <c r="D70" t="s">
        <v>473</v>
      </c>
      <c r="F70" t="s">
        <v>245</v>
      </c>
      <c r="G70" t="s">
        <v>246</v>
      </c>
      <c r="H70" t="s">
        <v>454</v>
      </c>
      <c r="I70" t="s">
        <v>151</v>
      </c>
      <c r="J70" t="s">
        <v>248</v>
      </c>
      <c r="K70" t="s">
        <v>249</v>
      </c>
      <c r="N70">
        <v>83701</v>
      </c>
      <c r="O70" t="s">
        <v>455</v>
      </c>
      <c r="P70" t="s">
        <v>456</v>
      </c>
      <c r="Q70" t="s">
        <v>457</v>
      </c>
      <c r="R70" t="s">
        <v>254</v>
      </c>
      <c r="S70" t="s">
        <v>252</v>
      </c>
      <c r="T70" t="s">
        <v>458</v>
      </c>
    </row>
    <row r="71" spans="1:20" outlineLevel="1" x14ac:dyDescent="0.35">
      <c r="A71" t="s">
        <v>1184</v>
      </c>
      <c r="B71">
        <v>102039</v>
      </c>
      <c r="C71" t="s">
        <v>277</v>
      </c>
      <c r="D71" t="s">
        <v>474</v>
      </c>
      <c r="F71" t="s">
        <v>245</v>
      </c>
      <c r="G71" t="s">
        <v>246</v>
      </c>
      <c r="H71" t="s">
        <v>454</v>
      </c>
      <c r="I71" t="s">
        <v>151</v>
      </c>
      <c r="J71" t="s">
        <v>248</v>
      </c>
      <c r="K71" t="s">
        <v>249</v>
      </c>
      <c r="N71">
        <v>83701</v>
      </c>
      <c r="O71" t="s">
        <v>455</v>
      </c>
      <c r="P71" t="s">
        <v>456</v>
      </c>
      <c r="Q71" t="s">
        <v>457</v>
      </c>
      <c r="R71" t="s">
        <v>254</v>
      </c>
      <c r="S71" t="s">
        <v>252</v>
      </c>
      <c r="T71" t="s">
        <v>458</v>
      </c>
    </row>
    <row r="72" spans="1:20" outlineLevel="1" x14ac:dyDescent="0.35">
      <c r="A72" t="s">
        <v>1186</v>
      </c>
      <c r="B72">
        <v>64777</v>
      </c>
      <c r="C72" t="s">
        <v>287</v>
      </c>
      <c r="D72" t="s">
        <v>493</v>
      </c>
      <c r="F72" t="s">
        <v>494</v>
      </c>
      <c r="G72" t="s">
        <v>495</v>
      </c>
      <c r="H72" t="s">
        <v>454</v>
      </c>
      <c r="I72" t="s">
        <v>151</v>
      </c>
      <c r="J72" t="s">
        <v>496</v>
      </c>
      <c r="K72" t="s">
        <v>497</v>
      </c>
      <c r="N72">
        <v>60606</v>
      </c>
      <c r="O72" t="s">
        <v>455</v>
      </c>
      <c r="P72" t="s">
        <v>498</v>
      </c>
      <c r="Q72" t="s">
        <v>457</v>
      </c>
      <c r="R72" t="s">
        <v>254</v>
      </c>
      <c r="S72" t="s">
        <v>451</v>
      </c>
      <c r="T72" t="s">
        <v>499</v>
      </c>
    </row>
    <row r="73" spans="1:20" outlineLevel="1" x14ac:dyDescent="0.35">
      <c r="A73" t="s">
        <v>1186</v>
      </c>
      <c r="B73">
        <v>64777</v>
      </c>
      <c r="C73" t="s">
        <v>287</v>
      </c>
      <c r="D73" t="s">
        <v>500</v>
      </c>
      <c r="F73" t="s">
        <v>494</v>
      </c>
      <c r="G73" t="s">
        <v>495</v>
      </c>
      <c r="H73" t="s">
        <v>454</v>
      </c>
      <c r="I73" t="s">
        <v>151</v>
      </c>
      <c r="J73" t="s">
        <v>496</v>
      </c>
      <c r="K73" t="s">
        <v>497</v>
      </c>
      <c r="N73">
        <v>60606</v>
      </c>
      <c r="O73" t="s">
        <v>455</v>
      </c>
      <c r="P73" t="s">
        <v>498</v>
      </c>
      <c r="Q73" t="s">
        <v>457</v>
      </c>
      <c r="R73" t="s">
        <v>254</v>
      </c>
      <c r="S73" t="s">
        <v>451</v>
      </c>
      <c r="T73" t="s">
        <v>499</v>
      </c>
    </row>
    <row r="74" spans="1:20" outlineLevel="1" x14ac:dyDescent="0.35">
      <c r="A74" t="s">
        <v>1186</v>
      </c>
      <c r="B74">
        <v>64777</v>
      </c>
      <c r="C74" t="s">
        <v>287</v>
      </c>
      <c r="D74" t="s">
        <v>501</v>
      </c>
      <c r="F74" t="s">
        <v>494</v>
      </c>
      <c r="G74" t="s">
        <v>495</v>
      </c>
      <c r="H74" t="s">
        <v>454</v>
      </c>
      <c r="I74" t="s">
        <v>151</v>
      </c>
      <c r="J74" t="s">
        <v>496</v>
      </c>
      <c r="K74" t="s">
        <v>497</v>
      </c>
      <c r="N74">
        <v>60606</v>
      </c>
      <c r="O74" t="s">
        <v>455</v>
      </c>
      <c r="P74" t="s">
        <v>498</v>
      </c>
      <c r="Q74" t="s">
        <v>457</v>
      </c>
      <c r="R74" t="s">
        <v>254</v>
      </c>
      <c r="S74" t="s">
        <v>451</v>
      </c>
      <c r="T74" t="s">
        <v>502</v>
      </c>
    </row>
    <row r="75" spans="1:20" outlineLevel="1" x14ac:dyDescent="0.35">
      <c r="A75" t="s">
        <v>1186</v>
      </c>
      <c r="B75">
        <v>64777</v>
      </c>
      <c r="C75" t="s">
        <v>287</v>
      </c>
      <c r="D75" t="s">
        <v>503</v>
      </c>
      <c r="F75" t="s">
        <v>494</v>
      </c>
      <c r="G75" t="s">
        <v>495</v>
      </c>
      <c r="H75" t="s">
        <v>454</v>
      </c>
      <c r="I75" t="s">
        <v>151</v>
      </c>
      <c r="J75" t="s">
        <v>496</v>
      </c>
      <c r="K75" t="s">
        <v>497</v>
      </c>
      <c r="N75">
        <v>60606</v>
      </c>
      <c r="O75" t="s">
        <v>455</v>
      </c>
      <c r="P75" t="s">
        <v>498</v>
      </c>
      <c r="Q75" t="s">
        <v>457</v>
      </c>
      <c r="R75" t="s">
        <v>254</v>
      </c>
      <c r="S75" t="s">
        <v>451</v>
      </c>
      <c r="T75" t="s">
        <v>504</v>
      </c>
    </row>
    <row r="76" spans="1:20" outlineLevel="1" x14ac:dyDescent="0.35">
      <c r="A76" t="s">
        <v>1186</v>
      </c>
      <c r="B76">
        <v>64777</v>
      </c>
      <c r="C76" t="s">
        <v>287</v>
      </c>
      <c r="D76" t="s">
        <v>505</v>
      </c>
      <c r="F76" t="s">
        <v>494</v>
      </c>
      <c r="G76" t="s">
        <v>495</v>
      </c>
      <c r="H76" t="s">
        <v>454</v>
      </c>
      <c r="I76" t="s">
        <v>151</v>
      </c>
      <c r="J76" t="s">
        <v>496</v>
      </c>
      <c r="K76" t="s">
        <v>497</v>
      </c>
      <c r="N76">
        <v>60606</v>
      </c>
      <c r="O76" t="s">
        <v>455</v>
      </c>
      <c r="P76" t="s">
        <v>498</v>
      </c>
      <c r="Q76" t="s">
        <v>457</v>
      </c>
      <c r="R76" t="s">
        <v>254</v>
      </c>
      <c r="S76" t="s">
        <v>451</v>
      </c>
      <c r="T76" t="s">
        <v>504</v>
      </c>
    </row>
    <row r="77" spans="1:20" outlineLevel="1" x14ac:dyDescent="0.35">
      <c r="A77" t="s">
        <v>1186</v>
      </c>
      <c r="B77">
        <v>64777</v>
      </c>
      <c r="C77" t="s">
        <v>287</v>
      </c>
      <c r="D77" t="s">
        <v>506</v>
      </c>
      <c r="F77" t="s">
        <v>494</v>
      </c>
      <c r="G77" t="s">
        <v>495</v>
      </c>
      <c r="H77" t="s">
        <v>454</v>
      </c>
      <c r="I77" t="s">
        <v>151</v>
      </c>
      <c r="J77" t="s">
        <v>496</v>
      </c>
      <c r="K77" t="s">
        <v>497</v>
      </c>
      <c r="N77">
        <v>60606</v>
      </c>
      <c r="O77" t="s">
        <v>455</v>
      </c>
      <c r="P77" t="s">
        <v>498</v>
      </c>
      <c r="Q77" t="s">
        <v>457</v>
      </c>
      <c r="R77" t="s">
        <v>254</v>
      </c>
      <c r="S77" t="s">
        <v>451</v>
      </c>
      <c r="T77" t="s">
        <v>504</v>
      </c>
    </row>
    <row r="78" spans="1:20" outlineLevel="1" x14ac:dyDescent="0.35">
      <c r="A78" t="s">
        <v>1186</v>
      </c>
      <c r="B78">
        <v>64777</v>
      </c>
      <c r="C78" t="s">
        <v>287</v>
      </c>
      <c r="D78" t="s">
        <v>507</v>
      </c>
      <c r="F78" t="s">
        <v>494</v>
      </c>
      <c r="G78" t="s">
        <v>495</v>
      </c>
      <c r="H78" t="s">
        <v>454</v>
      </c>
      <c r="I78" t="s">
        <v>151</v>
      </c>
      <c r="J78" t="s">
        <v>496</v>
      </c>
      <c r="K78" t="s">
        <v>497</v>
      </c>
      <c r="N78">
        <v>60606</v>
      </c>
      <c r="O78" t="s">
        <v>455</v>
      </c>
      <c r="P78" t="s">
        <v>498</v>
      </c>
      <c r="Q78" t="s">
        <v>457</v>
      </c>
      <c r="R78" t="s">
        <v>254</v>
      </c>
      <c r="S78" t="s">
        <v>451</v>
      </c>
      <c r="T78" t="s">
        <v>504</v>
      </c>
    </row>
    <row r="79" spans="1:20" outlineLevel="1" x14ac:dyDescent="0.35">
      <c r="A79" t="s">
        <v>1186</v>
      </c>
      <c r="B79">
        <v>64777</v>
      </c>
      <c r="C79" t="s">
        <v>287</v>
      </c>
      <c r="D79" t="s">
        <v>508</v>
      </c>
      <c r="F79" t="s">
        <v>494</v>
      </c>
      <c r="G79" t="s">
        <v>495</v>
      </c>
      <c r="H79" t="s">
        <v>454</v>
      </c>
      <c r="I79" t="s">
        <v>151</v>
      </c>
      <c r="J79" t="s">
        <v>496</v>
      </c>
      <c r="K79" t="s">
        <v>497</v>
      </c>
      <c r="N79">
        <v>60606</v>
      </c>
      <c r="O79" t="s">
        <v>455</v>
      </c>
      <c r="P79" t="s">
        <v>498</v>
      </c>
      <c r="Q79" t="s">
        <v>457</v>
      </c>
      <c r="R79" t="s">
        <v>254</v>
      </c>
      <c r="S79" t="s">
        <v>451</v>
      </c>
      <c r="T79" t="s">
        <v>504</v>
      </c>
    </row>
    <row r="80" spans="1:20" outlineLevel="1" x14ac:dyDescent="0.35">
      <c r="A80" t="s">
        <v>1186</v>
      </c>
      <c r="B80">
        <v>64777</v>
      </c>
      <c r="C80" t="s">
        <v>287</v>
      </c>
      <c r="D80" t="s">
        <v>509</v>
      </c>
      <c r="F80" t="s">
        <v>494</v>
      </c>
      <c r="G80" t="s">
        <v>495</v>
      </c>
      <c r="H80" t="s">
        <v>454</v>
      </c>
      <c r="I80" t="s">
        <v>151</v>
      </c>
      <c r="J80" t="s">
        <v>496</v>
      </c>
      <c r="K80" t="s">
        <v>497</v>
      </c>
      <c r="N80">
        <v>60606</v>
      </c>
      <c r="O80" t="s">
        <v>455</v>
      </c>
      <c r="P80" t="s">
        <v>498</v>
      </c>
      <c r="Q80" t="s">
        <v>457</v>
      </c>
      <c r="R80" t="s">
        <v>254</v>
      </c>
      <c r="S80" t="s">
        <v>451</v>
      </c>
      <c r="T80" t="s">
        <v>510</v>
      </c>
    </row>
    <row r="81" spans="1:20" outlineLevel="1" x14ac:dyDescent="0.35">
      <c r="A81" t="s">
        <v>1186</v>
      </c>
      <c r="B81">
        <v>64777</v>
      </c>
      <c r="C81" t="s">
        <v>287</v>
      </c>
      <c r="D81" t="s">
        <v>520</v>
      </c>
      <c r="F81" t="s">
        <v>511</v>
      </c>
      <c r="G81" t="s">
        <v>512</v>
      </c>
      <c r="H81" t="s">
        <v>513</v>
      </c>
      <c r="I81" t="s">
        <v>151</v>
      </c>
      <c r="J81" t="s">
        <v>514</v>
      </c>
      <c r="K81" t="s">
        <v>515</v>
      </c>
      <c r="N81">
        <v>77024</v>
      </c>
      <c r="O81" t="s">
        <v>161</v>
      </c>
      <c r="P81" t="s">
        <v>516</v>
      </c>
      <c r="Q81" t="s">
        <v>517</v>
      </c>
      <c r="R81" t="s">
        <v>251</v>
      </c>
      <c r="S81" t="s">
        <v>518</v>
      </c>
      <c r="T81" t="s">
        <v>519</v>
      </c>
    </row>
    <row r="82" spans="1:20" outlineLevel="1" x14ac:dyDescent="0.35">
      <c r="A82" t="s">
        <v>1187</v>
      </c>
      <c r="B82">
        <v>255488</v>
      </c>
      <c r="C82" t="s">
        <v>291</v>
      </c>
      <c r="D82" t="s">
        <v>540</v>
      </c>
      <c r="N82">
        <v>19103</v>
      </c>
      <c r="O82" t="s">
        <v>324</v>
      </c>
      <c r="P82" t="s">
        <v>1188</v>
      </c>
      <c r="Q82" t="s">
        <v>1189</v>
      </c>
      <c r="R82" t="s">
        <v>251</v>
      </c>
      <c r="S82" t="s">
        <v>251</v>
      </c>
      <c r="T82" t="s">
        <v>541</v>
      </c>
    </row>
    <row r="83" spans="1:20" outlineLevel="1" x14ac:dyDescent="0.35">
      <c r="A83" t="s">
        <v>1187</v>
      </c>
      <c r="B83">
        <v>255488</v>
      </c>
      <c r="C83" t="s">
        <v>291</v>
      </c>
      <c r="D83" t="s">
        <v>542</v>
      </c>
      <c r="N83">
        <v>19103</v>
      </c>
      <c r="O83" t="s">
        <v>324</v>
      </c>
      <c r="P83" t="s">
        <v>1188</v>
      </c>
      <c r="Q83" t="s">
        <v>1189</v>
      </c>
      <c r="R83" t="s">
        <v>251</v>
      </c>
      <c r="S83" t="s">
        <v>251</v>
      </c>
      <c r="T83" t="s">
        <v>543</v>
      </c>
    </row>
    <row r="84" spans="1:20" outlineLevel="1" x14ac:dyDescent="0.35">
      <c r="A84" t="s">
        <v>1187</v>
      </c>
      <c r="B84">
        <v>255488</v>
      </c>
      <c r="C84" t="s">
        <v>291</v>
      </c>
      <c r="D84" t="s">
        <v>544</v>
      </c>
      <c r="N84">
        <v>19103</v>
      </c>
      <c r="O84" t="s">
        <v>324</v>
      </c>
      <c r="P84" t="s">
        <v>1188</v>
      </c>
      <c r="Q84" t="s">
        <v>1189</v>
      </c>
      <c r="R84" t="s">
        <v>251</v>
      </c>
      <c r="S84" t="s">
        <v>251</v>
      </c>
      <c r="T84" t="s">
        <v>545</v>
      </c>
    </row>
    <row r="85" spans="1:20" outlineLevel="1" x14ac:dyDescent="0.35">
      <c r="A85" t="s">
        <v>1187</v>
      </c>
      <c r="B85">
        <v>255488</v>
      </c>
      <c r="C85" t="s">
        <v>291</v>
      </c>
      <c r="D85" t="s">
        <v>546</v>
      </c>
      <c r="N85">
        <v>19103</v>
      </c>
      <c r="O85" t="s">
        <v>324</v>
      </c>
      <c r="P85" t="s">
        <v>1188</v>
      </c>
      <c r="Q85" t="s">
        <v>1189</v>
      </c>
      <c r="R85" t="s">
        <v>251</v>
      </c>
      <c r="S85" t="s">
        <v>251</v>
      </c>
      <c r="T85" t="s">
        <v>547</v>
      </c>
    </row>
    <row r="86" spans="1:20" outlineLevel="1" x14ac:dyDescent="0.35">
      <c r="A86" t="s">
        <v>1187</v>
      </c>
      <c r="B86">
        <v>255488</v>
      </c>
      <c r="C86" t="s">
        <v>291</v>
      </c>
      <c r="D86" t="s">
        <v>548</v>
      </c>
      <c r="N86">
        <v>19103</v>
      </c>
      <c r="O86" t="s">
        <v>324</v>
      </c>
      <c r="P86" t="s">
        <v>1188</v>
      </c>
      <c r="Q86" t="s">
        <v>1189</v>
      </c>
      <c r="R86" t="s">
        <v>251</v>
      </c>
      <c r="S86" t="s">
        <v>251</v>
      </c>
      <c r="T86" t="s">
        <v>549</v>
      </c>
    </row>
    <row r="87" spans="1:20" outlineLevel="1" x14ac:dyDescent="0.35">
      <c r="A87" t="s">
        <v>1281</v>
      </c>
      <c r="B87">
        <v>340674</v>
      </c>
      <c r="C87" s="2" t="s">
        <v>1279</v>
      </c>
      <c r="D87" t="s">
        <v>1291</v>
      </c>
      <c r="H87" t="s">
        <v>1292</v>
      </c>
      <c r="I87" t="s">
        <v>151</v>
      </c>
      <c r="N87">
        <v>10977</v>
      </c>
      <c r="O87" t="s">
        <v>261</v>
      </c>
      <c r="P87" t="s">
        <v>1293</v>
      </c>
      <c r="Q87" t="s">
        <v>1294</v>
      </c>
      <c r="R87" t="s">
        <v>251</v>
      </c>
      <c r="S87" t="s">
        <v>252</v>
      </c>
      <c r="T87">
        <v>873392371</v>
      </c>
    </row>
    <row r="88" spans="1:20" outlineLevel="1" x14ac:dyDescent="0.35">
      <c r="A88" t="s">
        <v>1281</v>
      </c>
      <c r="B88">
        <v>340674</v>
      </c>
      <c r="C88" s="2" t="s">
        <v>1279</v>
      </c>
      <c r="D88" t="s">
        <v>1295</v>
      </c>
      <c r="H88" t="s">
        <v>1292</v>
      </c>
      <c r="I88" t="s">
        <v>151</v>
      </c>
      <c r="N88">
        <v>10977</v>
      </c>
      <c r="O88" t="s">
        <v>261</v>
      </c>
      <c r="P88" t="s">
        <v>1293</v>
      </c>
      <c r="Q88" t="s">
        <v>1294</v>
      </c>
      <c r="R88" t="s">
        <v>251</v>
      </c>
      <c r="S88" t="s">
        <v>252</v>
      </c>
      <c r="T88">
        <v>873702473</v>
      </c>
    </row>
    <row r="89" spans="1:20" x14ac:dyDescent="0.35">
      <c r="A89" s="9" t="s">
        <v>1716</v>
      </c>
      <c r="B89" s="2">
        <v>344498</v>
      </c>
      <c r="C89" s="2" t="s">
        <v>1717</v>
      </c>
      <c r="D89" t="s">
        <v>1725</v>
      </c>
      <c r="H89" t="s">
        <v>1887</v>
      </c>
      <c r="I89" t="s">
        <v>348</v>
      </c>
      <c r="N89">
        <v>19808</v>
      </c>
      <c r="O89" t="s">
        <v>1329</v>
      </c>
      <c r="P89" t="s">
        <v>1888</v>
      </c>
      <c r="R89" t="s">
        <v>251</v>
      </c>
      <c r="S89" t="s">
        <v>451</v>
      </c>
      <c r="T89" t="s">
        <v>1889</v>
      </c>
    </row>
    <row r="90" spans="1:20" x14ac:dyDescent="0.35">
      <c r="A90" s="9" t="s">
        <v>1716</v>
      </c>
      <c r="B90" s="2">
        <v>344498</v>
      </c>
      <c r="C90" s="2" t="s">
        <v>1717</v>
      </c>
      <c r="D90" t="s">
        <v>1726</v>
      </c>
      <c r="H90" t="s">
        <v>1887</v>
      </c>
      <c r="I90" t="s">
        <v>348</v>
      </c>
      <c r="N90">
        <v>19808</v>
      </c>
      <c r="O90" t="s">
        <v>1329</v>
      </c>
      <c r="P90" t="s">
        <v>1888</v>
      </c>
      <c r="R90" t="s">
        <v>251</v>
      </c>
      <c r="S90" t="s">
        <v>451</v>
      </c>
      <c r="T90" t="s">
        <v>1890</v>
      </c>
    </row>
    <row r="91" spans="1:20" x14ac:dyDescent="0.35">
      <c r="A91" s="9" t="s">
        <v>1716</v>
      </c>
      <c r="B91" s="2">
        <v>344498</v>
      </c>
      <c r="C91" s="2" t="s">
        <v>1717</v>
      </c>
      <c r="D91" t="s">
        <v>1727</v>
      </c>
      <c r="H91" t="s">
        <v>1887</v>
      </c>
      <c r="I91" t="s">
        <v>348</v>
      </c>
      <c r="N91">
        <v>19808</v>
      </c>
      <c r="O91" t="s">
        <v>1329</v>
      </c>
      <c r="P91" t="s">
        <v>1888</v>
      </c>
      <c r="R91" t="s">
        <v>251</v>
      </c>
      <c r="S91" t="s">
        <v>451</v>
      </c>
      <c r="T91" t="s">
        <v>1890</v>
      </c>
    </row>
    <row r="92" spans="1:20" x14ac:dyDescent="0.35">
      <c r="A92" s="9" t="s">
        <v>1716</v>
      </c>
      <c r="B92" s="2">
        <v>344498</v>
      </c>
      <c r="C92" s="2" t="s">
        <v>1717</v>
      </c>
      <c r="D92" t="s">
        <v>1728</v>
      </c>
      <c r="H92" t="s">
        <v>1887</v>
      </c>
      <c r="I92" t="s">
        <v>348</v>
      </c>
      <c r="N92">
        <v>19808</v>
      </c>
      <c r="O92" t="s">
        <v>1329</v>
      </c>
      <c r="P92" t="s">
        <v>1888</v>
      </c>
      <c r="R92" t="s">
        <v>251</v>
      </c>
      <c r="S92" t="s">
        <v>451</v>
      </c>
      <c r="T92" t="s">
        <v>1890</v>
      </c>
    </row>
    <row r="93" spans="1:20" x14ac:dyDescent="0.35">
      <c r="A93" s="9" t="s">
        <v>1716</v>
      </c>
      <c r="B93" s="2">
        <v>344498</v>
      </c>
      <c r="C93" s="2" t="s">
        <v>1717</v>
      </c>
      <c r="D93" t="s">
        <v>1729</v>
      </c>
      <c r="H93" t="s">
        <v>1887</v>
      </c>
      <c r="I93" t="s">
        <v>348</v>
      </c>
      <c r="N93">
        <v>19808</v>
      </c>
      <c r="O93" t="s">
        <v>1329</v>
      </c>
      <c r="P93" t="s">
        <v>1888</v>
      </c>
      <c r="R93" t="s">
        <v>251</v>
      </c>
      <c r="S93" t="s">
        <v>451</v>
      </c>
      <c r="T93" t="s">
        <v>1890</v>
      </c>
    </row>
    <row r="94" spans="1:20" x14ac:dyDescent="0.35">
      <c r="A94" s="9" t="s">
        <v>1716</v>
      </c>
      <c r="B94" s="2">
        <v>344498</v>
      </c>
      <c r="C94" s="2" t="s">
        <v>1717</v>
      </c>
      <c r="D94" t="s">
        <v>1730</v>
      </c>
      <c r="H94" t="s">
        <v>1887</v>
      </c>
      <c r="I94" t="s">
        <v>348</v>
      </c>
      <c r="N94">
        <v>19808</v>
      </c>
      <c r="O94" t="s">
        <v>1329</v>
      </c>
      <c r="P94" t="s">
        <v>1888</v>
      </c>
      <c r="R94" t="s">
        <v>251</v>
      </c>
      <c r="S94" t="s">
        <v>451</v>
      </c>
      <c r="T94" t="s">
        <v>1890</v>
      </c>
    </row>
    <row r="95" spans="1:20" x14ac:dyDescent="0.35">
      <c r="A95" t="s">
        <v>2326</v>
      </c>
      <c r="B95">
        <v>344500</v>
      </c>
      <c r="C95" t="s">
        <v>2327</v>
      </c>
      <c r="D95" t="s">
        <v>2339</v>
      </c>
      <c r="H95" t="s">
        <v>322</v>
      </c>
      <c r="I95" t="s">
        <v>348</v>
      </c>
      <c r="N95">
        <v>75207</v>
      </c>
      <c r="O95" t="s">
        <v>161</v>
      </c>
      <c r="P95" t="s">
        <v>2340</v>
      </c>
      <c r="R95" t="s">
        <v>251</v>
      </c>
      <c r="S95" t="s">
        <v>451</v>
      </c>
      <c r="T95" t="s">
        <v>2341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07F4-2772-40A7-949F-C0596ADE70BA}">
  <sheetPr>
    <tabColor theme="1"/>
  </sheetPr>
  <dimension ref="A1:BC43"/>
  <sheetViews>
    <sheetView showGridLines="0" workbookViewId="0"/>
  </sheetViews>
  <sheetFormatPr defaultRowHeight="14.5" x14ac:dyDescent="0.35"/>
  <cols>
    <col min="1" max="1" width="13.26953125" bestFit="1" customWidth="1"/>
    <col min="2" max="2" width="10.453125" style="294" bestFit="1" customWidth="1"/>
    <col min="3" max="3" width="20.26953125" bestFit="1" customWidth="1"/>
    <col min="4" max="6" width="20.26953125" customWidth="1"/>
    <col min="7" max="23" width="18.54296875" customWidth="1"/>
    <col min="24" max="24" width="18.1796875" bestFit="1" customWidth="1"/>
    <col min="25" max="25" width="22.453125" bestFit="1" customWidth="1"/>
    <col min="26" max="26" width="20.453125" bestFit="1" customWidth="1"/>
    <col min="27" max="27" width="19.26953125" bestFit="1" customWidth="1"/>
    <col min="28" max="28" width="20.1796875" bestFit="1" customWidth="1"/>
    <col min="29" max="29" width="22.453125" bestFit="1" customWidth="1"/>
    <col min="30" max="30" width="20.453125" bestFit="1" customWidth="1"/>
    <col min="31" max="31" width="19.26953125" bestFit="1" customWidth="1"/>
    <col min="32" max="32" width="20.1796875" bestFit="1" customWidth="1"/>
    <col min="33" max="33" width="22.453125" bestFit="1" customWidth="1"/>
    <col min="34" max="34" width="20.453125" bestFit="1" customWidth="1"/>
    <col min="35" max="35" width="19.26953125" bestFit="1" customWidth="1"/>
    <col min="36" max="36" width="20.1796875" bestFit="1" customWidth="1"/>
    <col min="37" max="37" width="22.453125" bestFit="1" customWidth="1"/>
    <col min="38" max="38" width="20.453125" bestFit="1" customWidth="1"/>
    <col min="39" max="39" width="19.26953125" bestFit="1" customWidth="1"/>
    <col min="40" max="40" width="20.1796875" bestFit="1" customWidth="1"/>
    <col min="41" max="41" width="22.453125" bestFit="1" customWidth="1"/>
    <col min="42" max="42" width="20.453125" bestFit="1" customWidth="1"/>
    <col min="43" max="43" width="19.26953125" bestFit="1" customWidth="1"/>
    <col min="44" max="44" width="20.1796875" bestFit="1" customWidth="1"/>
    <col min="45" max="45" width="22.453125" bestFit="1" customWidth="1"/>
    <col min="46" max="46" width="20.453125" bestFit="1" customWidth="1"/>
    <col min="47" max="47" width="19.26953125" bestFit="1" customWidth="1"/>
    <col min="48" max="48" width="20.1796875" bestFit="1" customWidth="1"/>
    <col min="49" max="49" width="21.54296875" bestFit="1" customWidth="1"/>
    <col min="50" max="50" width="21.26953125" bestFit="1" customWidth="1"/>
    <col min="51" max="51" width="25.54296875" bestFit="1" customWidth="1"/>
    <col min="52" max="52" width="18.7265625" bestFit="1" customWidth="1"/>
    <col min="53" max="53" width="26.26953125" bestFit="1" customWidth="1"/>
    <col min="54" max="54" width="19.453125" bestFit="1" customWidth="1"/>
    <col min="55" max="55" width="17.453125" bestFit="1" customWidth="1"/>
  </cols>
  <sheetData>
    <row r="1" spans="1:55" x14ac:dyDescent="0.35">
      <c r="D1" s="671"/>
      <c r="E1" s="671"/>
      <c r="F1" s="671"/>
      <c r="AG1" s="671"/>
      <c r="AH1" s="671"/>
      <c r="AI1" s="671"/>
      <c r="AJ1" s="671"/>
      <c r="AK1" s="671"/>
      <c r="AL1" s="671"/>
      <c r="AM1" s="671"/>
      <c r="AN1" s="671"/>
      <c r="AO1" s="671"/>
      <c r="AP1" s="671"/>
      <c r="AQ1" s="671"/>
      <c r="AR1" s="671"/>
      <c r="AS1" s="671"/>
      <c r="AT1" s="671"/>
      <c r="AU1" s="671"/>
      <c r="AV1" s="671"/>
      <c r="BA1" s="671"/>
      <c r="BB1" s="671"/>
      <c r="BC1" s="671"/>
    </row>
    <row r="2" spans="1:55" x14ac:dyDescent="0.35">
      <c r="A2" s="672"/>
      <c r="B2" s="399"/>
      <c r="C2" s="673"/>
      <c r="D2" s="673"/>
      <c r="E2" s="673"/>
      <c r="F2" s="673"/>
      <c r="G2" s="401" t="s">
        <v>2120</v>
      </c>
      <c r="H2" s="402"/>
      <c r="I2" s="403" t="s">
        <v>2121</v>
      </c>
      <c r="J2" s="404" t="s">
        <v>2119</v>
      </c>
      <c r="K2" s="401" t="s">
        <v>2118</v>
      </c>
      <c r="L2" s="405"/>
      <c r="M2" s="405"/>
      <c r="N2" s="405"/>
      <c r="O2" s="674"/>
      <c r="P2" s="674" t="s">
        <v>3725</v>
      </c>
      <c r="Q2" s="674"/>
      <c r="R2" s="674"/>
      <c r="S2" s="674"/>
      <c r="T2" s="674"/>
      <c r="U2" s="674"/>
      <c r="V2" s="674"/>
      <c r="W2" s="674"/>
      <c r="X2" s="672"/>
      <c r="Y2" s="407" t="s">
        <v>3427</v>
      </c>
      <c r="Z2" s="407"/>
      <c r="AA2" s="407"/>
      <c r="AB2" s="407"/>
      <c r="AC2" s="408" t="s">
        <v>3428</v>
      </c>
      <c r="AD2" s="407"/>
      <c r="AE2" s="407"/>
      <c r="AF2" s="409"/>
      <c r="AG2" s="407" t="s">
        <v>3433</v>
      </c>
      <c r="AH2" s="407"/>
      <c r="AI2" s="407"/>
      <c r="AJ2" s="409"/>
      <c r="AK2" s="407" t="s">
        <v>3434</v>
      </c>
      <c r="AL2" s="407"/>
      <c r="AM2" s="407"/>
      <c r="AN2" s="409"/>
      <c r="AO2" s="407" t="s">
        <v>3435</v>
      </c>
      <c r="AP2" s="407"/>
      <c r="AQ2" s="407"/>
      <c r="AR2" s="409"/>
      <c r="AS2" s="407" t="s">
        <v>3436</v>
      </c>
      <c r="AT2" s="407"/>
      <c r="AU2" s="407"/>
      <c r="AV2" s="409"/>
      <c r="AW2" s="673"/>
      <c r="AX2" s="673"/>
      <c r="AY2" s="673"/>
      <c r="AZ2" s="675"/>
      <c r="BA2" s="405" t="s">
        <v>3419</v>
      </c>
      <c r="BB2" s="482"/>
      <c r="BC2" s="482"/>
    </row>
    <row r="3" spans="1:55" s="1" customFormat="1" x14ac:dyDescent="0.35">
      <c r="A3" s="676" t="s">
        <v>1178</v>
      </c>
      <c r="B3" s="427" t="s">
        <v>1179</v>
      </c>
      <c r="C3" s="394" t="s">
        <v>0</v>
      </c>
      <c r="D3" s="394" t="s">
        <v>3370</v>
      </c>
      <c r="E3" s="394" t="s">
        <v>3373</v>
      </c>
      <c r="F3" s="394" t="s">
        <v>2322</v>
      </c>
      <c r="G3" s="395" t="s">
        <v>2109</v>
      </c>
      <c r="H3" s="396" t="s">
        <v>2110</v>
      </c>
      <c r="I3" s="396" t="s">
        <v>2111</v>
      </c>
      <c r="J3" s="429" t="s">
        <v>2112</v>
      </c>
      <c r="K3" s="395" t="s">
        <v>2113</v>
      </c>
      <c r="L3" s="394" t="s">
        <v>2114</v>
      </c>
      <c r="M3" s="394" t="s">
        <v>2115</v>
      </c>
      <c r="N3" s="394" t="s">
        <v>2116</v>
      </c>
      <c r="O3" s="429" t="s">
        <v>2117</v>
      </c>
      <c r="P3" s="429" t="s">
        <v>3717</v>
      </c>
      <c r="Q3" s="429" t="s">
        <v>3718</v>
      </c>
      <c r="R3" s="429" t="s">
        <v>3719</v>
      </c>
      <c r="S3" s="429" t="s">
        <v>3720</v>
      </c>
      <c r="T3" s="429" t="s">
        <v>3721</v>
      </c>
      <c r="U3" s="429" t="s">
        <v>3722</v>
      </c>
      <c r="V3" s="429" t="s">
        <v>3723</v>
      </c>
      <c r="W3" s="429" t="s">
        <v>3724</v>
      </c>
      <c r="X3" s="677" t="s">
        <v>2107</v>
      </c>
      <c r="Y3" s="394" t="s">
        <v>1569</v>
      </c>
      <c r="Z3" s="394" t="s">
        <v>1713</v>
      </c>
      <c r="AA3" s="394" t="s">
        <v>1714</v>
      </c>
      <c r="AB3" s="394" t="s">
        <v>2108</v>
      </c>
      <c r="AC3" s="430" t="s">
        <v>1569</v>
      </c>
      <c r="AD3" s="427" t="s">
        <v>1713</v>
      </c>
      <c r="AE3" s="427" t="s">
        <v>1714</v>
      </c>
      <c r="AF3" s="431" t="s">
        <v>2108</v>
      </c>
      <c r="AG3" s="394" t="s">
        <v>3429</v>
      </c>
      <c r="AH3" s="394" t="s">
        <v>3430</v>
      </c>
      <c r="AI3" s="394" t="s">
        <v>3431</v>
      </c>
      <c r="AJ3" s="396" t="s">
        <v>3432</v>
      </c>
      <c r="AK3" s="394" t="s">
        <v>3429</v>
      </c>
      <c r="AL3" s="394" t="s">
        <v>3430</v>
      </c>
      <c r="AM3" s="394" t="s">
        <v>3431</v>
      </c>
      <c r="AN3" s="396" t="s">
        <v>3432</v>
      </c>
      <c r="AO3" s="394" t="s">
        <v>3429</v>
      </c>
      <c r="AP3" s="394" t="s">
        <v>3430</v>
      </c>
      <c r="AQ3" s="394" t="s">
        <v>3431</v>
      </c>
      <c r="AR3" s="396" t="s">
        <v>3432</v>
      </c>
      <c r="AS3" s="394" t="s">
        <v>3429</v>
      </c>
      <c r="AT3" s="394" t="s">
        <v>3430</v>
      </c>
      <c r="AU3" s="394" t="s">
        <v>3431</v>
      </c>
      <c r="AV3" s="396" t="s">
        <v>3432</v>
      </c>
      <c r="AW3" s="678" t="s">
        <v>2273</v>
      </c>
      <c r="AX3" s="678" t="s">
        <v>2274</v>
      </c>
      <c r="AY3" s="678" t="s">
        <v>2275</v>
      </c>
      <c r="AZ3" s="679" t="s">
        <v>2276</v>
      </c>
      <c r="BA3" s="678" t="s">
        <v>3267</v>
      </c>
      <c r="BB3" s="678" t="s">
        <v>3420</v>
      </c>
      <c r="BC3" s="678" t="s">
        <v>3421</v>
      </c>
    </row>
    <row r="4" spans="1:55" x14ac:dyDescent="0.35">
      <c r="A4" s="680" t="s">
        <v>1716</v>
      </c>
      <c r="B4" s="428">
        <v>344498</v>
      </c>
      <c r="C4" s="681" t="s">
        <v>1717</v>
      </c>
      <c r="D4" s="580" t="str">
        <f>SUBSTITUTE(_xlfn.XLOOKUP($A4&amp;"|"&amp;$B4&amp;"|"&amp;IF($X4="","*",$X4),'Position Report Src'!$O:$O,'Position Report Src'!$M:$M,"",2),"Fixed Income Plus","FI+")</f>
        <v>FI+</v>
      </c>
      <c r="E4" s="582">
        <f>SUM(G4:W4)</f>
        <v>131000000</v>
      </c>
      <c r="F4" s="583">
        <f>_xlfn.MAXIFS('Position Report Src'!$F:$F,'Position Report Src'!$A:$A,$A4,'Position Report Src'!$B:$B,$B4)</f>
        <v>46161</v>
      </c>
      <c r="G4" s="581">
        <f>SUMIFS('Position Report Src'!$L:$L,'Position Report Src'!$A:$A,$A4,'Position Report Src'!$B:$B,$B4,'Position Report Src'!$D:$D,IF($X4="","*",$X4),'Position Report Src'!$N:$N,SUBSTITUTE(G$3," Allocation",""))</f>
        <v>13000000</v>
      </c>
      <c r="H4" s="581">
        <f>SUMIFS('Position Report Src'!$L:$L,'Position Report Src'!$A:$A,$A4,'Position Report Src'!$B:$B,$B4,'Position Report Src'!$D:$D,IF($X4="","*",$X4),'Position Report Src'!$N:$N,SUBSTITUTE(H$3," Allocation",""))</f>
        <v>0</v>
      </c>
      <c r="I4" s="581">
        <f>SUMIFS('Position Report Src'!$L:$L,'Position Report Src'!$A:$A,$A4,'Position Report Src'!$B:$B,$B4,'Position Report Src'!$D:$D,IF($X4="","*",$X4),'Position Report Src'!$N:$N,SUBSTITUTE(I$3," Allocation",""))</f>
        <v>43000000</v>
      </c>
      <c r="J4" s="581">
        <f>SUMIFS('Position Report Src'!$L:$L,'Position Report Src'!$A:$A,$A4,'Position Report Src'!$B:$B,$B4,'Position Report Src'!$D:$D,IF($X4="","*",$X4),'Position Report Src'!$N:$N,SUBSTITUTE(J$3," Allocation",""))</f>
        <v>0</v>
      </c>
      <c r="K4" s="581">
        <f>SUMIFS('Position Report Src'!$L:$L,'Position Report Src'!$A:$A,$A4,'Position Report Src'!$B:$B,$B4,'Position Report Src'!$D:$D,IF($X4="","*",$X4),'Position Report Src'!$N:$N,SUBSTITUTE(K$3," Allocation",""))</f>
        <v>0</v>
      </c>
      <c r="L4" s="581">
        <f>SUMIFS('Position Report Src'!$L:$L,'Position Report Src'!$A:$A,$A4,'Position Report Src'!$B:$B,$B4,'Position Report Src'!$D:$D,IF($X4="","*",$X4),'Position Report Src'!$N:$N,SUBSTITUTE(L$3," Allocation",""))</f>
        <v>0</v>
      </c>
      <c r="M4" s="581">
        <f>SUMIFS('Position Report Src'!$L:$L,'Position Report Src'!$A:$A,$A4,'Position Report Src'!$B:$B,$B4,'Position Report Src'!$D:$D,IF($X4="","*",$X4),'Position Report Src'!$N:$N,SUBSTITUTE(M$3," Allocation",""))</f>
        <v>75000000</v>
      </c>
      <c r="N4" s="581">
        <f>SUMIFS('Position Report Src'!$L:$L,'Position Report Src'!$A:$A,$A4,'Position Report Src'!$B:$B,$B4,'Position Report Src'!$D:$D,IF($X4="","*",$X4),'Position Report Src'!$N:$N,SUBSTITUTE(N$3," Allocation",""))</f>
        <v>0</v>
      </c>
      <c r="O4" s="581">
        <f>SUMIFS('Position Report Src'!$L:$L,'Position Report Src'!$A:$A,$A4,'Position Report Src'!$B:$B,$B4,'Position Report Src'!$D:$D,IF($X4="","*",$X4),'Position Report Src'!$N:$N,SUBSTITUTE(O$3," Allocation",""))</f>
        <v>0</v>
      </c>
      <c r="P4" s="581">
        <f>SUMIFS('Position Report Src'!$L:$L,'Position Report Src'!$A:$A,$A4,'Position Report Src'!$B:$B,$B4,'Position Report Src'!$D:$D,IF($X4="","*",$X4),'Position Report Src'!$N:$N,SUBSTITUTE(P$3," Allocation",""))</f>
        <v>0</v>
      </c>
      <c r="Q4" s="581">
        <f>SUMIFS('Position Report Src'!$L:$L,'Position Report Src'!$A:$A,$A4,'Position Report Src'!$B:$B,$B4,'Position Report Src'!$D:$D,IF($X4="","*",$X4),'Position Report Src'!$N:$N,SUBSTITUTE(Q$3," Allocation",""))</f>
        <v>0</v>
      </c>
      <c r="R4" s="581">
        <f>SUMIFS('Position Report Src'!$L:$L,'Position Report Src'!$A:$A,$A4,'Position Report Src'!$B:$B,$B4,'Position Report Src'!$D:$D,IF($X4="","*",$X4),'Position Report Src'!$N:$N,SUBSTITUTE(R$3," Allocation",""))</f>
        <v>0</v>
      </c>
      <c r="S4" s="581">
        <f>SUMIFS('Position Report Src'!$L:$L,'Position Report Src'!$A:$A,$A4,'Position Report Src'!$B:$B,$B4,'Position Report Src'!$D:$D,IF($X4="","*",$X4),'Position Report Src'!$N:$N,SUBSTITUTE(S$3," Allocation",""))</f>
        <v>0</v>
      </c>
      <c r="T4" s="581">
        <f>SUMIFS('Position Report Src'!$L:$L,'Position Report Src'!$A:$A,$A4,'Position Report Src'!$B:$B,$B4,'Position Report Src'!$D:$D,IF($X4="","*",$X4),'Position Report Src'!$N:$N,SUBSTITUTE(T$3," Allocation",""))</f>
        <v>0</v>
      </c>
      <c r="U4" s="581">
        <f>SUMIFS('Position Report Src'!$L:$L,'Position Report Src'!$A:$A,$A4,'Position Report Src'!$B:$B,$B4,'Position Report Src'!$D:$D,IF($X4="","*",$X4),'Position Report Src'!$N:$N,SUBSTITUTE(U$3," Allocation",""))</f>
        <v>0</v>
      </c>
      <c r="V4" s="581">
        <f>SUMIFS('Position Report Src'!$L:$L,'Position Report Src'!$A:$A,$A4,'Position Report Src'!$B:$B,$B4,'Position Report Src'!$D:$D,IF($X4="","*",$X4),'Position Report Src'!$N:$N,SUBSTITUTE(V$3," Allocation",""))</f>
        <v>0</v>
      </c>
      <c r="W4" s="581">
        <f>SUMIFS('Position Report Src'!$L:$L,'Position Report Src'!$A:$A,$A4,'Position Report Src'!$B:$B,$B4,'Position Report Src'!$D:$D,IF($X4="","*",$X4),'Position Report Src'!$N:$N,SUBSTITUTE(W$3," Allocation",""))</f>
        <v>0</v>
      </c>
      <c r="X4" s="681"/>
      <c r="Y4" s="293">
        <v>6.88E-2</v>
      </c>
      <c r="Z4" s="294">
        <v>1.34</v>
      </c>
      <c r="AA4" s="587">
        <f>IF($D4="FI+",_xlfn.XLOOKUP($A4&amp;"|"&amp;$B4&amp;"|"&amp;IF($X4="","*",$X4),'Position Report Src'!$O:$O,'Position Report Src'!$I:$I,"",2),"N/A")</f>
        <v>266</v>
      </c>
      <c r="AB4" s="588">
        <f>IF($D4="FI+",_xlfn.XLOOKUP($A4&amp;"|"&amp;$B4&amp;"|"&amp;IF($X4="","*",$X4),'Position Report Src'!$O:$O,'Position Report Src'!$H:$H,"",2),"N/A")</f>
        <v>5.05</v>
      </c>
      <c r="AC4" s="585" t="s">
        <v>95</v>
      </c>
      <c r="AD4" s="586" t="s">
        <v>95</v>
      </c>
      <c r="AE4" s="589" t="str">
        <f>IF($D4="FI+","N/A",_xlfn.XLOOKUP($A4&amp;"|"&amp;$B4&amp;"|"&amp;IF($X4="","*",$X4),'Position Report Src'!$O:$O,'Position Report Src'!$I:$I,"",2))</f>
        <v>N/A</v>
      </c>
      <c r="AF4" s="590" t="str">
        <f>IF($D4="FI+","N/A",_xlfn.XLOOKUP($A4&amp;"|"&amp;$B4&amp;"|"&amp;IF($X4="","*",$X4),'Position Report Src'!$O:$O,'Position Report Src'!$H:$H,"",2))</f>
        <v>N/A</v>
      </c>
      <c r="AG4" s="591">
        <f t="shared" ref="AG4:AG41" si="0">IF(Y4="","",Y4)</f>
        <v>6.88E-2</v>
      </c>
      <c r="AH4" s="592">
        <f t="shared" ref="AH4:AH41" si="1">IF(Z4="","",Z4)</f>
        <v>1.34</v>
      </c>
      <c r="AI4" s="589">
        <f t="shared" ref="AI4:AI41" si="2">IF(AA4="","",AA4)</f>
        <v>266</v>
      </c>
      <c r="AJ4" s="590">
        <f t="shared" ref="AJ4:AJ41" si="3">IF(AB4="","",AB4)</f>
        <v>5.05</v>
      </c>
      <c r="AK4" s="593" t="str">
        <f t="shared" ref="AK4:AK41" si="4">IF(AC4="","",AC4)</f>
        <v>N/A</v>
      </c>
      <c r="AL4" s="594" t="str">
        <f t="shared" ref="AL4:AL41" si="5">IF(AD4="","",AD4)</f>
        <v>N/A</v>
      </c>
      <c r="AM4" s="595" t="str">
        <f t="shared" ref="AM4:AM41" si="6">IF(AE4="","",AE4)</f>
        <v>N/A</v>
      </c>
      <c r="AN4" s="596" t="str">
        <f t="shared" ref="AN4:AN41" si="7">IF(AF4="","",AF4)</f>
        <v>N/A</v>
      </c>
      <c r="AO4" s="293">
        <v>6.88E-2</v>
      </c>
      <c r="AP4" s="294">
        <v>1.34</v>
      </c>
      <c r="AQ4" s="294">
        <v>266</v>
      </c>
      <c r="AR4" s="487">
        <v>5.05</v>
      </c>
      <c r="AS4" s="432" t="s">
        <v>95</v>
      </c>
      <c r="AT4" s="432" t="s">
        <v>95</v>
      </c>
      <c r="AU4" s="432" t="s">
        <v>95</v>
      </c>
      <c r="AV4" s="488" t="s">
        <v>95</v>
      </c>
      <c r="AW4" s="391">
        <v>1</v>
      </c>
      <c r="AX4" s="391">
        <v>0</v>
      </c>
      <c r="AY4" s="391">
        <v>0</v>
      </c>
      <c r="AZ4" s="489">
        <v>0</v>
      </c>
      <c r="BA4" s="682" t="str">
        <f>IF(AND($D4="FI+",_xlfn.XLOOKUP($C4,'Loan Data'!$C:$C,'Loan Data'!$D:$D,"")="N/A"),"Schedule B","")</f>
        <v>Schedule B</v>
      </c>
      <c r="BB4" s="592" t="str">
        <f>IF($BA4="Schedule B",_xlfn.XLOOKUP($A4&amp;"|"&amp;$B4&amp;"|"&amp;IF($X4="","*",$X4),'Position Report Src'!$O:$O,'Position Report Src'!$G:$G,"",2),"")</f>
        <v>CM1</v>
      </c>
      <c r="BC4" s="598" t="str">
        <f>IF($BA4="Schedule B",_xlfn.XLOOKUP($A4&amp;"|"&amp;$B4&amp;"|"&amp;IF($X4="","*",$X4),'Position Report Src'!$O:$O,'Position Report Src'!$G:$G,"",2),"")</f>
        <v>CM1</v>
      </c>
    </row>
    <row r="5" spans="1:55" x14ac:dyDescent="0.35">
      <c r="A5" s="680" t="s">
        <v>1180</v>
      </c>
      <c r="B5" s="681">
        <v>67692</v>
      </c>
      <c r="C5" s="681" t="s">
        <v>90</v>
      </c>
      <c r="D5" s="580" t="str">
        <f>SUBSTITUTE(_xlfn.XLOOKUP($A5&amp;"|"&amp;$B5&amp;"|"&amp;IF($X5="","*",$X5),'Position Report Src'!$O:$O,'Position Report Src'!$M:$M,"",2),"Fixed Income Plus","FI+")</f>
        <v>FI+</v>
      </c>
      <c r="E5" s="582">
        <f t="shared" ref="E5:E41" si="8">SUM(G5:W5)</f>
        <v>149600000</v>
      </c>
      <c r="F5" s="583">
        <f>_xlfn.MAXIFS('Position Report Src'!$F:$F,'Position Report Src'!$A:$A,$A5,'Position Report Src'!$B:$B,$B5)</f>
        <v>45098</v>
      </c>
      <c r="G5" s="581">
        <f>SUMIFS('Position Report Src'!$L:$L,'Position Report Src'!$A:$A,$A5,'Position Report Src'!$B:$B,$B5,'Position Report Src'!$D:$D,IF($X5="","*",$X5),'Position Report Src'!$N:$N,SUBSTITUTE(G$3," Allocation",""))</f>
        <v>0</v>
      </c>
      <c r="H5" s="581">
        <f>SUMIFS('Position Report Src'!$L:$L,'Position Report Src'!$A:$A,$A5,'Position Report Src'!$B:$B,$B5,'Position Report Src'!$D:$D,IF($X5="","*",$X5),'Position Report Src'!$N:$N,SUBSTITUTE(H$3," Allocation",""))</f>
        <v>0</v>
      </c>
      <c r="I5" s="581">
        <f>SUMIFS('Position Report Src'!$L:$L,'Position Report Src'!$A:$A,$A5,'Position Report Src'!$B:$B,$B5,'Position Report Src'!$D:$D,IF($X5="","*",$X5),'Position Report Src'!$N:$N,SUBSTITUTE(I$3," Allocation",""))</f>
        <v>0</v>
      </c>
      <c r="J5" s="581">
        <f>SUMIFS('Position Report Src'!$L:$L,'Position Report Src'!$A:$A,$A5,'Position Report Src'!$B:$B,$B5,'Position Report Src'!$D:$D,IF($X5="","*",$X5),'Position Report Src'!$N:$N,SUBSTITUTE(J$3," Allocation",""))</f>
        <v>0</v>
      </c>
      <c r="K5" s="581">
        <f>SUMIFS('Position Report Src'!$L:$L,'Position Report Src'!$A:$A,$A5,'Position Report Src'!$B:$B,$B5,'Position Report Src'!$D:$D,IF($X5="","*",$X5),'Position Report Src'!$N:$N,SUBSTITUTE(K$3," Allocation",""))</f>
        <v>0</v>
      </c>
      <c r="L5" s="581">
        <f>SUMIFS('Position Report Src'!$L:$L,'Position Report Src'!$A:$A,$A5,'Position Report Src'!$B:$B,$B5,'Position Report Src'!$D:$D,IF($X5="","*",$X5),'Position Report Src'!$N:$N,SUBSTITUTE(L$3," Allocation",""))</f>
        <v>0</v>
      </c>
      <c r="M5" s="581">
        <f>SUMIFS('Position Report Src'!$L:$L,'Position Report Src'!$A:$A,$A5,'Position Report Src'!$B:$B,$B5,'Position Report Src'!$D:$D,IF($X5="","*",$X5),'Position Report Src'!$N:$N,SUBSTITUTE(M$3," Allocation",""))</f>
        <v>149600000</v>
      </c>
      <c r="N5" s="581">
        <f>SUMIFS('Position Report Src'!$L:$L,'Position Report Src'!$A:$A,$A5,'Position Report Src'!$B:$B,$B5,'Position Report Src'!$D:$D,IF($X5="","*",$X5),'Position Report Src'!$N:$N,SUBSTITUTE(N$3," Allocation",""))</f>
        <v>0</v>
      </c>
      <c r="O5" s="581">
        <f>SUMIFS('Position Report Src'!$L:$L,'Position Report Src'!$A:$A,$A5,'Position Report Src'!$B:$B,$B5,'Position Report Src'!$D:$D,IF($X5="","*",$X5),'Position Report Src'!$N:$N,SUBSTITUTE(O$3," Allocation",""))</f>
        <v>0</v>
      </c>
      <c r="P5" s="581">
        <f>SUMIFS('Position Report Src'!$L:$L,'Position Report Src'!$A:$A,$A5,'Position Report Src'!$B:$B,$B5,'Position Report Src'!$D:$D,IF($X5="","*",$X5),'Position Report Src'!$N:$N,SUBSTITUTE(P$3," Allocation",""))</f>
        <v>0</v>
      </c>
      <c r="Q5" s="581">
        <f>SUMIFS('Position Report Src'!$L:$L,'Position Report Src'!$A:$A,$A5,'Position Report Src'!$B:$B,$B5,'Position Report Src'!$D:$D,IF($X5="","*",$X5),'Position Report Src'!$N:$N,SUBSTITUTE(Q$3," Allocation",""))</f>
        <v>0</v>
      </c>
      <c r="R5" s="581">
        <f>SUMIFS('Position Report Src'!$L:$L,'Position Report Src'!$A:$A,$A5,'Position Report Src'!$B:$B,$B5,'Position Report Src'!$D:$D,IF($X5="","*",$X5),'Position Report Src'!$N:$N,SUBSTITUTE(R$3," Allocation",""))</f>
        <v>0</v>
      </c>
      <c r="S5" s="581">
        <f>SUMIFS('Position Report Src'!$L:$L,'Position Report Src'!$A:$A,$A5,'Position Report Src'!$B:$B,$B5,'Position Report Src'!$D:$D,IF($X5="","*",$X5),'Position Report Src'!$N:$N,SUBSTITUTE(S$3," Allocation",""))</f>
        <v>0</v>
      </c>
      <c r="T5" s="581">
        <f>SUMIFS('Position Report Src'!$L:$L,'Position Report Src'!$A:$A,$A5,'Position Report Src'!$B:$B,$B5,'Position Report Src'!$D:$D,IF($X5="","*",$X5),'Position Report Src'!$N:$N,SUBSTITUTE(T$3," Allocation",""))</f>
        <v>0</v>
      </c>
      <c r="U5" s="581">
        <f>SUMIFS('Position Report Src'!$L:$L,'Position Report Src'!$A:$A,$A5,'Position Report Src'!$B:$B,$B5,'Position Report Src'!$D:$D,IF($X5="","*",$X5),'Position Report Src'!$N:$N,SUBSTITUTE(U$3," Allocation",""))</f>
        <v>0</v>
      </c>
      <c r="V5" s="581">
        <f>SUMIFS('Position Report Src'!$L:$L,'Position Report Src'!$A:$A,$A5,'Position Report Src'!$B:$B,$B5,'Position Report Src'!$D:$D,IF($X5="","*",$X5),'Position Report Src'!$N:$N,SUBSTITUTE(V$3," Allocation",""))</f>
        <v>0</v>
      </c>
      <c r="W5" s="581">
        <f>SUMIFS('Position Report Src'!$L:$L,'Position Report Src'!$A:$A,$A5,'Position Report Src'!$B:$B,$B5,'Position Report Src'!$D:$D,IF($X5="","*",$X5),'Position Report Src'!$N:$N,SUBSTITUTE(W$3," Allocation",""))</f>
        <v>0</v>
      </c>
      <c r="AA5" s="587">
        <f>IF($D5="FI+",_xlfn.XLOOKUP($A5&amp;"|"&amp;$B5&amp;"|"&amp;IF($X5="","*",$X5),'Position Report Src'!$O:$O,'Position Report Src'!$I:$I,"",2),"N/A")</f>
        <v>463</v>
      </c>
      <c r="AB5" s="588">
        <f>IF($D5="FI+",_xlfn.XLOOKUP($A5&amp;"|"&amp;$B5&amp;"|"&amp;IF($X5="","*",$X5),'Position Report Src'!$O:$O,'Position Report Src'!$H:$H,"",2),"N/A")</f>
        <v>4</v>
      </c>
      <c r="AC5" s="683" t="s">
        <v>95</v>
      </c>
      <c r="AD5" s="683" t="s">
        <v>95</v>
      </c>
      <c r="AE5" s="589" t="str">
        <f>IF($D5="FI+","N/A",_xlfn.XLOOKUP($A5&amp;"|"&amp;$B5&amp;"|"&amp;IF($X5="","*",$X5),'Position Report Src'!$O:$O,'Position Report Src'!$I:$I,"",2))</f>
        <v>N/A</v>
      </c>
      <c r="AF5" s="590" t="str">
        <f>IF($D5="FI+","N/A",_xlfn.XLOOKUP($A5&amp;"|"&amp;$B5&amp;"|"&amp;IF($X5="","*",$X5),'Position Report Src'!$O:$O,'Position Report Src'!$H:$H,"",2))</f>
        <v>N/A</v>
      </c>
      <c r="AG5" s="592" t="str">
        <f t="shared" si="0"/>
        <v/>
      </c>
      <c r="AH5" s="592" t="str">
        <f t="shared" si="1"/>
        <v/>
      </c>
      <c r="AI5" s="589">
        <f t="shared" si="2"/>
        <v>463</v>
      </c>
      <c r="AJ5" s="590">
        <f t="shared" si="3"/>
        <v>4</v>
      </c>
      <c r="AK5" s="594" t="str">
        <f t="shared" si="4"/>
        <v>N/A</v>
      </c>
      <c r="AL5" s="594" t="str">
        <f t="shared" si="5"/>
        <v>N/A</v>
      </c>
      <c r="AM5" s="595" t="str">
        <f t="shared" si="6"/>
        <v>N/A</v>
      </c>
      <c r="AN5" s="596" t="str">
        <f t="shared" si="7"/>
        <v>N/A</v>
      </c>
      <c r="BA5" s="682" t="str">
        <f>IF(AND($D5="FI+",_xlfn.XLOOKUP($C5,'Loan Data'!$C:$C,'Loan Data'!$D:$D,"")="N/A"),"Schedule B","")</f>
        <v>Schedule B</v>
      </c>
      <c r="BB5" s="592" t="str">
        <f>IF($BA5="Schedule B",_xlfn.XLOOKUP($A5&amp;"|"&amp;$B5&amp;"|"&amp;IF($X5="","*",$X5),'Position Report Src'!$O:$O,'Position Report Src'!$G:$G,"",2),"")</f>
        <v>CM2</v>
      </c>
      <c r="BC5" s="592" t="str">
        <f>IF($BA5="Schedule B",_xlfn.XLOOKUP($A5&amp;"|"&amp;$B5&amp;"|"&amp;IF($X5="","*",$X5),'Position Report Src'!$O:$O,'Position Report Src'!$G:$G,"",2),"")</f>
        <v>CM2</v>
      </c>
    </row>
    <row r="6" spans="1:55" x14ac:dyDescent="0.35">
      <c r="A6" s="680" t="s">
        <v>1181</v>
      </c>
      <c r="B6" s="681">
        <v>61883</v>
      </c>
      <c r="C6" s="681" t="s">
        <v>167</v>
      </c>
      <c r="D6" s="580" t="str">
        <f>SUBSTITUTE(_xlfn.XLOOKUP($A6&amp;"|"&amp;$B6&amp;"|"&amp;IF($X6="","*",$X6),'Position Report Src'!$O:$O,'Position Report Src'!$M:$M,"",2),"Fixed Income Plus","FI+")</f>
        <v>FI+</v>
      </c>
      <c r="E6" s="582">
        <f t="shared" si="8"/>
        <v>98100000</v>
      </c>
      <c r="F6" s="583">
        <f>_xlfn.MAXIFS('Position Report Src'!$F:$F,'Position Report Src'!$A:$A,$A6,'Position Report Src'!$B:$B,$B6)</f>
        <v>0</v>
      </c>
      <c r="G6" s="581">
        <f>SUMIFS('Position Report Src'!$L:$L,'Position Report Src'!$A:$A,$A6,'Position Report Src'!$B:$B,$B6,'Position Report Src'!$D:$D,IF($X6="","*",$X6),'Position Report Src'!$N:$N,SUBSTITUTE(G$3," Allocation",""))</f>
        <v>0</v>
      </c>
      <c r="H6" s="581">
        <f>SUMIFS('Position Report Src'!$L:$L,'Position Report Src'!$A:$A,$A6,'Position Report Src'!$B:$B,$B6,'Position Report Src'!$D:$D,IF($X6="","*",$X6),'Position Report Src'!$N:$N,SUBSTITUTE(H$3," Allocation",""))</f>
        <v>0</v>
      </c>
      <c r="I6" s="581">
        <f>SUMIFS('Position Report Src'!$L:$L,'Position Report Src'!$A:$A,$A6,'Position Report Src'!$B:$B,$B6,'Position Report Src'!$D:$D,IF($X6="","*",$X6),'Position Report Src'!$N:$N,SUBSTITUTE(I$3," Allocation",""))</f>
        <v>0</v>
      </c>
      <c r="J6" s="581">
        <f>SUMIFS('Position Report Src'!$L:$L,'Position Report Src'!$A:$A,$A6,'Position Report Src'!$B:$B,$B6,'Position Report Src'!$D:$D,IF($X6="","*",$X6),'Position Report Src'!$N:$N,SUBSTITUTE(J$3," Allocation",""))</f>
        <v>98100000</v>
      </c>
      <c r="K6" s="581">
        <f>SUMIFS('Position Report Src'!$L:$L,'Position Report Src'!$A:$A,$A6,'Position Report Src'!$B:$B,$B6,'Position Report Src'!$D:$D,IF($X6="","*",$X6),'Position Report Src'!$N:$N,SUBSTITUTE(K$3," Allocation",""))</f>
        <v>0</v>
      </c>
      <c r="L6" s="581">
        <f>SUMIFS('Position Report Src'!$L:$L,'Position Report Src'!$A:$A,$A6,'Position Report Src'!$B:$B,$B6,'Position Report Src'!$D:$D,IF($X6="","*",$X6),'Position Report Src'!$N:$N,SUBSTITUTE(L$3," Allocation",""))</f>
        <v>0</v>
      </c>
      <c r="M6" s="581">
        <f>SUMIFS('Position Report Src'!$L:$L,'Position Report Src'!$A:$A,$A6,'Position Report Src'!$B:$B,$B6,'Position Report Src'!$D:$D,IF($X6="","*",$X6),'Position Report Src'!$N:$N,SUBSTITUTE(M$3," Allocation",""))</f>
        <v>0</v>
      </c>
      <c r="N6" s="581">
        <f>SUMIFS('Position Report Src'!$L:$L,'Position Report Src'!$A:$A,$A6,'Position Report Src'!$B:$B,$B6,'Position Report Src'!$D:$D,IF($X6="","*",$X6),'Position Report Src'!$N:$N,SUBSTITUTE(N$3," Allocation",""))</f>
        <v>0</v>
      </c>
      <c r="O6" s="581">
        <f>SUMIFS('Position Report Src'!$L:$L,'Position Report Src'!$A:$A,$A6,'Position Report Src'!$B:$B,$B6,'Position Report Src'!$D:$D,IF($X6="","*",$X6),'Position Report Src'!$N:$N,SUBSTITUTE(O$3," Allocation",""))</f>
        <v>0</v>
      </c>
      <c r="P6" s="581">
        <f>SUMIFS('Position Report Src'!$L:$L,'Position Report Src'!$A:$A,$A6,'Position Report Src'!$B:$B,$B6,'Position Report Src'!$D:$D,IF($X6="","*",$X6),'Position Report Src'!$N:$N,SUBSTITUTE(P$3," Allocation",""))</f>
        <v>0</v>
      </c>
      <c r="Q6" s="581">
        <f>SUMIFS('Position Report Src'!$L:$L,'Position Report Src'!$A:$A,$A6,'Position Report Src'!$B:$B,$B6,'Position Report Src'!$D:$D,IF($X6="","*",$X6),'Position Report Src'!$N:$N,SUBSTITUTE(Q$3," Allocation",""))</f>
        <v>0</v>
      </c>
      <c r="R6" s="581">
        <f>SUMIFS('Position Report Src'!$L:$L,'Position Report Src'!$A:$A,$A6,'Position Report Src'!$B:$B,$B6,'Position Report Src'!$D:$D,IF($X6="","*",$X6),'Position Report Src'!$N:$N,SUBSTITUTE(R$3," Allocation",""))</f>
        <v>0</v>
      </c>
      <c r="S6" s="581">
        <f>SUMIFS('Position Report Src'!$L:$L,'Position Report Src'!$A:$A,$A6,'Position Report Src'!$B:$B,$B6,'Position Report Src'!$D:$D,IF($X6="","*",$X6),'Position Report Src'!$N:$N,SUBSTITUTE(S$3," Allocation",""))</f>
        <v>0</v>
      </c>
      <c r="T6" s="581">
        <f>SUMIFS('Position Report Src'!$L:$L,'Position Report Src'!$A:$A,$A6,'Position Report Src'!$B:$B,$B6,'Position Report Src'!$D:$D,IF($X6="","*",$X6),'Position Report Src'!$N:$N,SUBSTITUTE(T$3," Allocation",""))</f>
        <v>0</v>
      </c>
      <c r="U6" s="581">
        <f>SUMIFS('Position Report Src'!$L:$L,'Position Report Src'!$A:$A,$A6,'Position Report Src'!$B:$B,$B6,'Position Report Src'!$D:$D,IF($X6="","*",$X6),'Position Report Src'!$N:$N,SUBSTITUTE(U$3," Allocation",""))</f>
        <v>0</v>
      </c>
      <c r="V6" s="581">
        <f>SUMIFS('Position Report Src'!$L:$L,'Position Report Src'!$A:$A,$A6,'Position Report Src'!$B:$B,$B6,'Position Report Src'!$D:$D,IF($X6="","*",$X6),'Position Report Src'!$N:$N,SUBSTITUTE(V$3," Allocation",""))</f>
        <v>0</v>
      </c>
      <c r="W6" s="581">
        <f>SUMIFS('Position Report Src'!$L:$L,'Position Report Src'!$A:$A,$A6,'Position Report Src'!$B:$B,$B6,'Position Report Src'!$D:$D,IF($X6="","*",$X6),'Position Report Src'!$N:$N,SUBSTITUTE(W$3," Allocation",""))</f>
        <v>0</v>
      </c>
      <c r="AA6" s="587">
        <f>IF($D6="FI+",_xlfn.XLOOKUP($A6&amp;"|"&amp;$B6&amp;"|"&amp;IF($X6="","*",$X6),'Position Report Src'!$O:$O,'Position Report Src'!$I:$I,"",2),"N/A")</f>
        <v>257</v>
      </c>
      <c r="AB6" s="588">
        <f>IF($D6="FI+",_xlfn.XLOOKUP($A6&amp;"|"&amp;$B6&amp;"|"&amp;IF($X6="","*",$X6),'Position Report Src'!$O:$O,'Position Report Src'!$H:$H,"",2),"N/A")</f>
        <v>4.2699999999999996</v>
      </c>
      <c r="AC6" s="683" t="s">
        <v>95</v>
      </c>
      <c r="AD6" s="683" t="s">
        <v>95</v>
      </c>
      <c r="AE6" s="589" t="str">
        <f>IF($D6="FI+","N/A",_xlfn.XLOOKUP($A6&amp;"|"&amp;$B6&amp;"|"&amp;IF($X6="","*",$X6),'Position Report Src'!$O:$O,'Position Report Src'!$I:$I,"",2))</f>
        <v>N/A</v>
      </c>
      <c r="AF6" s="590" t="str">
        <f>IF($D6="FI+","N/A",_xlfn.XLOOKUP($A6&amp;"|"&amp;$B6&amp;"|"&amp;IF($X6="","*",$X6),'Position Report Src'!$O:$O,'Position Report Src'!$H:$H,"",2))</f>
        <v>N/A</v>
      </c>
      <c r="AG6" s="592" t="str">
        <f t="shared" si="0"/>
        <v/>
      </c>
      <c r="AH6" s="592" t="str">
        <f t="shared" si="1"/>
        <v/>
      </c>
      <c r="AI6" s="589">
        <f t="shared" si="2"/>
        <v>257</v>
      </c>
      <c r="AJ6" s="590">
        <f t="shared" si="3"/>
        <v>4.2699999999999996</v>
      </c>
      <c r="AK6" s="594" t="str">
        <f t="shared" si="4"/>
        <v>N/A</v>
      </c>
      <c r="AL6" s="594" t="str">
        <f t="shared" si="5"/>
        <v>N/A</v>
      </c>
      <c r="AM6" s="595" t="str">
        <f t="shared" si="6"/>
        <v>N/A</v>
      </c>
      <c r="AN6" s="596" t="str">
        <f t="shared" si="7"/>
        <v>N/A</v>
      </c>
      <c r="BA6" s="682" t="str">
        <f>IF(AND($D6="FI+",_xlfn.XLOOKUP($C6,'Loan Data'!$C:$C,'Loan Data'!$D:$D,"")="N/A"),"Schedule B","")</f>
        <v>Schedule B</v>
      </c>
      <c r="BB6" s="592" t="str">
        <f>IF($BA6="Schedule B",_xlfn.XLOOKUP($A6&amp;"|"&amp;$B6&amp;"|"&amp;IF($X6="","*",$X6),'Position Report Src'!$O:$O,'Position Report Src'!$G:$G,"",2),"")</f>
        <v>CM2</v>
      </c>
      <c r="BC6" s="592" t="str">
        <f>IF($BA6="Schedule B",_xlfn.XLOOKUP($A6&amp;"|"&amp;$B6&amp;"|"&amp;IF($X6="","*",$X6),'Position Report Src'!$O:$O,'Position Report Src'!$G:$G,"",2),"")</f>
        <v>CM2</v>
      </c>
    </row>
    <row r="7" spans="1:55" x14ac:dyDescent="0.35">
      <c r="A7" s="680" t="s">
        <v>1182</v>
      </c>
      <c r="B7" s="681">
        <v>61973</v>
      </c>
      <c r="C7" s="681" t="s">
        <v>272</v>
      </c>
      <c r="D7" s="580" t="str">
        <f>SUBSTITUTE(_xlfn.XLOOKUP($A7&amp;"|"&amp;$B7&amp;"|"&amp;IF($X7="","*",$X7),'Position Report Src'!$O:$O,'Position Report Src'!$M:$M,"",2),"Fixed Income Plus","FI+")</f>
        <v>FI+</v>
      </c>
      <c r="E7" s="582">
        <f t="shared" si="8"/>
        <v>50000000</v>
      </c>
      <c r="F7" s="583">
        <f>_xlfn.MAXIFS('Position Report Src'!$F:$F,'Position Report Src'!$A:$A,$A7,'Position Report Src'!$B:$B,$B7)</f>
        <v>0</v>
      </c>
      <c r="G7" s="581">
        <f>SUMIFS('Position Report Src'!$L:$L,'Position Report Src'!$A:$A,$A7,'Position Report Src'!$B:$B,$B7,'Position Report Src'!$D:$D,IF($X7="","*",$X7),'Position Report Src'!$N:$N,SUBSTITUTE(G$3," Allocation",""))</f>
        <v>50000000</v>
      </c>
      <c r="H7" s="581">
        <f>SUMIFS('Position Report Src'!$L:$L,'Position Report Src'!$A:$A,$A7,'Position Report Src'!$B:$B,$B7,'Position Report Src'!$D:$D,IF($X7="","*",$X7),'Position Report Src'!$N:$N,SUBSTITUTE(H$3," Allocation",""))</f>
        <v>0</v>
      </c>
      <c r="I7" s="581">
        <f>SUMIFS('Position Report Src'!$L:$L,'Position Report Src'!$A:$A,$A7,'Position Report Src'!$B:$B,$B7,'Position Report Src'!$D:$D,IF($X7="","*",$X7),'Position Report Src'!$N:$N,SUBSTITUTE(I$3," Allocation",""))</f>
        <v>0</v>
      </c>
      <c r="J7" s="581">
        <f>SUMIFS('Position Report Src'!$L:$L,'Position Report Src'!$A:$A,$A7,'Position Report Src'!$B:$B,$B7,'Position Report Src'!$D:$D,IF($X7="","*",$X7),'Position Report Src'!$N:$N,SUBSTITUTE(J$3," Allocation",""))</f>
        <v>0</v>
      </c>
      <c r="K7" s="581">
        <f>SUMIFS('Position Report Src'!$L:$L,'Position Report Src'!$A:$A,$A7,'Position Report Src'!$B:$B,$B7,'Position Report Src'!$D:$D,IF($X7="","*",$X7),'Position Report Src'!$N:$N,SUBSTITUTE(K$3," Allocation",""))</f>
        <v>0</v>
      </c>
      <c r="L7" s="581">
        <f>SUMIFS('Position Report Src'!$L:$L,'Position Report Src'!$A:$A,$A7,'Position Report Src'!$B:$B,$B7,'Position Report Src'!$D:$D,IF($X7="","*",$X7),'Position Report Src'!$N:$N,SUBSTITUTE(L$3," Allocation",""))</f>
        <v>0</v>
      </c>
      <c r="M7" s="581">
        <f>SUMIFS('Position Report Src'!$L:$L,'Position Report Src'!$A:$A,$A7,'Position Report Src'!$B:$B,$B7,'Position Report Src'!$D:$D,IF($X7="","*",$X7),'Position Report Src'!$N:$N,SUBSTITUTE(M$3," Allocation",""))</f>
        <v>0</v>
      </c>
      <c r="N7" s="581">
        <f>SUMIFS('Position Report Src'!$L:$L,'Position Report Src'!$A:$A,$A7,'Position Report Src'!$B:$B,$B7,'Position Report Src'!$D:$D,IF($X7="","*",$X7),'Position Report Src'!$N:$N,SUBSTITUTE(N$3," Allocation",""))</f>
        <v>0</v>
      </c>
      <c r="O7" s="581">
        <f>SUMIFS('Position Report Src'!$L:$L,'Position Report Src'!$A:$A,$A7,'Position Report Src'!$B:$B,$B7,'Position Report Src'!$D:$D,IF($X7="","*",$X7),'Position Report Src'!$N:$N,SUBSTITUTE(O$3," Allocation",""))</f>
        <v>0</v>
      </c>
      <c r="P7" s="581">
        <f>SUMIFS('Position Report Src'!$L:$L,'Position Report Src'!$A:$A,$A7,'Position Report Src'!$B:$B,$B7,'Position Report Src'!$D:$D,IF($X7="","*",$X7),'Position Report Src'!$N:$N,SUBSTITUTE(P$3," Allocation",""))</f>
        <v>0</v>
      </c>
      <c r="Q7" s="581">
        <f>SUMIFS('Position Report Src'!$L:$L,'Position Report Src'!$A:$A,$A7,'Position Report Src'!$B:$B,$B7,'Position Report Src'!$D:$D,IF($X7="","*",$X7),'Position Report Src'!$N:$N,SUBSTITUTE(Q$3," Allocation",""))</f>
        <v>0</v>
      </c>
      <c r="R7" s="581">
        <f>SUMIFS('Position Report Src'!$L:$L,'Position Report Src'!$A:$A,$A7,'Position Report Src'!$B:$B,$B7,'Position Report Src'!$D:$D,IF($X7="","*",$X7),'Position Report Src'!$N:$N,SUBSTITUTE(R$3," Allocation",""))</f>
        <v>0</v>
      </c>
      <c r="S7" s="581">
        <f>SUMIFS('Position Report Src'!$L:$L,'Position Report Src'!$A:$A,$A7,'Position Report Src'!$B:$B,$B7,'Position Report Src'!$D:$D,IF($X7="","*",$X7),'Position Report Src'!$N:$N,SUBSTITUTE(S$3," Allocation",""))</f>
        <v>0</v>
      </c>
      <c r="T7" s="581">
        <f>SUMIFS('Position Report Src'!$L:$L,'Position Report Src'!$A:$A,$A7,'Position Report Src'!$B:$B,$B7,'Position Report Src'!$D:$D,IF($X7="","*",$X7),'Position Report Src'!$N:$N,SUBSTITUTE(T$3," Allocation",""))</f>
        <v>0</v>
      </c>
      <c r="U7" s="581">
        <f>SUMIFS('Position Report Src'!$L:$L,'Position Report Src'!$A:$A,$A7,'Position Report Src'!$B:$B,$B7,'Position Report Src'!$D:$D,IF($X7="","*",$X7),'Position Report Src'!$N:$N,SUBSTITUTE(U$3," Allocation",""))</f>
        <v>0</v>
      </c>
      <c r="V7" s="581">
        <f>SUMIFS('Position Report Src'!$L:$L,'Position Report Src'!$A:$A,$A7,'Position Report Src'!$B:$B,$B7,'Position Report Src'!$D:$D,IF($X7="","*",$X7),'Position Report Src'!$N:$N,SUBSTITUTE(V$3," Allocation",""))</f>
        <v>0</v>
      </c>
      <c r="W7" s="581">
        <f>SUMIFS('Position Report Src'!$L:$L,'Position Report Src'!$A:$A,$A7,'Position Report Src'!$B:$B,$B7,'Position Report Src'!$D:$D,IF($X7="","*",$X7),'Position Report Src'!$N:$N,SUBSTITUTE(W$3," Allocation",""))</f>
        <v>0</v>
      </c>
      <c r="AA7" s="587">
        <f>IF($D7="FI+",_xlfn.XLOOKUP($A7&amp;"|"&amp;$B7&amp;"|"&amp;IF($X7="","*",$X7),'Position Report Src'!$O:$O,'Position Report Src'!$I:$I,"",2),"N/A")</f>
        <v>306</v>
      </c>
      <c r="AB7" s="588">
        <f>IF($D7="FI+",_xlfn.XLOOKUP($A7&amp;"|"&amp;$B7&amp;"|"&amp;IF($X7="","*",$X7),'Position Report Src'!$O:$O,'Position Report Src'!$H:$H,"",2),"N/A")</f>
        <v>7.99</v>
      </c>
      <c r="AC7" s="683" t="s">
        <v>95</v>
      </c>
      <c r="AD7" s="683" t="s">
        <v>95</v>
      </c>
      <c r="AE7" s="589" t="str">
        <f>IF($D7="FI+","N/A",_xlfn.XLOOKUP($A7&amp;"|"&amp;$B7&amp;"|"&amp;IF($X7="","*",$X7),'Position Report Src'!$O:$O,'Position Report Src'!$I:$I,"",2))</f>
        <v>N/A</v>
      </c>
      <c r="AF7" s="590" t="str">
        <f>IF($D7="FI+","N/A",_xlfn.XLOOKUP($A7&amp;"|"&amp;$B7&amp;"|"&amp;IF($X7="","*",$X7),'Position Report Src'!$O:$O,'Position Report Src'!$H:$H,"",2))</f>
        <v>N/A</v>
      </c>
      <c r="AG7" s="592" t="str">
        <f t="shared" si="0"/>
        <v/>
      </c>
      <c r="AH7" s="592" t="str">
        <f t="shared" si="1"/>
        <v/>
      </c>
      <c r="AI7" s="589">
        <f t="shared" si="2"/>
        <v>306</v>
      </c>
      <c r="AJ7" s="590">
        <f t="shared" si="3"/>
        <v>7.99</v>
      </c>
      <c r="AK7" s="594" t="str">
        <f t="shared" si="4"/>
        <v>N/A</v>
      </c>
      <c r="AL7" s="594" t="str">
        <f t="shared" si="5"/>
        <v>N/A</v>
      </c>
      <c r="AM7" s="595" t="str">
        <f t="shared" si="6"/>
        <v>N/A</v>
      </c>
      <c r="AN7" s="596" t="str">
        <f t="shared" si="7"/>
        <v>N/A</v>
      </c>
      <c r="BA7" s="682" t="str">
        <f>IF(AND($D7="FI+",_xlfn.XLOOKUP($C7,'Loan Data'!$C:$C,'Loan Data'!$D:$D,"")="N/A"),"Schedule B","")</f>
        <v>Schedule B</v>
      </c>
      <c r="BB7" s="592" t="str">
        <f>IF($BA7="Schedule B",_xlfn.XLOOKUP($A7&amp;"|"&amp;$B7&amp;"|"&amp;IF($X7="","*",$X7),'Position Report Src'!$O:$O,'Position Report Src'!$G:$G,"",2),"")</f>
        <v>CM1</v>
      </c>
      <c r="BC7" s="592" t="str">
        <f>IF($BA7="Schedule B",_xlfn.XLOOKUP($A7&amp;"|"&amp;$B7&amp;"|"&amp;IF($X7="","*",$X7),'Position Report Src'!$O:$O,'Position Report Src'!$G:$G,"",2),"")</f>
        <v>CM1</v>
      </c>
    </row>
    <row r="8" spans="1:55" x14ac:dyDescent="0.35">
      <c r="A8" s="680" t="s">
        <v>1183</v>
      </c>
      <c r="B8" s="681">
        <v>64734</v>
      </c>
      <c r="C8" s="681" t="s">
        <v>274</v>
      </c>
      <c r="D8" s="580" t="str">
        <f>SUBSTITUTE(_xlfn.XLOOKUP($A8&amp;"|"&amp;$B8&amp;"|"&amp;IF($X8="","*",$X8),'Position Report Src'!$O:$O,'Position Report Src'!$M:$M,"",2),"Fixed Income Plus","FI+")</f>
        <v>FI+</v>
      </c>
      <c r="E8" s="582">
        <f t="shared" si="8"/>
        <v>41250000</v>
      </c>
      <c r="F8" s="583">
        <f>_xlfn.MAXIFS('Position Report Src'!$F:$F,'Position Report Src'!$A:$A,$A8,'Position Report Src'!$B:$B,$B8)</f>
        <v>44909</v>
      </c>
      <c r="G8" s="581">
        <f>SUMIFS('Position Report Src'!$L:$L,'Position Report Src'!$A:$A,$A8,'Position Report Src'!$B:$B,$B8,'Position Report Src'!$D:$D,IF($X8="","*",$X8),'Position Report Src'!$N:$N,SUBSTITUTE(G$3," Allocation",""))</f>
        <v>0</v>
      </c>
      <c r="H8" s="581">
        <f>SUMIFS('Position Report Src'!$L:$L,'Position Report Src'!$A:$A,$A8,'Position Report Src'!$B:$B,$B8,'Position Report Src'!$D:$D,IF($X8="","*",$X8),'Position Report Src'!$N:$N,SUBSTITUTE(H$3," Allocation",""))</f>
        <v>0</v>
      </c>
      <c r="I8" s="581">
        <f>SUMIFS('Position Report Src'!$L:$L,'Position Report Src'!$A:$A,$A8,'Position Report Src'!$B:$B,$B8,'Position Report Src'!$D:$D,IF($X8="","*",$X8),'Position Report Src'!$N:$N,SUBSTITUTE(I$3," Allocation",""))</f>
        <v>0</v>
      </c>
      <c r="J8" s="581">
        <f>SUMIFS('Position Report Src'!$L:$L,'Position Report Src'!$A:$A,$A8,'Position Report Src'!$B:$B,$B8,'Position Report Src'!$D:$D,IF($X8="","*",$X8),'Position Report Src'!$N:$N,SUBSTITUTE(J$3," Allocation",""))</f>
        <v>0</v>
      </c>
      <c r="K8" s="581">
        <f>SUMIFS('Position Report Src'!$L:$L,'Position Report Src'!$A:$A,$A8,'Position Report Src'!$B:$B,$B8,'Position Report Src'!$D:$D,IF($X8="","*",$X8),'Position Report Src'!$N:$N,SUBSTITUTE(K$3," Allocation",""))</f>
        <v>0</v>
      </c>
      <c r="L8" s="581">
        <f>SUMIFS('Position Report Src'!$L:$L,'Position Report Src'!$A:$A,$A8,'Position Report Src'!$B:$B,$B8,'Position Report Src'!$D:$D,IF($X8="","*",$X8),'Position Report Src'!$N:$N,SUBSTITUTE(L$3," Allocation",""))</f>
        <v>0</v>
      </c>
      <c r="M8" s="581">
        <f>SUMIFS('Position Report Src'!$L:$L,'Position Report Src'!$A:$A,$A8,'Position Report Src'!$B:$B,$B8,'Position Report Src'!$D:$D,IF($X8="","*",$X8),'Position Report Src'!$N:$N,SUBSTITUTE(M$3," Allocation",""))</f>
        <v>41250000</v>
      </c>
      <c r="N8" s="581">
        <f>SUMIFS('Position Report Src'!$L:$L,'Position Report Src'!$A:$A,$A8,'Position Report Src'!$B:$B,$B8,'Position Report Src'!$D:$D,IF($X8="","*",$X8),'Position Report Src'!$N:$N,SUBSTITUTE(N$3," Allocation",""))</f>
        <v>0</v>
      </c>
      <c r="O8" s="581">
        <f>SUMIFS('Position Report Src'!$L:$L,'Position Report Src'!$A:$A,$A8,'Position Report Src'!$B:$B,$B8,'Position Report Src'!$D:$D,IF($X8="","*",$X8),'Position Report Src'!$N:$N,SUBSTITUTE(O$3," Allocation",""))</f>
        <v>0</v>
      </c>
      <c r="P8" s="581">
        <f>SUMIFS('Position Report Src'!$L:$L,'Position Report Src'!$A:$A,$A8,'Position Report Src'!$B:$B,$B8,'Position Report Src'!$D:$D,IF($X8="","*",$X8),'Position Report Src'!$N:$N,SUBSTITUTE(P$3," Allocation",""))</f>
        <v>0</v>
      </c>
      <c r="Q8" s="581">
        <f>SUMIFS('Position Report Src'!$L:$L,'Position Report Src'!$A:$A,$A8,'Position Report Src'!$B:$B,$B8,'Position Report Src'!$D:$D,IF($X8="","*",$X8),'Position Report Src'!$N:$N,SUBSTITUTE(Q$3," Allocation",""))</f>
        <v>0</v>
      </c>
      <c r="R8" s="581">
        <f>SUMIFS('Position Report Src'!$L:$L,'Position Report Src'!$A:$A,$A8,'Position Report Src'!$B:$B,$B8,'Position Report Src'!$D:$D,IF($X8="","*",$X8),'Position Report Src'!$N:$N,SUBSTITUTE(R$3," Allocation",""))</f>
        <v>0</v>
      </c>
      <c r="S8" s="581">
        <f>SUMIFS('Position Report Src'!$L:$L,'Position Report Src'!$A:$A,$A8,'Position Report Src'!$B:$B,$B8,'Position Report Src'!$D:$D,IF($X8="","*",$X8),'Position Report Src'!$N:$N,SUBSTITUTE(S$3," Allocation",""))</f>
        <v>0</v>
      </c>
      <c r="T8" s="581">
        <f>SUMIFS('Position Report Src'!$L:$L,'Position Report Src'!$A:$A,$A8,'Position Report Src'!$B:$B,$B8,'Position Report Src'!$D:$D,IF($X8="","*",$X8),'Position Report Src'!$N:$N,SUBSTITUTE(T$3," Allocation",""))</f>
        <v>0</v>
      </c>
      <c r="U8" s="581">
        <f>SUMIFS('Position Report Src'!$L:$L,'Position Report Src'!$A:$A,$A8,'Position Report Src'!$B:$B,$B8,'Position Report Src'!$D:$D,IF($X8="","*",$X8),'Position Report Src'!$N:$N,SUBSTITUTE(U$3," Allocation",""))</f>
        <v>0</v>
      </c>
      <c r="V8" s="581">
        <f>SUMIFS('Position Report Src'!$L:$L,'Position Report Src'!$A:$A,$A8,'Position Report Src'!$B:$B,$B8,'Position Report Src'!$D:$D,IF($X8="","*",$X8),'Position Report Src'!$N:$N,SUBSTITUTE(V$3," Allocation",""))</f>
        <v>0</v>
      </c>
      <c r="W8" s="581">
        <f>SUMIFS('Position Report Src'!$L:$L,'Position Report Src'!$A:$A,$A8,'Position Report Src'!$B:$B,$B8,'Position Report Src'!$D:$D,IF($X8="","*",$X8),'Position Report Src'!$N:$N,SUBSTITUTE(W$3," Allocation",""))</f>
        <v>0</v>
      </c>
      <c r="AA8" s="587">
        <f>IF($D8="FI+",_xlfn.XLOOKUP($A8&amp;"|"&amp;$B8&amp;"|"&amp;IF($X8="","*",$X8),'Position Report Src'!$O:$O,'Position Report Src'!$I:$I,"",2),"N/A")</f>
        <v>393</v>
      </c>
      <c r="AB8" s="588">
        <f>IF($D8="FI+",_xlfn.XLOOKUP($A8&amp;"|"&amp;$B8&amp;"|"&amp;IF($X8="","*",$X8),'Position Report Src'!$O:$O,'Position Report Src'!$H:$H,"",2),"N/A")</f>
        <v>5.16</v>
      </c>
      <c r="AC8" s="683" t="s">
        <v>95</v>
      </c>
      <c r="AD8" s="683" t="s">
        <v>95</v>
      </c>
      <c r="AE8" s="589" t="str">
        <f>IF($D8="FI+","N/A",_xlfn.XLOOKUP($A8&amp;"|"&amp;$B8&amp;"|"&amp;IF($X8="","*",$X8),'Position Report Src'!$O:$O,'Position Report Src'!$I:$I,"",2))</f>
        <v>N/A</v>
      </c>
      <c r="AF8" s="590" t="str">
        <f>IF($D8="FI+","N/A",_xlfn.XLOOKUP($A8&amp;"|"&amp;$B8&amp;"|"&amp;IF($X8="","*",$X8),'Position Report Src'!$O:$O,'Position Report Src'!$H:$H,"",2))</f>
        <v>N/A</v>
      </c>
      <c r="AG8" s="592" t="str">
        <f t="shared" si="0"/>
        <v/>
      </c>
      <c r="AH8" s="592" t="str">
        <f t="shared" si="1"/>
        <v/>
      </c>
      <c r="AI8" s="589">
        <f t="shared" si="2"/>
        <v>393</v>
      </c>
      <c r="AJ8" s="590">
        <f t="shared" si="3"/>
        <v>5.16</v>
      </c>
      <c r="AK8" s="594" t="str">
        <f t="shared" si="4"/>
        <v>N/A</v>
      </c>
      <c r="AL8" s="594" t="str">
        <f t="shared" si="5"/>
        <v>N/A</v>
      </c>
      <c r="AM8" s="595" t="str">
        <f t="shared" si="6"/>
        <v>N/A</v>
      </c>
      <c r="AN8" s="596" t="str">
        <f t="shared" si="7"/>
        <v>N/A</v>
      </c>
      <c r="BA8" s="682" t="str">
        <f>IF(AND($D8="FI+",_xlfn.XLOOKUP($C8,'Loan Data'!$C:$C,'Loan Data'!$D:$D,"")="N/A"),"Schedule B","")</f>
        <v>Schedule B</v>
      </c>
      <c r="BB8" s="592" t="str">
        <f>IF($BA8="Schedule B",_xlfn.XLOOKUP($A8&amp;"|"&amp;$B8&amp;"|"&amp;IF($X8="","*",$X8),'Position Report Src'!$O:$O,'Position Report Src'!$G:$G,"",2),"")</f>
        <v>CM1</v>
      </c>
      <c r="BC8" s="592" t="str">
        <f>IF($BA8="Schedule B",_xlfn.XLOOKUP($A8&amp;"|"&amp;$B8&amp;"|"&amp;IF($X8="","*",$X8),'Position Report Src'!$O:$O,'Position Report Src'!$G:$G,"",2),"")</f>
        <v>CM1</v>
      </c>
    </row>
    <row r="9" spans="1:55" x14ac:dyDescent="0.35">
      <c r="A9" s="680" t="s">
        <v>1184</v>
      </c>
      <c r="B9" s="681">
        <v>102039</v>
      </c>
      <c r="C9" s="681" t="s">
        <v>277</v>
      </c>
      <c r="D9" s="580" t="str">
        <f>SUBSTITUTE(_xlfn.XLOOKUP($A9&amp;"|"&amp;$B9&amp;"|"&amp;IF($X9="","*",$X9),'Position Report Src'!$O:$O,'Position Report Src'!$M:$M,"",2),"Fixed Income Plus","FI+")</f>
        <v>FI+</v>
      </c>
      <c r="E9" s="582">
        <f t="shared" si="8"/>
        <v>50100000</v>
      </c>
      <c r="F9" s="583">
        <f>_xlfn.MAXIFS('Position Report Src'!$F:$F,'Position Report Src'!$A:$A,$A9,'Position Report Src'!$B:$B,$B9)</f>
        <v>45350</v>
      </c>
      <c r="G9" s="581">
        <f>SUMIFS('Position Report Src'!$L:$L,'Position Report Src'!$A:$A,$A9,'Position Report Src'!$B:$B,$B9,'Position Report Src'!$D:$D,IF($X9="","*",$X9),'Position Report Src'!$N:$N,SUBSTITUTE(G$3," Allocation",""))</f>
        <v>0</v>
      </c>
      <c r="H9" s="581">
        <f>SUMIFS('Position Report Src'!$L:$L,'Position Report Src'!$A:$A,$A9,'Position Report Src'!$B:$B,$B9,'Position Report Src'!$D:$D,IF($X9="","*",$X9),'Position Report Src'!$N:$N,SUBSTITUTE(H$3," Allocation",""))</f>
        <v>0</v>
      </c>
      <c r="I9" s="581">
        <f>SUMIFS('Position Report Src'!$L:$L,'Position Report Src'!$A:$A,$A9,'Position Report Src'!$B:$B,$B9,'Position Report Src'!$D:$D,IF($X9="","*",$X9),'Position Report Src'!$N:$N,SUBSTITUTE(I$3," Allocation",""))</f>
        <v>0</v>
      </c>
      <c r="J9" s="581">
        <f>SUMIFS('Position Report Src'!$L:$L,'Position Report Src'!$A:$A,$A9,'Position Report Src'!$B:$B,$B9,'Position Report Src'!$D:$D,IF($X9="","*",$X9),'Position Report Src'!$N:$N,SUBSTITUTE(J$3," Allocation",""))</f>
        <v>50100000</v>
      </c>
      <c r="K9" s="581">
        <f>SUMIFS('Position Report Src'!$L:$L,'Position Report Src'!$A:$A,$A9,'Position Report Src'!$B:$B,$B9,'Position Report Src'!$D:$D,IF($X9="","*",$X9),'Position Report Src'!$N:$N,SUBSTITUTE(K$3," Allocation",""))</f>
        <v>0</v>
      </c>
      <c r="L9" s="581">
        <f>SUMIFS('Position Report Src'!$L:$L,'Position Report Src'!$A:$A,$A9,'Position Report Src'!$B:$B,$B9,'Position Report Src'!$D:$D,IF($X9="","*",$X9),'Position Report Src'!$N:$N,SUBSTITUTE(L$3," Allocation",""))</f>
        <v>0</v>
      </c>
      <c r="M9" s="581">
        <f>SUMIFS('Position Report Src'!$L:$L,'Position Report Src'!$A:$A,$A9,'Position Report Src'!$B:$B,$B9,'Position Report Src'!$D:$D,IF($X9="","*",$X9),'Position Report Src'!$N:$N,SUBSTITUTE(M$3," Allocation",""))</f>
        <v>0</v>
      </c>
      <c r="N9" s="581">
        <f>SUMIFS('Position Report Src'!$L:$L,'Position Report Src'!$A:$A,$A9,'Position Report Src'!$B:$B,$B9,'Position Report Src'!$D:$D,IF($X9="","*",$X9),'Position Report Src'!$N:$N,SUBSTITUTE(N$3," Allocation",""))</f>
        <v>0</v>
      </c>
      <c r="O9" s="581">
        <f>SUMIFS('Position Report Src'!$L:$L,'Position Report Src'!$A:$A,$A9,'Position Report Src'!$B:$B,$B9,'Position Report Src'!$D:$D,IF($X9="","*",$X9),'Position Report Src'!$N:$N,SUBSTITUTE(O$3," Allocation",""))</f>
        <v>0</v>
      </c>
      <c r="P9" s="581">
        <f>SUMIFS('Position Report Src'!$L:$L,'Position Report Src'!$A:$A,$A9,'Position Report Src'!$B:$B,$B9,'Position Report Src'!$D:$D,IF($X9="","*",$X9),'Position Report Src'!$N:$N,SUBSTITUTE(P$3," Allocation",""))</f>
        <v>0</v>
      </c>
      <c r="Q9" s="581">
        <f>SUMIFS('Position Report Src'!$L:$L,'Position Report Src'!$A:$A,$A9,'Position Report Src'!$B:$B,$B9,'Position Report Src'!$D:$D,IF($X9="","*",$X9),'Position Report Src'!$N:$N,SUBSTITUTE(Q$3," Allocation",""))</f>
        <v>0</v>
      </c>
      <c r="R9" s="581">
        <f>SUMIFS('Position Report Src'!$L:$L,'Position Report Src'!$A:$A,$A9,'Position Report Src'!$B:$B,$B9,'Position Report Src'!$D:$D,IF($X9="","*",$X9),'Position Report Src'!$N:$N,SUBSTITUTE(R$3," Allocation",""))</f>
        <v>0</v>
      </c>
      <c r="S9" s="581">
        <f>SUMIFS('Position Report Src'!$L:$L,'Position Report Src'!$A:$A,$A9,'Position Report Src'!$B:$B,$B9,'Position Report Src'!$D:$D,IF($X9="","*",$X9),'Position Report Src'!$N:$N,SUBSTITUTE(S$3," Allocation",""))</f>
        <v>0</v>
      </c>
      <c r="T9" s="581">
        <f>SUMIFS('Position Report Src'!$L:$L,'Position Report Src'!$A:$A,$A9,'Position Report Src'!$B:$B,$B9,'Position Report Src'!$D:$D,IF($X9="","*",$X9),'Position Report Src'!$N:$N,SUBSTITUTE(T$3," Allocation",""))</f>
        <v>0</v>
      </c>
      <c r="U9" s="581">
        <f>SUMIFS('Position Report Src'!$L:$L,'Position Report Src'!$A:$A,$A9,'Position Report Src'!$B:$B,$B9,'Position Report Src'!$D:$D,IF($X9="","*",$X9),'Position Report Src'!$N:$N,SUBSTITUTE(U$3," Allocation",""))</f>
        <v>0</v>
      </c>
      <c r="V9" s="581">
        <f>SUMIFS('Position Report Src'!$L:$L,'Position Report Src'!$A:$A,$A9,'Position Report Src'!$B:$B,$B9,'Position Report Src'!$D:$D,IF($X9="","*",$X9),'Position Report Src'!$N:$N,SUBSTITUTE(V$3," Allocation",""))</f>
        <v>0</v>
      </c>
      <c r="W9" s="581">
        <f>SUMIFS('Position Report Src'!$L:$L,'Position Report Src'!$A:$A,$A9,'Position Report Src'!$B:$B,$B9,'Position Report Src'!$D:$D,IF($X9="","*",$X9),'Position Report Src'!$N:$N,SUBSTITUTE(W$3," Allocation",""))</f>
        <v>0</v>
      </c>
      <c r="AA9" s="587">
        <f>IF($D9="FI+",_xlfn.XLOOKUP($A9&amp;"|"&amp;$B9&amp;"|"&amp;IF($X9="","*",$X9),'Position Report Src'!$O:$O,'Position Report Src'!$I:$I,"",2),"N/A")</f>
        <v>362</v>
      </c>
      <c r="AB9" s="588">
        <f>IF($D9="FI+",_xlfn.XLOOKUP($A9&amp;"|"&amp;$B9&amp;"|"&amp;IF($X9="","*",$X9),'Position Report Src'!$O:$O,'Position Report Src'!$H:$H,"",2),"N/A")</f>
        <v>2.9119999999999999</v>
      </c>
      <c r="AC9" s="683" t="s">
        <v>95</v>
      </c>
      <c r="AD9" s="683" t="s">
        <v>95</v>
      </c>
      <c r="AE9" s="589" t="str">
        <f>IF($D9="FI+","N/A",_xlfn.XLOOKUP($A9&amp;"|"&amp;$B9&amp;"|"&amp;IF($X9="","*",$X9),'Position Report Src'!$O:$O,'Position Report Src'!$I:$I,"",2))</f>
        <v>N/A</v>
      </c>
      <c r="AF9" s="590" t="str">
        <f>IF($D9="FI+","N/A",_xlfn.XLOOKUP($A9&amp;"|"&amp;$B9&amp;"|"&amp;IF($X9="","*",$X9),'Position Report Src'!$O:$O,'Position Report Src'!$H:$H,"",2))</f>
        <v>N/A</v>
      </c>
      <c r="AG9" s="592" t="str">
        <f t="shared" si="0"/>
        <v/>
      </c>
      <c r="AH9" s="592" t="str">
        <f t="shared" si="1"/>
        <v/>
      </c>
      <c r="AI9" s="589">
        <f t="shared" si="2"/>
        <v>362</v>
      </c>
      <c r="AJ9" s="590">
        <f t="shared" si="3"/>
        <v>2.9119999999999999</v>
      </c>
      <c r="AK9" s="594" t="str">
        <f t="shared" si="4"/>
        <v>N/A</v>
      </c>
      <c r="AL9" s="594" t="str">
        <f t="shared" si="5"/>
        <v>N/A</v>
      </c>
      <c r="AM9" s="595" t="str">
        <f t="shared" si="6"/>
        <v>N/A</v>
      </c>
      <c r="AN9" s="596" t="str">
        <f t="shared" si="7"/>
        <v>N/A</v>
      </c>
      <c r="BA9" s="682" t="str">
        <f>IF(AND($D9="FI+",_xlfn.XLOOKUP($C9,'Loan Data'!$C:$C,'Loan Data'!$D:$D,"")="N/A"),"Schedule B","")</f>
        <v>Schedule B</v>
      </c>
      <c r="BB9" s="592" t="str">
        <f>IF($BA9="Schedule B",_xlfn.XLOOKUP($A9&amp;"|"&amp;$B9&amp;"|"&amp;IF($X9="","*",$X9),'Position Report Src'!$O:$O,'Position Report Src'!$G:$G,"",2),"")</f>
        <v>CM2</v>
      </c>
      <c r="BC9" s="592" t="str">
        <f>IF($BA9="Schedule B",_xlfn.XLOOKUP($A9&amp;"|"&amp;$B9&amp;"|"&amp;IF($X9="","*",$X9),'Position Report Src'!$O:$O,'Position Report Src'!$G:$G,"",2),"")</f>
        <v>CM2</v>
      </c>
    </row>
    <row r="10" spans="1:55" x14ac:dyDescent="0.35">
      <c r="A10" s="680" t="s">
        <v>1185</v>
      </c>
      <c r="B10" s="681">
        <v>64681</v>
      </c>
      <c r="C10" s="681" t="s">
        <v>280</v>
      </c>
      <c r="D10" s="580" t="str">
        <f>SUBSTITUTE(_xlfn.XLOOKUP($A10&amp;"|"&amp;$B10&amp;"|"&amp;IF($X10="","*",$X10),'Position Report Src'!$O:$O,'Position Report Src'!$M:$M,"",2),"Fixed Income Plus","FI+")</f>
        <v>FI+</v>
      </c>
      <c r="E10" s="582">
        <f t="shared" si="8"/>
        <v>67217965.810000002</v>
      </c>
      <c r="F10" s="583">
        <f>_xlfn.MAXIFS('Position Report Src'!$F:$F,'Position Report Src'!$A:$A,$A10,'Position Report Src'!$B:$B,$B10)</f>
        <v>44909</v>
      </c>
      <c r="G10" s="581">
        <f>SUMIFS('Position Report Src'!$L:$L,'Position Report Src'!$A:$A,$A10,'Position Report Src'!$B:$B,$B10,'Position Report Src'!$D:$D,IF($X10="","*",$X10),'Position Report Src'!$N:$N,SUBSTITUTE(G$3," Allocation",""))</f>
        <v>67217965.810000002</v>
      </c>
      <c r="H10" s="581">
        <f>SUMIFS('Position Report Src'!$L:$L,'Position Report Src'!$A:$A,$A10,'Position Report Src'!$B:$B,$B10,'Position Report Src'!$D:$D,IF($X10="","*",$X10),'Position Report Src'!$N:$N,SUBSTITUTE(H$3," Allocation",""))</f>
        <v>0</v>
      </c>
      <c r="I10" s="581">
        <f>SUMIFS('Position Report Src'!$L:$L,'Position Report Src'!$A:$A,$A10,'Position Report Src'!$B:$B,$B10,'Position Report Src'!$D:$D,IF($X10="","*",$X10),'Position Report Src'!$N:$N,SUBSTITUTE(I$3," Allocation",""))</f>
        <v>0</v>
      </c>
      <c r="J10" s="581">
        <f>SUMIFS('Position Report Src'!$L:$L,'Position Report Src'!$A:$A,$A10,'Position Report Src'!$B:$B,$B10,'Position Report Src'!$D:$D,IF($X10="","*",$X10),'Position Report Src'!$N:$N,SUBSTITUTE(J$3," Allocation",""))</f>
        <v>0</v>
      </c>
      <c r="K10" s="581">
        <f>SUMIFS('Position Report Src'!$L:$L,'Position Report Src'!$A:$A,$A10,'Position Report Src'!$B:$B,$B10,'Position Report Src'!$D:$D,IF($X10="","*",$X10),'Position Report Src'!$N:$N,SUBSTITUTE(K$3," Allocation",""))</f>
        <v>0</v>
      </c>
      <c r="L10" s="581">
        <f>SUMIFS('Position Report Src'!$L:$L,'Position Report Src'!$A:$A,$A10,'Position Report Src'!$B:$B,$B10,'Position Report Src'!$D:$D,IF($X10="","*",$X10),'Position Report Src'!$N:$N,SUBSTITUTE(L$3," Allocation",""))</f>
        <v>0</v>
      </c>
      <c r="M10" s="581">
        <f>SUMIFS('Position Report Src'!$L:$L,'Position Report Src'!$A:$A,$A10,'Position Report Src'!$B:$B,$B10,'Position Report Src'!$D:$D,IF($X10="","*",$X10),'Position Report Src'!$N:$N,SUBSTITUTE(M$3," Allocation",""))</f>
        <v>0</v>
      </c>
      <c r="N10" s="581">
        <f>SUMIFS('Position Report Src'!$L:$L,'Position Report Src'!$A:$A,$A10,'Position Report Src'!$B:$B,$B10,'Position Report Src'!$D:$D,IF($X10="","*",$X10),'Position Report Src'!$N:$N,SUBSTITUTE(N$3," Allocation",""))</f>
        <v>0</v>
      </c>
      <c r="O10" s="581">
        <f>SUMIFS('Position Report Src'!$L:$L,'Position Report Src'!$A:$A,$A10,'Position Report Src'!$B:$B,$B10,'Position Report Src'!$D:$D,IF($X10="","*",$X10),'Position Report Src'!$N:$N,SUBSTITUTE(O$3," Allocation",""))</f>
        <v>0</v>
      </c>
      <c r="P10" s="581">
        <f>SUMIFS('Position Report Src'!$L:$L,'Position Report Src'!$A:$A,$A10,'Position Report Src'!$B:$B,$B10,'Position Report Src'!$D:$D,IF($X10="","*",$X10),'Position Report Src'!$N:$N,SUBSTITUTE(P$3," Allocation",""))</f>
        <v>0</v>
      </c>
      <c r="Q10" s="581">
        <f>SUMIFS('Position Report Src'!$L:$L,'Position Report Src'!$A:$A,$A10,'Position Report Src'!$B:$B,$B10,'Position Report Src'!$D:$D,IF($X10="","*",$X10),'Position Report Src'!$N:$N,SUBSTITUTE(Q$3," Allocation",""))</f>
        <v>0</v>
      </c>
      <c r="R10" s="581">
        <f>SUMIFS('Position Report Src'!$L:$L,'Position Report Src'!$A:$A,$A10,'Position Report Src'!$B:$B,$B10,'Position Report Src'!$D:$D,IF($X10="","*",$X10),'Position Report Src'!$N:$N,SUBSTITUTE(R$3," Allocation",""))</f>
        <v>0</v>
      </c>
      <c r="S10" s="581">
        <f>SUMIFS('Position Report Src'!$L:$L,'Position Report Src'!$A:$A,$A10,'Position Report Src'!$B:$B,$B10,'Position Report Src'!$D:$D,IF($X10="","*",$X10),'Position Report Src'!$N:$N,SUBSTITUTE(S$3," Allocation",""))</f>
        <v>0</v>
      </c>
      <c r="T10" s="581">
        <f>SUMIFS('Position Report Src'!$L:$L,'Position Report Src'!$A:$A,$A10,'Position Report Src'!$B:$B,$B10,'Position Report Src'!$D:$D,IF($X10="","*",$X10),'Position Report Src'!$N:$N,SUBSTITUTE(T$3," Allocation",""))</f>
        <v>0</v>
      </c>
      <c r="U10" s="581">
        <f>SUMIFS('Position Report Src'!$L:$L,'Position Report Src'!$A:$A,$A10,'Position Report Src'!$B:$B,$B10,'Position Report Src'!$D:$D,IF($X10="","*",$X10),'Position Report Src'!$N:$N,SUBSTITUTE(U$3," Allocation",""))</f>
        <v>0</v>
      </c>
      <c r="V10" s="581">
        <f>SUMIFS('Position Report Src'!$L:$L,'Position Report Src'!$A:$A,$A10,'Position Report Src'!$B:$B,$B10,'Position Report Src'!$D:$D,IF($X10="","*",$X10),'Position Report Src'!$N:$N,SUBSTITUTE(V$3," Allocation",""))</f>
        <v>0</v>
      </c>
      <c r="W10" s="581">
        <f>SUMIFS('Position Report Src'!$L:$L,'Position Report Src'!$A:$A,$A10,'Position Report Src'!$B:$B,$B10,'Position Report Src'!$D:$D,IF($X10="","*",$X10),'Position Report Src'!$N:$N,SUBSTITUTE(W$3," Allocation",""))</f>
        <v>0</v>
      </c>
      <c r="AA10" s="587">
        <f>IF($D10="FI+",_xlfn.XLOOKUP($A10&amp;"|"&amp;$B10&amp;"|"&amp;IF($X10="","*",$X10),'Position Report Src'!$O:$O,'Position Report Src'!$I:$I,"",2),"N/A")</f>
        <v>353</v>
      </c>
      <c r="AB10" s="588">
        <f>IF($D10="FI+",_xlfn.XLOOKUP($A10&amp;"|"&amp;$B10&amp;"|"&amp;IF($X10="","*",$X10),'Position Report Src'!$O:$O,'Position Report Src'!$H:$H,"",2),"N/A")</f>
        <v>3.95</v>
      </c>
      <c r="AC10" s="683" t="s">
        <v>95</v>
      </c>
      <c r="AD10" s="683" t="s">
        <v>95</v>
      </c>
      <c r="AE10" s="589" t="str">
        <f>IF($D10="FI+","N/A",_xlfn.XLOOKUP($A10&amp;"|"&amp;$B10&amp;"|"&amp;IF($X10="","*",$X10),'Position Report Src'!$O:$O,'Position Report Src'!$I:$I,"",2))</f>
        <v>N/A</v>
      </c>
      <c r="AF10" s="590" t="str">
        <f>IF($D10="FI+","N/A",_xlfn.XLOOKUP($A10&amp;"|"&amp;$B10&amp;"|"&amp;IF($X10="","*",$X10),'Position Report Src'!$O:$O,'Position Report Src'!$H:$H,"",2))</f>
        <v>N/A</v>
      </c>
      <c r="AG10" s="592" t="str">
        <f t="shared" si="0"/>
        <v/>
      </c>
      <c r="AH10" s="592" t="str">
        <f t="shared" si="1"/>
        <v/>
      </c>
      <c r="AI10" s="589">
        <f t="shared" si="2"/>
        <v>353</v>
      </c>
      <c r="AJ10" s="590">
        <f t="shared" si="3"/>
        <v>3.95</v>
      </c>
      <c r="AK10" s="594" t="str">
        <f t="shared" si="4"/>
        <v>N/A</v>
      </c>
      <c r="AL10" s="594" t="str">
        <f t="shared" si="5"/>
        <v>N/A</v>
      </c>
      <c r="AM10" s="595" t="str">
        <f t="shared" si="6"/>
        <v>N/A</v>
      </c>
      <c r="AN10" s="596" t="str">
        <f t="shared" si="7"/>
        <v>N/A</v>
      </c>
      <c r="BA10" s="682" t="str">
        <f>IF(AND($D10="FI+",_xlfn.XLOOKUP($C10,'Loan Data'!$C:$C,'Loan Data'!$D:$D,"")="N/A"),"Schedule B","")</f>
        <v>Schedule B</v>
      </c>
      <c r="BB10" s="592" t="str">
        <f>IF($BA10="Schedule B",_xlfn.XLOOKUP($A10&amp;"|"&amp;$B10&amp;"|"&amp;IF($X10="","*",$X10),'Position Report Src'!$O:$O,'Position Report Src'!$G:$G,"",2),"")</f>
        <v>CM2</v>
      </c>
      <c r="BC10" s="592" t="str">
        <f>IF($BA10="Schedule B",_xlfn.XLOOKUP($A10&amp;"|"&amp;$B10&amp;"|"&amp;IF($X10="","*",$X10),'Position Report Src'!$O:$O,'Position Report Src'!$G:$G,"",2),"")</f>
        <v>CM2</v>
      </c>
    </row>
    <row r="11" spans="1:55" x14ac:dyDescent="0.35">
      <c r="A11" s="680" t="s">
        <v>1186</v>
      </c>
      <c r="B11" s="681">
        <v>64777</v>
      </c>
      <c r="C11" s="681" t="s">
        <v>287</v>
      </c>
      <c r="D11" s="580" t="str">
        <f>SUBSTITUTE(_xlfn.XLOOKUP($A11&amp;"|"&amp;$B11&amp;"|"&amp;IF($X11="","*",$X11),'Position Report Src'!$O:$O,'Position Report Src'!$M:$M,"",2),"Fixed Income Plus","FI+")</f>
        <v>FI+</v>
      </c>
      <c r="E11" s="582">
        <f t="shared" si="8"/>
        <v>96000000</v>
      </c>
      <c r="F11" s="583">
        <f>_xlfn.MAXIFS('Position Report Src'!$F:$F,'Position Report Src'!$A:$A,$A11,'Position Report Src'!$B:$B,$B11)</f>
        <v>44909</v>
      </c>
      <c r="G11" s="581">
        <f>SUMIFS('Position Report Src'!$L:$L,'Position Report Src'!$A:$A,$A11,'Position Report Src'!$B:$B,$B11,'Position Report Src'!$D:$D,IF($X11="","*",$X11),'Position Report Src'!$N:$N,SUBSTITUTE(G$3," Allocation",""))</f>
        <v>96000000</v>
      </c>
      <c r="H11" s="581">
        <f>SUMIFS('Position Report Src'!$L:$L,'Position Report Src'!$A:$A,$A11,'Position Report Src'!$B:$B,$B11,'Position Report Src'!$D:$D,IF($X11="","*",$X11),'Position Report Src'!$N:$N,SUBSTITUTE(H$3," Allocation",""))</f>
        <v>0</v>
      </c>
      <c r="I11" s="581">
        <f>SUMIFS('Position Report Src'!$L:$L,'Position Report Src'!$A:$A,$A11,'Position Report Src'!$B:$B,$B11,'Position Report Src'!$D:$D,IF($X11="","*",$X11),'Position Report Src'!$N:$N,SUBSTITUTE(I$3," Allocation",""))</f>
        <v>0</v>
      </c>
      <c r="J11" s="581">
        <f>SUMIFS('Position Report Src'!$L:$L,'Position Report Src'!$A:$A,$A11,'Position Report Src'!$B:$B,$B11,'Position Report Src'!$D:$D,IF($X11="","*",$X11),'Position Report Src'!$N:$N,SUBSTITUTE(J$3," Allocation",""))</f>
        <v>0</v>
      </c>
      <c r="K11" s="581">
        <f>SUMIFS('Position Report Src'!$L:$L,'Position Report Src'!$A:$A,$A11,'Position Report Src'!$B:$B,$B11,'Position Report Src'!$D:$D,IF($X11="","*",$X11),'Position Report Src'!$N:$N,SUBSTITUTE(K$3," Allocation",""))</f>
        <v>0</v>
      </c>
      <c r="L11" s="581">
        <f>SUMIFS('Position Report Src'!$L:$L,'Position Report Src'!$A:$A,$A11,'Position Report Src'!$B:$B,$B11,'Position Report Src'!$D:$D,IF($X11="","*",$X11),'Position Report Src'!$N:$N,SUBSTITUTE(L$3," Allocation",""))</f>
        <v>0</v>
      </c>
      <c r="M11" s="581">
        <f>SUMIFS('Position Report Src'!$L:$L,'Position Report Src'!$A:$A,$A11,'Position Report Src'!$B:$B,$B11,'Position Report Src'!$D:$D,IF($X11="","*",$X11),'Position Report Src'!$N:$N,SUBSTITUTE(M$3," Allocation",""))</f>
        <v>0</v>
      </c>
      <c r="N11" s="581">
        <f>SUMIFS('Position Report Src'!$L:$L,'Position Report Src'!$A:$A,$A11,'Position Report Src'!$B:$B,$B11,'Position Report Src'!$D:$D,IF($X11="","*",$X11),'Position Report Src'!$N:$N,SUBSTITUTE(N$3," Allocation",""))</f>
        <v>0</v>
      </c>
      <c r="O11" s="581">
        <f>SUMIFS('Position Report Src'!$L:$L,'Position Report Src'!$A:$A,$A11,'Position Report Src'!$B:$B,$B11,'Position Report Src'!$D:$D,IF($X11="","*",$X11),'Position Report Src'!$N:$N,SUBSTITUTE(O$3," Allocation",""))</f>
        <v>0</v>
      </c>
      <c r="P11" s="581">
        <f>SUMIFS('Position Report Src'!$L:$L,'Position Report Src'!$A:$A,$A11,'Position Report Src'!$B:$B,$B11,'Position Report Src'!$D:$D,IF($X11="","*",$X11),'Position Report Src'!$N:$N,SUBSTITUTE(P$3," Allocation",""))</f>
        <v>0</v>
      </c>
      <c r="Q11" s="581">
        <f>SUMIFS('Position Report Src'!$L:$L,'Position Report Src'!$A:$A,$A11,'Position Report Src'!$B:$B,$B11,'Position Report Src'!$D:$D,IF($X11="","*",$X11),'Position Report Src'!$N:$N,SUBSTITUTE(Q$3," Allocation",""))</f>
        <v>0</v>
      </c>
      <c r="R11" s="581">
        <f>SUMIFS('Position Report Src'!$L:$L,'Position Report Src'!$A:$A,$A11,'Position Report Src'!$B:$B,$B11,'Position Report Src'!$D:$D,IF($X11="","*",$X11),'Position Report Src'!$N:$N,SUBSTITUTE(R$3," Allocation",""))</f>
        <v>0</v>
      </c>
      <c r="S11" s="581">
        <f>SUMIFS('Position Report Src'!$L:$L,'Position Report Src'!$A:$A,$A11,'Position Report Src'!$B:$B,$B11,'Position Report Src'!$D:$D,IF($X11="","*",$X11),'Position Report Src'!$N:$N,SUBSTITUTE(S$3," Allocation",""))</f>
        <v>0</v>
      </c>
      <c r="T11" s="581">
        <f>SUMIFS('Position Report Src'!$L:$L,'Position Report Src'!$A:$A,$A11,'Position Report Src'!$B:$B,$B11,'Position Report Src'!$D:$D,IF($X11="","*",$X11),'Position Report Src'!$N:$N,SUBSTITUTE(T$3," Allocation",""))</f>
        <v>0</v>
      </c>
      <c r="U11" s="581">
        <f>SUMIFS('Position Report Src'!$L:$L,'Position Report Src'!$A:$A,$A11,'Position Report Src'!$B:$B,$B11,'Position Report Src'!$D:$D,IF($X11="","*",$X11),'Position Report Src'!$N:$N,SUBSTITUTE(U$3," Allocation",""))</f>
        <v>0</v>
      </c>
      <c r="V11" s="581">
        <f>SUMIFS('Position Report Src'!$L:$L,'Position Report Src'!$A:$A,$A11,'Position Report Src'!$B:$B,$B11,'Position Report Src'!$D:$D,IF($X11="","*",$X11),'Position Report Src'!$N:$N,SUBSTITUTE(V$3," Allocation",""))</f>
        <v>0</v>
      </c>
      <c r="W11" s="581">
        <f>SUMIFS('Position Report Src'!$L:$L,'Position Report Src'!$A:$A,$A11,'Position Report Src'!$B:$B,$B11,'Position Report Src'!$D:$D,IF($X11="","*",$X11),'Position Report Src'!$N:$N,SUBSTITUTE(W$3," Allocation",""))</f>
        <v>0</v>
      </c>
      <c r="AA11" s="587">
        <f>IF($D11="FI+",_xlfn.XLOOKUP($A11&amp;"|"&amp;$B11&amp;"|"&amp;IF($X11="","*",$X11),'Position Report Src'!$O:$O,'Position Report Src'!$I:$I,"",2),"N/A")</f>
        <v>398</v>
      </c>
      <c r="AB11" s="588">
        <f>IF($D11="FI+",_xlfn.XLOOKUP($A11&amp;"|"&amp;$B11&amp;"|"&amp;IF($X11="","*",$X11),'Position Report Src'!$O:$O,'Position Report Src'!$H:$H,"",2),"N/A")</f>
        <v>3.76</v>
      </c>
      <c r="AC11" s="683" t="s">
        <v>95</v>
      </c>
      <c r="AD11" s="683" t="s">
        <v>95</v>
      </c>
      <c r="AE11" s="589" t="str">
        <f>IF($D11="FI+","N/A",_xlfn.XLOOKUP($A11&amp;"|"&amp;$B11&amp;"|"&amp;IF($X11="","*",$X11),'Position Report Src'!$O:$O,'Position Report Src'!$I:$I,"",2))</f>
        <v>N/A</v>
      </c>
      <c r="AF11" s="590" t="str">
        <f>IF($D11="FI+","N/A",_xlfn.XLOOKUP($A11&amp;"|"&amp;$B11&amp;"|"&amp;IF($X11="","*",$X11),'Position Report Src'!$O:$O,'Position Report Src'!$H:$H,"",2))</f>
        <v>N/A</v>
      </c>
      <c r="AG11" s="592" t="str">
        <f t="shared" si="0"/>
        <v/>
      </c>
      <c r="AH11" s="592" t="str">
        <f t="shared" si="1"/>
        <v/>
      </c>
      <c r="AI11" s="589">
        <f t="shared" si="2"/>
        <v>398</v>
      </c>
      <c r="AJ11" s="590">
        <f t="shared" si="3"/>
        <v>3.76</v>
      </c>
      <c r="AK11" s="594" t="str">
        <f t="shared" si="4"/>
        <v>N/A</v>
      </c>
      <c r="AL11" s="594" t="str">
        <f t="shared" si="5"/>
        <v>N/A</v>
      </c>
      <c r="AM11" s="595" t="str">
        <f t="shared" si="6"/>
        <v>N/A</v>
      </c>
      <c r="AN11" s="596" t="str">
        <f t="shared" si="7"/>
        <v>N/A</v>
      </c>
      <c r="BA11" s="682" t="str">
        <f>IF(AND($D11="FI+",_xlfn.XLOOKUP($C11,'Loan Data'!$C:$C,'Loan Data'!$D:$D,"")="N/A"),"Schedule B","")</f>
        <v>Schedule B</v>
      </c>
      <c r="BB11" s="592" t="str">
        <f>IF($BA11="Schedule B",_xlfn.XLOOKUP($A11&amp;"|"&amp;$B11&amp;"|"&amp;IF($X11="","*",$X11),'Position Report Src'!$O:$O,'Position Report Src'!$G:$G,"",2),"")</f>
        <v>CM2</v>
      </c>
      <c r="BC11" s="592" t="str">
        <f>IF($BA11="Schedule B",_xlfn.XLOOKUP($A11&amp;"|"&amp;$B11&amp;"|"&amp;IF($X11="","*",$X11),'Position Report Src'!$O:$O,'Position Report Src'!$G:$G,"",2),"")</f>
        <v>CM2</v>
      </c>
    </row>
    <row r="12" spans="1:55" x14ac:dyDescent="0.35">
      <c r="A12" s="680" t="s">
        <v>1187</v>
      </c>
      <c r="B12" s="681">
        <v>255488</v>
      </c>
      <c r="C12" s="681" t="s">
        <v>291</v>
      </c>
      <c r="D12" s="580" t="str">
        <f>SUBSTITUTE(_xlfn.XLOOKUP($A12&amp;"|"&amp;$B12&amp;"|"&amp;IF($X12="","*",$X12),'Position Report Src'!$O:$O,'Position Report Src'!$M:$M,"",2),"Fixed Income Plus","FI+")</f>
        <v>FI+</v>
      </c>
      <c r="E12" s="582">
        <f t="shared" si="8"/>
        <v>40000000</v>
      </c>
      <c r="F12" s="583">
        <f>_xlfn.MAXIFS('Position Report Src'!$F:$F,'Position Report Src'!$A:$A,$A12,'Position Report Src'!$B:$B,$B12)</f>
        <v>45698</v>
      </c>
      <c r="G12" s="581">
        <f>SUMIFS('Position Report Src'!$L:$L,'Position Report Src'!$A:$A,$A12,'Position Report Src'!$B:$B,$B12,'Position Report Src'!$D:$D,IF($X12="","*",$X12),'Position Report Src'!$N:$N,SUBSTITUTE(G$3," Allocation",""))</f>
        <v>40000000</v>
      </c>
      <c r="H12" s="581">
        <f>SUMIFS('Position Report Src'!$L:$L,'Position Report Src'!$A:$A,$A12,'Position Report Src'!$B:$B,$B12,'Position Report Src'!$D:$D,IF($X12="","*",$X12),'Position Report Src'!$N:$N,SUBSTITUTE(H$3," Allocation",""))</f>
        <v>0</v>
      </c>
      <c r="I12" s="581">
        <f>SUMIFS('Position Report Src'!$L:$L,'Position Report Src'!$A:$A,$A12,'Position Report Src'!$B:$B,$B12,'Position Report Src'!$D:$D,IF($X12="","*",$X12),'Position Report Src'!$N:$N,SUBSTITUTE(I$3," Allocation",""))</f>
        <v>0</v>
      </c>
      <c r="J12" s="581">
        <f>SUMIFS('Position Report Src'!$L:$L,'Position Report Src'!$A:$A,$A12,'Position Report Src'!$B:$B,$B12,'Position Report Src'!$D:$D,IF($X12="","*",$X12),'Position Report Src'!$N:$N,SUBSTITUTE(J$3," Allocation",""))</f>
        <v>0</v>
      </c>
      <c r="K12" s="581">
        <f>SUMIFS('Position Report Src'!$L:$L,'Position Report Src'!$A:$A,$A12,'Position Report Src'!$B:$B,$B12,'Position Report Src'!$D:$D,IF($X12="","*",$X12),'Position Report Src'!$N:$N,SUBSTITUTE(K$3," Allocation",""))</f>
        <v>0</v>
      </c>
      <c r="L12" s="581">
        <f>SUMIFS('Position Report Src'!$L:$L,'Position Report Src'!$A:$A,$A12,'Position Report Src'!$B:$B,$B12,'Position Report Src'!$D:$D,IF($X12="","*",$X12),'Position Report Src'!$N:$N,SUBSTITUTE(L$3," Allocation",""))</f>
        <v>0</v>
      </c>
      <c r="M12" s="581">
        <f>SUMIFS('Position Report Src'!$L:$L,'Position Report Src'!$A:$A,$A12,'Position Report Src'!$B:$B,$B12,'Position Report Src'!$D:$D,IF($X12="","*",$X12),'Position Report Src'!$N:$N,SUBSTITUTE(M$3," Allocation",""))</f>
        <v>0</v>
      </c>
      <c r="N12" s="581">
        <f>SUMIFS('Position Report Src'!$L:$L,'Position Report Src'!$A:$A,$A12,'Position Report Src'!$B:$B,$B12,'Position Report Src'!$D:$D,IF($X12="","*",$X12),'Position Report Src'!$N:$N,SUBSTITUTE(N$3," Allocation",""))</f>
        <v>0</v>
      </c>
      <c r="O12" s="581">
        <f>SUMIFS('Position Report Src'!$L:$L,'Position Report Src'!$A:$A,$A12,'Position Report Src'!$B:$B,$B12,'Position Report Src'!$D:$D,IF($X12="","*",$X12),'Position Report Src'!$N:$N,SUBSTITUTE(O$3," Allocation",""))</f>
        <v>0</v>
      </c>
      <c r="P12" s="581">
        <f>SUMIFS('Position Report Src'!$L:$L,'Position Report Src'!$A:$A,$A12,'Position Report Src'!$B:$B,$B12,'Position Report Src'!$D:$D,IF($X12="","*",$X12),'Position Report Src'!$N:$N,SUBSTITUTE(P$3," Allocation",""))</f>
        <v>0</v>
      </c>
      <c r="Q12" s="581">
        <f>SUMIFS('Position Report Src'!$L:$L,'Position Report Src'!$A:$A,$A12,'Position Report Src'!$B:$B,$B12,'Position Report Src'!$D:$D,IF($X12="","*",$X12),'Position Report Src'!$N:$N,SUBSTITUTE(Q$3," Allocation",""))</f>
        <v>0</v>
      </c>
      <c r="R12" s="581">
        <f>SUMIFS('Position Report Src'!$L:$L,'Position Report Src'!$A:$A,$A12,'Position Report Src'!$B:$B,$B12,'Position Report Src'!$D:$D,IF($X12="","*",$X12),'Position Report Src'!$N:$N,SUBSTITUTE(R$3," Allocation",""))</f>
        <v>0</v>
      </c>
      <c r="S12" s="581">
        <f>SUMIFS('Position Report Src'!$L:$L,'Position Report Src'!$A:$A,$A12,'Position Report Src'!$B:$B,$B12,'Position Report Src'!$D:$D,IF($X12="","*",$X12),'Position Report Src'!$N:$N,SUBSTITUTE(S$3," Allocation",""))</f>
        <v>0</v>
      </c>
      <c r="T12" s="581">
        <f>SUMIFS('Position Report Src'!$L:$L,'Position Report Src'!$A:$A,$A12,'Position Report Src'!$B:$B,$B12,'Position Report Src'!$D:$D,IF($X12="","*",$X12),'Position Report Src'!$N:$N,SUBSTITUTE(T$3," Allocation",""))</f>
        <v>0</v>
      </c>
      <c r="U12" s="581">
        <f>SUMIFS('Position Report Src'!$L:$L,'Position Report Src'!$A:$A,$A12,'Position Report Src'!$B:$B,$B12,'Position Report Src'!$D:$D,IF($X12="","*",$X12),'Position Report Src'!$N:$N,SUBSTITUTE(U$3," Allocation",""))</f>
        <v>0</v>
      </c>
      <c r="V12" s="581">
        <f>SUMIFS('Position Report Src'!$L:$L,'Position Report Src'!$A:$A,$A12,'Position Report Src'!$B:$B,$B12,'Position Report Src'!$D:$D,IF($X12="","*",$X12),'Position Report Src'!$N:$N,SUBSTITUTE(V$3," Allocation",""))</f>
        <v>0</v>
      </c>
      <c r="W12" s="581">
        <f>SUMIFS('Position Report Src'!$L:$L,'Position Report Src'!$A:$A,$A12,'Position Report Src'!$B:$B,$B12,'Position Report Src'!$D:$D,IF($X12="","*",$X12),'Position Report Src'!$N:$N,SUBSTITUTE(W$3," Allocation",""))</f>
        <v>0</v>
      </c>
      <c r="AA12" s="587">
        <f>IF($D12="FI+",_xlfn.XLOOKUP($A12&amp;"|"&amp;$B12&amp;"|"&amp;IF($X12="","*",$X12),'Position Report Src'!$O:$O,'Position Report Src'!$I:$I,"",2),"N/A")</f>
        <v>436</v>
      </c>
      <c r="AB12" s="588">
        <f>IF($D12="FI+",_xlfn.XLOOKUP($A12&amp;"|"&amp;$B12&amp;"|"&amp;IF($X12="","*",$X12),'Position Report Src'!$O:$O,'Position Report Src'!$H:$H,"",2),"N/A")</f>
        <v>2.3929999999999998</v>
      </c>
      <c r="AC12" s="683" t="s">
        <v>95</v>
      </c>
      <c r="AD12" s="683" t="s">
        <v>95</v>
      </c>
      <c r="AE12" s="589" t="str">
        <f>IF($D12="FI+","N/A",_xlfn.XLOOKUP($A12&amp;"|"&amp;$B12&amp;"|"&amp;IF($X12="","*",$X12),'Position Report Src'!$O:$O,'Position Report Src'!$I:$I,"",2))</f>
        <v>N/A</v>
      </c>
      <c r="AF12" s="590" t="str">
        <f>IF($D12="FI+","N/A",_xlfn.XLOOKUP($A12&amp;"|"&amp;$B12&amp;"|"&amp;IF($X12="","*",$X12),'Position Report Src'!$O:$O,'Position Report Src'!$H:$H,"",2))</f>
        <v>N/A</v>
      </c>
      <c r="AG12" s="592" t="str">
        <f t="shared" si="0"/>
        <v/>
      </c>
      <c r="AH12" s="592" t="str">
        <f t="shared" si="1"/>
        <v/>
      </c>
      <c r="AI12" s="589">
        <f t="shared" si="2"/>
        <v>436</v>
      </c>
      <c r="AJ12" s="590">
        <f t="shared" si="3"/>
        <v>2.3929999999999998</v>
      </c>
      <c r="AK12" s="594" t="str">
        <f t="shared" si="4"/>
        <v>N/A</v>
      </c>
      <c r="AL12" s="594" t="str">
        <f t="shared" si="5"/>
        <v>N/A</v>
      </c>
      <c r="AM12" s="595" t="str">
        <f t="shared" si="6"/>
        <v>N/A</v>
      </c>
      <c r="AN12" s="596" t="str">
        <f t="shared" si="7"/>
        <v>N/A</v>
      </c>
      <c r="BA12" s="682" t="str">
        <f>IF(AND($D12="FI+",_xlfn.XLOOKUP($C12,'Loan Data'!$C:$C,'Loan Data'!$D:$D,"")="N/A"),"Schedule B","")</f>
        <v>Schedule B</v>
      </c>
      <c r="BB12" s="592" t="str">
        <f>IF($BA12="Schedule B",_xlfn.XLOOKUP($A12&amp;"|"&amp;$B12&amp;"|"&amp;IF($X12="","*",$X12),'Position Report Src'!$O:$O,'Position Report Src'!$G:$G,"",2),"")</f>
        <v>CM2</v>
      </c>
      <c r="BC12" s="592" t="str">
        <f>IF($BA12="Schedule B",_xlfn.XLOOKUP($A12&amp;"|"&amp;$B12&amp;"|"&amp;IF($X12="","*",$X12),'Position Report Src'!$O:$O,'Position Report Src'!$G:$G,"",2),"")</f>
        <v>CM2</v>
      </c>
    </row>
    <row r="13" spans="1:55" x14ac:dyDescent="0.35">
      <c r="A13" s="680" t="s">
        <v>1281</v>
      </c>
      <c r="B13" s="681">
        <v>340674</v>
      </c>
      <c r="C13" s="681" t="s">
        <v>1279</v>
      </c>
      <c r="D13" s="580" t="str">
        <f>SUBSTITUTE(_xlfn.XLOOKUP($A13&amp;"|"&amp;$B13&amp;"|"&amp;IF($X13="","*",$X13),'Position Report Src'!$O:$O,'Position Report Src'!$M:$M,"",2),"Fixed Income Plus","FI+")</f>
        <v>FI+</v>
      </c>
      <c r="E13" s="582">
        <f t="shared" si="8"/>
        <v>39953000</v>
      </c>
      <c r="F13" s="583">
        <f>_xlfn.MAXIFS('Position Report Src'!$F:$F,'Position Report Src'!$A:$A,$A13,'Position Report Src'!$B:$B,$B13)</f>
        <v>46008</v>
      </c>
      <c r="G13" s="581">
        <f>SUMIFS('Position Report Src'!$L:$L,'Position Report Src'!$A:$A,$A13,'Position Report Src'!$B:$B,$B13,'Position Report Src'!$D:$D,IF($X13="","*",$X13),'Position Report Src'!$N:$N,SUBSTITUTE(G$3," Allocation",""))</f>
        <v>0</v>
      </c>
      <c r="H13" s="581">
        <f>SUMIFS('Position Report Src'!$L:$L,'Position Report Src'!$A:$A,$A13,'Position Report Src'!$B:$B,$B13,'Position Report Src'!$D:$D,IF($X13="","*",$X13),'Position Report Src'!$N:$N,SUBSTITUTE(H$3," Allocation",""))</f>
        <v>2700000</v>
      </c>
      <c r="I13" s="581">
        <f>SUMIFS('Position Report Src'!$L:$L,'Position Report Src'!$A:$A,$A13,'Position Report Src'!$B:$B,$B13,'Position Report Src'!$D:$D,IF($X13="","*",$X13),'Position Report Src'!$N:$N,SUBSTITUTE(I$3," Allocation",""))</f>
        <v>0</v>
      </c>
      <c r="J13" s="581">
        <f>SUMIFS('Position Report Src'!$L:$L,'Position Report Src'!$A:$A,$A13,'Position Report Src'!$B:$B,$B13,'Position Report Src'!$D:$D,IF($X13="","*",$X13),'Position Report Src'!$N:$N,SUBSTITUTE(J$3," Allocation",""))</f>
        <v>0</v>
      </c>
      <c r="K13" s="581">
        <f>SUMIFS('Position Report Src'!$L:$L,'Position Report Src'!$A:$A,$A13,'Position Report Src'!$B:$B,$B13,'Position Report Src'!$D:$D,IF($X13="","*",$X13),'Position Report Src'!$N:$N,SUBSTITUTE(K$3," Allocation",""))</f>
        <v>0</v>
      </c>
      <c r="L13" s="581">
        <f>SUMIFS('Position Report Src'!$L:$L,'Position Report Src'!$A:$A,$A13,'Position Report Src'!$B:$B,$B13,'Position Report Src'!$D:$D,IF($X13="","*",$X13),'Position Report Src'!$N:$N,SUBSTITUTE(L$3," Allocation",""))</f>
        <v>0</v>
      </c>
      <c r="M13" s="581">
        <f>SUMIFS('Position Report Src'!$L:$L,'Position Report Src'!$A:$A,$A13,'Position Report Src'!$B:$B,$B13,'Position Report Src'!$D:$D,IF($X13="","*",$X13),'Position Report Src'!$N:$N,SUBSTITUTE(M$3," Allocation",""))</f>
        <v>0</v>
      </c>
      <c r="N13" s="581">
        <f>SUMIFS('Position Report Src'!$L:$L,'Position Report Src'!$A:$A,$A13,'Position Report Src'!$B:$B,$B13,'Position Report Src'!$D:$D,IF($X13="","*",$X13),'Position Report Src'!$N:$N,SUBSTITUTE(N$3," Allocation",""))</f>
        <v>0</v>
      </c>
      <c r="O13" s="581">
        <f>SUMIFS('Position Report Src'!$L:$L,'Position Report Src'!$A:$A,$A13,'Position Report Src'!$B:$B,$B13,'Position Report Src'!$D:$D,IF($X13="","*",$X13),'Position Report Src'!$N:$N,SUBSTITUTE(O$3," Allocation",""))</f>
        <v>0</v>
      </c>
      <c r="P13" s="581">
        <f>SUMIFS('Position Report Src'!$L:$L,'Position Report Src'!$A:$A,$A13,'Position Report Src'!$B:$B,$B13,'Position Report Src'!$D:$D,IF($X13="","*",$X13),'Position Report Src'!$N:$N,SUBSTITUTE(P$3," Allocation",""))</f>
        <v>22300000</v>
      </c>
      <c r="Q13" s="581">
        <f>SUMIFS('Position Report Src'!$L:$L,'Position Report Src'!$A:$A,$A13,'Position Report Src'!$B:$B,$B13,'Position Report Src'!$D:$D,IF($X13="","*",$X13),'Position Report Src'!$N:$N,SUBSTITUTE(Q$3," Allocation",""))</f>
        <v>14953000</v>
      </c>
      <c r="R13" s="581">
        <f>SUMIFS('Position Report Src'!$L:$L,'Position Report Src'!$A:$A,$A13,'Position Report Src'!$B:$B,$B13,'Position Report Src'!$D:$D,IF($X13="","*",$X13),'Position Report Src'!$N:$N,SUBSTITUTE(R$3," Allocation",""))</f>
        <v>0</v>
      </c>
      <c r="S13" s="581">
        <f>SUMIFS('Position Report Src'!$L:$L,'Position Report Src'!$A:$A,$A13,'Position Report Src'!$B:$B,$B13,'Position Report Src'!$D:$D,IF($X13="","*",$X13),'Position Report Src'!$N:$N,SUBSTITUTE(S$3," Allocation",""))</f>
        <v>0</v>
      </c>
      <c r="T13" s="581">
        <f>SUMIFS('Position Report Src'!$L:$L,'Position Report Src'!$A:$A,$A13,'Position Report Src'!$B:$B,$B13,'Position Report Src'!$D:$D,IF($X13="","*",$X13),'Position Report Src'!$N:$N,SUBSTITUTE(T$3," Allocation",""))</f>
        <v>0</v>
      </c>
      <c r="U13" s="581">
        <f>SUMIFS('Position Report Src'!$L:$L,'Position Report Src'!$A:$A,$A13,'Position Report Src'!$B:$B,$B13,'Position Report Src'!$D:$D,IF($X13="","*",$X13),'Position Report Src'!$N:$N,SUBSTITUTE(U$3," Allocation",""))</f>
        <v>0</v>
      </c>
      <c r="V13" s="581">
        <f>SUMIFS('Position Report Src'!$L:$L,'Position Report Src'!$A:$A,$A13,'Position Report Src'!$B:$B,$B13,'Position Report Src'!$D:$D,IF($X13="","*",$X13),'Position Report Src'!$N:$N,SUBSTITUTE(V$3," Allocation",""))</f>
        <v>0</v>
      </c>
      <c r="W13" s="581">
        <f>SUMIFS('Position Report Src'!$L:$L,'Position Report Src'!$A:$A,$A13,'Position Report Src'!$B:$B,$B13,'Position Report Src'!$D:$D,IF($X13="","*",$X13),'Position Report Src'!$N:$N,SUBSTITUTE(W$3," Allocation",""))</f>
        <v>0</v>
      </c>
      <c r="AA13" s="587">
        <f>IF($D13="FI+",_xlfn.XLOOKUP($A13&amp;"|"&amp;$B13&amp;"|"&amp;IF($X13="","*",$X13),'Position Report Src'!$O:$O,'Position Report Src'!$I:$I,"",2),"N/A")</f>
        <v>251</v>
      </c>
      <c r="AB13" s="588">
        <f>IF($D13="FI+",_xlfn.XLOOKUP($A13&amp;"|"&amp;$B13&amp;"|"&amp;IF($X13="","*",$X13),'Position Report Src'!$O:$O,'Position Report Src'!$H:$H,"",2),"N/A")</f>
        <v>4.9800000000000004</v>
      </c>
      <c r="AC13" s="683" t="s">
        <v>95</v>
      </c>
      <c r="AD13" s="683" t="s">
        <v>95</v>
      </c>
      <c r="AE13" s="589" t="str">
        <f>IF($D13="FI+","N/A",_xlfn.XLOOKUP($A13&amp;"|"&amp;$B13&amp;"|"&amp;IF($X13="","*",$X13),'Position Report Src'!$O:$O,'Position Report Src'!$I:$I,"",2))</f>
        <v>N/A</v>
      </c>
      <c r="AF13" s="590" t="str">
        <f>IF($D13="FI+","N/A",_xlfn.XLOOKUP($A13&amp;"|"&amp;$B13&amp;"|"&amp;IF($X13="","*",$X13),'Position Report Src'!$O:$O,'Position Report Src'!$H:$H,"",2))</f>
        <v>N/A</v>
      </c>
      <c r="AG13" s="592" t="str">
        <f t="shared" si="0"/>
        <v/>
      </c>
      <c r="AH13" s="592" t="str">
        <f t="shared" si="1"/>
        <v/>
      </c>
      <c r="AI13" s="589">
        <f t="shared" si="2"/>
        <v>251</v>
      </c>
      <c r="AJ13" s="590">
        <f t="shared" si="3"/>
        <v>4.9800000000000004</v>
      </c>
      <c r="AK13" s="594" t="str">
        <f t="shared" si="4"/>
        <v>N/A</v>
      </c>
      <c r="AL13" s="594" t="str">
        <f t="shared" si="5"/>
        <v>N/A</v>
      </c>
      <c r="AM13" s="595" t="str">
        <f t="shared" si="6"/>
        <v>N/A</v>
      </c>
      <c r="AN13" s="596" t="str">
        <f t="shared" si="7"/>
        <v>N/A</v>
      </c>
      <c r="BA13" s="682" t="str">
        <f>IF(AND($D13="FI+",_xlfn.XLOOKUP($C13,'Loan Data'!$C:$C,'Loan Data'!$D:$D,"")="N/A"),"Schedule B","")</f>
        <v>Schedule B</v>
      </c>
      <c r="BB13" s="592" t="str">
        <f>IF($BA13="Schedule B",_xlfn.XLOOKUP($A13&amp;"|"&amp;$B13&amp;"|"&amp;IF($X13="","*",$X13),'Position Report Src'!$O:$O,'Position Report Src'!$G:$G,"",2),"")</f>
        <v>CM2</v>
      </c>
      <c r="BC13" s="592" t="str">
        <f>IF($BA13="Schedule B",_xlfn.XLOOKUP($A13&amp;"|"&amp;$B13&amp;"|"&amp;IF($X13="","*",$X13),'Position Report Src'!$O:$O,'Position Report Src'!$G:$G,"",2),"")</f>
        <v>CM2</v>
      </c>
    </row>
    <row r="14" spans="1:55" x14ac:dyDescent="0.35">
      <c r="A14" s="680" t="s">
        <v>1282</v>
      </c>
      <c r="B14" s="681">
        <v>342321</v>
      </c>
      <c r="C14" s="681" t="s">
        <v>1280</v>
      </c>
      <c r="D14" s="580" t="str">
        <f>SUBSTITUTE(_xlfn.XLOOKUP($A14&amp;"|"&amp;$B14&amp;"|"&amp;IF($X14="","*",$X14),'Position Report Src'!$O:$O,'Position Report Src'!$M:$M,"",2),"Fixed Income Plus","FI+")</f>
        <v>FI+</v>
      </c>
      <c r="E14" s="582">
        <f t="shared" si="8"/>
        <v>48400000</v>
      </c>
      <c r="F14" s="583">
        <f>_xlfn.MAXIFS('Position Report Src'!$F:$F,'Position Report Src'!$A:$A,$A14,'Position Report Src'!$B:$B,$B14)</f>
        <v>46008</v>
      </c>
      <c r="G14" s="581">
        <f>SUMIFS('Position Report Src'!$L:$L,'Position Report Src'!$A:$A,$A14,'Position Report Src'!$B:$B,$B14,'Position Report Src'!$D:$D,IF($X14="","*",$X14),'Position Report Src'!$N:$N,SUBSTITUTE(G$3," Allocation",""))</f>
        <v>0</v>
      </c>
      <c r="H14" s="581">
        <f>SUMIFS('Position Report Src'!$L:$L,'Position Report Src'!$A:$A,$A14,'Position Report Src'!$B:$B,$B14,'Position Report Src'!$D:$D,IF($X14="","*",$X14),'Position Report Src'!$N:$N,SUBSTITUTE(H$3," Allocation",""))</f>
        <v>3300000</v>
      </c>
      <c r="I14" s="581">
        <f>SUMIFS('Position Report Src'!$L:$L,'Position Report Src'!$A:$A,$A14,'Position Report Src'!$B:$B,$B14,'Position Report Src'!$D:$D,IF($X14="","*",$X14),'Position Report Src'!$N:$N,SUBSTITUTE(I$3," Allocation",""))</f>
        <v>0</v>
      </c>
      <c r="J14" s="581">
        <f>SUMIFS('Position Report Src'!$L:$L,'Position Report Src'!$A:$A,$A14,'Position Report Src'!$B:$B,$B14,'Position Report Src'!$D:$D,IF($X14="","*",$X14),'Position Report Src'!$N:$N,SUBSTITUTE(J$3," Allocation",""))</f>
        <v>0</v>
      </c>
      <c r="K14" s="581">
        <f>SUMIFS('Position Report Src'!$L:$L,'Position Report Src'!$A:$A,$A14,'Position Report Src'!$B:$B,$B14,'Position Report Src'!$D:$D,IF($X14="","*",$X14),'Position Report Src'!$N:$N,SUBSTITUTE(K$3," Allocation",""))</f>
        <v>0</v>
      </c>
      <c r="L14" s="581">
        <f>SUMIFS('Position Report Src'!$L:$L,'Position Report Src'!$A:$A,$A14,'Position Report Src'!$B:$B,$B14,'Position Report Src'!$D:$D,IF($X14="","*",$X14),'Position Report Src'!$N:$N,SUBSTITUTE(L$3," Allocation",""))</f>
        <v>0</v>
      </c>
      <c r="M14" s="581">
        <f>SUMIFS('Position Report Src'!$L:$L,'Position Report Src'!$A:$A,$A14,'Position Report Src'!$B:$B,$B14,'Position Report Src'!$D:$D,IF($X14="","*",$X14),'Position Report Src'!$N:$N,SUBSTITUTE(M$3," Allocation",""))</f>
        <v>0</v>
      </c>
      <c r="N14" s="581">
        <f>SUMIFS('Position Report Src'!$L:$L,'Position Report Src'!$A:$A,$A14,'Position Report Src'!$B:$B,$B14,'Position Report Src'!$D:$D,IF($X14="","*",$X14),'Position Report Src'!$N:$N,SUBSTITUTE(N$3," Allocation",""))</f>
        <v>0</v>
      </c>
      <c r="O14" s="581">
        <f>SUMIFS('Position Report Src'!$L:$L,'Position Report Src'!$A:$A,$A14,'Position Report Src'!$B:$B,$B14,'Position Report Src'!$D:$D,IF($X14="","*",$X14),'Position Report Src'!$N:$N,SUBSTITUTE(O$3," Allocation",""))</f>
        <v>0</v>
      </c>
      <c r="P14" s="581">
        <f>SUMIFS('Position Report Src'!$L:$L,'Position Report Src'!$A:$A,$A14,'Position Report Src'!$B:$B,$B14,'Position Report Src'!$D:$D,IF($X14="","*",$X14),'Position Report Src'!$N:$N,SUBSTITUTE(P$3," Allocation",""))</f>
        <v>27000000</v>
      </c>
      <c r="Q14" s="581">
        <f>SUMIFS('Position Report Src'!$L:$L,'Position Report Src'!$A:$A,$A14,'Position Report Src'!$B:$B,$B14,'Position Report Src'!$D:$D,IF($X14="","*",$X14),'Position Report Src'!$N:$N,SUBSTITUTE(Q$3," Allocation",""))</f>
        <v>18100000</v>
      </c>
      <c r="R14" s="581">
        <f>SUMIFS('Position Report Src'!$L:$L,'Position Report Src'!$A:$A,$A14,'Position Report Src'!$B:$B,$B14,'Position Report Src'!$D:$D,IF($X14="","*",$X14),'Position Report Src'!$N:$N,SUBSTITUTE(R$3," Allocation",""))</f>
        <v>0</v>
      </c>
      <c r="S14" s="581">
        <f>SUMIFS('Position Report Src'!$L:$L,'Position Report Src'!$A:$A,$A14,'Position Report Src'!$B:$B,$B14,'Position Report Src'!$D:$D,IF($X14="","*",$X14),'Position Report Src'!$N:$N,SUBSTITUTE(S$3," Allocation",""))</f>
        <v>0</v>
      </c>
      <c r="T14" s="581">
        <f>SUMIFS('Position Report Src'!$L:$L,'Position Report Src'!$A:$A,$A14,'Position Report Src'!$B:$B,$B14,'Position Report Src'!$D:$D,IF($X14="","*",$X14),'Position Report Src'!$N:$N,SUBSTITUTE(T$3," Allocation",""))</f>
        <v>0</v>
      </c>
      <c r="U14" s="581">
        <f>SUMIFS('Position Report Src'!$L:$L,'Position Report Src'!$A:$A,$A14,'Position Report Src'!$B:$B,$B14,'Position Report Src'!$D:$D,IF($X14="","*",$X14),'Position Report Src'!$N:$N,SUBSTITUTE(U$3," Allocation",""))</f>
        <v>0</v>
      </c>
      <c r="V14" s="581">
        <f>SUMIFS('Position Report Src'!$L:$L,'Position Report Src'!$A:$A,$A14,'Position Report Src'!$B:$B,$B14,'Position Report Src'!$D:$D,IF($X14="","*",$X14),'Position Report Src'!$N:$N,SUBSTITUTE(V$3," Allocation",""))</f>
        <v>0</v>
      </c>
      <c r="W14" s="581">
        <f>SUMIFS('Position Report Src'!$L:$L,'Position Report Src'!$A:$A,$A14,'Position Report Src'!$B:$B,$B14,'Position Report Src'!$D:$D,IF($X14="","*",$X14),'Position Report Src'!$N:$N,SUBSTITUTE(W$3," Allocation",""))</f>
        <v>0</v>
      </c>
      <c r="AA14" s="587">
        <f>IF($D14="FI+",_xlfn.XLOOKUP($A14&amp;"|"&amp;$B14&amp;"|"&amp;IF($X14="","*",$X14),'Position Report Src'!$O:$O,'Position Report Src'!$I:$I,"",2),"N/A")</f>
        <v>251</v>
      </c>
      <c r="AB14" s="588">
        <f>IF($D14="FI+",_xlfn.XLOOKUP($A14&amp;"|"&amp;$B14&amp;"|"&amp;IF($X14="","*",$X14),'Position Report Src'!$O:$O,'Position Report Src'!$H:$H,"",2),"N/A")</f>
        <v>5.07</v>
      </c>
      <c r="AC14" s="683" t="s">
        <v>95</v>
      </c>
      <c r="AD14" s="683" t="s">
        <v>95</v>
      </c>
      <c r="AE14" s="589" t="str">
        <f>IF($D14="FI+","N/A",_xlfn.XLOOKUP($A14&amp;"|"&amp;$B14&amp;"|"&amp;IF($X14="","*",$X14),'Position Report Src'!$O:$O,'Position Report Src'!$I:$I,"",2))</f>
        <v>N/A</v>
      </c>
      <c r="AF14" s="590" t="str">
        <f>IF($D14="FI+","N/A",_xlfn.XLOOKUP($A14&amp;"|"&amp;$B14&amp;"|"&amp;IF($X14="","*",$X14),'Position Report Src'!$O:$O,'Position Report Src'!$H:$H,"",2))</f>
        <v>N/A</v>
      </c>
      <c r="AG14" s="592" t="str">
        <f t="shared" si="0"/>
        <v/>
      </c>
      <c r="AH14" s="592" t="str">
        <f t="shared" si="1"/>
        <v/>
      </c>
      <c r="AI14" s="589">
        <f t="shared" si="2"/>
        <v>251</v>
      </c>
      <c r="AJ14" s="590">
        <f t="shared" si="3"/>
        <v>5.07</v>
      </c>
      <c r="AK14" s="594" t="str">
        <f t="shared" si="4"/>
        <v>N/A</v>
      </c>
      <c r="AL14" s="594" t="str">
        <f t="shared" si="5"/>
        <v>N/A</v>
      </c>
      <c r="AM14" s="595" t="str">
        <f t="shared" si="6"/>
        <v>N/A</v>
      </c>
      <c r="AN14" s="596" t="str">
        <f t="shared" si="7"/>
        <v>N/A</v>
      </c>
      <c r="BA14" s="682" t="str">
        <f>IF(AND($D14="FI+",_xlfn.XLOOKUP($C14,'Loan Data'!$C:$C,'Loan Data'!$D:$D,"")="N/A"),"Schedule B","")</f>
        <v>Schedule B</v>
      </c>
      <c r="BB14" s="592" t="str">
        <f>IF($BA14="Schedule B",_xlfn.XLOOKUP($A14&amp;"|"&amp;$B14&amp;"|"&amp;IF($X14="","*",$X14),'Position Report Src'!$O:$O,'Position Report Src'!$G:$G,"",2),"")</f>
        <v>CM2</v>
      </c>
      <c r="BC14" s="592" t="str">
        <f>IF($BA14="Schedule B",_xlfn.XLOOKUP($A14&amp;"|"&amp;$B14&amp;"|"&amp;IF($X14="","*",$X14),'Position Report Src'!$O:$O,'Position Report Src'!$G:$G,"",2),"")</f>
        <v>CM2</v>
      </c>
    </row>
    <row r="15" spans="1:55" x14ac:dyDescent="0.35">
      <c r="A15" s="680" t="s">
        <v>1593</v>
      </c>
      <c r="B15" s="684">
        <v>342327</v>
      </c>
      <c r="C15" s="681" t="s">
        <v>1594</v>
      </c>
      <c r="D15" s="580" t="str">
        <f>SUBSTITUTE(_xlfn.XLOOKUP($A15&amp;"|"&amp;$B15&amp;"|"&amp;IF($X15="","*",$X15),'Position Report Src'!$O:$O,'Position Report Src'!$M:$M,"",2),"Fixed Income Plus","FI+")</f>
        <v>FI+</v>
      </c>
      <c r="E15" s="582">
        <f t="shared" si="8"/>
        <v>48000000</v>
      </c>
      <c r="F15" s="583">
        <f>_xlfn.MAXIFS('Position Report Src'!$F:$F,'Position Report Src'!$A:$A,$A15,'Position Report Src'!$B:$B,$B15)</f>
        <v>46036</v>
      </c>
      <c r="G15" s="581">
        <f>SUMIFS('Position Report Src'!$L:$L,'Position Report Src'!$A:$A,$A15,'Position Report Src'!$B:$B,$B15,'Position Report Src'!$D:$D,IF($X15="","*",$X15),'Position Report Src'!$N:$N,SUBSTITUTE(G$3," Allocation",""))</f>
        <v>48000000</v>
      </c>
      <c r="H15" s="581">
        <f>SUMIFS('Position Report Src'!$L:$L,'Position Report Src'!$A:$A,$A15,'Position Report Src'!$B:$B,$B15,'Position Report Src'!$D:$D,IF($X15="","*",$X15),'Position Report Src'!$N:$N,SUBSTITUTE(H$3," Allocation",""))</f>
        <v>0</v>
      </c>
      <c r="I15" s="581">
        <f>SUMIFS('Position Report Src'!$L:$L,'Position Report Src'!$A:$A,$A15,'Position Report Src'!$B:$B,$B15,'Position Report Src'!$D:$D,IF($X15="","*",$X15),'Position Report Src'!$N:$N,SUBSTITUTE(I$3," Allocation",""))</f>
        <v>0</v>
      </c>
      <c r="J15" s="581">
        <f>SUMIFS('Position Report Src'!$L:$L,'Position Report Src'!$A:$A,$A15,'Position Report Src'!$B:$B,$B15,'Position Report Src'!$D:$D,IF($X15="","*",$X15),'Position Report Src'!$N:$N,SUBSTITUTE(J$3," Allocation",""))</f>
        <v>0</v>
      </c>
      <c r="K15" s="581">
        <f>SUMIFS('Position Report Src'!$L:$L,'Position Report Src'!$A:$A,$A15,'Position Report Src'!$B:$B,$B15,'Position Report Src'!$D:$D,IF($X15="","*",$X15),'Position Report Src'!$N:$N,SUBSTITUTE(K$3," Allocation",""))</f>
        <v>0</v>
      </c>
      <c r="L15" s="581">
        <f>SUMIFS('Position Report Src'!$L:$L,'Position Report Src'!$A:$A,$A15,'Position Report Src'!$B:$B,$B15,'Position Report Src'!$D:$D,IF($X15="","*",$X15),'Position Report Src'!$N:$N,SUBSTITUTE(L$3," Allocation",""))</f>
        <v>0</v>
      </c>
      <c r="M15" s="581">
        <f>SUMIFS('Position Report Src'!$L:$L,'Position Report Src'!$A:$A,$A15,'Position Report Src'!$B:$B,$B15,'Position Report Src'!$D:$D,IF($X15="","*",$X15),'Position Report Src'!$N:$N,SUBSTITUTE(M$3," Allocation",""))</f>
        <v>0</v>
      </c>
      <c r="N15" s="581">
        <f>SUMIFS('Position Report Src'!$L:$L,'Position Report Src'!$A:$A,$A15,'Position Report Src'!$B:$B,$B15,'Position Report Src'!$D:$D,IF($X15="","*",$X15),'Position Report Src'!$N:$N,SUBSTITUTE(N$3," Allocation",""))</f>
        <v>0</v>
      </c>
      <c r="O15" s="581">
        <f>SUMIFS('Position Report Src'!$L:$L,'Position Report Src'!$A:$A,$A15,'Position Report Src'!$B:$B,$B15,'Position Report Src'!$D:$D,IF($X15="","*",$X15),'Position Report Src'!$N:$N,SUBSTITUTE(O$3," Allocation",""))</f>
        <v>0</v>
      </c>
      <c r="P15" s="581">
        <f>SUMIFS('Position Report Src'!$L:$L,'Position Report Src'!$A:$A,$A15,'Position Report Src'!$B:$B,$B15,'Position Report Src'!$D:$D,IF($X15="","*",$X15),'Position Report Src'!$N:$N,SUBSTITUTE(P$3," Allocation",""))</f>
        <v>0</v>
      </c>
      <c r="Q15" s="581">
        <f>SUMIFS('Position Report Src'!$L:$L,'Position Report Src'!$A:$A,$A15,'Position Report Src'!$B:$B,$B15,'Position Report Src'!$D:$D,IF($X15="","*",$X15),'Position Report Src'!$N:$N,SUBSTITUTE(Q$3," Allocation",""))</f>
        <v>0</v>
      </c>
      <c r="R15" s="581">
        <f>SUMIFS('Position Report Src'!$L:$L,'Position Report Src'!$A:$A,$A15,'Position Report Src'!$B:$B,$B15,'Position Report Src'!$D:$D,IF($X15="","*",$X15),'Position Report Src'!$N:$N,SUBSTITUTE(R$3," Allocation",""))</f>
        <v>0</v>
      </c>
      <c r="S15" s="581">
        <f>SUMIFS('Position Report Src'!$L:$L,'Position Report Src'!$A:$A,$A15,'Position Report Src'!$B:$B,$B15,'Position Report Src'!$D:$D,IF($X15="","*",$X15),'Position Report Src'!$N:$N,SUBSTITUTE(S$3," Allocation",""))</f>
        <v>0</v>
      </c>
      <c r="T15" s="581">
        <f>SUMIFS('Position Report Src'!$L:$L,'Position Report Src'!$A:$A,$A15,'Position Report Src'!$B:$B,$B15,'Position Report Src'!$D:$D,IF($X15="","*",$X15),'Position Report Src'!$N:$N,SUBSTITUTE(T$3," Allocation",""))</f>
        <v>0</v>
      </c>
      <c r="U15" s="581">
        <f>SUMIFS('Position Report Src'!$L:$L,'Position Report Src'!$A:$A,$A15,'Position Report Src'!$B:$B,$B15,'Position Report Src'!$D:$D,IF($X15="","*",$X15),'Position Report Src'!$N:$N,SUBSTITUTE(U$3," Allocation",""))</f>
        <v>0</v>
      </c>
      <c r="V15" s="581">
        <f>SUMIFS('Position Report Src'!$L:$L,'Position Report Src'!$A:$A,$A15,'Position Report Src'!$B:$B,$B15,'Position Report Src'!$D:$D,IF($X15="","*",$X15),'Position Report Src'!$N:$N,SUBSTITUTE(V$3," Allocation",""))</f>
        <v>0</v>
      </c>
      <c r="W15" s="581">
        <f>SUMIFS('Position Report Src'!$L:$L,'Position Report Src'!$A:$A,$A15,'Position Report Src'!$B:$B,$B15,'Position Report Src'!$D:$D,IF($X15="","*",$X15),'Position Report Src'!$N:$N,SUBSTITUTE(W$3," Allocation",""))</f>
        <v>0</v>
      </c>
      <c r="AA15" s="587">
        <f>IF($D15="FI+",_xlfn.XLOOKUP($A15&amp;"|"&amp;$B15&amp;"|"&amp;IF($X15="","*",$X15),'Position Report Src'!$O:$O,'Position Report Src'!$I:$I,"",2),"N/A")</f>
        <v>231</v>
      </c>
      <c r="AB15" s="588">
        <f>IF($D15="FI+",_xlfn.XLOOKUP($A15&amp;"|"&amp;$B15&amp;"|"&amp;IF($X15="","*",$X15),'Position Report Src'!$O:$O,'Position Report Src'!$H:$H,"",2),"N/A")</f>
        <v>4.32</v>
      </c>
      <c r="AC15" s="683" t="s">
        <v>95</v>
      </c>
      <c r="AD15" s="683" t="s">
        <v>95</v>
      </c>
      <c r="AE15" s="589" t="str">
        <f>IF($D15="FI+","N/A",_xlfn.XLOOKUP($A15&amp;"|"&amp;$B15&amp;"|"&amp;IF($X15="","*",$X15),'Position Report Src'!$O:$O,'Position Report Src'!$I:$I,"",2))</f>
        <v>N/A</v>
      </c>
      <c r="AF15" s="590" t="str">
        <f>IF($D15="FI+","N/A",_xlfn.XLOOKUP($A15&amp;"|"&amp;$B15&amp;"|"&amp;IF($X15="","*",$X15),'Position Report Src'!$O:$O,'Position Report Src'!$H:$H,"",2))</f>
        <v>N/A</v>
      </c>
      <c r="AG15" s="592" t="str">
        <f t="shared" si="0"/>
        <v/>
      </c>
      <c r="AH15" s="592" t="str">
        <f t="shared" si="1"/>
        <v/>
      </c>
      <c r="AI15" s="589">
        <f t="shared" si="2"/>
        <v>231</v>
      </c>
      <c r="AJ15" s="590">
        <f t="shared" si="3"/>
        <v>4.32</v>
      </c>
      <c r="AK15" s="594" t="str">
        <f t="shared" si="4"/>
        <v>N/A</v>
      </c>
      <c r="AL15" s="594" t="str">
        <f t="shared" si="5"/>
        <v>N/A</v>
      </c>
      <c r="AM15" s="595" t="str">
        <f t="shared" si="6"/>
        <v>N/A</v>
      </c>
      <c r="AN15" s="596" t="str">
        <f t="shared" si="7"/>
        <v>N/A</v>
      </c>
      <c r="BA15" s="682" t="str">
        <f>IF(AND($D15="FI+",_xlfn.XLOOKUP($C15,'Loan Data'!$C:$C,'Loan Data'!$D:$D,"")="N/A"),"Schedule B","")</f>
        <v>Schedule B</v>
      </c>
      <c r="BB15" s="592" t="str">
        <f>IF($BA15="Schedule B",_xlfn.XLOOKUP($A15&amp;"|"&amp;$B15&amp;"|"&amp;IF($X15="","*",$X15),'Position Report Src'!$O:$O,'Position Report Src'!$G:$G,"",2),"")</f>
        <v>CM2</v>
      </c>
      <c r="BC15" s="592" t="str">
        <f>IF($BA15="Schedule B",_xlfn.XLOOKUP($A15&amp;"|"&amp;$B15&amp;"|"&amp;IF($X15="","*",$X15),'Position Report Src'!$O:$O,'Position Report Src'!$G:$G,"",2),"")</f>
        <v>CM2</v>
      </c>
    </row>
    <row r="16" spans="1:55" x14ac:dyDescent="0.35">
      <c r="A16" s="680" t="s">
        <v>1636</v>
      </c>
      <c r="B16" s="684">
        <v>268493</v>
      </c>
      <c r="C16" s="681" t="s">
        <v>1637</v>
      </c>
      <c r="D16" s="580" t="str">
        <f>SUBSTITUTE(_xlfn.XLOOKUP($A16&amp;"|"&amp;$B16&amp;"|"&amp;IF($X16="","*",$X16),'Position Report Src'!$O:$O,'Position Report Src'!$M:$M,"",2),"Fixed Income Plus","FI+")</f>
        <v>Opportunistic</v>
      </c>
      <c r="E16" s="582">
        <f t="shared" si="8"/>
        <v>69500000</v>
      </c>
      <c r="F16" s="583">
        <f>_xlfn.MAXIFS('Position Report Src'!$F:$F,'Position Report Src'!$A:$A,$A16,'Position Report Src'!$B:$B,$B16)</f>
        <v>46008</v>
      </c>
      <c r="G16" s="581">
        <f>SUMIFS('Position Report Src'!$L:$L,'Position Report Src'!$A:$A,$A16,'Position Report Src'!$B:$B,$B16,'Position Report Src'!$D:$D,IF($X16="","*",$X16),'Position Report Src'!$N:$N,SUBSTITUTE(G$3," Allocation",""))</f>
        <v>0</v>
      </c>
      <c r="H16" s="581">
        <f>SUMIFS('Position Report Src'!$L:$L,'Position Report Src'!$A:$A,$A16,'Position Report Src'!$B:$B,$B16,'Position Report Src'!$D:$D,IF($X16="","*",$X16),'Position Report Src'!$N:$N,SUBSTITUTE(H$3," Allocation",""))</f>
        <v>0</v>
      </c>
      <c r="I16" s="581">
        <f>SUMIFS('Position Report Src'!$L:$L,'Position Report Src'!$A:$A,$A16,'Position Report Src'!$B:$B,$B16,'Position Report Src'!$D:$D,IF($X16="","*",$X16),'Position Report Src'!$N:$N,SUBSTITUTE(I$3," Allocation",""))</f>
        <v>0</v>
      </c>
      <c r="J16" s="581">
        <f>SUMIFS('Position Report Src'!$L:$L,'Position Report Src'!$A:$A,$A16,'Position Report Src'!$B:$B,$B16,'Position Report Src'!$D:$D,IF($X16="","*",$X16),'Position Report Src'!$N:$N,SUBSTITUTE(J$3," Allocation",""))</f>
        <v>0</v>
      </c>
      <c r="K16" s="581">
        <f>SUMIFS('Position Report Src'!$L:$L,'Position Report Src'!$A:$A,$A16,'Position Report Src'!$B:$B,$B16,'Position Report Src'!$D:$D,IF($X16="","*",$X16),'Position Report Src'!$N:$N,SUBSTITUTE(K$3," Allocation",""))</f>
        <v>0</v>
      </c>
      <c r="L16" s="581">
        <f>SUMIFS('Position Report Src'!$L:$L,'Position Report Src'!$A:$A,$A16,'Position Report Src'!$B:$B,$B16,'Position Report Src'!$D:$D,IF($X16="","*",$X16),'Position Report Src'!$N:$N,SUBSTITUTE(L$3," Allocation",""))</f>
        <v>0</v>
      </c>
      <c r="M16" s="581">
        <f>SUMIFS('Position Report Src'!$L:$L,'Position Report Src'!$A:$A,$A16,'Position Report Src'!$B:$B,$B16,'Position Report Src'!$D:$D,IF($X16="","*",$X16),'Position Report Src'!$N:$N,SUBSTITUTE(M$3," Allocation",""))</f>
        <v>0</v>
      </c>
      <c r="N16" s="581">
        <f>SUMIFS('Position Report Src'!$L:$L,'Position Report Src'!$A:$A,$A16,'Position Report Src'!$B:$B,$B16,'Position Report Src'!$D:$D,IF($X16="","*",$X16),'Position Report Src'!$N:$N,SUBSTITUTE(N$3," Allocation",""))</f>
        <v>0</v>
      </c>
      <c r="O16" s="581">
        <f>SUMIFS('Position Report Src'!$L:$L,'Position Report Src'!$A:$A,$A16,'Position Report Src'!$B:$B,$B16,'Position Report Src'!$D:$D,IF($X16="","*",$X16),'Position Report Src'!$N:$N,SUBSTITUTE(O$3," Allocation",""))</f>
        <v>0</v>
      </c>
      <c r="P16" s="581">
        <f>SUMIFS('Position Report Src'!$L:$L,'Position Report Src'!$A:$A,$A16,'Position Report Src'!$B:$B,$B16,'Position Report Src'!$D:$D,IF($X16="","*",$X16),'Position Report Src'!$N:$N,SUBSTITUTE(P$3," Allocation",""))</f>
        <v>0</v>
      </c>
      <c r="Q16" s="581">
        <f>SUMIFS('Position Report Src'!$L:$L,'Position Report Src'!$A:$A,$A16,'Position Report Src'!$B:$B,$B16,'Position Report Src'!$D:$D,IF($X16="","*",$X16),'Position Report Src'!$N:$N,SUBSTITUTE(Q$3," Allocation",""))</f>
        <v>0</v>
      </c>
      <c r="R16" s="581">
        <f>SUMIFS('Position Report Src'!$L:$L,'Position Report Src'!$A:$A,$A16,'Position Report Src'!$B:$B,$B16,'Position Report Src'!$D:$D,IF($X16="","*",$X16),'Position Report Src'!$N:$N,SUBSTITUTE(R$3," Allocation",""))</f>
        <v>30696117</v>
      </c>
      <c r="S16" s="581">
        <f>SUMIFS('Position Report Src'!$L:$L,'Position Report Src'!$A:$A,$A16,'Position Report Src'!$B:$B,$B16,'Position Report Src'!$D:$D,IF($X16="","*",$X16),'Position Report Src'!$N:$N,SUBSTITUTE(S$3," Allocation",""))</f>
        <v>38803883</v>
      </c>
      <c r="T16" s="581">
        <f>SUMIFS('Position Report Src'!$L:$L,'Position Report Src'!$A:$A,$A16,'Position Report Src'!$B:$B,$B16,'Position Report Src'!$D:$D,IF($X16="","*",$X16),'Position Report Src'!$N:$N,SUBSTITUTE(T$3," Allocation",""))</f>
        <v>0</v>
      </c>
      <c r="U16" s="581">
        <f>SUMIFS('Position Report Src'!$L:$L,'Position Report Src'!$A:$A,$A16,'Position Report Src'!$B:$B,$B16,'Position Report Src'!$D:$D,IF($X16="","*",$X16),'Position Report Src'!$N:$N,SUBSTITUTE(U$3," Allocation",""))</f>
        <v>0</v>
      </c>
      <c r="V16" s="581">
        <f>SUMIFS('Position Report Src'!$L:$L,'Position Report Src'!$A:$A,$A16,'Position Report Src'!$B:$B,$B16,'Position Report Src'!$D:$D,IF($X16="","*",$X16),'Position Report Src'!$N:$N,SUBSTITUTE(V$3," Allocation",""))</f>
        <v>0</v>
      </c>
      <c r="W16" s="581">
        <f>SUMIFS('Position Report Src'!$L:$L,'Position Report Src'!$A:$A,$A16,'Position Report Src'!$B:$B,$B16,'Position Report Src'!$D:$D,IF($X16="","*",$X16),'Position Report Src'!$N:$N,SUBSTITUTE(W$3," Allocation",""))</f>
        <v>0</v>
      </c>
      <c r="Y16" s="683" t="s">
        <v>95</v>
      </c>
      <c r="Z16" s="683" t="s">
        <v>95</v>
      </c>
      <c r="AA16" s="587" t="str">
        <f>IF($D16="FI+",_xlfn.XLOOKUP($A16&amp;"|"&amp;$B16&amp;"|"&amp;IF($X16="","*",$X16),'Position Report Src'!$O:$O,'Position Report Src'!$I:$I,"",2),"N/A")</f>
        <v>N/A</v>
      </c>
      <c r="AB16" s="588" t="str">
        <f>IF($D16="FI+",_xlfn.XLOOKUP($A16&amp;"|"&amp;$B16&amp;"|"&amp;IF($X16="","*",$X16),'Position Report Src'!$O:$O,'Position Report Src'!$H:$H,"",2),"N/A")</f>
        <v>N/A</v>
      </c>
      <c r="AE16" s="589">
        <f>IF($D16="FI+","N/A",_xlfn.XLOOKUP($A16&amp;"|"&amp;$B16&amp;"|"&amp;IF($X16="","*",$X16),'Position Report Src'!$O:$O,'Position Report Src'!$I:$I,"",2))</f>
        <v>571</v>
      </c>
      <c r="AF16" s="590">
        <f>IF($D16="FI+","N/A",_xlfn.XLOOKUP($A16&amp;"|"&amp;$B16&amp;"|"&amp;IF($X16="","*",$X16),'Position Report Src'!$O:$O,'Position Report Src'!$H:$H,"",2))</f>
        <v>4.95</v>
      </c>
      <c r="AG16" s="594" t="str">
        <f t="shared" si="0"/>
        <v>N/A</v>
      </c>
      <c r="AH16" s="594" t="str">
        <f t="shared" si="1"/>
        <v>N/A</v>
      </c>
      <c r="AI16" s="589" t="str">
        <f t="shared" si="2"/>
        <v>N/A</v>
      </c>
      <c r="AJ16" s="590" t="str">
        <f t="shared" si="3"/>
        <v>N/A</v>
      </c>
      <c r="AK16" s="592" t="str">
        <f t="shared" si="4"/>
        <v/>
      </c>
      <c r="AL16" s="592" t="str">
        <f t="shared" si="5"/>
        <v/>
      </c>
      <c r="AM16" s="595">
        <f t="shared" si="6"/>
        <v>571</v>
      </c>
      <c r="AN16" s="596">
        <f t="shared" si="7"/>
        <v>4.95</v>
      </c>
      <c r="BA16" s="682" t="str">
        <f>IF(AND($D16="FI+",_xlfn.XLOOKUP($C16,'Loan Data'!$C:$C,'Loan Data'!$D:$D,"")="N/A"),"Schedule B","")</f>
        <v/>
      </c>
      <c r="BB16" s="592" t="str">
        <f>IF($BA16="Schedule B",_xlfn.XLOOKUP($A16&amp;"|"&amp;$B16&amp;"|"&amp;IF($X16="","*",$X16),'Position Report Src'!$O:$O,'Position Report Src'!$G:$G,"",2),"")</f>
        <v/>
      </c>
      <c r="BC16" s="592" t="str">
        <f>IF($BA16="Schedule B",_xlfn.XLOOKUP($A16&amp;"|"&amp;$B16&amp;"|"&amp;IF($X16="","*",$X16),'Position Report Src'!$O:$O,'Position Report Src'!$G:$G,"",2),"")</f>
        <v/>
      </c>
    </row>
    <row r="17" spans="1:55" x14ac:dyDescent="0.35">
      <c r="A17" s="685" t="s">
        <v>2326</v>
      </c>
      <c r="B17" s="686">
        <v>344500</v>
      </c>
      <c r="C17" s="686" t="s">
        <v>2327</v>
      </c>
      <c r="D17" s="580" t="str">
        <f>SUBSTITUTE(_xlfn.XLOOKUP($A17&amp;"|"&amp;$B17&amp;"|"&amp;IF($X17="","*",$X17),'Position Report Src'!$O:$O,'Position Report Src'!$M:$M,"",2),"Fixed Income Plus","FI+")</f>
        <v>FI+</v>
      </c>
      <c r="E17" s="582">
        <f t="shared" si="8"/>
        <v>54250000</v>
      </c>
      <c r="F17" s="583">
        <f>_xlfn.MAXIFS('Position Report Src'!$F:$F,'Position Report Src'!$A:$A,$A17,'Position Report Src'!$B:$B,$B17)</f>
        <v>46220</v>
      </c>
      <c r="G17" s="581">
        <f>SUMIFS('Position Report Src'!$L:$L,'Position Report Src'!$A:$A,$A17,'Position Report Src'!$B:$B,$B17,'Position Report Src'!$D:$D,IF($X17="","*",$X17),'Position Report Src'!$N:$N,SUBSTITUTE(G$3," Allocation",""))</f>
        <v>0</v>
      </c>
      <c r="H17" s="581">
        <f>SUMIFS('Position Report Src'!$L:$L,'Position Report Src'!$A:$A,$A17,'Position Report Src'!$B:$B,$B17,'Position Report Src'!$D:$D,IF($X17="","*",$X17),'Position Report Src'!$N:$N,SUBSTITUTE(H$3," Allocation",""))</f>
        <v>5000000</v>
      </c>
      <c r="I17" s="581">
        <f>SUMIFS('Position Report Src'!$L:$L,'Position Report Src'!$A:$A,$A17,'Position Report Src'!$B:$B,$B17,'Position Report Src'!$D:$D,IF($X17="","*",$X17),'Position Report Src'!$N:$N,SUBSTITUTE(I$3," Allocation",""))</f>
        <v>0</v>
      </c>
      <c r="J17" s="581">
        <f>SUMIFS('Position Report Src'!$L:$L,'Position Report Src'!$A:$A,$A17,'Position Report Src'!$B:$B,$B17,'Position Report Src'!$D:$D,IF($X17="","*",$X17),'Position Report Src'!$N:$N,SUBSTITUTE(J$3," Allocation",""))</f>
        <v>0</v>
      </c>
      <c r="K17" s="581">
        <f>SUMIFS('Position Report Src'!$L:$L,'Position Report Src'!$A:$A,$A17,'Position Report Src'!$B:$B,$B17,'Position Report Src'!$D:$D,IF($X17="","*",$X17),'Position Report Src'!$N:$N,SUBSTITUTE(K$3," Allocation",""))</f>
        <v>0</v>
      </c>
      <c r="L17" s="581">
        <f>SUMIFS('Position Report Src'!$L:$L,'Position Report Src'!$A:$A,$A17,'Position Report Src'!$B:$B,$B17,'Position Report Src'!$D:$D,IF($X17="","*",$X17),'Position Report Src'!$N:$N,SUBSTITUTE(L$3," Allocation",""))</f>
        <v>0</v>
      </c>
      <c r="M17" s="581">
        <f>SUMIFS('Position Report Src'!$L:$L,'Position Report Src'!$A:$A,$A17,'Position Report Src'!$B:$B,$B17,'Position Report Src'!$D:$D,IF($X17="","*",$X17),'Position Report Src'!$N:$N,SUBSTITUTE(M$3," Allocation",""))</f>
        <v>5000000</v>
      </c>
      <c r="N17" s="581">
        <f>SUMIFS('Position Report Src'!$L:$L,'Position Report Src'!$A:$A,$A17,'Position Report Src'!$B:$B,$B17,'Position Report Src'!$D:$D,IF($X17="","*",$X17),'Position Report Src'!$N:$N,SUBSTITUTE(N$3," Allocation",""))</f>
        <v>0</v>
      </c>
      <c r="O17" s="581">
        <f>SUMIFS('Position Report Src'!$L:$L,'Position Report Src'!$A:$A,$A17,'Position Report Src'!$B:$B,$B17,'Position Report Src'!$D:$D,IF($X17="","*",$X17),'Position Report Src'!$N:$N,SUBSTITUTE(O$3," Allocation",""))</f>
        <v>0</v>
      </c>
      <c r="P17" s="581">
        <f>SUMIFS('Position Report Src'!$L:$L,'Position Report Src'!$A:$A,$A17,'Position Report Src'!$B:$B,$B17,'Position Report Src'!$D:$D,IF($X17="","*",$X17),'Position Report Src'!$N:$N,SUBSTITUTE(P$3," Allocation",""))</f>
        <v>39250000</v>
      </c>
      <c r="Q17" s="581">
        <f>SUMIFS('Position Report Src'!$L:$L,'Position Report Src'!$A:$A,$A17,'Position Report Src'!$B:$B,$B17,'Position Report Src'!$D:$D,IF($X17="","*",$X17),'Position Report Src'!$N:$N,SUBSTITUTE(Q$3," Allocation",""))</f>
        <v>5000000</v>
      </c>
      <c r="R17" s="581">
        <f>SUMIFS('Position Report Src'!$L:$L,'Position Report Src'!$A:$A,$A17,'Position Report Src'!$B:$B,$B17,'Position Report Src'!$D:$D,IF($X17="","*",$X17),'Position Report Src'!$N:$N,SUBSTITUTE(R$3," Allocation",""))</f>
        <v>0</v>
      </c>
      <c r="S17" s="581">
        <f>SUMIFS('Position Report Src'!$L:$L,'Position Report Src'!$A:$A,$A17,'Position Report Src'!$B:$B,$B17,'Position Report Src'!$D:$D,IF($X17="","*",$X17),'Position Report Src'!$N:$N,SUBSTITUTE(S$3," Allocation",""))</f>
        <v>0</v>
      </c>
      <c r="T17" s="581">
        <f>SUMIFS('Position Report Src'!$L:$L,'Position Report Src'!$A:$A,$A17,'Position Report Src'!$B:$B,$B17,'Position Report Src'!$D:$D,IF($X17="","*",$X17),'Position Report Src'!$N:$N,SUBSTITUTE(T$3," Allocation",""))</f>
        <v>0</v>
      </c>
      <c r="U17" s="581">
        <f>SUMIFS('Position Report Src'!$L:$L,'Position Report Src'!$A:$A,$A17,'Position Report Src'!$B:$B,$B17,'Position Report Src'!$D:$D,IF($X17="","*",$X17),'Position Report Src'!$N:$N,SUBSTITUTE(U$3," Allocation",""))</f>
        <v>0</v>
      </c>
      <c r="V17" s="581">
        <f>SUMIFS('Position Report Src'!$L:$L,'Position Report Src'!$A:$A,$A17,'Position Report Src'!$B:$B,$B17,'Position Report Src'!$D:$D,IF($X17="","*",$X17),'Position Report Src'!$N:$N,SUBSTITUTE(V$3," Allocation",""))</f>
        <v>0</v>
      </c>
      <c r="W17" s="581">
        <f>SUMIFS('Position Report Src'!$L:$L,'Position Report Src'!$A:$A,$A17,'Position Report Src'!$B:$B,$B17,'Position Report Src'!$D:$D,IF($X17="","*",$X17),'Position Report Src'!$N:$N,SUBSTITUTE(W$3," Allocation",""))</f>
        <v>0</v>
      </c>
      <c r="AA17" s="587">
        <f>IF($D17="FI+",_xlfn.XLOOKUP($A17&amp;"|"&amp;$B17&amp;"|"&amp;IF($X17="","*",$X17),'Position Report Src'!$O:$O,'Position Report Src'!$I:$I,"",2),"N/A")</f>
        <v>235</v>
      </c>
      <c r="AB17" s="588">
        <f>IF($D17="FI+",_xlfn.XLOOKUP($A17&amp;"|"&amp;$B17&amp;"|"&amp;IF($X17="","*",$X17),'Position Report Src'!$O:$O,'Position Report Src'!$H:$H,"",2),"N/A")</f>
        <v>2.96</v>
      </c>
      <c r="AC17" s="683" t="s">
        <v>95</v>
      </c>
      <c r="AD17" s="683" t="s">
        <v>95</v>
      </c>
      <c r="AE17" s="589" t="str">
        <f>IF($D17="FI+","N/A",_xlfn.XLOOKUP($A17&amp;"|"&amp;$B17&amp;"|"&amp;IF($X17="","*",$X17),'Position Report Src'!$O:$O,'Position Report Src'!$I:$I,"",2))</f>
        <v>N/A</v>
      </c>
      <c r="AF17" s="590" t="str">
        <f>IF($D17="FI+","N/A",_xlfn.XLOOKUP($A17&amp;"|"&amp;$B17&amp;"|"&amp;IF($X17="","*",$X17),'Position Report Src'!$O:$O,'Position Report Src'!$H:$H,"",2))</f>
        <v>N/A</v>
      </c>
      <c r="AG17" s="592" t="str">
        <f t="shared" si="0"/>
        <v/>
      </c>
      <c r="AH17" s="592" t="str">
        <f t="shared" si="1"/>
        <v/>
      </c>
      <c r="AI17" s="589">
        <f t="shared" si="2"/>
        <v>235</v>
      </c>
      <c r="AJ17" s="590">
        <f t="shared" si="3"/>
        <v>2.96</v>
      </c>
      <c r="AK17" s="594" t="str">
        <f t="shared" si="4"/>
        <v>N/A</v>
      </c>
      <c r="AL17" s="594" t="str">
        <f t="shared" si="5"/>
        <v>N/A</v>
      </c>
      <c r="AM17" s="595" t="str">
        <f t="shared" si="6"/>
        <v>N/A</v>
      </c>
      <c r="AN17" s="596" t="str">
        <f t="shared" si="7"/>
        <v>N/A</v>
      </c>
      <c r="BA17" s="682" t="str">
        <f>IF(AND($D17="FI+",_xlfn.XLOOKUP($C17,'Loan Data'!$C:$C,'Loan Data'!$D:$D,"")="N/A"),"Schedule B","")</f>
        <v>Schedule B</v>
      </c>
      <c r="BB17" s="592" t="str">
        <f>IF($BA17="Schedule B",_xlfn.XLOOKUP($A17&amp;"|"&amp;$B17&amp;"|"&amp;IF($X17="","*",$X17),'Position Report Src'!$O:$O,'Position Report Src'!$G:$G,"",2),"")</f>
        <v>CM2</v>
      </c>
      <c r="BC17" s="592" t="str">
        <f>IF($BA17="Schedule B",_xlfn.XLOOKUP($A17&amp;"|"&amp;$B17&amp;"|"&amp;IF($X17="","*",$X17),'Position Report Src'!$O:$O,'Position Report Src'!$G:$G,"",2),"")</f>
        <v>CM2</v>
      </c>
    </row>
    <row r="18" spans="1:55" x14ac:dyDescent="0.35">
      <c r="A18" s="680" t="s">
        <v>2343</v>
      </c>
      <c r="B18" s="681">
        <v>340601</v>
      </c>
      <c r="C18" s="681" t="s">
        <v>2344</v>
      </c>
      <c r="D18" s="580" t="str">
        <f>SUBSTITUTE(_xlfn.XLOOKUP($A18&amp;"|"&amp;$B18&amp;"|"&amp;IF($X18="","*",$X18),'Position Report Src'!$O:$O,'Position Report Src'!$M:$M,"",2),"Fixed Income Plus","FI+")</f>
        <v>Opportunistic</v>
      </c>
      <c r="E18" s="582">
        <f t="shared" si="8"/>
        <v>80000000</v>
      </c>
      <c r="F18" s="583">
        <f>_xlfn.MAXIFS('Position Report Src'!$F:$F,'Position Report Src'!$A:$A,$A18,'Position Report Src'!$B:$B,$B18)</f>
        <v>46234</v>
      </c>
      <c r="G18" s="581">
        <f>SUMIFS('Position Report Src'!$L:$L,'Position Report Src'!$A:$A,$A18,'Position Report Src'!$B:$B,$B18,'Position Report Src'!$D:$D,IF($X18="","*",$X18),'Position Report Src'!$N:$N,SUBSTITUTE(G$3," Allocation",""))</f>
        <v>0</v>
      </c>
      <c r="H18" s="581">
        <f>SUMIFS('Position Report Src'!$L:$L,'Position Report Src'!$A:$A,$A18,'Position Report Src'!$B:$B,$B18,'Position Report Src'!$D:$D,IF($X18="","*",$X18),'Position Report Src'!$N:$N,SUBSTITUTE(H$3," Allocation",""))</f>
        <v>0</v>
      </c>
      <c r="I18" s="581">
        <f>SUMIFS('Position Report Src'!$L:$L,'Position Report Src'!$A:$A,$A18,'Position Report Src'!$B:$B,$B18,'Position Report Src'!$D:$D,IF($X18="","*",$X18),'Position Report Src'!$N:$N,SUBSTITUTE(I$3," Allocation",""))</f>
        <v>0</v>
      </c>
      <c r="J18" s="581">
        <f>SUMIFS('Position Report Src'!$L:$L,'Position Report Src'!$A:$A,$A18,'Position Report Src'!$B:$B,$B18,'Position Report Src'!$D:$D,IF($X18="","*",$X18),'Position Report Src'!$N:$N,SUBSTITUTE(J$3," Allocation",""))</f>
        <v>0</v>
      </c>
      <c r="K18" s="581">
        <f>SUMIFS('Position Report Src'!$L:$L,'Position Report Src'!$A:$A,$A18,'Position Report Src'!$B:$B,$B18,'Position Report Src'!$D:$D,IF($X18="","*",$X18),'Position Report Src'!$N:$N,SUBSTITUTE(K$3," Allocation",""))</f>
        <v>0</v>
      </c>
      <c r="L18" s="581">
        <f>SUMIFS('Position Report Src'!$L:$L,'Position Report Src'!$A:$A,$A18,'Position Report Src'!$B:$B,$B18,'Position Report Src'!$D:$D,IF($X18="","*",$X18),'Position Report Src'!$N:$N,SUBSTITUTE(L$3," Allocation",""))</f>
        <v>0</v>
      </c>
      <c r="M18" s="581">
        <f>SUMIFS('Position Report Src'!$L:$L,'Position Report Src'!$A:$A,$A18,'Position Report Src'!$B:$B,$B18,'Position Report Src'!$D:$D,IF($X18="","*",$X18),'Position Report Src'!$N:$N,SUBSTITUTE(M$3," Allocation",""))</f>
        <v>0</v>
      </c>
      <c r="N18" s="581">
        <f>SUMIFS('Position Report Src'!$L:$L,'Position Report Src'!$A:$A,$A18,'Position Report Src'!$B:$B,$B18,'Position Report Src'!$D:$D,IF($X18="","*",$X18),'Position Report Src'!$N:$N,SUBSTITUTE(N$3," Allocation",""))</f>
        <v>0</v>
      </c>
      <c r="O18" s="581">
        <f>SUMIFS('Position Report Src'!$L:$L,'Position Report Src'!$A:$A,$A18,'Position Report Src'!$B:$B,$B18,'Position Report Src'!$D:$D,IF($X18="","*",$X18),'Position Report Src'!$N:$N,SUBSTITUTE(O$3," Allocation",""))</f>
        <v>0</v>
      </c>
      <c r="P18" s="581">
        <f>SUMIFS('Position Report Src'!$L:$L,'Position Report Src'!$A:$A,$A18,'Position Report Src'!$B:$B,$B18,'Position Report Src'!$D:$D,IF($X18="","*",$X18),'Position Report Src'!$N:$N,SUBSTITUTE(P$3," Allocation",""))</f>
        <v>0</v>
      </c>
      <c r="Q18" s="581">
        <f>SUMIFS('Position Report Src'!$L:$L,'Position Report Src'!$A:$A,$A18,'Position Report Src'!$B:$B,$B18,'Position Report Src'!$D:$D,IF($X18="","*",$X18),'Position Report Src'!$N:$N,SUBSTITUTE(Q$3," Allocation",""))</f>
        <v>0</v>
      </c>
      <c r="R18" s="581">
        <f>SUMIFS('Position Report Src'!$L:$L,'Position Report Src'!$A:$A,$A18,'Position Report Src'!$B:$B,$B18,'Position Report Src'!$D:$D,IF($X18="","*",$X18),'Position Report Src'!$N:$N,SUBSTITUTE(R$3," Allocation",""))</f>
        <v>30000000</v>
      </c>
      <c r="S18" s="581">
        <f>SUMIFS('Position Report Src'!$L:$L,'Position Report Src'!$A:$A,$A18,'Position Report Src'!$B:$B,$B18,'Position Report Src'!$D:$D,IF($X18="","*",$X18),'Position Report Src'!$N:$N,SUBSTITUTE(S$3," Allocation",""))</f>
        <v>35000000</v>
      </c>
      <c r="T18" s="581">
        <f>SUMIFS('Position Report Src'!$L:$L,'Position Report Src'!$A:$A,$A18,'Position Report Src'!$B:$B,$B18,'Position Report Src'!$D:$D,IF($X18="","*",$X18),'Position Report Src'!$N:$N,SUBSTITUTE(T$3," Allocation",""))</f>
        <v>15000000</v>
      </c>
      <c r="U18" s="581">
        <f>SUMIFS('Position Report Src'!$L:$L,'Position Report Src'!$A:$A,$A18,'Position Report Src'!$B:$B,$B18,'Position Report Src'!$D:$D,IF($X18="","*",$X18),'Position Report Src'!$N:$N,SUBSTITUTE(U$3," Allocation",""))</f>
        <v>0</v>
      </c>
      <c r="V18" s="581">
        <f>SUMIFS('Position Report Src'!$L:$L,'Position Report Src'!$A:$A,$A18,'Position Report Src'!$B:$B,$B18,'Position Report Src'!$D:$D,IF($X18="","*",$X18),'Position Report Src'!$N:$N,SUBSTITUTE(V$3," Allocation",""))</f>
        <v>0</v>
      </c>
      <c r="W18" s="581">
        <f>SUMIFS('Position Report Src'!$L:$L,'Position Report Src'!$A:$A,$A18,'Position Report Src'!$B:$B,$B18,'Position Report Src'!$D:$D,IF($X18="","*",$X18),'Position Report Src'!$N:$N,SUBSTITUTE(W$3," Allocation",""))</f>
        <v>0</v>
      </c>
      <c r="Y18" s="683" t="s">
        <v>95</v>
      </c>
      <c r="Z18" s="683" t="s">
        <v>95</v>
      </c>
      <c r="AA18" s="587" t="str">
        <f>IF($D18="FI+",_xlfn.XLOOKUP($A18&amp;"|"&amp;$B18&amp;"|"&amp;IF($X18="","*",$X18),'Position Report Src'!$O:$O,'Position Report Src'!$I:$I,"",2),"N/A")</f>
        <v>N/A</v>
      </c>
      <c r="AB18" s="588" t="str">
        <f>IF($D18="FI+",_xlfn.XLOOKUP($A18&amp;"|"&amp;$B18&amp;"|"&amp;IF($X18="","*",$X18),'Position Report Src'!$O:$O,'Position Report Src'!$H:$H,"",2),"N/A")</f>
        <v>N/A</v>
      </c>
      <c r="AE18" s="589">
        <f>IF($D18="FI+","N/A",_xlfn.XLOOKUP($A18&amp;"|"&amp;$B18&amp;"|"&amp;IF($X18="","*",$X18),'Position Report Src'!$O:$O,'Position Report Src'!$I:$I,"",2))</f>
        <v>1250</v>
      </c>
      <c r="AF18" s="590">
        <f>IF($D18="FI+","N/A",_xlfn.XLOOKUP($A18&amp;"|"&amp;$B18&amp;"|"&amp;IF($X18="","*",$X18),'Position Report Src'!$O:$O,'Position Report Src'!$H:$H,"",2))</f>
        <v>5</v>
      </c>
      <c r="AG18" s="594" t="str">
        <f t="shared" si="0"/>
        <v>N/A</v>
      </c>
      <c r="AH18" s="594" t="str">
        <f t="shared" si="1"/>
        <v>N/A</v>
      </c>
      <c r="AI18" s="589" t="str">
        <f t="shared" si="2"/>
        <v>N/A</v>
      </c>
      <c r="AJ18" s="590" t="str">
        <f t="shared" si="3"/>
        <v>N/A</v>
      </c>
      <c r="AK18" s="592" t="str">
        <f t="shared" si="4"/>
        <v/>
      </c>
      <c r="AL18" s="592" t="str">
        <f t="shared" si="5"/>
        <v/>
      </c>
      <c r="AM18" s="595">
        <f t="shared" si="6"/>
        <v>1250</v>
      </c>
      <c r="AN18" s="596">
        <f t="shared" si="7"/>
        <v>5</v>
      </c>
      <c r="BA18" s="682" t="str">
        <f>IF(AND($D18="FI+",_xlfn.XLOOKUP($C18,'Loan Data'!$C:$C,'Loan Data'!$D:$D,"")="N/A"),"Schedule B","")</f>
        <v/>
      </c>
      <c r="BB18" s="592" t="str">
        <f>IF($BA18="Schedule B",_xlfn.XLOOKUP($A18&amp;"|"&amp;$B18&amp;"|"&amp;IF($X18="","*",$X18),'Position Report Src'!$O:$O,'Position Report Src'!$G:$G,"",2),"")</f>
        <v/>
      </c>
      <c r="BC18" s="592" t="str">
        <f>IF($BA18="Schedule B",_xlfn.XLOOKUP($A18&amp;"|"&amp;$B18&amp;"|"&amp;IF($X18="","*",$X18),'Position Report Src'!$O:$O,'Position Report Src'!$G:$G,"",2),"")</f>
        <v/>
      </c>
    </row>
    <row r="19" spans="1:55" x14ac:dyDescent="0.35">
      <c r="A19" s="680" t="s">
        <v>2839</v>
      </c>
      <c r="B19" s="681">
        <v>347849</v>
      </c>
      <c r="C19" s="681" t="s">
        <v>2838</v>
      </c>
      <c r="D19" s="580" t="str">
        <f>SUBSTITUTE(_xlfn.XLOOKUP($A19&amp;"|"&amp;$B19&amp;"|"&amp;IF($X19="","*",$X19),'Position Report Src'!$O:$O,'Position Report Src'!$M:$M,"",2),"Fixed Income Plus","FI+")</f>
        <v>FI+</v>
      </c>
      <c r="E19" s="582">
        <f t="shared" si="8"/>
        <v>55000000</v>
      </c>
      <c r="F19" s="583">
        <f>_xlfn.MAXIFS('Position Report Src'!$F:$F,'Position Report Src'!$A:$A,$A19,'Position Report Src'!$B:$B,$B19)</f>
        <v>46259</v>
      </c>
      <c r="G19" s="581">
        <f>SUMIFS('Position Report Src'!$L:$L,'Position Report Src'!$A:$A,$A19,'Position Report Src'!$B:$B,$B19,'Position Report Src'!$D:$D,IF($X19="","*",$X19),'Position Report Src'!$N:$N,SUBSTITUTE(G$3," Allocation",""))</f>
        <v>5000000</v>
      </c>
      <c r="H19" s="581">
        <f>SUMIFS('Position Report Src'!$L:$L,'Position Report Src'!$A:$A,$A19,'Position Report Src'!$B:$B,$B19,'Position Report Src'!$D:$D,IF($X19="","*",$X19),'Position Report Src'!$N:$N,SUBSTITUTE(H$3," Allocation",""))</f>
        <v>0</v>
      </c>
      <c r="I19" s="581">
        <f>SUMIFS('Position Report Src'!$L:$L,'Position Report Src'!$A:$A,$A19,'Position Report Src'!$B:$B,$B19,'Position Report Src'!$D:$D,IF($X19="","*",$X19),'Position Report Src'!$N:$N,SUBSTITUTE(I$3," Allocation",""))</f>
        <v>0</v>
      </c>
      <c r="J19" s="581">
        <f>SUMIFS('Position Report Src'!$L:$L,'Position Report Src'!$A:$A,$A19,'Position Report Src'!$B:$B,$B19,'Position Report Src'!$D:$D,IF($X19="","*",$X19),'Position Report Src'!$N:$N,SUBSTITUTE(J$3," Allocation",""))</f>
        <v>0</v>
      </c>
      <c r="K19" s="581">
        <f>SUMIFS('Position Report Src'!$L:$L,'Position Report Src'!$A:$A,$A19,'Position Report Src'!$B:$B,$B19,'Position Report Src'!$D:$D,IF($X19="","*",$X19),'Position Report Src'!$N:$N,SUBSTITUTE(K$3," Allocation",""))</f>
        <v>0</v>
      </c>
      <c r="L19" s="581">
        <f>SUMIFS('Position Report Src'!$L:$L,'Position Report Src'!$A:$A,$A19,'Position Report Src'!$B:$B,$B19,'Position Report Src'!$D:$D,IF($X19="","*",$X19),'Position Report Src'!$N:$N,SUBSTITUTE(L$3," Allocation",""))</f>
        <v>0</v>
      </c>
      <c r="M19" s="581">
        <f>SUMIFS('Position Report Src'!$L:$L,'Position Report Src'!$A:$A,$A19,'Position Report Src'!$B:$B,$B19,'Position Report Src'!$D:$D,IF($X19="","*",$X19),'Position Report Src'!$N:$N,SUBSTITUTE(M$3," Allocation",""))</f>
        <v>5000000</v>
      </c>
      <c r="N19" s="581">
        <f>SUMIFS('Position Report Src'!$L:$L,'Position Report Src'!$A:$A,$A19,'Position Report Src'!$B:$B,$B19,'Position Report Src'!$D:$D,IF($X19="","*",$X19),'Position Report Src'!$N:$N,SUBSTITUTE(N$3," Allocation",""))</f>
        <v>0</v>
      </c>
      <c r="O19" s="581">
        <f>SUMIFS('Position Report Src'!$L:$L,'Position Report Src'!$A:$A,$A19,'Position Report Src'!$B:$B,$B19,'Position Report Src'!$D:$D,IF($X19="","*",$X19),'Position Report Src'!$N:$N,SUBSTITUTE(O$3," Allocation",""))</f>
        <v>0</v>
      </c>
      <c r="P19" s="581">
        <f>SUMIFS('Position Report Src'!$L:$L,'Position Report Src'!$A:$A,$A19,'Position Report Src'!$B:$B,$B19,'Position Report Src'!$D:$D,IF($X19="","*",$X19),'Position Report Src'!$N:$N,SUBSTITUTE(P$3," Allocation",""))</f>
        <v>39180000</v>
      </c>
      <c r="Q19" s="581">
        <f>SUMIFS('Position Report Src'!$L:$L,'Position Report Src'!$A:$A,$A19,'Position Report Src'!$B:$B,$B19,'Position Report Src'!$D:$D,IF($X19="","*",$X19),'Position Report Src'!$N:$N,SUBSTITUTE(Q$3," Allocation",""))</f>
        <v>5820000</v>
      </c>
      <c r="R19" s="581">
        <f>SUMIFS('Position Report Src'!$L:$L,'Position Report Src'!$A:$A,$A19,'Position Report Src'!$B:$B,$B19,'Position Report Src'!$D:$D,IF($X19="","*",$X19),'Position Report Src'!$N:$N,SUBSTITUTE(R$3," Allocation",""))</f>
        <v>0</v>
      </c>
      <c r="S19" s="581">
        <f>SUMIFS('Position Report Src'!$L:$L,'Position Report Src'!$A:$A,$A19,'Position Report Src'!$B:$B,$B19,'Position Report Src'!$D:$D,IF($X19="","*",$X19),'Position Report Src'!$N:$N,SUBSTITUTE(S$3," Allocation",""))</f>
        <v>0</v>
      </c>
      <c r="T19" s="581">
        <f>SUMIFS('Position Report Src'!$L:$L,'Position Report Src'!$A:$A,$A19,'Position Report Src'!$B:$B,$B19,'Position Report Src'!$D:$D,IF($X19="","*",$X19),'Position Report Src'!$N:$N,SUBSTITUTE(T$3," Allocation",""))</f>
        <v>0</v>
      </c>
      <c r="U19" s="581">
        <f>SUMIFS('Position Report Src'!$L:$L,'Position Report Src'!$A:$A,$A19,'Position Report Src'!$B:$B,$B19,'Position Report Src'!$D:$D,IF($X19="","*",$X19),'Position Report Src'!$N:$N,SUBSTITUTE(U$3," Allocation",""))</f>
        <v>0</v>
      </c>
      <c r="V19" s="581">
        <f>SUMIFS('Position Report Src'!$L:$L,'Position Report Src'!$A:$A,$A19,'Position Report Src'!$B:$B,$B19,'Position Report Src'!$D:$D,IF($X19="","*",$X19),'Position Report Src'!$N:$N,SUBSTITUTE(V$3," Allocation",""))</f>
        <v>0</v>
      </c>
      <c r="W19" s="581">
        <f>SUMIFS('Position Report Src'!$L:$L,'Position Report Src'!$A:$A,$A19,'Position Report Src'!$B:$B,$B19,'Position Report Src'!$D:$D,IF($X19="","*",$X19),'Position Report Src'!$N:$N,SUBSTITUTE(W$3," Allocation",""))</f>
        <v>0</v>
      </c>
      <c r="AA19" s="587">
        <f>IF($D19="FI+",_xlfn.XLOOKUP($A19&amp;"|"&amp;$B19&amp;"|"&amp;IF($X19="","*",$X19),'Position Report Src'!$O:$O,'Position Report Src'!$I:$I,"",2),"N/A")</f>
        <v>285</v>
      </c>
      <c r="AB19" s="588">
        <f>IF($D19="FI+",_xlfn.XLOOKUP($A19&amp;"|"&amp;$B19&amp;"|"&amp;IF($X19="","*",$X19),'Position Report Src'!$O:$O,'Position Report Src'!$H:$H,"",2),"N/A")</f>
        <v>5</v>
      </c>
      <c r="AC19" s="683" t="s">
        <v>95</v>
      </c>
      <c r="AD19" s="683" t="s">
        <v>95</v>
      </c>
      <c r="AE19" s="589" t="str">
        <f>IF($D19="FI+","N/A",_xlfn.XLOOKUP($A19&amp;"|"&amp;$B19&amp;"|"&amp;IF($X19="","*",$X19),'Position Report Src'!$O:$O,'Position Report Src'!$I:$I,"",2))</f>
        <v>N/A</v>
      </c>
      <c r="AF19" s="590" t="str">
        <f>IF($D19="FI+","N/A",_xlfn.XLOOKUP($A19&amp;"|"&amp;$B19&amp;"|"&amp;IF($X19="","*",$X19),'Position Report Src'!$O:$O,'Position Report Src'!$H:$H,"",2))</f>
        <v>N/A</v>
      </c>
      <c r="AG19" s="592" t="str">
        <f t="shared" si="0"/>
        <v/>
      </c>
      <c r="AH19" s="592" t="str">
        <f t="shared" si="1"/>
        <v/>
      </c>
      <c r="AI19" s="589">
        <f t="shared" si="2"/>
        <v>285</v>
      </c>
      <c r="AJ19" s="590">
        <f t="shared" si="3"/>
        <v>5</v>
      </c>
      <c r="AK19" s="594" t="str">
        <f t="shared" si="4"/>
        <v>N/A</v>
      </c>
      <c r="AL19" s="594" t="str">
        <f t="shared" si="5"/>
        <v>N/A</v>
      </c>
      <c r="AM19" s="595" t="str">
        <f t="shared" si="6"/>
        <v>N/A</v>
      </c>
      <c r="AN19" s="596" t="str">
        <f t="shared" si="7"/>
        <v>N/A</v>
      </c>
      <c r="BA19" s="682" t="str">
        <f>IF(AND($D19="FI+",_xlfn.XLOOKUP($C19,'Loan Data'!$C:$C,'Loan Data'!$D:$D,"")="N/A"),"Schedule B","")</f>
        <v>Schedule B</v>
      </c>
      <c r="BB19" s="592" t="str">
        <f>IF($BA19="Schedule B",_xlfn.XLOOKUP($A19&amp;"|"&amp;$B19&amp;"|"&amp;IF($X19="","*",$X19),'Position Report Src'!$O:$O,'Position Report Src'!$G:$G,"",2),"")</f>
        <v>CM2</v>
      </c>
      <c r="BC19" s="592" t="str">
        <f>IF($BA19="Schedule B",_xlfn.XLOOKUP($A19&amp;"|"&amp;$B19&amp;"|"&amp;IF($X19="","*",$X19),'Position Report Src'!$O:$O,'Position Report Src'!$G:$G,"",2),"")</f>
        <v>CM2</v>
      </c>
    </row>
    <row r="20" spans="1:55" x14ac:dyDescent="0.35">
      <c r="A20" s="680" t="s">
        <v>2891</v>
      </c>
      <c r="B20" s="681">
        <v>336008</v>
      </c>
      <c r="C20" s="681" t="s">
        <v>2890</v>
      </c>
      <c r="D20" s="580" t="str">
        <f>SUBSTITUTE(_xlfn.XLOOKUP($A20&amp;"|"&amp;$B20&amp;"|"&amp;IF($X20="","*",$X20),'Position Report Src'!$O:$O,'Position Report Src'!$M:$M,"",2),"Fixed Income Plus","FI+")</f>
        <v>Opportunistic</v>
      </c>
      <c r="E20" s="582">
        <f t="shared" si="8"/>
        <v>38651985</v>
      </c>
      <c r="F20" s="583">
        <f>_xlfn.MAXIFS('Position Report Src'!$F:$F,'Position Report Src'!$A:$A,$A20,'Position Report Src'!$B:$B,$B20)</f>
        <v>45924</v>
      </c>
      <c r="G20" s="581">
        <f>SUMIFS('Position Report Src'!$L:$L,'Position Report Src'!$A:$A,$A20,'Position Report Src'!$B:$B,$B20,'Position Report Src'!$D:$D,IF($X20="","*",$X20),'Position Report Src'!$N:$N,SUBSTITUTE(G$3," Allocation",""))</f>
        <v>0</v>
      </c>
      <c r="H20" s="581">
        <f>SUMIFS('Position Report Src'!$L:$L,'Position Report Src'!$A:$A,$A20,'Position Report Src'!$B:$B,$B20,'Position Report Src'!$D:$D,IF($X20="","*",$X20),'Position Report Src'!$N:$N,SUBSTITUTE(H$3," Allocation",""))</f>
        <v>0</v>
      </c>
      <c r="I20" s="581">
        <f>SUMIFS('Position Report Src'!$L:$L,'Position Report Src'!$A:$A,$A20,'Position Report Src'!$B:$B,$B20,'Position Report Src'!$D:$D,IF($X20="","*",$X20),'Position Report Src'!$N:$N,SUBSTITUTE(I$3," Allocation",""))</f>
        <v>0</v>
      </c>
      <c r="J20" s="581">
        <f>SUMIFS('Position Report Src'!$L:$L,'Position Report Src'!$A:$A,$A20,'Position Report Src'!$B:$B,$B20,'Position Report Src'!$D:$D,IF($X20="","*",$X20),'Position Report Src'!$N:$N,SUBSTITUTE(J$3," Allocation",""))</f>
        <v>0</v>
      </c>
      <c r="K20" s="581">
        <f>SUMIFS('Position Report Src'!$L:$L,'Position Report Src'!$A:$A,$A20,'Position Report Src'!$B:$B,$B20,'Position Report Src'!$D:$D,IF($X20="","*",$X20),'Position Report Src'!$N:$N,SUBSTITUTE(K$3," Allocation",""))</f>
        <v>0</v>
      </c>
      <c r="L20" s="581">
        <f>SUMIFS('Position Report Src'!$L:$L,'Position Report Src'!$A:$A,$A20,'Position Report Src'!$B:$B,$B20,'Position Report Src'!$D:$D,IF($X20="","*",$X20),'Position Report Src'!$N:$N,SUBSTITUTE(L$3," Allocation",""))</f>
        <v>0</v>
      </c>
      <c r="M20" s="581">
        <f>SUMIFS('Position Report Src'!$L:$L,'Position Report Src'!$A:$A,$A20,'Position Report Src'!$B:$B,$B20,'Position Report Src'!$D:$D,IF($X20="","*",$X20),'Position Report Src'!$N:$N,SUBSTITUTE(M$3," Allocation",""))</f>
        <v>0</v>
      </c>
      <c r="N20" s="581">
        <f>SUMIFS('Position Report Src'!$L:$L,'Position Report Src'!$A:$A,$A20,'Position Report Src'!$B:$B,$B20,'Position Report Src'!$D:$D,IF($X20="","*",$X20),'Position Report Src'!$N:$N,SUBSTITUTE(N$3," Allocation",""))</f>
        <v>0</v>
      </c>
      <c r="O20" s="581">
        <f>SUMIFS('Position Report Src'!$L:$L,'Position Report Src'!$A:$A,$A20,'Position Report Src'!$B:$B,$B20,'Position Report Src'!$D:$D,IF($X20="","*",$X20),'Position Report Src'!$N:$N,SUBSTITUTE(O$3," Allocation",""))</f>
        <v>0</v>
      </c>
      <c r="P20" s="581">
        <f>SUMIFS('Position Report Src'!$L:$L,'Position Report Src'!$A:$A,$A20,'Position Report Src'!$B:$B,$B20,'Position Report Src'!$D:$D,IF($X20="","*",$X20),'Position Report Src'!$N:$N,SUBSTITUTE(P$3," Allocation",""))</f>
        <v>0</v>
      </c>
      <c r="Q20" s="581">
        <f>SUMIFS('Position Report Src'!$L:$L,'Position Report Src'!$A:$A,$A20,'Position Report Src'!$B:$B,$B20,'Position Report Src'!$D:$D,IF($X20="","*",$X20),'Position Report Src'!$N:$N,SUBSTITUTE(Q$3," Allocation",""))</f>
        <v>0</v>
      </c>
      <c r="R20" s="581">
        <f>SUMIFS('Position Report Src'!$L:$L,'Position Report Src'!$A:$A,$A20,'Position Report Src'!$B:$B,$B20,'Position Report Src'!$D:$D,IF($X20="","*",$X20),'Position Report Src'!$N:$N,SUBSTITUTE(R$3," Allocation",""))</f>
        <v>17173076.9355</v>
      </c>
      <c r="S20" s="581">
        <f>SUMIFS('Position Report Src'!$L:$L,'Position Report Src'!$A:$A,$A20,'Position Report Src'!$B:$B,$B20,'Position Report Src'!$D:$D,IF($X20="","*",$X20),'Position Report Src'!$N:$N,SUBSTITUTE(S$3," Allocation",""))</f>
        <v>21478908.0645</v>
      </c>
      <c r="T20" s="581">
        <f>SUMIFS('Position Report Src'!$L:$L,'Position Report Src'!$A:$A,$A20,'Position Report Src'!$B:$B,$B20,'Position Report Src'!$D:$D,IF($X20="","*",$X20),'Position Report Src'!$N:$N,SUBSTITUTE(T$3," Allocation",""))</f>
        <v>0</v>
      </c>
      <c r="U20" s="581">
        <f>SUMIFS('Position Report Src'!$L:$L,'Position Report Src'!$A:$A,$A20,'Position Report Src'!$B:$B,$B20,'Position Report Src'!$D:$D,IF($X20="","*",$X20),'Position Report Src'!$N:$N,SUBSTITUTE(U$3," Allocation",""))</f>
        <v>0</v>
      </c>
      <c r="V20" s="581">
        <f>SUMIFS('Position Report Src'!$L:$L,'Position Report Src'!$A:$A,$A20,'Position Report Src'!$B:$B,$B20,'Position Report Src'!$D:$D,IF($X20="","*",$X20),'Position Report Src'!$N:$N,SUBSTITUTE(V$3," Allocation",""))</f>
        <v>0</v>
      </c>
      <c r="W20" s="581">
        <f>SUMIFS('Position Report Src'!$L:$L,'Position Report Src'!$A:$A,$A20,'Position Report Src'!$B:$B,$B20,'Position Report Src'!$D:$D,IF($X20="","*",$X20),'Position Report Src'!$N:$N,SUBSTITUTE(W$3," Allocation",""))</f>
        <v>0</v>
      </c>
      <c r="Y20" s="683" t="s">
        <v>95</v>
      </c>
      <c r="Z20" s="683" t="s">
        <v>95</v>
      </c>
      <c r="AA20" s="587" t="str">
        <f>IF($D20="FI+",_xlfn.XLOOKUP($A20&amp;"|"&amp;$B20&amp;"|"&amp;IF($X20="","*",$X20),'Position Report Src'!$O:$O,'Position Report Src'!$I:$I,"",2),"N/A")</f>
        <v>N/A</v>
      </c>
      <c r="AB20" s="588" t="str">
        <f>IF($D20="FI+",_xlfn.XLOOKUP($A20&amp;"|"&amp;$B20&amp;"|"&amp;IF($X20="","*",$X20),'Position Report Src'!$O:$O,'Position Report Src'!$H:$H,"",2),"N/A")</f>
        <v>N/A</v>
      </c>
      <c r="AC20" s="604">
        <v>0.14000000000000001</v>
      </c>
      <c r="AD20" s="605">
        <v>1.47</v>
      </c>
      <c r="AE20" s="589" t="str">
        <f>IF($D20="FI+","N/A",_xlfn.XLOOKUP($A20&amp;"|"&amp;$B20&amp;"|"&amp;IF($X20="","*",$X20),'Position Report Src'!$O:$O,'Position Report Src'!$I:$I,"",2))</f>
        <v>N/A</v>
      </c>
      <c r="AF20" s="590">
        <f>IF($D20="FI+","N/A",_xlfn.XLOOKUP($A20&amp;"|"&amp;$B20&amp;"|"&amp;IF($X20="","*",$X20),'Position Report Src'!$O:$O,'Position Report Src'!$H:$H,"",2))</f>
        <v>3</v>
      </c>
      <c r="AG20" s="594" t="str">
        <f t="shared" si="0"/>
        <v>N/A</v>
      </c>
      <c r="AH20" s="594" t="str">
        <f t="shared" si="1"/>
        <v>N/A</v>
      </c>
      <c r="AI20" s="589" t="str">
        <f t="shared" si="2"/>
        <v>N/A</v>
      </c>
      <c r="AJ20" s="590" t="str">
        <f t="shared" si="3"/>
        <v>N/A</v>
      </c>
      <c r="AK20" s="592">
        <f t="shared" si="4"/>
        <v>0.14000000000000001</v>
      </c>
      <c r="AL20" s="592">
        <f t="shared" si="5"/>
        <v>1.47</v>
      </c>
      <c r="AM20" s="595" t="str">
        <f t="shared" si="6"/>
        <v>N/A</v>
      </c>
      <c r="AN20" s="596">
        <f t="shared" si="7"/>
        <v>3</v>
      </c>
      <c r="BA20" s="682" t="str">
        <f>IF(AND($D20="FI+",_xlfn.XLOOKUP($C20,'Loan Data'!$C:$C,'Loan Data'!$D:$D,"")="N/A"),"Schedule B","")</f>
        <v/>
      </c>
      <c r="BB20" s="592" t="str">
        <f>IF($BA20="Schedule B",_xlfn.XLOOKUP($A20&amp;"|"&amp;$B20&amp;"|"&amp;IF($X20="","*",$X20),'Position Report Src'!$O:$O,'Position Report Src'!$G:$G,"",2),"")</f>
        <v/>
      </c>
      <c r="BC20" s="592" t="str">
        <f>IF($BA20="Schedule B",_xlfn.XLOOKUP($A20&amp;"|"&amp;$B20&amp;"|"&amp;IF($X20="","*",$X20),'Position Report Src'!$O:$O,'Position Report Src'!$G:$G,"",2),"")</f>
        <v/>
      </c>
    </row>
    <row r="21" spans="1:55" x14ac:dyDescent="0.35">
      <c r="A21" s="680" t="s">
        <v>2897</v>
      </c>
      <c r="B21" s="681">
        <v>342718</v>
      </c>
      <c r="C21" s="681" t="s">
        <v>2893</v>
      </c>
      <c r="D21" s="580" t="str">
        <f>SUBSTITUTE(_xlfn.XLOOKUP($A21&amp;"|"&amp;$B21&amp;"|"&amp;IF($X21="","*",$X21),'Position Report Src'!$O:$O,'Position Report Src'!$M:$M,"",2),"Fixed Income Plus","FI+")</f>
        <v>Opportunistic</v>
      </c>
      <c r="E21" s="582">
        <f t="shared" si="8"/>
        <v>19391891.891890999</v>
      </c>
      <c r="F21" s="583">
        <f>_xlfn.MAXIFS('Position Report Src'!$F:$F,'Position Report Src'!$A:$A,$A21,'Position Report Src'!$B:$B,$B21)</f>
        <v>46036</v>
      </c>
      <c r="G21" s="581">
        <f>SUMIFS('Position Report Src'!$L:$L,'Position Report Src'!$A:$A,$A21,'Position Report Src'!$B:$B,$B21,'Position Report Src'!$D:$D,IF($X21="","*",$X21),'Position Report Src'!$N:$N,SUBSTITUTE(G$3," Allocation",""))</f>
        <v>0</v>
      </c>
      <c r="H21" s="581">
        <f>SUMIFS('Position Report Src'!$L:$L,'Position Report Src'!$A:$A,$A21,'Position Report Src'!$B:$B,$B21,'Position Report Src'!$D:$D,IF($X21="","*",$X21),'Position Report Src'!$N:$N,SUBSTITUTE(H$3," Allocation",""))</f>
        <v>0</v>
      </c>
      <c r="I21" s="581">
        <f>SUMIFS('Position Report Src'!$L:$L,'Position Report Src'!$A:$A,$A21,'Position Report Src'!$B:$B,$B21,'Position Report Src'!$D:$D,IF($X21="","*",$X21),'Position Report Src'!$N:$N,SUBSTITUTE(I$3," Allocation",""))</f>
        <v>0</v>
      </c>
      <c r="J21" s="581">
        <f>SUMIFS('Position Report Src'!$L:$L,'Position Report Src'!$A:$A,$A21,'Position Report Src'!$B:$B,$B21,'Position Report Src'!$D:$D,IF($X21="","*",$X21),'Position Report Src'!$N:$N,SUBSTITUTE(J$3," Allocation",""))</f>
        <v>0</v>
      </c>
      <c r="K21" s="581">
        <f>SUMIFS('Position Report Src'!$L:$L,'Position Report Src'!$A:$A,$A21,'Position Report Src'!$B:$B,$B21,'Position Report Src'!$D:$D,IF($X21="","*",$X21),'Position Report Src'!$N:$N,SUBSTITUTE(K$3," Allocation",""))</f>
        <v>0</v>
      </c>
      <c r="L21" s="581">
        <f>SUMIFS('Position Report Src'!$L:$L,'Position Report Src'!$A:$A,$A21,'Position Report Src'!$B:$B,$B21,'Position Report Src'!$D:$D,IF($X21="","*",$X21),'Position Report Src'!$N:$N,SUBSTITUTE(L$3," Allocation",""))</f>
        <v>0</v>
      </c>
      <c r="M21" s="581">
        <f>SUMIFS('Position Report Src'!$L:$L,'Position Report Src'!$A:$A,$A21,'Position Report Src'!$B:$B,$B21,'Position Report Src'!$D:$D,IF($X21="","*",$X21),'Position Report Src'!$N:$N,SUBSTITUTE(M$3," Allocation",""))</f>
        <v>0</v>
      </c>
      <c r="N21" s="581">
        <f>SUMIFS('Position Report Src'!$L:$L,'Position Report Src'!$A:$A,$A21,'Position Report Src'!$B:$B,$B21,'Position Report Src'!$D:$D,IF($X21="","*",$X21),'Position Report Src'!$N:$N,SUBSTITUTE(N$3," Allocation",""))</f>
        <v>0</v>
      </c>
      <c r="O21" s="581">
        <f>SUMIFS('Position Report Src'!$L:$L,'Position Report Src'!$A:$A,$A21,'Position Report Src'!$B:$B,$B21,'Position Report Src'!$D:$D,IF($X21="","*",$X21),'Position Report Src'!$N:$N,SUBSTITUTE(O$3," Allocation",""))</f>
        <v>0</v>
      </c>
      <c r="P21" s="581">
        <f>SUMIFS('Position Report Src'!$L:$L,'Position Report Src'!$A:$A,$A21,'Position Report Src'!$B:$B,$B21,'Position Report Src'!$D:$D,IF($X21="","*",$X21),'Position Report Src'!$N:$N,SUBSTITUTE(P$3," Allocation",""))</f>
        <v>0</v>
      </c>
      <c r="Q21" s="581">
        <f>SUMIFS('Position Report Src'!$L:$L,'Position Report Src'!$A:$A,$A21,'Position Report Src'!$B:$B,$B21,'Position Report Src'!$D:$D,IF($X21="","*",$X21),'Position Report Src'!$N:$N,SUBSTITUTE(Q$3," Allocation",""))</f>
        <v>0</v>
      </c>
      <c r="R21" s="581">
        <f>SUMIFS('Position Report Src'!$L:$L,'Position Report Src'!$A:$A,$A21,'Position Report Src'!$B:$B,$B21,'Position Report Src'!$D:$D,IF($X21="","*",$X21),'Position Report Src'!$N:$N,SUBSTITUTE(R$3," Allocation",""))</f>
        <v>19391891.891890999</v>
      </c>
      <c r="S21" s="581">
        <f>SUMIFS('Position Report Src'!$L:$L,'Position Report Src'!$A:$A,$A21,'Position Report Src'!$B:$B,$B21,'Position Report Src'!$D:$D,IF($X21="","*",$X21),'Position Report Src'!$N:$N,SUBSTITUTE(S$3," Allocation",""))</f>
        <v>0</v>
      </c>
      <c r="T21" s="581">
        <f>SUMIFS('Position Report Src'!$L:$L,'Position Report Src'!$A:$A,$A21,'Position Report Src'!$B:$B,$B21,'Position Report Src'!$D:$D,IF($X21="","*",$X21),'Position Report Src'!$N:$N,SUBSTITUTE(T$3," Allocation",""))</f>
        <v>0</v>
      </c>
      <c r="U21" s="581">
        <f>SUMIFS('Position Report Src'!$L:$L,'Position Report Src'!$A:$A,$A21,'Position Report Src'!$B:$B,$B21,'Position Report Src'!$D:$D,IF($X21="","*",$X21),'Position Report Src'!$N:$N,SUBSTITUTE(U$3," Allocation",""))</f>
        <v>0</v>
      </c>
      <c r="V21" s="581">
        <f>SUMIFS('Position Report Src'!$L:$L,'Position Report Src'!$A:$A,$A21,'Position Report Src'!$B:$B,$B21,'Position Report Src'!$D:$D,IF($X21="","*",$X21),'Position Report Src'!$N:$N,SUBSTITUTE(V$3," Allocation",""))</f>
        <v>0</v>
      </c>
      <c r="W21" s="581">
        <f>SUMIFS('Position Report Src'!$L:$L,'Position Report Src'!$A:$A,$A21,'Position Report Src'!$B:$B,$B21,'Position Report Src'!$D:$D,IF($X21="","*",$X21),'Position Report Src'!$N:$N,SUBSTITUTE(W$3," Allocation",""))</f>
        <v>0</v>
      </c>
      <c r="Y21" s="683" t="s">
        <v>95</v>
      </c>
      <c r="Z21" s="683" t="s">
        <v>95</v>
      </c>
      <c r="AA21" s="587" t="str">
        <f>IF($D21="FI+",_xlfn.XLOOKUP($A21&amp;"|"&amp;$B21&amp;"|"&amp;IF($X21="","*",$X21),'Position Report Src'!$O:$O,'Position Report Src'!$I:$I,"",2),"N/A")</f>
        <v>N/A</v>
      </c>
      <c r="AB21" s="588" t="str">
        <f>IF($D21="FI+",_xlfn.XLOOKUP($A21&amp;"|"&amp;$B21&amp;"|"&amp;IF($X21="","*",$X21),'Position Report Src'!$O:$O,'Position Report Src'!$H:$H,"",2),"N/A")</f>
        <v>N/A</v>
      </c>
      <c r="AC21" s="604">
        <v>0.1144</v>
      </c>
      <c r="AD21" s="605">
        <v>1.58</v>
      </c>
      <c r="AE21" s="589">
        <f>IF($D21="FI+","N/A",_xlfn.XLOOKUP($A21&amp;"|"&amp;$B21&amp;"|"&amp;IF($X21="","*",$X21),'Position Report Src'!$O:$O,'Position Report Src'!$I:$I,"",2))</f>
        <v>3.2000000000000001E-2</v>
      </c>
      <c r="AF21" s="590">
        <f>IF($D21="FI+","N/A",_xlfn.XLOOKUP($A21&amp;"|"&amp;$B21&amp;"|"&amp;IF($X21="","*",$X21),'Position Report Src'!$O:$O,'Position Report Src'!$H:$H,"",2))</f>
        <v>3</v>
      </c>
      <c r="AG21" s="594" t="str">
        <f t="shared" si="0"/>
        <v>N/A</v>
      </c>
      <c r="AH21" s="594" t="str">
        <f t="shared" si="1"/>
        <v>N/A</v>
      </c>
      <c r="AI21" s="589" t="str">
        <f t="shared" si="2"/>
        <v>N/A</v>
      </c>
      <c r="AJ21" s="590" t="str">
        <f t="shared" si="3"/>
        <v>N/A</v>
      </c>
      <c r="AK21" s="592">
        <f t="shared" si="4"/>
        <v>0.1144</v>
      </c>
      <c r="AL21" s="592">
        <f t="shared" si="5"/>
        <v>1.58</v>
      </c>
      <c r="AM21" s="595">
        <f t="shared" si="6"/>
        <v>3.2000000000000001E-2</v>
      </c>
      <c r="AN21" s="596">
        <f t="shared" si="7"/>
        <v>3</v>
      </c>
      <c r="BA21" s="682" t="str">
        <f>IF(AND($D21="FI+",_xlfn.XLOOKUP($C21,'Loan Data'!$C:$C,'Loan Data'!$D:$D,"")="N/A"),"Schedule B","")</f>
        <v/>
      </c>
      <c r="BB21" s="592" t="str">
        <f>IF($BA21="Schedule B",_xlfn.XLOOKUP($A21&amp;"|"&amp;$B21&amp;"|"&amp;IF($X21="","*",$X21),'Position Report Src'!$O:$O,'Position Report Src'!$G:$G,"",2),"")</f>
        <v/>
      </c>
      <c r="BC21" s="592" t="str">
        <f>IF($BA21="Schedule B",_xlfn.XLOOKUP($A21&amp;"|"&amp;$B21&amp;"|"&amp;IF($X21="","*",$X21),'Position Report Src'!$O:$O,'Position Report Src'!$G:$G,"",2),"")</f>
        <v/>
      </c>
    </row>
    <row r="22" spans="1:55" x14ac:dyDescent="0.35">
      <c r="A22" s="680" t="s">
        <v>2897</v>
      </c>
      <c r="B22" s="681">
        <v>341453</v>
      </c>
      <c r="C22" s="681" t="s">
        <v>3358</v>
      </c>
      <c r="D22" s="580" t="str">
        <f>SUBSTITUTE(_xlfn.XLOOKUP($A22&amp;"|"&amp;$B22&amp;"|"&amp;IF($X22="","*",$X22),'Position Report Src'!$O:$O,'Position Report Src'!$M:$M,"",2),"Fixed Income Plus","FI+")</f>
        <v>Opportunistic</v>
      </c>
      <c r="E22" s="582">
        <f t="shared" si="8"/>
        <v>103608108.108109</v>
      </c>
      <c r="F22" s="583">
        <f>_xlfn.MAXIFS('Position Report Src'!$F:$F,'Position Report Src'!$A:$A,$A22,'Position Report Src'!$B:$B,$B22)</f>
        <v>46036</v>
      </c>
      <c r="G22" s="581">
        <f>SUMIFS('Position Report Src'!$L:$L,'Position Report Src'!$A:$A,$A22,'Position Report Src'!$B:$B,$B22,'Position Report Src'!$D:$D,IF($X22="","*",$X22),'Position Report Src'!$N:$N,SUBSTITUTE(G$3," Allocation",""))</f>
        <v>0</v>
      </c>
      <c r="H22" s="581">
        <f>SUMIFS('Position Report Src'!$L:$L,'Position Report Src'!$A:$A,$A22,'Position Report Src'!$B:$B,$B22,'Position Report Src'!$D:$D,IF($X22="","*",$X22),'Position Report Src'!$N:$N,SUBSTITUTE(H$3," Allocation",""))</f>
        <v>0</v>
      </c>
      <c r="I22" s="581">
        <f>SUMIFS('Position Report Src'!$L:$L,'Position Report Src'!$A:$A,$A22,'Position Report Src'!$B:$B,$B22,'Position Report Src'!$D:$D,IF($X22="","*",$X22),'Position Report Src'!$N:$N,SUBSTITUTE(I$3," Allocation",""))</f>
        <v>0</v>
      </c>
      <c r="J22" s="581">
        <f>SUMIFS('Position Report Src'!$L:$L,'Position Report Src'!$A:$A,$A22,'Position Report Src'!$B:$B,$B22,'Position Report Src'!$D:$D,IF($X22="","*",$X22),'Position Report Src'!$N:$N,SUBSTITUTE(J$3," Allocation",""))</f>
        <v>0</v>
      </c>
      <c r="K22" s="581">
        <f>SUMIFS('Position Report Src'!$L:$L,'Position Report Src'!$A:$A,$A22,'Position Report Src'!$B:$B,$B22,'Position Report Src'!$D:$D,IF($X22="","*",$X22),'Position Report Src'!$N:$N,SUBSTITUTE(K$3," Allocation",""))</f>
        <v>0</v>
      </c>
      <c r="L22" s="581">
        <f>SUMIFS('Position Report Src'!$L:$L,'Position Report Src'!$A:$A,$A22,'Position Report Src'!$B:$B,$B22,'Position Report Src'!$D:$D,IF($X22="","*",$X22),'Position Report Src'!$N:$N,SUBSTITUTE(L$3," Allocation",""))</f>
        <v>0</v>
      </c>
      <c r="M22" s="581">
        <f>SUMIFS('Position Report Src'!$L:$L,'Position Report Src'!$A:$A,$A22,'Position Report Src'!$B:$B,$B22,'Position Report Src'!$D:$D,IF($X22="","*",$X22),'Position Report Src'!$N:$N,SUBSTITUTE(M$3," Allocation",""))</f>
        <v>0</v>
      </c>
      <c r="N22" s="581">
        <f>SUMIFS('Position Report Src'!$L:$L,'Position Report Src'!$A:$A,$A22,'Position Report Src'!$B:$B,$B22,'Position Report Src'!$D:$D,IF($X22="","*",$X22),'Position Report Src'!$N:$N,SUBSTITUTE(N$3," Allocation",""))</f>
        <v>0</v>
      </c>
      <c r="O22" s="581">
        <f>SUMIFS('Position Report Src'!$L:$L,'Position Report Src'!$A:$A,$A22,'Position Report Src'!$B:$B,$B22,'Position Report Src'!$D:$D,IF($X22="","*",$X22),'Position Report Src'!$N:$N,SUBSTITUTE(O$3," Allocation",""))</f>
        <v>0</v>
      </c>
      <c r="P22" s="581">
        <f>SUMIFS('Position Report Src'!$L:$L,'Position Report Src'!$A:$A,$A22,'Position Report Src'!$B:$B,$B22,'Position Report Src'!$D:$D,IF($X22="","*",$X22),'Position Report Src'!$N:$N,SUBSTITUTE(P$3," Allocation",""))</f>
        <v>0</v>
      </c>
      <c r="Q22" s="581">
        <f>SUMIFS('Position Report Src'!$L:$L,'Position Report Src'!$A:$A,$A22,'Position Report Src'!$B:$B,$B22,'Position Report Src'!$D:$D,IF($X22="","*",$X22),'Position Report Src'!$N:$N,SUBSTITUTE(Q$3," Allocation",""))</f>
        <v>0</v>
      </c>
      <c r="R22" s="581">
        <f>SUMIFS('Position Report Src'!$L:$L,'Position Report Src'!$A:$A,$A22,'Position Report Src'!$B:$B,$B22,'Position Report Src'!$D:$D,IF($X22="","*",$X22),'Position Report Src'!$N:$N,SUBSTITUTE(R$3," Allocation",""))</f>
        <v>0</v>
      </c>
      <c r="S22" s="581">
        <f>SUMIFS('Position Report Src'!$L:$L,'Position Report Src'!$A:$A,$A22,'Position Report Src'!$B:$B,$B22,'Position Report Src'!$D:$D,IF($X22="","*",$X22),'Position Report Src'!$N:$N,SUBSTITUTE(S$3," Allocation",""))</f>
        <v>34628378.378379002</v>
      </c>
      <c r="T22" s="581">
        <f>SUMIFS('Position Report Src'!$L:$L,'Position Report Src'!$A:$A,$A22,'Position Report Src'!$B:$B,$B22,'Position Report Src'!$D:$D,IF($X22="","*",$X22),'Position Report Src'!$N:$N,SUBSTITUTE(T$3," Allocation",""))</f>
        <v>0</v>
      </c>
      <c r="U22" s="581">
        <f>SUMIFS('Position Report Src'!$L:$L,'Position Report Src'!$A:$A,$A22,'Position Report Src'!$B:$B,$B22,'Position Report Src'!$D:$D,IF($X22="","*",$X22),'Position Report Src'!$N:$N,SUBSTITUTE(U$3," Allocation",""))</f>
        <v>68979729.729729995</v>
      </c>
      <c r="V22" s="581">
        <f>SUMIFS('Position Report Src'!$L:$L,'Position Report Src'!$A:$A,$A22,'Position Report Src'!$B:$B,$B22,'Position Report Src'!$D:$D,IF($X22="","*",$X22),'Position Report Src'!$N:$N,SUBSTITUTE(V$3," Allocation",""))</f>
        <v>0</v>
      </c>
      <c r="W22" s="581">
        <f>SUMIFS('Position Report Src'!$L:$L,'Position Report Src'!$A:$A,$A22,'Position Report Src'!$B:$B,$B22,'Position Report Src'!$D:$D,IF($X22="","*",$X22),'Position Report Src'!$N:$N,SUBSTITUTE(W$3," Allocation",""))</f>
        <v>0</v>
      </c>
      <c r="Y22" s="683" t="s">
        <v>95</v>
      </c>
      <c r="Z22" s="683" t="s">
        <v>95</v>
      </c>
      <c r="AA22" s="587" t="str">
        <f>IF($D22="FI+",_xlfn.XLOOKUP($A22&amp;"|"&amp;$B22&amp;"|"&amp;IF($X22="","*",$X22),'Position Report Src'!$O:$O,'Position Report Src'!$I:$I,"",2),"N/A")</f>
        <v>N/A</v>
      </c>
      <c r="AB22" s="588" t="str">
        <f>IF($D22="FI+",_xlfn.XLOOKUP($A22&amp;"|"&amp;$B22&amp;"|"&amp;IF($X22="","*",$X22),'Position Report Src'!$O:$O,'Position Report Src'!$H:$H,"",2),"N/A")</f>
        <v>N/A</v>
      </c>
      <c r="AE22" s="589">
        <f>IF($D22="FI+","N/A",_xlfn.XLOOKUP($A22&amp;"|"&amp;$B22&amp;"|"&amp;IF($X22="","*",$X22),'Position Report Src'!$O:$O,'Position Report Src'!$I:$I,"",2))</f>
        <v>3.2000000000000001E-2</v>
      </c>
      <c r="AF22" s="590">
        <f>IF($D22="FI+","N/A",_xlfn.XLOOKUP($A22&amp;"|"&amp;$B22&amp;"|"&amp;IF($X22="","*",$X22),'Position Report Src'!$O:$O,'Position Report Src'!$H:$H,"",2))</f>
        <v>3</v>
      </c>
      <c r="AG22" s="594" t="str">
        <f t="shared" si="0"/>
        <v>N/A</v>
      </c>
      <c r="AH22" s="594" t="str">
        <f t="shared" si="1"/>
        <v>N/A</v>
      </c>
      <c r="AI22" s="589" t="str">
        <f t="shared" si="2"/>
        <v>N/A</v>
      </c>
      <c r="AJ22" s="590" t="str">
        <f t="shared" si="3"/>
        <v>N/A</v>
      </c>
      <c r="AK22" s="592" t="str">
        <f t="shared" si="4"/>
        <v/>
      </c>
      <c r="AL22" s="592" t="str">
        <f t="shared" si="5"/>
        <v/>
      </c>
      <c r="AM22" s="595">
        <f t="shared" si="6"/>
        <v>3.2000000000000001E-2</v>
      </c>
      <c r="AN22" s="596">
        <f t="shared" si="7"/>
        <v>3</v>
      </c>
      <c r="BA22" s="682" t="str">
        <f>IF(AND($D22="FI+",_xlfn.XLOOKUP($C22,'Loan Data'!$C:$C,'Loan Data'!$D:$D,"")="N/A"),"Schedule B","")</f>
        <v/>
      </c>
      <c r="BB22" s="592" t="str">
        <f>IF($BA22="Schedule B",_xlfn.XLOOKUP($A22&amp;"|"&amp;$B22&amp;"|"&amp;IF($X22="","*",$X22),'Position Report Src'!$O:$O,'Position Report Src'!$G:$G,"",2),"")</f>
        <v/>
      </c>
      <c r="BC22" s="592" t="str">
        <f>IF($BA22="Schedule B",_xlfn.XLOOKUP($A22&amp;"|"&amp;$B22&amp;"|"&amp;IF($X22="","*",$X22),'Position Report Src'!$O:$O,'Position Report Src'!$G:$G,"",2),"")</f>
        <v/>
      </c>
    </row>
    <row r="23" spans="1:55" x14ac:dyDescent="0.35">
      <c r="A23" s="680" t="s">
        <v>2899</v>
      </c>
      <c r="B23" s="681">
        <v>138125</v>
      </c>
      <c r="C23" s="681" t="s">
        <v>2898</v>
      </c>
      <c r="D23" s="580" t="str">
        <f>SUBSTITUTE(_xlfn.XLOOKUP($A23&amp;"|"&amp;$B23&amp;"|"&amp;IF($X23="","*",$X23),'Position Report Src'!$O:$O,'Position Report Src'!$M:$M,"",2),"Fixed Income Plus","FI+")</f>
        <v>Opportunistic</v>
      </c>
      <c r="E23" s="582">
        <f t="shared" si="8"/>
        <v>150248219</v>
      </c>
      <c r="F23" s="583">
        <f>_xlfn.MAXIFS('Position Report Src'!$F:$F,'Position Report Src'!$A:$A,$A23,'Position Report Src'!$B:$B,$B23)</f>
        <v>45504</v>
      </c>
      <c r="G23" s="581">
        <f>SUMIFS('Position Report Src'!$L:$L,'Position Report Src'!$A:$A,$A23,'Position Report Src'!$B:$B,$B23,'Position Report Src'!$D:$D,IF($X23="","*",$X23),'Position Report Src'!$N:$N,SUBSTITUTE(G$3," Allocation",""))</f>
        <v>0</v>
      </c>
      <c r="H23" s="581">
        <f>SUMIFS('Position Report Src'!$L:$L,'Position Report Src'!$A:$A,$A23,'Position Report Src'!$B:$B,$B23,'Position Report Src'!$D:$D,IF($X23="","*",$X23),'Position Report Src'!$N:$N,SUBSTITUTE(H$3," Allocation",""))</f>
        <v>0</v>
      </c>
      <c r="I23" s="581">
        <f>SUMIFS('Position Report Src'!$L:$L,'Position Report Src'!$A:$A,$A23,'Position Report Src'!$B:$B,$B23,'Position Report Src'!$D:$D,IF($X23="","*",$X23),'Position Report Src'!$N:$N,SUBSTITUTE(I$3," Allocation",""))</f>
        <v>0</v>
      </c>
      <c r="J23" s="581">
        <f>SUMIFS('Position Report Src'!$L:$L,'Position Report Src'!$A:$A,$A23,'Position Report Src'!$B:$B,$B23,'Position Report Src'!$D:$D,IF($X23="","*",$X23),'Position Report Src'!$N:$N,SUBSTITUTE(J$3," Allocation",""))</f>
        <v>0</v>
      </c>
      <c r="K23" s="581">
        <f>SUMIFS('Position Report Src'!$L:$L,'Position Report Src'!$A:$A,$A23,'Position Report Src'!$B:$B,$B23,'Position Report Src'!$D:$D,IF($X23="","*",$X23),'Position Report Src'!$N:$N,SUBSTITUTE(K$3," Allocation",""))</f>
        <v>0</v>
      </c>
      <c r="L23" s="581">
        <f>SUMIFS('Position Report Src'!$L:$L,'Position Report Src'!$A:$A,$A23,'Position Report Src'!$B:$B,$B23,'Position Report Src'!$D:$D,IF($X23="","*",$X23),'Position Report Src'!$N:$N,SUBSTITUTE(L$3," Allocation",""))</f>
        <v>0</v>
      </c>
      <c r="M23" s="581">
        <f>SUMIFS('Position Report Src'!$L:$L,'Position Report Src'!$A:$A,$A23,'Position Report Src'!$B:$B,$B23,'Position Report Src'!$D:$D,IF($X23="","*",$X23),'Position Report Src'!$N:$N,SUBSTITUTE(M$3," Allocation",""))</f>
        <v>0</v>
      </c>
      <c r="N23" s="581">
        <f>SUMIFS('Position Report Src'!$L:$L,'Position Report Src'!$A:$A,$A23,'Position Report Src'!$B:$B,$B23,'Position Report Src'!$D:$D,IF($X23="","*",$X23),'Position Report Src'!$N:$N,SUBSTITUTE(N$3," Allocation",""))</f>
        <v>0</v>
      </c>
      <c r="O23" s="581">
        <f>SUMIFS('Position Report Src'!$L:$L,'Position Report Src'!$A:$A,$A23,'Position Report Src'!$B:$B,$B23,'Position Report Src'!$D:$D,IF($X23="","*",$X23),'Position Report Src'!$N:$N,SUBSTITUTE(O$3," Allocation",""))</f>
        <v>0</v>
      </c>
      <c r="P23" s="581">
        <f>SUMIFS('Position Report Src'!$L:$L,'Position Report Src'!$A:$A,$A23,'Position Report Src'!$B:$B,$B23,'Position Report Src'!$D:$D,IF($X23="","*",$X23),'Position Report Src'!$N:$N,SUBSTITUTE(P$3," Allocation",""))</f>
        <v>0</v>
      </c>
      <c r="Q23" s="581">
        <f>SUMIFS('Position Report Src'!$L:$L,'Position Report Src'!$A:$A,$A23,'Position Report Src'!$B:$B,$B23,'Position Report Src'!$D:$D,IF($X23="","*",$X23),'Position Report Src'!$N:$N,SUBSTITUTE(Q$3," Allocation",""))</f>
        <v>0</v>
      </c>
      <c r="R23" s="581">
        <f>SUMIFS('Position Report Src'!$L:$L,'Position Report Src'!$A:$A,$A23,'Position Report Src'!$B:$B,$B23,'Position Report Src'!$D:$D,IF($X23="","*",$X23),'Position Report Src'!$N:$N,SUBSTITUTE(R$3," Allocation",""))</f>
        <v>150248219</v>
      </c>
      <c r="S23" s="581">
        <f>SUMIFS('Position Report Src'!$L:$L,'Position Report Src'!$A:$A,$A23,'Position Report Src'!$B:$B,$B23,'Position Report Src'!$D:$D,IF($X23="","*",$X23),'Position Report Src'!$N:$N,SUBSTITUTE(S$3," Allocation",""))</f>
        <v>0</v>
      </c>
      <c r="T23" s="581">
        <f>SUMIFS('Position Report Src'!$L:$L,'Position Report Src'!$A:$A,$A23,'Position Report Src'!$B:$B,$B23,'Position Report Src'!$D:$D,IF($X23="","*",$X23),'Position Report Src'!$N:$N,SUBSTITUTE(T$3," Allocation",""))</f>
        <v>0</v>
      </c>
      <c r="U23" s="581">
        <f>SUMIFS('Position Report Src'!$L:$L,'Position Report Src'!$A:$A,$A23,'Position Report Src'!$B:$B,$B23,'Position Report Src'!$D:$D,IF($X23="","*",$X23),'Position Report Src'!$N:$N,SUBSTITUTE(U$3," Allocation",""))</f>
        <v>0</v>
      </c>
      <c r="V23" s="581">
        <f>SUMIFS('Position Report Src'!$L:$L,'Position Report Src'!$A:$A,$A23,'Position Report Src'!$B:$B,$B23,'Position Report Src'!$D:$D,IF($X23="","*",$X23),'Position Report Src'!$N:$N,SUBSTITUTE(V$3," Allocation",""))</f>
        <v>0</v>
      </c>
      <c r="W23" s="581">
        <f>SUMIFS('Position Report Src'!$L:$L,'Position Report Src'!$A:$A,$A23,'Position Report Src'!$B:$B,$B23,'Position Report Src'!$D:$D,IF($X23="","*",$X23),'Position Report Src'!$N:$N,SUBSTITUTE(W$3," Allocation",""))</f>
        <v>0</v>
      </c>
      <c r="Y23" s="683" t="s">
        <v>95</v>
      </c>
      <c r="Z23" s="683" t="s">
        <v>95</v>
      </c>
      <c r="AA23" s="587" t="str">
        <f>IF($D23="FI+",_xlfn.XLOOKUP($A23&amp;"|"&amp;$B23&amp;"|"&amp;IF($X23="","*",$X23),'Position Report Src'!$O:$O,'Position Report Src'!$I:$I,"",2),"N/A")</f>
        <v>N/A</v>
      </c>
      <c r="AB23" s="588" t="str">
        <f>IF($D23="FI+",_xlfn.XLOOKUP($A23&amp;"|"&amp;$B23&amp;"|"&amp;IF($X23="","*",$X23),'Position Report Src'!$O:$O,'Position Report Src'!$H:$H,"",2),"N/A")</f>
        <v>N/A</v>
      </c>
      <c r="AC23" s="604">
        <v>0.127</v>
      </c>
      <c r="AE23" s="589" t="str">
        <f>IF($D23="FI+","N/A",_xlfn.XLOOKUP($A23&amp;"|"&amp;$B23&amp;"|"&amp;IF($X23="","*",$X23),'Position Report Src'!$O:$O,'Position Report Src'!$I:$I,"",2))</f>
        <v>N/A</v>
      </c>
      <c r="AF23" s="590">
        <f>IF($D23="FI+","N/A",_xlfn.XLOOKUP($A23&amp;"|"&amp;$B23&amp;"|"&amp;IF($X23="","*",$X23),'Position Report Src'!$O:$O,'Position Report Src'!$H:$H,"",2))</f>
        <v>2.09</v>
      </c>
      <c r="AG23" s="594" t="str">
        <f t="shared" si="0"/>
        <v>N/A</v>
      </c>
      <c r="AH23" s="594" t="str">
        <f t="shared" si="1"/>
        <v>N/A</v>
      </c>
      <c r="AI23" s="589" t="str">
        <f t="shared" si="2"/>
        <v>N/A</v>
      </c>
      <c r="AJ23" s="590" t="str">
        <f t="shared" si="3"/>
        <v>N/A</v>
      </c>
      <c r="AK23" s="592">
        <f t="shared" si="4"/>
        <v>0.127</v>
      </c>
      <c r="AL23" s="592" t="str">
        <f t="shared" si="5"/>
        <v/>
      </c>
      <c r="AM23" s="595" t="str">
        <f t="shared" si="6"/>
        <v>N/A</v>
      </c>
      <c r="AN23" s="596">
        <f t="shared" si="7"/>
        <v>2.09</v>
      </c>
      <c r="BA23" s="682" t="str">
        <f>IF(AND($D23="FI+",_xlfn.XLOOKUP($C23,'Loan Data'!$C:$C,'Loan Data'!$D:$D,"")="N/A"),"Schedule B","")</f>
        <v/>
      </c>
      <c r="BB23" s="592" t="str">
        <f>IF($BA23="Schedule B",_xlfn.XLOOKUP($A23&amp;"|"&amp;$B23&amp;"|"&amp;IF($X23="","*",$X23),'Position Report Src'!$O:$O,'Position Report Src'!$G:$G,"",2),"")</f>
        <v/>
      </c>
      <c r="BC23" s="592" t="str">
        <f>IF($BA23="Schedule B",_xlfn.XLOOKUP($A23&amp;"|"&amp;$B23&amp;"|"&amp;IF($X23="","*",$X23),'Position Report Src'!$O:$O,'Position Report Src'!$G:$G,"",2),"")</f>
        <v/>
      </c>
    </row>
    <row r="24" spans="1:55" x14ac:dyDescent="0.35">
      <c r="A24" s="680" t="s">
        <v>2964</v>
      </c>
      <c r="B24" s="681">
        <v>344509</v>
      </c>
      <c r="C24" s="686" t="s">
        <v>2965</v>
      </c>
      <c r="D24" s="580" t="str">
        <f>SUBSTITUTE(_xlfn.XLOOKUP($A24&amp;"|"&amp;$B24&amp;"|"&amp;IF($X24="","*",$X24),'Position Report Src'!$O:$O,'Position Report Src'!$M:$M,"",2),"Fixed Income Plus","FI+")</f>
        <v>FI+</v>
      </c>
      <c r="E24" s="582">
        <f t="shared" si="8"/>
        <v>10000000</v>
      </c>
      <c r="F24" s="583">
        <f>_xlfn.MAXIFS('Position Report Src'!$F:$F,'Position Report Src'!$A:$A,$A24,'Position Report Src'!$B:$B,$B24)</f>
        <v>46120</v>
      </c>
      <c r="G24" s="581">
        <f>SUMIFS('Position Report Src'!$L:$L,'Position Report Src'!$A:$A,$A24,'Position Report Src'!$B:$B,$B24,'Position Report Src'!$D:$D,IF($X24="","*",$X24),'Position Report Src'!$N:$N,SUBSTITUTE(G$3," Allocation",""))</f>
        <v>0</v>
      </c>
      <c r="H24" s="581">
        <f>SUMIFS('Position Report Src'!$L:$L,'Position Report Src'!$A:$A,$A24,'Position Report Src'!$B:$B,$B24,'Position Report Src'!$D:$D,IF($X24="","*",$X24),'Position Report Src'!$N:$N,SUBSTITUTE(H$3," Allocation",""))</f>
        <v>1800000</v>
      </c>
      <c r="I24" s="581">
        <f>SUMIFS('Position Report Src'!$L:$L,'Position Report Src'!$A:$A,$A24,'Position Report Src'!$B:$B,$B24,'Position Report Src'!$D:$D,IF($X24="","*",$X24),'Position Report Src'!$N:$N,SUBSTITUTE(I$3," Allocation",""))</f>
        <v>0</v>
      </c>
      <c r="J24" s="581">
        <f>SUMIFS('Position Report Src'!$L:$L,'Position Report Src'!$A:$A,$A24,'Position Report Src'!$B:$B,$B24,'Position Report Src'!$D:$D,IF($X24="","*",$X24),'Position Report Src'!$N:$N,SUBSTITUTE(J$3," Allocation",""))</f>
        <v>300000</v>
      </c>
      <c r="K24" s="581">
        <f>SUMIFS('Position Report Src'!$L:$L,'Position Report Src'!$A:$A,$A24,'Position Report Src'!$B:$B,$B24,'Position Report Src'!$D:$D,IF($X24="","*",$X24),'Position Report Src'!$N:$N,SUBSTITUTE(K$3," Allocation",""))</f>
        <v>0</v>
      </c>
      <c r="L24" s="581">
        <f>SUMIFS('Position Report Src'!$L:$L,'Position Report Src'!$A:$A,$A24,'Position Report Src'!$B:$B,$B24,'Position Report Src'!$D:$D,IF($X24="","*",$X24),'Position Report Src'!$N:$N,SUBSTITUTE(L$3," Allocation",""))</f>
        <v>0</v>
      </c>
      <c r="M24" s="581">
        <f>SUMIFS('Position Report Src'!$L:$L,'Position Report Src'!$A:$A,$A24,'Position Report Src'!$B:$B,$B24,'Position Report Src'!$D:$D,IF($X24="","*",$X24),'Position Report Src'!$N:$N,SUBSTITUTE(M$3," Allocation",""))</f>
        <v>0</v>
      </c>
      <c r="N24" s="581">
        <f>SUMIFS('Position Report Src'!$L:$L,'Position Report Src'!$A:$A,$A24,'Position Report Src'!$B:$B,$B24,'Position Report Src'!$D:$D,IF($X24="","*",$X24),'Position Report Src'!$N:$N,SUBSTITUTE(N$3," Allocation",""))</f>
        <v>0</v>
      </c>
      <c r="O24" s="581">
        <f>SUMIFS('Position Report Src'!$L:$L,'Position Report Src'!$A:$A,$A24,'Position Report Src'!$B:$B,$B24,'Position Report Src'!$D:$D,IF($X24="","*",$X24),'Position Report Src'!$N:$N,SUBSTITUTE(O$3," Allocation",""))</f>
        <v>0</v>
      </c>
      <c r="P24" s="581">
        <f>SUMIFS('Position Report Src'!$L:$L,'Position Report Src'!$A:$A,$A24,'Position Report Src'!$B:$B,$B24,'Position Report Src'!$D:$D,IF($X24="","*",$X24),'Position Report Src'!$N:$N,SUBSTITUTE(P$3," Allocation",""))</f>
        <v>6400000</v>
      </c>
      <c r="Q24" s="581">
        <f>SUMIFS('Position Report Src'!$L:$L,'Position Report Src'!$A:$A,$A24,'Position Report Src'!$B:$B,$B24,'Position Report Src'!$D:$D,IF($X24="","*",$X24),'Position Report Src'!$N:$N,SUBSTITUTE(Q$3," Allocation",""))</f>
        <v>1500000</v>
      </c>
      <c r="R24" s="581">
        <f>SUMIFS('Position Report Src'!$L:$L,'Position Report Src'!$A:$A,$A24,'Position Report Src'!$B:$B,$B24,'Position Report Src'!$D:$D,IF($X24="","*",$X24),'Position Report Src'!$N:$N,SUBSTITUTE(R$3," Allocation",""))</f>
        <v>0</v>
      </c>
      <c r="S24" s="581">
        <f>SUMIFS('Position Report Src'!$L:$L,'Position Report Src'!$A:$A,$A24,'Position Report Src'!$B:$B,$B24,'Position Report Src'!$D:$D,IF($X24="","*",$X24),'Position Report Src'!$N:$N,SUBSTITUTE(S$3," Allocation",""))</f>
        <v>0</v>
      </c>
      <c r="T24" s="581">
        <f>SUMIFS('Position Report Src'!$L:$L,'Position Report Src'!$A:$A,$A24,'Position Report Src'!$B:$B,$B24,'Position Report Src'!$D:$D,IF($X24="","*",$X24),'Position Report Src'!$N:$N,SUBSTITUTE(T$3," Allocation",""))</f>
        <v>0</v>
      </c>
      <c r="U24" s="581">
        <f>SUMIFS('Position Report Src'!$L:$L,'Position Report Src'!$A:$A,$A24,'Position Report Src'!$B:$B,$B24,'Position Report Src'!$D:$D,IF($X24="","*",$X24),'Position Report Src'!$N:$N,SUBSTITUTE(U$3," Allocation",""))</f>
        <v>0</v>
      </c>
      <c r="V24" s="581">
        <f>SUMIFS('Position Report Src'!$L:$L,'Position Report Src'!$A:$A,$A24,'Position Report Src'!$B:$B,$B24,'Position Report Src'!$D:$D,IF($X24="","*",$X24),'Position Report Src'!$N:$N,SUBSTITUTE(V$3," Allocation",""))</f>
        <v>0</v>
      </c>
      <c r="W24" s="581">
        <f>SUMIFS('Position Report Src'!$L:$L,'Position Report Src'!$A:$A,$A24,'Position Report Src'!$B:$B,$B24,'Position Report Src'!$D:$D,IF($X24="","*",$X24),'Position Report Src'!$N:$N,SUBSTITUTE(W$3," Allocation",""))</f>
        <v>0</v>
      </c>
      <c r="X24" s="687" t="s">
        <v>3668</v>
      </c>
      <c r="AA24" s="587">
        <f>IF($D24="FI+",_xlfn.XLOOKUP($A24&amp;"|"&amp;$B24&amp;"|"&amp;IF($X24="","*",$X24),'Position Report Src'!$O:$O,'Position Report Src'!$I:$I,"",2),"N/A")</f>
        <v>200</v>
      </c>
      <c r="AB24" s="588">
        <f>IF($D24="FI+",_xlfn.XLOOKUP($A24&amp;"|"&amp;$B24&amp;"|"&amp;IF($X24="","*",$X24),'Position Report Src'!$O:$O,'Position Report Src'!$H:$H,"",2),"N/A")</f>
        <v>4.9800000000000004</v>
      </c>
      <c r="AC24" s="683" t="s">
        <v>95</v>
      </c>
      <c r="AD24" s="683" t="s">
        <v>95</v>
      </c>
      <c r="AE24" s="589" t="str">
        <f>IF($D24="FI+","N/A",_xlfn.XLOOKUP($A24&amp;"|"&amp;$B24&amp;"|"&amp;IF($X24="","*",$X24),'Position Report Src'!$O:$O,'Position Report Src'!$I:$I,"",2))</f>
        <v>N/A</v>
      </c>
      <c r="AF24" s="590" t="str">
        <f>IF($D24="FI+","N/A",_xlfn.XLOOKUP($A24&amp;"|"&amp;$B24&amp;"|"&amp;IF($X24="","*",$X24),'Position Report Src'!$O:$O,'Position Report Src'!$H:$H,"",2))</f>
        <v>N/A</v>
      </c>
      <c r="AG24" s="592" t="str">
        <f t="shared" si="0"/>
        <v/>
      </c>
      <c r="AH24" s="592" t="str">
        <f t="shared" si="1"/>
        <v/>
      </c>
      <c r="AI24" s="589">
        <f t="shared" si="2"/>
        <v>200</v>
      </c>
      <c r="AJ24" s="590">
        <f t="shared" si="3"/>
        <v>4.9800000000000004</v>
      </c>
      <c r="AK24" s="594" t="str">
        <f t="shared" si="4"/>
        <v>N/A</v>
      </c>
      <c r="AL24" s="594" t="str">
        <f t="shared" si="5"/>
        <v>N/A</v>
      </c>
      <c r="AM24" s="595" t="str">
        <f t="shared" si="6"/>
        <v>N/A</v>
      </c>
      <c r="AN24" s="596" t="str">
        <f t="shared" si="7"/>
        <v>N/A</v>
      </c>
      <c r="BA24" s="682" t="str">
        <f>IF(AND($D24="FI+",_xlfn.XLOOKUP($C24,'Loan Data'!$C:$C,'Loan Data'!$D:$D,"")="N/A"),"Schedule B","")</f>
        <v/>
      </c>
      <c r="BB24" s="592" t="str">
        <f>IF($BA24="Schedule B",_xlfn.XLOOKUP($A24&amp;"|"&amp;$B24&amp;"|"&amp;IF($X24="","*",$X24),'Position Report Src'!$O:$O,'Position Report Src'!$G:$G,"",2),"")</f>
        <v/>
      </c>
      <c r="BC24" s="592" t="str">
        <f>IF($BA24="Schedule B",_xlfn.XLOOKUP($A24&amp;"|"&amp;$B24&amp;"|"&amp;IF($X24="","*",$X24),'Position Report Src'!$O:$O,'Position Report Src'!$G:$G,"",2),"")</f>
        <v/>
      </c>
    </row>
    <row r="25" spans="1:55" x14ac:dyDescent="0.35">
      <c r="A25" s="680" t="s">
        <v>2964</v>
      </c>
      <c r="B25" s="681">
        <v>344509</v>
      </c>
      <c r="C25" s="686" t="s">
        <v>2966</v>
      </c>
      <c r="D25" s="580" t="str">
        <f>SUBSTITUTE(_xlfn.XLOOKUP($A25&amp;"|"&amp;$B25&amp;"|"&amp;IF($X25="","*",$X25),'Position Report Src'!$O:$O,'Position Report Src'!$M:$M,"",2),"Fixed Income Plus","FI+")</f>
        <v>FI+</v>
      </c>
      <c r="E25" s="582">
        <f t="shared" si="8"/>
        <v>25000000</v>
      </c>
      <c r="F25" s="583">
        <f>_xlfn.MAXIFS('Position Report Src'!$F:$F,'Position Report Src'!$A:$A,$A25,'Position Report Src'!$B:$B,$B25)</f>
        <v>46120</v>
      </c>
      <c r="G25" s="581">
        <f>SUMIFS('Position Report Src'!$L:$L,'Position Report Src'!$A:$A,$A25,'Position Report Src'!$B:$B,$B25,'Position Report Src'!$D:$D,IF($X25="","*",$X25),'Position Report Src'!$N:$N,SUBSTITUTE(G$3," Allocation",""))</f>
        <v>0</v>
      </c>
      <c r="H25" s="581">
        <f>SUMIFS('Position Report Src'!$L:$L,'Position Report Src'!$A:$A,$A25,'Position Report Src'!$B:$B,$B25,'Position Report Src'!$D:$D,IF($X25="","*",$X25),'Position Report Src'!$N:$N,SUBSTITUTE(H$3," Allocation",""))</f>
        <v>4500000</v>
      </c>
      <c r="I25" s="581">
        <f>SUMIFS('Position Report Src'!$L:$L,'Position Report Src'!$A:$A,$A25,'Position Report Src'!$B:$B,$B25,'Position Report Src'!$D:$D,IF($X25="","*",$X25),'Position Report Src'!$N:$N,SUBSTITUTE(I$3," Allocation",""))</f>
        <v>0</v>
      </c>
      <c r="J25" s="581">
        <f>SUMIFS('Position Report Src'!$L:$L,'Position Report Src'!$A:$A,$A25,'Position Report Src'!$B:$B,$B25,'Position Report Src'!$D:$D,IF($X25="","*",$X25),'Position Report Src'!$N:$N,SUBSTITUTE(J$3," Allocation",""))</f>
        <v>900000</v>
      </c>
      <c r="K25" s="581">
        <f>SUMIFS('Position Report Src'!$L:$L,'Position Report Src'!$A:$A,$A25,'Position Report Src'!$B:$B,$B25,'Position Report Src'!$D:$D,IF($X25="","*",$X25),'Position Report Src'!$N:$N,SUBSTITUTE(K$3," Allocation",""))</f>
        <v>0</v>
      </c>
      <c r="L25" s="581">
        <f>SUMIFS('Position Report Src'!$L:$L,'Position Report Src'!$A:$A,$A25,'Position Report Src'!$B:$B,$B25,'Position Report Src'!$D:$D,IF($X25="","*",$X25),'Position Report Src'!$N:$N,SUBSTITUTE(L$3," Allocation",""))</f>
        <v>0</v>
      </c>
      <c r="M25" s="581">
        <f>SUMIFS('Position Report Src'!$L:$L,'Position Report Src'!$A:$A,$A25,'Position Report Src'!$B:$B,$B25,'Position Report Src'!$D:$D,IF($X25="","*",$X25),'Position Report Src'!$N:$N,SUBSTITUTE(M$3," Allocation",""))</f>
        <v>0</v>
      </c>
      <c r="N25" s="581">
        <f>SUMIFS('Position Report Src'!$L:$L,'Position Report Src'!$A:$A,$A25,'Position Report Src'!$B:$B,$B25,'Position Report Src'!$D:$D,IF($X25="","*",$X25),'Position Report Src'!$N:$N,SUBSTITUTE(N$3," Allocation",""))</f>
        <v>0</v>
      </c>
      <c r="O25" s="581">
        <f>SUMIFS('Position Report Src'!$L:$L,'Position Report Src'!$A:$A,$A25,'Position Report Src'!$B:$B,$B25,'Position Report Src'!$D:$D,IF($X25="","*",$X25),'Position Report Src'!$N:$N,SUBSTITUTE(O$3," Allocation",""))</f>
        <v>0</v>
      </c>
      <c r="P25" s="581">
        <f>SUMIFS('Position Report Src'!$L:$L,'Position Report Src'!$A:$A,$A25,'Position Report Src'!$B:$B,$B25,'Position Report Src'!$D:$D,IF($X25="","*",$X25),'Position Report Src'!$N:$N,SUBSTITUTE(P$3," Allocation",""))</f>
        <v>15900000</v>
      </c>
      <c r="Q25" s="581">
        <f>SUMIFS('Position Report Src'!$L:$L,'Position Report Src'!$A:$A,$A25,'Position Report Src'!$B:$B,$B25,'Position Report Src'!$D:$D,IF($X25="","*",$X25),'Position Report Src'!$N:$N,SUBSTITUTE(Q$3," Allocation",""))</f>
        <v>3700000</v>
      </c>
      <c r="R25" s="581">
        <f>SUMIFS('Position Report Src'!$L:$L,'Position Report Src'!$A:$A,$A25,'Position Report Src'!$B:$B,$B25,'Position Report Src'!$D:$D,IF($X25="","*",$X25),'Position Report Src'!$N:$N,SUBSTITUTE(R$3," Allocation",""))</f>
        <v>0</v>
      </c>
      <c r="S25" s="581">
        <f>SUMIFS('Position Report Src'!$L:$L,'Position Report Src'!$A:$A,$A25,'Position Report Src'!$B:$B,$B25,'Position Report Src'!$D:$D,IF($X25="","*",$X25),'Position Report Src'!$N:$N,SUBSTITUTE(S$3," Allocation",""))</f>
        <v>0</v>
      </c>
      <c r="T25" s="581">
        <f>SUMIFS('Position Report Src'!$L:$L,'Position Report Src'!$A:$A,$A25,'Position Report Src'!$B:$B,$B25,'Position Report Src'!$D:$D,IF($X25="","*",$X25),'Position Report Src'!$N:$N,SUBSTITUTE(T$3," Allocation",""))</f>
        <v>0</v>
      </c>
      <c r="U25" s="581">
        <f>SUMIFS('Position Report Src'!$L:$L,'Position Report Src'!$A:$A,$A25,'Position Report Src'!$B:$B,$B25,'Position Report Src'!$D:$D,IF($X25="","*",$X25),'Position Report Src'!$N:$N,SUBSTITUTE(U$3," Allocation",""))</f>
        <v>0</v>
      </c>
      <c r="V25" s="581">
        <f>SUMIFS('Position Report Src'!$L:$L,'Position Report Src'!$A:$A,$A25,'Position Report Src'!$B:$B,$B25,'Position Report Src'!$D:$D,IF($X25="","*",$X25),'Position Report Src'!$N:$N,SUBSTITUTE(V$3," Allocation",""))</f>
        <v>0</v>
      </c>
      <c r="W25" s="581">
        <f>SUMIFS('Position Report Src'!$L:$L,'Position Report Src'!$A:$A,$A25,'Position Report Src'!$B:$B,$B25,'Position Report Src'!$D:$D,IF($X25="","*",$X25),'Position Report Src'!$N:$N,SUBSTITUTE(W$3," Allocation",""))</f>
        <v>0</v>
      </c>
      <c r="X25" s="687" t="s">
        <v>3699</v>
      </c>
      <c r="AA25" s="587">
        <f>IF($D25="FI+",_xlfn.XLOOKUP($A25&amp;"|"&amp;$B25&amp;"|"&amp;IF($X25="","*",$X25),'Position Report Src'!$O:$O,'Position Report Src'!$I:$I,"",2),"N/A")</f>
        <v>225</v>
      </c>
      <c r="AB25" s="588">
        <f>IF($D25="FI+",_xlfn.XLOOKUP($A25&amp;"|"&amp;$B25&amp;"|"&amp;IF($X25="","*",$X25),'Position Report Src'!$O:$O,'Position Report Src'!$H:$H,"",2),"N/A")</f>
        <v>4.9800000000000004</v>
      </c>
      <c r="AC25" s="683" t="s">
        <v>95</v>
      </c>
      <c r="AD25" s="683" t="s">
        <v>95</v>
      </c>
      <c r="AE25" s="589" t="str">
        <f>IF($D25="FI+","N/A",_xlfn.XLOOKUP($A25&amp;"|"&amp;$B25&amp;"|"&amp;IF($X25="","*",$X25),'Position Report Src'!$O:$O,'Position Report Src'!$I:$I,"",2))</f>
        <v>N/A</v>
      </c>
      <c r="AF25" s="590" t="str">
        <f>IF($D25="FI+","N/A",_xlfn.XLOOKUP($A25&amp;"|"&amp;$B25&amp;"|"&amp;IF($X25="","*",$X25),'Position Report Src'!$O:$O,'Position Report Src'!$H:$H,"",2))</f>
        <v>N/A</v>
      </c>
      <c r="AG25" s="592" t="str">
        <f t="shared" si="0"/>
        <v/>
      </c>
      <c r="AH25" s="592" t="str">
        <f t="shared" si="1"/>
        <v/>
      </c>
      <c r="AI25" s="589">
        <f t="shared" si="2"/>
        <v>225</v>
      </c>
      <c r="AJ25" s="590">
        <f t="shared" si="3"/>
        <v>4.9800000000000004</v>
      </c>
      <c r="AK25" s="594" t="str">
        <f t="shared" si="4"/>
        <v>N/A</v>
      </c>
      <c r="AL25" s="594" t="str">
        <f t="shared" si="5"/>
        <v>N/A</v>
      </c>
      <c r="AM25" s="595" t="str">
        <f t="shared" si="6"/>
        <v>N/A</v>
      </c>
      <c r="AN25" s="596" t="str">
        <f t="shared" si="7"/>
        <v>N/A</v>
      </c>
      <c r="BA25" s="682" t="str">
        <f>IF(AND($D25="FI+",_xlfn.XLOOKUP($C25,'Loan Data'!$C:$C,'Loan Data'!$D:$D,"")="N/A"),"Schedule B","")</f>
        <v/>
      </c>
      <c r="BB25" s="592" t="str">
        <f>IF($BA25="Schedule B",_xlfn.XLOOKUP($A25&amp;"|"&amp;$B25&amp;"|"&amp;IF($X25="","*",$X25),'Position Report Src'!$O:$O,'Position Report Src'!$G:$G,"",2),"")</f>
        <v/>
      </c>
      <c r="BC25" s="592" t="str">
        <f>IF($BA25="Schedule B",_xlfn.XLOOKUP($A25&amp;"|"&amp;$B25&amp;"|"&amp;IF($X25="","*",$X25),'Position Report Src'!$O:$O,'Position Report Src'!$G:$G,"",2),"")</f>
        <v/>
      </c>
    </row>
    <row r="26" spans="1:55" x14ac:dyDescent="0.35">
      <c r="A26" s="680" t="s">
        <v>2964</v>
      </c>
      <c r="B26" s="681">
        <v>344509</v>
      </c>
      <c r="C26" s="686" t="s">
        <v>2967</v>
      </c>
      <c r="D26" s="580" t="str">
        <f>SUBSTITUTE(_xlfn.XLOOKUP($A26&amp;"|"&amp;$B26&amp;"|"&amp;IF($X26="","*",$X26),'Position Report Src'!$O:$O,'Position Report Src'!$M:$M,"",2),"Fixed Income Plus","FI+")</f>
        <v>FI+</v>
      </c>
      <c r="E26" s="582">
        <f t="shared" si="8"/>
        <v>25000000</v>
      </c>
      <c r="F26" s="583">
        <f>_xlfn.MAXIFS('Position Report Src'!$F:$F,'Position Report Src'!$A:$A,$A26,'Position Report Src'!$B:$B,$B26)</f>
        <v>46120</v>
      </c>
      <c r="G26" s="581">
        <f>SUMIFS('Position Report Src'!$L:$L,'Position Report Src'!$A:$A,$A26,'Position Report Src'!$B:$B,$B26,'Position Report Src'!$D:$D,IF($X26="","*",$X26),'Position Report Src'!$N:$N,SUBSTITUTE(G$3," Allocation",""))</f>
        <v>0</v>
      </c>
      <c r="H26" s="581">
        <f>SUMIFS('Position Report Src'!$L:$L,'Position Report Src'!$A:$A,$A26,'Position Report Src'!$B:$B,$B26,'Position Report Src'!$D:$D,IF($X26="","*",$X26),'Position Report Src'!$N:$N,SUBSTITUTE(H$3," Allocation",""))</f>
        <v>4500000</v>
      </c>
      <c r="I26" s="581">
        <f>SUMIFS('Position Report Src'!$L:$L,'Position Report Src'!$A:$A,$A26,'Position Report Src'!$B:$B,$B26,'Position Report Src'!$D:$D,IF($X26="","*",$X26),'Position Report Src'!$N:$N,SUBSTITUTE(I$3," Allocation",""))</f>
        <v>0</v>
      </c>
      <c r="J26" s="581">
        <f>SUMIFS('Position Report Src'!$L:$L,'Position Report Src'!$A:$A,$A26,'Position Report Src'!$B:$B,$B26,'Position Report Src'!$D:$D,IF($X26="","*",$X26),'Position Report Src'!$N:$N,SUBSTITUTE(J$3," Allocation",""))</f>
        <v>900000</v>
      </c>
      <c r="K26" s="581">
        <f>SUMIFS('Position Report Src'!$L:$L,'Position Report Src'!$A:$A,$A26,'Position Report Src'!$B:$B,$B26,'Position Report Src'!$D:$D,IF($X26="","*",$X26),'Position Report Src'!$N:$N,SUBSTITUTE(K$3," Allocation",""))</f>
        <v>0</v>
      </c>
      <c r="L26" s="581">
        <f>SUMIFS('Position Report Src'!$L:$L,'Position Report Src'!$A:$A,$A26,'Position Report Src'!$B:$B,$B26,'Position Report Src'!$D:$D,IF($X26="","*",$X26),'Position Report Src'!$N:$N,SUBSTITUTE(L$3," Allocation",""))</f>
        <v>0</v>
      </c>
      <c r="M26" s="581">
        <f>SUMIFS('Position Report Src'!$L:$L,'Position Report Src'!$A:$A,$A26,'Position Report Src'!$B:$B,$B26,'Position Report Src'!$D:$D,IF($X26="","*",$X26),'Position Report Src'!$N:$N,SUBSTITUTE(M$3," Allocation",""))</f>
        <v>0</v>
      </c>
      <c r="N26" s="581">
        <f>SUMIFS('Position Report Src'!$L:$L,'Position Report Src'!$A:$A,$A26,'Position Report Src'!$B:$B,$B26,'Position Report Src'!$D:$D,IF($X26="","*",$X26),'Position Report Src'!$N:$N,SUBSTITUTE(N$3," Allocation",""))</f>
        <v>0</v>
      </c>
      <c r="O26" s="581">
        <f>SUMIFS('Position Report Src'!$L:$L,'Position Report Src'!$A:$A,$A26,'Position Report Src'!$B:$B,$B26,'Position Report Src'!$D:$D,IF($X26="","*",$X26),'Position Report Src'!$N:$N,SUBSTITUTE(O$3," Allocation",""))</f>
        <v>0</v>
      </c>
      <c r="P26" s="581">
        <f>SUMIFS('Position Report Src'!$L:$L,'Position Report Src'!$A:$A,$A26,'Position Report Src'!$B:$B,$B26,'Position Report Src'!$D:$D,IF($X26="","*",$X26),'Position Report Src'!$N:$N,SUBSTITUTE(P$3," Allocation",""))</f>
        <v>15900000</v>
      </c>
      <c r="Q26" s="581">
        <f>SUMIFS('Position Report Src'!$L:$L,'Position Report Src'!$A:$A,$A26,'Position Report Src'!$B:$B,$B26,'Position Report Src'!$D:$D,IF($X26="","*",$X26),'Position Report Src'!$N:$N,SUBSTITUTE(Q$3," Allocation",""))</f>
        <v>3700000</v>
      </c>
      <c r="R26" s="581">
        <f>SUMIFS('Position Report Src'!$L:$L,'Position Report Src'!$A:$A,$A26,'Position Report Src'!$B:$B,$B26,'Position Report Src'!$D:$D,IF($X26="","*",$X26),'Position Report Src'!$N:$N,SUBSTITUTE(R$3," Allocation",""))</f>
        <v>0</v>
      </c>
      <c r="S26" s="581">
        <f>SUMIFS('Position Report Src'!$L:$L,'Position Report Src'!$A:$A,$A26,'Position Report Src'!$B:$B,$B26,'Position Report Src'!$D:$D,IF($X26="","*",$X26),'Position Report Src'!$N:$N,SUBSTITUTE(S$3," Allocation",""))</f>
        <v>0</v>
      </c>
      <c r="T26" s="581">
        <f>SUMIFS('Position Report Src'!$L:$L,'Position Report Src'!$A:$A,$A26,'Position Report Src'!$B:$B,$B26,'Position Report Src'!$D:$D,IF($X26="","*",$X26),'Position Report Src'!$N:$N,SUBSTITUTE(T$3," Allocation",""))</f>
        <v>0</v>
      </c>
      <c r="U26" s="581">
        <f>SUMIFS('Position Report Src'!$L:$L,'Position Report Src'!$A:$A,$A26,'Position Report Src'!$B:$B,$B26,'Position Report Src'!$D:$D,IF($X26="","*",$X26),'Position Report Src'!$N:$N,SUBSTITUTE(U$3," Allocation",""))</f>
        <v>0</v>
      </c>
      <c r="V26" s="581">
        <f>SUMIFS('Position Report Src'!$L:$L,'Position Report Src'!$A:$A,$A26,'Position Report Src'!$B:$B,$B26,'Position Report Src'!$D:$D,IF($X26="","*",$X26),'Position Report Src'!$N:$N,SUBSTITUTE(V$3," Allocation",""))</f>
        <v>0</v>
      </c>
      <c r="W26" s="581">
        <f>SUMIFS('Position Report Src'!$L:$L,'Position Report Src'!$A:$A,$A26,'Position Report Src'!$B:$B,$B26,'Position Report Src'!$D:$D,IF($X26="","*",$X26),'Position Report Src'!$N:$N,SUBSTITUTE(W$3," Allocation",""))</f>
        <v>0</v>
      </c>
      <c r="X26" s="687" t="s">
        <v>3700</v>
      </c>
      <c r="AA26" s="587">
        <f>IF($D26="FI+",_xlfn.XLOOKUP($A26&amp;"|"&amp;$B26&amp;"|"&amp;IF($X26="","*",$X26),'Position Report Src'!$O:$O,'Position Report Src'!$I:$I,"",2),"N/A")</f>
        <v>275</v>
      </c>
      <c r="AB26" s="588">
        <f>IF($D26="FI+",_xlfn.XLOOKUP($A26&amp;"|"&amp;$B26&amp;"|"&amp;IF($X26="","*",$X26),'Position Report Src'!$O:$O,'Position Report Src'!$H:$H,"",2),"N/A")</f>
        <v>4.9800000000000004</v>
      </c>
      <c r="AC26" s="683" t="s">
        <v>95</v>
      </c>
      <c r="AD26" s="683" t="s">
        <v>95</v>
      </c>
      <c r="AE26" s="589" t="str">
        <f>IF($D26="FI+","N/A",_xlfn.XLOOKUP($A26&amp;"|"&amp;$B26&amp;"|"&amp;IF($X26="","*",$X26),'Position Report Src'!$O:$O,'Position Report Src'!$I:$I,"",2))</f>
        <v>N/A</v>
      </c>
      <c r="AF26" s="590" t="str">
        <f>IF($D26="FI+","N/A",_xlfn.XLOOKUP($A26&amp;"|"&amp;$B26&amp;"|"&amp;IF($X26="","*",$X26),'Position Report Src'!$O:$O,'Position Report Src'!$H:$H,"",2))</f>
        <v>N/A</v>
      </c>
      <c r="AG26" s="592" t="str">
        <f t="shared" si="0"/>
        <v/>
      </c>
      <c r="AH26" s="592" t="str">
        <f t="shared" si="1"/>
        <v/>
      </c>
      <c r="AI26" s="589">
        <f t="shared" si="2"/>
        <v>275</v>
      </c>
      <c r="AJ26" s="590">
        <f t="shared" si="3"/>
        <v>4.9800000000000004</v>
      </c>
      <c r="AK26" s="594" t="str">
        <f t="shared" si="4"/>
        <v>N/A</v>
      </c>
      <c r="AL26" s="594" t="str">
        <f t="shared" si="5"/>
        <v>N/A</v>
      </c>
      <c r="AM26" s="595" t="str">
        <f t="shared" si="6"/>
        <v>N/A</v>
      </c>
      <c r="AN26" s="596" t="str">
        <f t="shared" si="7"/>
        <v>N/A</v>
      </c>
      <c r="BA26" s="682" t="str">
        <f>IF(AND($D26="FI+",_xlfn.XLOOKUP($C26,'Loan Data'!$C:$C,'Loan Data'!$D:$D,"")="N/A"),"Schedule B","")</f>
        <v/>
      </c>
      <c r="BB26" s="592" t="str">
        <f>IF($BA26="Schedule B",_xlfn.XLOOKUP($A26&amp;"|"&amp;$B26&amp;"|"&amp;IF($X26="","*",$X26),'Position Report Src'!$O:$O,'Position Report Src'!$G:$G,"",2),"")</f>
        <v/>
      </c>
      <c r="BC26" s="592" t="str">
        <f>IF($BA26="Schedule B",_xlfn.XLOOKUP($A26&amp;"|"&amp;$B26&amp;"|"&amp;IF($X26="","*",$X26),'Position Report Src'!$O:$O,'Position Report Src'!$G:$G,"",2),"")</f>
        <v/>
      </c>
    </row>
    <row r="27" spans="1:55" x14ac:dyDescent="0.35">
      <c r="A27" s="680" t="s">
        <v>2982</v>
      </c>
      <c r="B27" s="681">
        <v>345181</v>
      </c>
      <c r="C27" s="686" t="s">
        <v>2993</v>
      </c>
      <c r="D27" s="580" t="str">
        <f>SUBSTITUTE(_xlfn.XLOOKUP($A27&amp;"|"&amp;$B27&amp;"|"&amp;IF($X27="","*",$X27),'Position Report Src'!$O:$O,'Position Report Src'!$M:$M,"",2),"Fixed Income Plus","FI+")</f>
        <v>FI+</v>
      </c>
      <c r="E27" s="582">
        <f t="shared" si="8"/>
        <v>10000000</v>
      </c>
      <c r="F27" s="583">
        <f>_xlfn.MAXIFS('Position Report Src'!$F:$F,'Position Report Src'!$A:$A,$A27,'Position Report Src'!$B:$B,$B27)</f>
        <v>46161</v>
      </c>
      <c r="G27" s="581">
        <f>SUMIFS('Position Report Src'!$L:$L,'Position Report Src'!$A:$A,$A27,'Position Report Src'!$B:$B,$B27,'Position Report Src'!$D:$D,IF($X27="","*",$X27),'Position Report Src'!$N:$N,SUBSTITUTE(G$3," Allocation",""))</f>
        <v>0</v>
      </c>
      <c r="H27" s="581">
        <f>SUMIFS('Position Report Src'!$L:$L,'Position Report Src'!$A:$A,$A27,'Position Report Src'!$B:$B,$B27,'Position Report Src'!$D:$D,IF($X27="","*",$X27),'Position Report Src'!$N:$N,SUBSTITUTE(H$3," Allocation",""))</f>
        <v>800000</v>
      </c>
      <c r="I27" s="581">
        <f>SUMIFS('Position Report Src'!$L:$L,'Position Report Src'!$A:$A,$A27,'Position Report Src'!$B:$B,$B27,'Position Report Src'!$D:$D,IF($X27="","*",$X27),'Position Report Src'!$N:$N,SUBSTITUTE(I$3," Allocation",""))</f>
        <v>0</v>
      </c>
      <c r="J27" s="581">
        <f>SUMIFS('Position Report Src'!$L:$L,'Position Report Src'!$A:$A,$A27,'Position Report Src'!$B:$B,$B27,'Position Report Src'!$D:$D,IF($X27="","*",$X27),'Position Report Src'!$N:$N,SUBSTITUTE(J$3," Allocation",""))</f>
        <v>800000</v>
      </c>
      <c r="K27" s="581">
        <f>SUMIFS('Position Report Src'!$L:$L,'Position Report Src'!$A:$A,$A27,'Position Report Src'!$B:$B,$B27,'Position Report Src'!$D:$D,IF($X27="","*",$X27),'Position Report Src'!$N:$N,SUBSTITUTE(K$3," Allocation",""))</f>
        <v>0</v>
      </c>
      <c r="L27" s="581">
        <f>SUMIFS('Position Report Src'!$L:$L,'Position Report Src'!$A:$A,$A27,'Position Report Src'!$B:$B,$B27,'Position Report Src'!$D:$D,IF($X27="","*",$X27),'Position Report Src'!$N:$N,SUBSTITUTE(L$3," Allocation",""))</f>
        <v>0</v>
      </c>
      <c r="M27" s="581">
        <f>SUMIFS('Position Report Src'!$L:$L,'Position Report Src'!$A:$A,$A27,'Position Report Src'!$B:$B,$B27,'Position Report Src'!$D:$D,IF($X27="","*",$X27),'Position Report Src'!$N:$N,SUBSTITUTE(M$3," Allocation",""))</f>
        <v>0</v>
      </c>
      <c r="N27" s="581">
        <f>SUMIFS('Position Report Src'!$L:$L,'Position Report Src'!$A:$A,$A27,'Position Report Src'!$B:$B,$B27,'Position Report Src'!$D:$D,IF($X27="","*",$X27),'Position Report Src'!$N:$N,SUBSTITUTE(N$3," Allocation",""))</f>
        <v>0</v>
      </c>
      <c r="O27" s="581">
        <f>SUMIFS('Position Report Src'!$L:$L,'Position Report Src'!$A:$A,$A27,'Position Report Src'!$B:$B,$B27,'Position Report Src'!$D:$D,IF($X27="","*",$X27),'Position Report Src'!$N:$N,SUBSTITUTE(O$3," Allocation",""))</f>
        <v>0</v>
      </c>
      <c r="P27" s="581">
        <f>SUMIFS('Position Report Src'!$L:$L,'Position Report Src'!$A:$A,$A27,'Position Report Src'!$B:$B,$B27,'Position Report Src'!$D:$D,IF($X27="","*",$X27),'Position Report Src'!$N:$N,SUBSTITUTE(P$3," Allocation",""))</f>
        <v>7100000</v>
      </c>
      <c r="Q27" s="581">
        <f>SUMIFS('Position Report Src'!$L:$L,'Position Report Src'!$A:$A,$A27,'Position Report Src'!$B:$B,$B27,'Position Report Src'!$D:$D,IF($X27="","*",$X27),'Position Report Src'!$N:$N,SUBSTITUTE(Q$3," Allocation",""))</f>
        <v>1300000</v>
      </c>
      <c r="R27" s="581">
        <f>SUMIFS('Position Report Src'!$L:$L,'Position Report Src'!$A:$A,$A27,'Position Report Src'!$B:$B,$B27,'Position Report Src'!$D:$D,IF($X27="","*",$X27),'Position Report Src'!$N:$N,SUBSTITUTE(R$3," Allocation",""))</f>
        <v>0</v>
      </c>
      <c r="S27" s="581">
        <f>SUMIFS('Position Report Src'!$L:$L,'Position Report Src'!$A:$A,$A27,'Position Report Src'!$B:$B,$B27,'Position Report Src'!$D:$D,IF($X27="","*",$X27),'Position Report Src'!$N:$N,SUBSTITUTE(S$3," Allocation",""))</f>
        <v>0</v>
      </c>
      <c r="T27" s="581">
        <f>SUMIFS('Position Report Src'!$L:$L,'Position Report Src'!$A:$A,$A27,'Position Report Src'!$B:$B,$B27,'Position Report Src'!$D:$D,IF($X27="","*",$X27),'Position Report Src'!$N:$N,SUBSTITUTE(T$3," Allocation",""))</f>
        <v>0</v>
      </c>
      <c r="U27" s="581">
        <f>SUMIFS('Position Report Src'!$L:$L,'Position Report Src'!$A:$A,$A27,'Position Report Src'!$B:$B,$B27,'Position Report Src'!$D:$D,IF($X27="","*",$X27),'Position Report Src'!$N:$N,SUBSTITUTE(U$3," Allocation",""))</f>
        <v>0</v>
      </c>
      <c r="V27" s="581">
        <f>SUMIFS('Position Report Src'!$L:$L,'Position Report Src'!$A:$A,$A27,'Position Report Src'!$B:$B,$B27,'Position Report Src'!$D:$D,IF($X27="","*",$X27),'Position Report Src'!$N:$N,SUBSTITUTE(V$3," Allocation",""))</f>
        <v>0</v>
      </c>
      <c r="W27" s="581">
        <f>SUMIFS('Position Report Src'!$L:$L,'Position Report Src'!$A:$A,$A27,'Position Report Src'!$B:$B,$B27,'Position Report Src'!$D:$D,IF($X27="","*",$X27),'Position Report Src'!$N:$N,SUBSTITUTE(W$3," Allocation",""))</f>
        <v>0</v>
      </c>
      <c r="X27" s="687" t="s">
        <v>3668</v>
      </c>
      <c r="AA27" s="587">
        <f>IF($D27="FI+",_xlfn.XLOOKUP($A27&amp;"|"&amp;$B27&amp;"|"&amp;IF($X27="","*",$X27),'Position Report Src'!$O:$O,'Position Report Src'!$I:$I,"",2),"N/A")</f>
        <v>180</v>
      </c>
      <c r="AB27" s="588">
        <f>IF($D27="FI+",_xlfn.XLOOKUP($A27&amp;"|"&amp;$B27&amp;"|"&amp;IF($X27="","*",$X27),'Position Report Src'!$O:$O,'Position Report Src'!$H:$H,"",2),"N/A")</f>
        <v>5</v>
      </c>
      <c r="AC27" s="683" t="s">
        <v>95</v>
      </c>
      <c r="AD27" s="683" t="s">
        <v>95</v>
      </c>
      <c r="AE27" s="589" t="str">
        <f>IF($D27="FI+","N/A",_xlfn.XLOOKUP($A27&amp;"|"&amp;$B27&amp;"|"&amp;IF($X27="","*",$X27),'Position Report Src'!$O:$O,'Position Report Src'!$I:$I,"",2))</f>
        <v>N/A</v>
      </c>
      <c r="AF27" s="590" t="str">
        <f>IF($D27="FI+","N/A",_xlfn.XLOOKUP($A27&amp;"|"&amp;$B27&amp;"|"&amp;IF($X27="","*",$X27),'Position Report Src'!$O:$O,'Position Report Src'!$H:$H,"",2))</f>
        <v>N/A</v>
      </c>
      <c r="AG27" s="592" t="str">
        <f t="shared" si="0"/>
        <v/>
      </c>
      <c r="AH27" s="592" t="str">
        <f t="shared" si="1"/>
        <v/>
      </c>
      <c r="AI27" s="589">
        <f t="shared" si="2"/>
        <v>180</v>
      </c>
      <c r="AJ27" s="590">
        <f t="shared" si="3"/>
        <v>5</v>
      </c>
      <c r="AK27" s="594" t="str">
        <f t="shared" si="4"/>
        <v>N/A</v>
      </c>
      <c r="AL27" s="594" t="str">
        <f t="shared" si="5"/>
        <v>N/A</v>
      </c>
      <c r="AM27" s="595" t="str">
        <f t="shared" si="6"/>
        <v>N/A</v>
      </c>
      <c r="AN27" s="596" t="str">
        <f t="shared" si="7"/>
        <v>N/A</v>
      </c>
      <c r="BA27" s="682" t="str">
        <f>IF(AND($D27="FI+",_xlfn.XLOOKUP($C27,'Loan Data'!$C:$C,'Loan Data'!$D:$D,"")="N/A"),"Schedule B","")</f>
        <v/>
      </c>
      <c r="BB27" s="592" t="str">
        <f>IF($BA27="Schedule B",_xlfn.XLOOKUP($A27&amp;"|"&amp;$B27&amp;"|"&amp;IF($X27="","*",$X27),'Position Report Src'!$O:$O,'Position Report Src'!$G:$G,"",2),"")</f>
        <v/>
      </c>
      <c r="BC27" s="592" t="str">
        <f>IF($BA27="Schedule B",_xlfn.XLOOKUP($A27&amp;"|"&amp;$B27&amp;"|"&amp;IF($X27="","*",$X27),'Position Report Src'!$O:$O,'Position Report Src'!$G:$G,"",2),"")</f>
        <v/>
      </c>
    </row>
    <row r="28" spans="1:55" x14ac:dyDescent="0.35">
      <c r="A28" s="680" t="s">
        <v>2982</v>
      </c>
      <c r="B28" s="681">
        <v>345181</v>
      </c>
      <c r="C28" s="686" t="s">
        <v>2994</v>
      </c>
      <c r="D28" s="580" t="str">
        <f>SUBSTITUTE(_xlfn.XLOOKUP($A28&amp;"|"&amp;$B28&amp;"|"&amp;IF($X28="","*",$X28),'Position Report Src'!$O:$O,'Position Report Src'!$M:$M,"",2),"Fixed Income Plus","FI+")</f>
        <v>FI+</v>
      </c>
      <c r="E28" s="582">
        <f t="shared" si="8"/>
        <v>15000000</v>
      </c>
      <c r="F28" s="583">
        <f>_xlfn.MAXIFS('Position Report Src'!$F:$F,'Position Report Src'!$A:$A,$A28,'Position Report Src'!$B:$B,$B28)</f>
        <v>46161</v>
      </c>
      <c r="G28" s="581">
        <f>SUMIFS('Position Report Src'!$L:$L,'Position Report Src'!$A:$A,$A28,'Position Report Src'!$B:$B,$B28,'Position Report Src'!$D:$D,IF($X28="","*",$X28),'Position Report Src'!$N:$N,SUBSTITUTE(G$3," Allocation",""))</f>
        <v>0</v>
      </c>
      <c r="H28" s="581">
        <f>SUMIFS('Position Report Src'!$L:$L,'Position Report Src'!$A:$A,$A28,'Position Report Src'!$B:$B,$B28,'Position Report Src'!$D:$D,IF($X28="","*",$X28),'Position Report Src'!$N:$N,SUBSTITUTE(H$3," Allocation",""))</f>
        <v>1300000</v>
      </c>
      <c r="I28" s="581">
        <f>SUMIFS('Position Report Src'!$L:$L,'Position Report Src'!$A:$A,$A28,'Position Report Src'!$B:$B,$B28,'Position Report Src'!$D:$D,IF($X28="","*",$X28),'Position Report Src'!$N:$N,SUBSTITUTE(I$3," Allocation",""))</f>
        <v>0</v>
      </c>
      <c r="J28" s="581">
        <f>SUMIFS('Position Report Src'!$L:$L,'Position Report Src'!$A:$A,$A28,'Position Report Src'!$B:$B,$B28,'Position Report Src'!$D:$D,IF($X28="","*",$X28),'Position Report Src'!$N:$N,SUBSTITUTE(J$3," Allocation",""))</f>
        <v>1300000</v>
      </c>
      <c r="K28" s="581">
        <f>SUMIFS('Position Report Src'!$L:$L,'Position Report Src'!$A:$A,$A28,'Position Report Src'!$B:$B,$B28,'Position Report Src'!$D:$D,IF($X28="","*",$X28),'Position Report Src'!$N:$N,SUBSTITUTE(K$3," Allocation",""))</f>
        <v>0</v>
      </c>
      <c r="L28" s="581">
        <f>SUMIFS('Position Report Src'!$L:$L,'Position Report Src'!$A:$A,$A28,'Position Report Src'!$B:$B,$B28,'Position Report Src'!$D:$D,IF($X28="","*",$X28),'Position Report Src'!$N:$N,SUBSTITUTE(L$3," Allocation",""))</f>
        <v>0</v>
      </c>
      <c r="M28" s="581">
        <f>SUMIFS('Position Report Src'!$L:$L,'Position Report Src'!$A:$A,$A28,'Position Report Src'!$B:$B,$B28,'Position Report Src'!$D:$D,IF($X28="","*",$X28),'Position Report Src'!$N:$N,SUBSTITUTE(M$3," Allocation",""))</f>
        <v>0</v>
      </c>
      <c r="N28" s="581">
        <f>SUMIFS('Position Report Src'!$L:$L,'Position Report Src'!$A:$A,$A28,'Position Report Src'!$B:$B,$B28,'Position Report Src'!$D:$D,IF($X28="","*",$X28),'Position Report Src'!$N:$N,SUBSTITUTE(N$3," Allocation",""))</f>
        <v>0</v>
      </c>
      <c r="O28" s="581">
        <f>SUMIFS('Position Report Src'!$L:$L,'Position Report Src'!$A:$A,$A28,'Position Report Src'!$B:$B,$B28,'Position Report Src'!$D:$D,IF($X28="","*",$X28),'Position Report Src'!$N:$N,SUBSTITUTE(O$3," Allocation",""))</f>
        <v>0</v>
      </c>
      <c r="P28" s="581">
        <f>SUMIFS('Position Report Src'!$L:$L,'Position Report Src'!$A:$A,$A28,'Position Report Src'!$B:$B,$B28,'Position Report Src'!$D:$D,IF($X28="","*",$X28),'Position Report Src'!$N:$N,SUBSTITUTE(P$3," Allocation",""))</f>
        <v>10500000</v>
      </c>
      <c r="Q28" s="581">
        <f>SUMIFS('Position Report Src'!$L:$L,'Position Report Src'!$A:$A,$A28,'Position Report Src'!$B:$B,$B28,'Position Report Src'!$D:$D,IF($X28="","*",$X28),'Position Report Src'!$N:$N,SUBSTITUTE(Q$3," Allocation",""))</f>
        <v>1900000</v>
      </c>
      <c r="R28" s="581">
        <f>SUMIFS('Position Report Src'!$L:$L,'Position Report Src'!$A:$A,$A28,'Position Report Src'!$B:$B,$B28,'Position Report Src'!$D:$D,IF($X28="","*",$X28),'Position Report Src'!$N:$N,SUBSTITUTE(R$3," Allocation",""))</f>
        <v>0</v>
      </c>
      <c r="S28" s="581">
        <f>SUMIFS('Position Report Src'!$L:$L,'Position Report Src'!$A:$A,$A28,'Position Report Src'!$B:$B,$B28,'Position Report Src'!$D:$D,IF($X28="","*",$X28),'Position Report Src'!$N:$N,SUBSTITUTE(S$3," Allocation",""))</f>
        <v>0</v>
      </c>
      <c r="T28" s="581">
        <f>SUMIFS('Position Report Src'!$L:$L,'Position Report Src'!$A:$A,$A28,'Position Report Src'!$B:$B,$B28,'Position Report Src'!$D:$D,IF($X28="","*",$X28),'Position Report Src'!$N:$N,SUBSTITUTE(T$3," Allocation",""))</f>
        <v>0</v>
      </c>
      <c r="U28" s="581">
        <f>SUMIFS('Position Report Src'!$L:$L,'Position Report Src'!$A:$A,$A28,'Position Report Src'!$B:$B,$B28,'Position Report Src'!$D:$D,IF($X28="","*",$X28),'Position Report Src'!$N:$N,SUBSTITUTE(U$3," Allocation",""))</f>
        <v>0</v>
      </c>
      <c r="V28" s="581">
        <f>SUMIFS('Position Report Src'!$L:$L,'Position Report Src'!$A:$A,$A28,'Position Report Src'!$B:$B,$B28,'Position Report Src'!$D:$D,IF($X28="","*",$X28),'Position Report Src'!$N:$N,SUBSTITUTE(V$3," Allocation",""))</f>
        <v>0</v>
      </c>
      <c r="W28" s="581">
        <f>SUMIFS('Position Report Src'!$L:$L,'Position Report Src'!$A:$A,$A28,'Position Report Src'!$B:$B,$B28,'Position Report Src'!$D:$D,IF($X28="","*",$X28),'Position Report Src'!$N:$N,SUBSTITUTE(W$3," Allocation",""))</f>
        <v>0</v>
      </c>
      <c r="X28" s="687" t="s">
        <v>3699</v>
      </c>
      <c r="AA28" s="587">
        <f>IF($D28="FI+",_xlfn.XLOOKUP($A28&amp;"|"&amp;$B28&amp;"|"&amp;IF($X28="","*",$X28),'Position Report Src'!$O:$O,'Position Report Src'!$I:$I,"",2),"N/A")</f>
        <v>205</v>
      </c>
      <c r="AB28" s="588">
        <f>IF($D28="FI+",_xlfn.XLOOKUP($A28&amp;"|"&amp;$B28&amp;"|"&amp;IF($X28="","*",$X28),'Position Report Src'!$O:$O,'Position Report Src'!$H:$H,"",2),"N/A")</f>
        <v>5</v>
      </c>
      <c r="AC28" s="683" t="s">
        <v>95</v>
      </c>
      <c r="AD28" s="683" t="s">
        <v>95</v>
      </c>
      <c r="AE28" s="589" t="str">
        <f>IF($D28="FI+","N/A",_xlfn.XLOOKUP($A28&amp;"|"&amp;$B28&amp;"|"&amp;IF($X28="","*",$X28),'Position Report Src'!$O:$O,'Position Report Src'!$I:$I,"",2))</f>
        <v>N/A</v>
      </c>
      <c r="AF28" s="590" t="str">
        <f>IF($D28="FI+","N/A",_xlfn.XLOOKUP($A28&amp;"|"&amp;$B28&amp;"|"&amp;IF($X28="","*",$X28),'Position Report Src'!$O:$O,'Position Report Src'!$H:$H,"",2))</f>
        <v>N/A</v>
      </c>
      <c r="AG28" s="592" t="str">
        <f t="shared" si="0"/>
        <v/>
      </c>
      <c r="AH28" s="592" t="str">
        <f t="shared" si="1"/>
        <v/>
      </c>
      <c r="AI28" s="589">
        <f t="shared" si="2"/>
        <v>205</v>
      </c>
      <c r="AJ28" s="590">
        <f t="shared" si="3"/>
        <v>5</v>
      </c>
      <c r="AK28" s="594" t="str">
        <f t="shared" si="4"/>
        <v>N/A</v>
      </c>
      <c r="AL28" s="594" t="str">
        <f t="shared" si="5"/>
        <v>N/A</v>
      </c>
      <c r="AM28" s="595" t="str">
        <f t="shared" si="6"/>
        <v>N/A</v>
      </c>
      <c r="AN28" s="596" t="str">
        <f t="shared" si="7"/>
        <v>N/A</v>
      </c>
      <c r="BA28" s="682" t="str">
        <f>IF(AND($D28="FI+",_xlfn.XLOOKUP($C28,'Loan Data'!$C:$C,'Loan Data'!$D:$D,"")="N/A"),"Schedule B","")</f>
        <v/>
      </c>
      <c r="BB28" s="592" t="str">
        <f>IF($BA28="Schedule B",_xlfn.XLOOKUP($A28&amp;"|"&amp;$B28&amp;"|"&amp;IF($X28="","*",$X28),'Position Report Src'!$O:$O,'Position Report Src'!$G:$G,"",2),"")</f>
        <v/>
      </c>
      <c r="BC28" s="592" t="str">
        <f>IF($BA28="Schedule B",_xlfn.XLOOKUP($A28&amp;"|"&amp;$B28&amp;"|"&amp;IF($X28="","*",$X28),'Position Report Src'!$O:$O,'Position Report Src'!$G:$G,"",2),"")</f>
        <v/>
      </c>
    </row>
    <row r="29" spans="1:55" x14ac:dyDescent="0.35">
      <c r="A29" s="680" t="s">
        <v>2982</v>
      </c>
      <c r="B29" s="681">
        <v>345181</v>
      </c>
      <c r="C29" s="686" t="s">
        <v>2995</v>
      </c>
      <c r="D29" s="580" t="str">
        <f>SUBSTITUTE(_xlfn.XLOOKUP($A29&amp;"|"&amp;$B29&amp;"|"&amp;IF($X29="","*",$X29),'Position Report Src'!$O:$O,'Position Report Src'!$M:$M,"",2),"Fixed Income Plus","FI+")</f>
        <v>FI+</v>
      </c>
      <c r="E29" s="582">
        <f t="shared" si="8"/>
        <v>35000000</v>
      </c>
      <c r="F29" s="583">
        <f>_xlfn.MAXIFS('Position Report Src'!$F:$F,'Position Report Src'!$A:$A,$A29,'Position Report Src'!$B:$B,$B29)</f>
        <v>46161</v>
      </c>
      <c r="G29" s="581">
        <f>SUMIFS('Position Report Src'!$L:$L,'Position Report Src'!$A:$A,$A29,'Position Report Src'!$B:$B,$B29,'Position Report Src'!$D:$D,IF($X29="","*",$X29),'Position Report Src'!$N:$N,SUBSTITUTE(G$3," Allocation",""))</f>
        <v>0</v>
      </c>
      <c r="H29" s="581">
        <f>SUMIFS('Position Report Src'!$L:$L,'Position Report Src'!$A:$A,$A29,'Position Report Src'!$B:$B,$B29,'Position Report Src'!$D:$D,IF($X29="","*",$X29),'Position Report Src'!$N:$N,SUBSTITUTE(H$3," Allocation",""))</f>
        <v>2900000</v>
      </c>
      <c r="I29" s="581">
        <f>SUMIFS('Position Report Src'!$L:$L,'Position Report Src'!$A:$A,$A29,'Position Report Src'!$B:$B,$B29,'Position Report Src'!$D:$D,IF($X29="","*",$X29),'Position Report Src'!$N:$N,SUBSTITUTE(I$3," Allocation",""))</f>
        <v>0</v>
      </c>
      <c r="J29" s="581">
        <f>SUMIFS('Position Report Src'!$L:$L,'Position Report Src'!$A:$A,$A29,'Position Report Src'!$B:$B,$B29,'Position Report Src'!$D:$D,IF($X29="","*",$X29),'Position Report Src'!$N:$N,SUBSTITUTE(J$3," Allocation",""))</f>
        <v>2900000</v>
      </c>
      <c r="K29" s="581">
        <f>SUMIFS('Position Report Src'!$L:$L,'Position Report Src'!$A:$A,$A29,'Position Report Src'!$B:$B,$B29,'Position Report Src'!$D:$D,IF($X29="","*",$X29),'Position Report Src'!$N:$N,SUBSTITUTE(K$3," Allocation",""))</f>
        <v>0</v>
      </c>
      <c r="L29" s="581">
        <f>SUMIFS('Position Report Src'!$L:$L,'Position Report Src'!$A:$A,$A29,'Position Report Src'!$B:$B,$B29,'Position Report Src'!$D:$D,IF($X29="","*",$X29),'Position Report Src'!$N:$N,SUBSTITUTE(L$3," Allocation",""))</f>
        <v>0</v>
      </c>
      <c r="M29" s="581">
        <f>SUMIFS('Position Report Src'!$L:$L,'Position Report Src'!$A:$A,$A29,'Position Report Src'!$B:$B,$B29,'Position Report Src'!$D:$D,IF($X29="","*",$X29),'Position Report Src'!$N:$N,SUBSTITUTE(M$3," Allocation",""))</f>
        <v>0</v>
      </c>
      <c r="N29" s="581">
        <f>SUMIFS('Position Report Src'!$L:$L,'Position Report Src'!$A:$A,$A29,'Position Report Src'!$B:$B,$B29,'Position Report Src'!$D:$D,IF($X29="","*",$X29),'Position Report Src'!$N:$N,SUBSTITUTE(N$3," Allocation",""))</f>
        <v>0</v>
      </c>
      <c r="O29" s="581">
        <f>SUMIFS('Position Report Src'!$L:$L,'Position Report Src'!$A:$A,$A29,'Position Report Src'!$B:$B,$B29,'Position Report Src'!$D:$D,IF($X29="","*",$X29),'Position Report Src'!$N:$N,SUBSTITUTE(O$3," Allocation",""))</f>
        <v>0</v>
      </c>
      <c r="P29" s="581">
        <f>SUMIFS('Position Report Src'!$L:$L,'Position Report Src'!$A:$A,$A29,'Position Report Src'!$B:$B,$B29,'Position Report Src'!$D:$D,IF($X29="","*",$X29),'Position Report Src'!$N:$N,SUBSTITUTE(P$3," Allocation",""))</f>
        <v>24500000</v>
      </c>
      <c r="Q29" s="581">
        <f>SUMIFS('Position Report Src'!$L:$L,'Position Report Src'!$A:$A,$A29,'Position Report Src'!$B:$B,$B29,'Position Report Src'!$D:$D,IF($X29="","*",$X29),'Position Report Src'!$N:$N,SUBSTITUTE(Q$3," Allocation",""))</f>
        <v>4700000</v>
      </c>
      <c r="R29" s="581">
        <f>SUMIFS('Position Report Src'!$L:$L,'Position Report Src'!$A:$A,$A29,'Position Report Src'!$B:$B,$B29,'Position Report Src'!$D:$D,IF($X29="","*",$X29),'Position Report Src'!$N:$N,SUBSTITUTE(R$3," Allocation",""))</f>
        <v>0</v>
      </c>
      <c r="S29" s="581">
        <f>SUMIFS('Position Report Src'!$L:$L,'Position Report Src'!$A:$A,$A29,'Position Report Src'!$B:$B,$B29,'Position Report Src'!$D:$D,IF($X29="","*",$X29),'Position Report Src'!$N:$N,SUBSTITUTE(S$3," Allocation",""))</f>
        <v>0</v>
      </c>
      <c r="T29" s="581">
        <f>SUMIFS('Position Report Src'!$L:$L,'Position Report Src'!$A:$A,$A29,'Position Report Src'!$B:$B,$B29,'Position Report Src'!$D:$D,IF($X29="","*",$X29),'Position Report Src'!$N:$N,SUBSTITUTE(T$3," Allocation",""))</f>
        <v>0</v>
      </c>
      <c r="U29" s="581">
        <f>SUMIFS('Position Report Src'!$L:$L,'Position Report Src'!$A:$A,$A29,'Position Report Src'!$B:$B,$B29,'Position Report Src'!$D:$D,IF($X29="","*",$X29),'Position Report Src'!$N:$N,SUBSTITUTE(U$3," Allocation",""))</f>
        <v>0</v>
      </c>
      <c r="V29" s="581">
        <f>SUMIFS('Position Report Src'!$L:$L,'Position Report Src'!$A:$A,$A29,'Position Report Src'!$B:$B,$B29,'Position Report Src'!$D:$D,IF($X29="","*",$X29),'Position Report Src'!$N:$N,SUBSTITUTE(V$3," Allocation",""))</f>
        <v>0</v>
      </c>
      <c r="W29" s="581">
        <f>SUMIFS('Position Report Src'!$L:$L,'Position Report Src'!$A:$A,$A29,'Position Report Src'!$B:$B,$B29,'Position Report Src'!$D:$D,IF($X29="","*",$X29),'Position Report Src'!$N:$N,SUBSTITUTE(W$3," Allocation",""))</f>
        <v>0</v>
      </c>
      <c r="X29" s="687" t="s">
        <v>3700</v>
      </c>
      <c r="AA29" s="587">
        <f>IF($D29="FI+",_xlfn.XLOOKUP($A29&amp;"|"&amp;$B29&amp;"|"&amp;IF($X29="","*",$X29),'Position Report Src'!$O:$O,'Position Report Src'!$I:$I,"",2),"N/A")</f>
        <v>275</v>
      </c>
      <c r="AB29" s="588">
        <f>IF($D29="FI+",_xlfn.XLOOKUP($A29&amp;"|"&amp;$B29&amp;"|"&amp;IF($X29="","*",$X29),'Position Report Src'!$O:$O,'Position Report Src'!$H:$H,"",2),"N/A")</f>
        <v>5</v>
      </c>
      <c r="AC29" s="683" t="s">
        <v>95</v>
      </c>
      <c r="AD29" s="683" t="s">
        <v>95</v>
      </c>
      <c r="AE29" s="589" t="str">
        <f>IF($D29="FI+","N/A",_xlfn.XLOOKUP($A29&amp;"|"&amp;$B29&amp;"|"&amp;IF($X29="","*",$X29),'Position Report Src'!$O:$O,'Position Report Src'!$I:$I,"",2))</f>
        <v>N/A</v>
      </c>
      <c r="AF29" s="590" t="str">
        <f>IF($D29="FI+","N/A",_xlfn.XLOOKUP($A29&amp;"|"&amp;$B29&amp;"|"&amp;IF($X29="","*",$X29),'Position Report Src'!$O:$O,'Position Report Src'!$H:$H,"",2))</f>
        <v>N/A</v>
      </c>
      <c r="AG29" s="592" t="str">
        <f t="shared" si="0"/>
        <v/>
      </c>
      <c r="AH29" s="592" t="str">
        <f t="shared" si="1"/>
        <v/>
      </c>
      <c r="AI29" s="589">
        <f t="shared" si="2"/>
        <v>275</v>
      </c>
      <c r="AJ29" s="590">
        <f t="shared" si="3"/>
        <v>5</v>
      </c>
      <c r="AK29" s="594" t="str">
        <f t="shared" si="4"/>
        <v>N/A</v>
      </c>
      <c r="AL29" s="594" t="str">
        <f t="shared" si="5"/>
        <v>N/A</v>
      </c>
      <c r="AM29" s="595" t="str">
        <f t="shared" si="6"/>
        <v>N/A</v>
      </c>
      <c r="AN29" s="596" t="str">
        <f t="shared" si="7"/>
        <v>N/A</v>
      </c>
      <c r="BA29" s="682" t="str">
        <f>IF(AND($D29="FI+",_xlfn.XLOOKUP($C29,'Loan Data'!$C:$C,'Loan Data'!$D:$D,"")="N/A"),"Schedule B","")</f>
        <v/>
      </c>
      <c r="BB29" s="592" t="str">
        <f>IF($BA29="Schedule B",_xlfn.XLOOKUP($A29&amp;"|"&amp;$B29&amp;"|"&amp;IF($X29="","*",$X29),'Position Report Src'!$O:$O,'Position Report Src'!$G:$G,"",2),"")</f>
        <v/>
      </c>
      <c r="BC29" s="592" t="str">
        <f>IF($BA29="Schedule B",_xlfn.XLOOKUP($A29&amp;"|"&amp;$B29&amp;"|"&amp;IF($X29="","*",$X29),'Position Report Src'!$O:$O,'Position Report Src'!$G:$G,"",2),"")</f>
        <v/>
      </c>
    </row>
    <row r="30" spans="1:55" x14ac:dyDescent="0.35">
      <c r="A30" s="685" t="s">
        <v>2977</v>
      </c>
      <c r="B30" s="686">
        <v>346842</v>
      </c>
      <c r="C30" s="686" t="s">
        <v>2996</v>
      </c>
      <c r="D30" s="580" t="str">
        <f>SUBSTITUTE(_xlfn.XLOOKUP($A30&amp;"|"&amp;$B30&amp;"|"&amp;IF($X30="","*",$X30),'Position Report Src'!$O:$O,'Position Report Src'!$M:$M,"",2),"Fixed Income Plus","FI+")</f>
        <v>FI+</v>
      </c>
      <c r="E30" s="582">
        <f t="shared" si="8"/>
        <v>13000000</v>
      </c>
      <c r="F30" s="583">
        <f>_xlfn.MAXIFS('Position Report Src'!$F:$F,'Position Report Src'!$A:$A,$A30,'Position Report Src'!$B:$B,$B30)</f>
        <v>46244</v>
      </c>
      <c r="G30" s="581">
        <f>SUMIFS('Position Report Src'!$L:$L,'Position Report Src'!$A:$A,$A30,'Position Report Src'!$B:$B,$B30,'Position Report Src'!$D:$D,IF($X30="","*",$X30),'Position Report Src'!$N:$N,SUBSTITUTE(G$3," Allocation",""))</f>
        <v>910000</v>
      </c>
      <c r="H30" s="581">
        <f>SUMIFS('Position Report Src'!$L:$L,'Position Report Src'!$A:$A,$A30,'Position Report Src'!$B:$B,$B30,'Position Report Src'!$D:$D,IF($X30="","*",$X30),'Position Report Src'!$N:$N,SUBSTITUTE(H$3," Allocation",""))</f>
        <v>0</v>
      </c>
      <c r="I30" s="581">
        <f>SUMIFS('Position Report Src'!$L:$L,'Position Report Src'!$A:$A,$A30,'Position Report Src'!$B:$B,$B30,'Position Report Src'!$D:$D,IF($X30="","*",$X30),'Position Report Src'!$N:$N,SUBSTITUTE(I$3," Allocation",""))</f>
        <v>0</v>
      </c>
      <c r="J30" s="581">
        <f>SUMIFS('Position Report Src'!$L:$L,'Position Report Src'!$A:$A,$A30,'Position Report Src'!$B:$B,$B30,'Position Report Src'!$D:$D,IF($X30="","*",$X30),'Position Report Src'!$N:$N,SUBSTITUTE(J$3," Allocation",""))</f>
        <v>910000</v>
      </c>
      <c r="K30" s="581">
        <f>SUMIFS('Position Report Src'!$L:$L,'Position Report Src'!$A:$A,$A30,'Position Report Src'!$B:$B,$B30,'Position Report Src'!$D:$D,IF($X30="","*",$X30),'Position Report Src'!$N:$N,SUBSTITUTE(K$3," Allocation",""))</f>
        <v>910000</v>
      </c>
      <c r="L30" s="581">
        <f>SUMIFS('Position Report Src'!$L:$L,'Position Report Src'!$A:$A,$A30,'Position Report Src'!$B:$B,$B30,'Position Report Src'!$D:$D,IF($X30="","*",$X30),'Position Report Src'!$N:$N,SUBSTITUTE(L$3," Allocation",""))</f>
        <v>0</v>
      </c>
      <c r="M30" s="581">
        <f>SUMIFS('Position Report Src'!$L:$L,'Position Report Src'!$A:$A,$A30,'Position Report Src'!$B:$B,$B30,'Position Report Src'!$D:$D,IF($X30="","*",$X30),'Position Report Src'!$N:$N,SUBSTITUTE(M$3," Allocation",""))</f>
        <v>0</v>
      </c>
      <c r="N30" s="581">
        <f>SUMIFS('Position Report Src'!$L:$L,'Position Report Src'!$A:$A,$A30,'Position Report Src'!$B:$B,$B30,'Position Report Src'!$D:$D,IF($X30="","*",$X30),'Position Report Src'!$N:$N,SUBSTITUTE(N$3," Allocation",""))</f>
        <v>0</v>
      </c>
      <c r="O30" s="581">
        <f>SUMIFS('Position Report Src'!$L:$L,'Position Report Src'!$A:$A,$A30,'Position Report Src'!$B:$B,$B30,'Position Report Src'!$D:$D,IF($X30="","*",$X30),'Position Report Src'!$N:$N,SUBSTITUTE(O$3," Allocation",""))</f>
        <v>0</v>
      </c>
      <c r="P30" s="581">
        <f>SUMIFS('Position Report Src'!$L:$L,'Position Report Src'!$A:$A,$A30,'Position Report Src'!$B:$B,$B30,'Position Report Src'!$D:$D,IF($X30="","*",$X30),'Position Report Src'!$N:$N,SUBSTITUTE(P$3," Allocation",""))</f>
        <v>8290000</v>
      </c>
      <c r="Q30" s="581">
        <f>SUMIFS('Position Report Src'!$L:$L,'Position Report Src'!$A:$A,$A30,'Position Report Src'!$B:$B,$B30,'Position Report Src'!$D:$D,IF($X30="","*",$X30),'Position Report Src'!$N:$N,SUBSTITUTE(Q$3," Allocation",""))</f>
        <v>1070000</v>
      </c>
      <c r="R30" s="581">
        <f>SUMIFS('Position Report Src'!$L:$L,'Position Report Src'!$A:$A,$A30,'Position Report Src'!$B:$B,$B30,'Position Report Src'!$D:$D,IF($X30="","*",$X30),'Position Report Src'!$N:$N,SUBSTITUTE(R$3," Allocation",""))</f>
        <v>0</v>
      </c>
      <c r="S30" s="581">
        <f>SUMIFS('Position Report Src'!$L:$L,'Position Report Src'!$A:$A,$A30,'Position Report Src'!$B:$B,$B30,'Position Report Src'!$D:$D,IF($X30="","*",$X30),'Position Report Src'!$N:$N,SUBSTITUTE(S$3," Allocation",""))</f>
        <v>0</v>
      </c>
      <c r="T30" s="581">
        <f>SUMIFS('Position Report Src'!$L:$L,'Position Report Src'!$A:$A,$A30,'Position Report Src'!$B:$B,$B30,'Position Report Src'!$D:$D,IF($X30="","*",$X30),'Position Report Src'!$N:$N,SUBSTITUTE(T$3," Allocation",""))</f>
        <v>0</v>
      </c>
      <c r="U30" s="581">
        <f>SUMIFS('Position Report Src'!$L:$L,'Position Report Src'!$A:$A,$A30,'Position Report Src'!$B:$B,$B30,'Position Report Src'!$D:$D,IF($X30="","*",$X30),'Position Report Src'!$N:$N,SUBSTITUTE(U$3," Allocation",""))</f>
        <v>0</v>
      </c>
      <c r="V30" s="581">
        <f>SUMIFS('Position Report Src'!$L:$L,'Position Report Src'!$A:$A,$A30,'Position Report Src'!$B:$B,$B30,'Position Report Src'!$D:$D,IF($X30="","*",$X30),'Position Report Src'!$N:$N,SUBSTITUTE(V$3," Allocation",""))</f>
        <v>910000</v>
      </c>
      <c r="W30" s="581">
        <f>SUMIFS('Position Report Src'!$L:$L,'Position Report Src'!$A:$A,$A30,'Position Report Src'!$B:$B,$B30,'Position Report Src'!$D:$D,IF($X30="","*",$X30),'Position Report Src'!$N:$N,SUBSTITUTE(W$3," Allocation",""))</f>
        <v>0</v>
      </c>
      <c r="X30" s="687" t="s">
        <v>3668</v>
      </c>
      <c r="AA30" s="587">
        <f>IF($D30="FI+",_xlfn.XLOOKUP($A30&amp;"|"&amp;$B30&amp;"|"&amp;IF($X30="","*",$X30),'Position Report Src'!$O:$O,'Position Report Src'!$I:$I,"",2),"N/A")</f>
        <v>190</v>
      </c>
      <c r="AB30" s="588">
        <f>IF($D30="FI+",_xlfn.XLOOKUP($A30&amp;"|"&amp;$B30&amp;"|"&amp;IF($X30="","*",$X30),'Position Report Src'!$O:$O,'Position Report Src'!$H:$H,"",2),"N/A")</f>
        <v>5.03</v>
      </c>
      <c r="AC30" s="683" t="s">
        <v>95</v>
      </c>
      <c r="AD30" s="683" t="s">
        <v>95</v>
      </c>
      <c r="AE30" s="589" t="str">
        <f>IF($D30="FI+","N/A",_xlfn.XLOOKUP($A30&amp;"|"&amp;$B30&amp;"|"&amp;IF($X30="","*",$X30),'Position Report Src'!$O:$O,'Position Report Src'!$I:$I,"",2))</f>
        <v>N/A</v>
      </c>
      <c r="AF30" s="590" t="str">
        <f>IF($D30="FI+","N/A",_xlfn.XLOOKUP($A30&amp;"|"&amp;$B30&amp;"|"&amp;IF($X30="","*",$X30),'Position Report Src'!$O:$O,'Position Report Src'!$H:$H,"",2))</f>
        <v>N/A</v>
      </c>
      <c r="AG30" s="592" t="str">
        <f t="shared" si="0"/>
        <v/>
      </c>
      <c r="AH30" s="592" t="str">
        <f t="shared" si="1"/>
        <v/>
      </c>
      <c r="AI30" s="589">
        <f t="shared" si="2"/>
        <v>190</v>
      </c>
      <c r="AJ30" s="590">
        <f t="shared" si="3"/>
        <v>5.03</v>
      </c>
      <c r="AK30" s="594" t="str">
        <f t="shared" si="4"/>
        <v>N/A</v>
      </c>
      <c r="AL30" s="594" t="str">
        <f t="shared" si="5"/>
        <v>N/A</v>
      </c>
      <c r="AM30" s="595" t="str">
        <f t="shared" si="6"/>
        <v>N/A</v>
      </c>
      <c r="AN30" s="596" t="str">
        <f t="shared" si="7"/>
        <v>N/A</v>
      </c>
      <c r="BA30" s="682" t="str">
        <f>IF(AND($D30="FI+",_xlfn.XLOOKUP($C30,'Loan Data'!$C:$C,'Loan Data'!$D:$D,"")="N/A"),"Schedule B","")</f>
        <v/>
      </c>
      <c r="BB30" s="592" t="str">
        <f>IF($BA30="Schedule B",_xlfn.XLOOKUP($A30&amp;"|"&amp;$B30&amp;"|"&amp;IF($X30="","*",$X30),'Position Report Src'!$O:$O,'Position Report Src'!$G:$G,"",2),"")</f>
        <v/>
      </c>
      <c r="BC30" s="592" t="str">
        <f>IF($BA30="Schedule B",_xlfn.XLOOKUP($A30&amp;"|"&amp;$B30&amp;"|"&amp;IF($X30="","*",$X30),'Position Report Src'!$O:$O,'Position Report Src'!$G:$G,"",2),"")</f>
        <v/>
      </c>
    </row>
    <row r="31" spans="1:55" x14ac:dyDescent="0.35">
      <c r="A31" s="685" t="s">
        <v>2977</v>
      </c>
      <c r="B31" s="686">
        <v>346842</v>
      </c>
      <c r="C31" s="686" t="s">
        <v>2997</v>
      </c>
      <c r="D31" s="580" t="str">
        <f>SUBSTITUTE(_xlfn.XLOOKUP($A31&amp;"|"&amp;$B31&amp;"|"&amp;IF($X31="","*",$X31),'Position Report Src'!$O:$O,'Position Report Src'!$M:$M,"",2),"Fixed Income Plus","FI+")</f>
        <v>FI+</v>
      </c>
      <c r="E31" s="582">
        <f t="shared" si="8"/>
        <v>11000000</v>
      </c>
      <c r="F31" s="583">
        <f>_xlfn.MAXIFS('Position Report Src'!$F:$F,'Position Report Src'!$A:$A,$A31,'Position Report Src'!$B:$B,$B31)</f>
        <v>46244</v>
      </c>
      <c r="G31" s="581">
        <f>SUMIFS('Position Report Src'!$L:$L,'Position Report Src'!$A:$A,$A31,'Position Report Src'!$B:$B,$B31,'Position Report Src'!$D:$D,IF($X31="","*",$X31),'Position Report Src'!$N:$N,SUBSTITUTE(G$3," Allocation",""))</f>
        <v>760000</v>
      </c>
      <c r="H31" s="581">
        <f>SUMIFS('Position Report Src'!$L:$L,'Position Report Src'!$A:$A,$A31,'Position Report Src'!$B:$B,$B31,'Position Report Src'!$D:$D,IF($X31="","*",$X31),'Position Report Src'!$N:$N,SUBSTITUTE(H$3," Allocation",""))</f>
        <v>0</v>
      </c>
      <c r="I31" s="581">
        <f>SUMIFS('Position Report Src'!$L:$L,'Position Report Src'!$A:$A,$A31,'Position Report Src'!$B:$B,$B31,'Position Report Src'!$D:$D,IF($X31="","*",$X31),'Position Report Src'!$N:$N,SUBSTITUTE(I$3," Allocation",""))</f>
        <v>0</v>
      </c>
      <c r="J31" s="581">
        <f>SUMIFS('Position Report Src'!$L:$L,'Position Report Src'!$A:$A,$A31,'Position Report Src'!$B:$B,$B31,'Position Report Src'!$D:$D,IF($X31="","*",$X31),'Position Report Src'!$N:$N,SUBSTITUTE(J$3," Allocation",""))</f>
        <v>760000</v>
      </c>
      <c r="K31" s="581">
        <f>SUMIFS('Position Report Src'!$L:$L,'Position Report Src'!$A:$A,$A31,'Position Report Src'!$B:$B,$B31,'Position Report Src'!$D:$D,IF($X31="","*",$X31),'Position Report Src'!$N:$N,SUBSTITUTE(K$3," Allocation",""))</f>
        <v>760000</v>
      </c>
      <c r="L31" s="581">
        <f>SUMIFS('Position Report Src'!$L:$L,'Position Report Src'!$A:$A,$A31,'Position Report Src'!$B:$B,$B31,'Position Report Src'!$D:$D,IF($X31="","*",$X31),'Position Report Src'!$N:$N,SUBSTITUTE(L$3," Allocation",""))</f>
        <v>0</v>
      </c>
      <c r="M31" s="581">
        <f>SUMIFS('Position Report Src'!$L:$L,'Position Report Src'!$A:$A,$A31,'Position Report Src'!$B:$B,$B31,'Position Report Src'!$D:$D,IF($X31="","*",$X31),'Position Report Src'!$N:$N,SUBSTITUTE(M$3," Allocation",""))</f>
        <v>0</v>
      </c>
      <c r="N31" s="581">
        <f>SUMIFS('Position Report Src'!$L:$L,'Position Report Src'!$A:$A,$A31,'Position Report Src'!$B:$B,$B31,'Position Report Src'!$D:$D,IF($X31="","*",$X31),'Position Report Src'!$N:$N,SUBSTITUTE(N$3," Allocation",""))</f>
        <v>0</v>
      </c>
      <c r="O31" s="581">
        <f>SUMIFS('Position Report Src'!$L:$L,'Position Report Src'!$A:$A,$A31,'Position Report Src'!$B:$B,$B31,'Position Report Src'!$D:$D,IF($X31="","*",$X31),'Position Report Src'!$N:$N,SUBSTITUTE(O$3," Allocation",""))</f>
        <v>0</v>
      </c>
      <c r="P31" s="581">
        <f>SUMIFS('Position Report Src'!$L:$L,'Position Report Src'!$A:$A,$A31,'Position Report Src'!$B:$B,$B31,'Position Report Src'!$D:$D,IF($X31="","*",$X31),'Position Report Src'!$N:$N,SUBSTITUTE(P$3," Allocation",""))</f>
        <v>7050000</v>
      </c>
      <c r="Q31" s="581">
        <f>SUMIFS('Position Report Src'!$L:$L,'Position Report Src'!$A:$A,$A31,'Position Report Src'!$B:$B,$B31,'Position Report Src'!$D:$D,IF($X31="","*",$X31),'Position Report Src'!$N:$N,SUBSTITUTE(Q$3," Allocation",""))</f>
        <v>910000</v>
      </c>
      <c r="R31" s="581">
        <f>SUMIFS('Position Report Src'!$L:$L,'Position Report Src'!$A:$A,$A31,'Position Report Src'!$B:$B,$B31,'Position Report Src'!$D:$D,IF($X31="","*",$X31),'Position Report Src'!$N:$N,SUBSTITUTE(R$3," Allocation",""))</f>
        <v>0</v>
      </c>
      <c r="S31" s="581">
        <f>SUMIFS('Position Report Src'!$L:$L,'Position Report Src'!$A:$A,$A31,'Position Report Src'!$B:$B,$B31,'Position Report Src'!$D:$D,IF($X31="","*",$X31),'Position Report Src'!$N:$N,SUBSTITUTE(S$3," Allocation",""))</f>
        <v>0</v>
      </c>
      <c r="T31" s="581">
        <f>SUMIFS('Position Report Src'!$L:$L,'Position Report Src'!$A:$A,$A31,'Position Report Src'!$B:$B,$B31,'Position Report Src'!$D:$D,IF($X31="","*",$X31),'Position Report Src'!$N:$N,SUBSTITUTE(T$3," Allocation",""))</f>
        <v>0</v>
      </c>
      <c r="U31" s="581">
        <f>SUMIFS('Position Report Src'!$L:$L,'Position Report Src'!$A:$A,$A31,'Position Report Src'!$B:$B,$B31,'Position Report Src'!$D:$D,IF($X31="","*",$X31),'Position Report Src'!$N:$N,SUBSTITUTE(U$3," Allocation",""))</f>
        <v>0</v>
      </c>
      <c r="V31" s="581">
        <f>SUMIFS('Position Report Src'!$L:$L,'Position Report Src'!$A:$A,$A31,'Position Report Src'!$B:$B,$B31,'Position Report Src'!$D:$D,IF($X31="","*",$X31),'Position Report Src'!$N:$N,SUBSTITUTE(V$3," Allocation",""))</f>
        <v>760000</v>
      </c>
      <c r="W31" s="581">
        <f>SUMIFS('Position Report Src'!$L:$L,'Position Report Src'!$A:$A,$A31,'Position Report Src'!$B:$B,$B31,'Position Report Src'!$D:$D,IF($X31="","*",$X31),'Position Report Src'!$N:$N,SUBSTITUTE(W$3," Allocation",""))</f>
        <v>0</v>
      </c>
      <c r="X31" s="687" t="s">
        <v>3699</v>
      </c>
      <c r="AA31" s="587">
        <f>IF($D31="FI+",_xlfn.XLOOKUP($A31&amp;"|"&amp;$B31&amp;"|"&amp;IF($X31="","*",$X31),'Position Report Src'!$O:$O,'Position Report Src'!$I:$I,"",2),"N/A")</f>
        <v>220</v>
      </c>
      <c r="AB31" s="588">
        <f>IF($D31="FI+",_xlfn.XLOOKUP($A31&amp;"|"&amp;$B31&amp;"|"&amp;IF($X31="","*",$X31),'Position Report Src'!$O:$O,'Position Report Src'!$H:$H,"",2),"N/A")</f>
        <v>5.03</v>
      </c>
      <c r="AC31" s="683" t="s">
        <v>95</v>
      </c>
      <c r="AD31" s="683" t="s">
        <v>95</v>
      </c>
      <c r="AE31" s="589" t="str">
        <f>IF($D31="FI+","N/A",_xlfn.XLOOKUP($A31&amp;"|"&amp;$B31&amp;"|"&amp;IF($X31="","*",$X31),'Position Report Src'!$O:$O,'Position Report Src'!$I:$I,"",2))</f>
        <v>N/A</v>
      </c>
      <c r="AF31" s="590" t="str">
        <f>IF($D31="FI+","N/A",_xlfn.XLOOKUP($A31&amp;"|"&amp;$B31&amp;"|"&amp;IF($X31="","*",$X31),'Position Report Src'!$O:$O,'Position Report Src'!$H:$H,"",2))</f>
        <v>N/A</v>
      </c>
      <c r="AG31" s="592" t="str">
        <f t="shared" si="0"/>
        <v/>
      </c>
      <c r="AH31" s="592" t="str">
        <f t="shared" si="1"/>
        <v/>
      </c>
      <c r="AI31" s="589">
        <f t="shared" si="2"/>
        <v>220</v>
      </c>
      <c r="AJ31" s="590">
        <f t="shared" si="3"/>
        <v>5.03</v>
      </c>
      <c r="AK31" s="594" t="str">
        <f t="shared" si="4"/>
        <v>N/A</v>
      </c>
      <c r="AL31" s="594" t="str">
        <f t="shared" si="5"/>
        <v>N/A</v>
      </c>
      <c r="AM31" s="595" t="str">
        <f t="shared" si="6"/>
        <v>N/A</v>
      </c>
      <c r="AN31" s="596" t="str">
        <f t="shared" si="7"/>
        <v>N/A</v>
      </c>
      <c r="BA31" s="682" t="str">
        <f>IF(AND($D31="FI+",_xlfn.XLOOKUP($C31,'Loan Data'!$C:$C,'Loan Data'!$D:$D,"")="N/A"),"Schedule B","")</f>
        <v/>
      </c>
      <c r="BB31" s="592" t="str">
        <f>IF($BA31="Schedule B",_xlfn.XLOOKUP($A31&amp;"|"&amp;$B31&amp;"|"&amp;IF($X31="","*",$X31),'Position Report Src'!$O:$O,'Position Report Src'!$G:$G,"",2),"")</f>
        <v/>
      </c>
      <c r="BC31" s="592" t="str">
        <f>IF($BA31="Schedule B",_xlfn.XLOOKUP($A31&amp;"|"&amp;$B31&amp;"|"&amp;IF($X31="","*",$X31),'Position Report Src'!$O:$O,'Position Report Src'!$G:$G,"",2),"")</f>
        <v/>
      </c>
    </row>
    <row r="32" spans="1:55" x14ac:dyDescent="0.35">
      <c r="A32" s="685" t="s">
        <v>2977</v>
      </c>
      <c r="B32" s="686">
        <v>346842</v>
      </c>
      <c r="C32" s="686" t="s">
        <v>2998</v>
      </c>
      <c r="D32" s="580" t="str">
        <f>SUBSTITUTE(_xlfn.XLOOKUP($A32&amp;"|"&amp;$B32&amp;"|"&amp;IF($X32="","*",$X32),'Position Report Src'!$O:$O,'Position Report Src'!$M:$M,"",2),"Fixed Income Plus","FI+")</f>
        <v>FI+</v>
      </c>
      <c r="E32" s="582">
        <f t="shared" si="8"/>
        <v>12000000</v>
      </c>
      <c r="F32" s="583">
        <f>_xlfn.MAXIFS('Position Report Src'!$F:$F,'Position Report Src'!$A:$A,$A32,'Position Report Src'!$B:$B,$B32)</f>
        <v>46244</v>
      </c>
      <c r="G32" s="581">
        <f>SUMIFS('Position Report Src'!$L:$L,'Position Report Src'!$A:$A,$A32,'Position Report Src'!$B:$B,$B32,'Position Report Src'!$D:$D,IF($X32="","*",$X32),'Position Report Src'!$N:$N,SUBSTITUTE(G$3," Allocation",""))</f>
        <v>830000</v>
      </c>
      <c r="H32" s="581">
        <f>SUMIFS('Position Report Src'!$L:$L,'Position Report Src'!$A:$A,$A32,'Position Report Src'!$B:$B,$B32,'Position Report Src'!$D:$D,IF($X32="","*",$X32),'Position Report Src'!$N:$N,SUBSTITUTE(H$3," Allocation",""))</f>
        <v>0</v>
      </c>
      <c r="I32" s="581">
        <f>SUMIFS('Position Report Src'!$L:$L,'Position Report Src'!$A:$A,$A32,'Position Report Src'!$B:$B,$B32,'Position Report Src'!$D:$D,IF($X32="","*",$X32),'Position Report Src'!$N:$N,SUBSTITUTE(I$3," Allocation",""))</f>
        <v>0</v>
      </c>
      <c r="J32" s="581">
        <f>SUMIFS('Position Report Src'!$L:$L,'Position Report Src'!$A:$A,$A32,'Position Report Src'!$B:$B,$B32,'Position Report Src'!$D:$D,IF($X32="","*",$X32),'Position Report Src'!$N:$N,SUBSTITUTE(J$3," Allocation",""))</f>
        <v>830000</v>
      </c>
      <c r="K32" s="581">
        <f>SUMIFS('Position Report Src'!$L:$L,'Position Report Src'!$A:$A,$A32,'Position Report Src'!$B:$B,$B32,'Position Report Src'!$D:$D,IF($X32="","*",$X32),'Position Report Src'!$N:$N,SUBSTITUTE(K$3," Allocation",""))</f>
        <v>830000</v>
      </c>
      <c r="L32" s="581">
        <f>SUMIFS('Position Report Src'!$L:$L,'Position Report Src'!$A:$A,$A32,'Position Report Src'!$B:$B,$B32,'Position Report Src'!$D:$D,IF($X32="","*",$X32),'Position Report Src'!$N:$N,SUBSTITUTE(L$3," Allocation",""))</f>
        <v>0</v>
      </c>
      <c r="M32" s="581">
        <f>SUMIFS('Position Report Src'!$L:$L,'Position Report Src'!$A:$A,$A32,'Position Report Src'!$B:$B,$B32,'Position Report Src'!$D:$D,IF($X32="","*",$X32),'Position Report Src'!$N:$N,SUBSTITUTE(M$3," Allocation",""))</f>
        <v>0</v>
      </c>
      <c r="N32" s="581">
        <f>SUMIFS('Position Report Src'!$L:$L,'Position Report Src'!$A:$A,$A32,'Position Report Src'!$B:$B,$B32,'Position Report Src'!$D:$D,IF($X32="","*",$X32),'Position Report Src'!$N:$N,SUBSTITUTE(N$3," Allocation",""))</f>
        <v>0</v>
      </c>
      <c r="O32" s="581">
        <f>SUMIFS('Position Report Src'!$L:$L,'Position Report Src'!$A:$A,$A32,'Position Report Src'!$B:$B,$B32,'Position Report Src'!$D:$D,IF($X32="","*",$X32),'Position Report Src'!$N:$N,SUBSTITUTE(O$3," Allocation",""))</f>
        <v>0</v>
      </c>
      <c r="P32" s="581">
        <f>SUMIFS('Position Report Src'!$L:$L,'Position Report Src'!$A:$A,$A32,'Position Report Src'!$B:$B,$B32,'Position Report Src'!$D:$D,IF($X32="","*",$X32),'Position Report Src'!$N:$N,SUBSTITUTE(P$3," Allocation",""))</f>
        <v>7690000</v>
      </c>
      <c r="Q32" s="581">
        <f>SUMIFS('Position Report Src'!$L:$L,'Position Report Src'!$A:$A,$A32,'Position Report Src'!$B:$B,$B32,'Position Report Src'!$D:$D,IF($X32="","*",$X32),'Position Report Src'!$N:$N,SUBSTITUTE(Q$3," Allocation",""))</f>
        <v>990000</v>
      </c>
      <c r="R32" s="581">
        <f>SUMIFS('Position Report Src'!$L:$L,'Position Report Src'!$A:$A,$A32,'Position Report Src'!$B:$B,$B32,'Position Report Src'!$D:$D,IF($X32="","*",$X32),'Position Report Src'!$N:$N,SUBSTITUTE(R$3," Allocation",""))</f>
        <v>0</v>
      </c>
      <c r="S32" s="581">
        <f>SUMIFS('Position Report Src'!$L:$L,'Position Report Src'!$A:$A,$A32,'Position Report Src'!$B:$B,$B32,'Position Report Src'!$D:$D,IF($X32="","*",$X32),'Position Report Src'!$N:$N,SUBSTITUTE(S$3," Allocation",""))</f>
        <v>0</v>
      </c>
      <c r="T32" s="581">
        <f>SUMIFS('Position Report Src'!$L:$L,'Position Report Src'!$A:$A,$A32,'Position Report Src'!$B:$B,$B32,'Position Report Src'!$D:$D,IF($X32="","*",$X32),'Position Report Src'!$N:$N,SUBSTITUTE(T$3," Allocation",""))</f>
        <v>0</v>
      </c>
      <c r="U32" s="581">
        <f>SUMIFS('Position Report Src'!$L:$L,'Position Report Src'!$A:$A,$A32,'Position Report Src'!$B:$B,$B32,'Position Report Src'!$D:$D,IF($X32="","*",$X32),'Position Report Src'!$N:$N,SUBSTITUTE(U$3," Allocation",""))</f>
        <v>0</v>
      </c>
      <c r="V32" s="581">
        <f>SUMIFS('Position Report Src'!$L:$L,'Position Report Src'!$A:$A,$A32,'Position Report Src'!$B:$B,$B32,'Position Report Src'!$D:$D,IF($X32="","*",$X32),'Position Report Src'!$N:$N,SUBSTITUTE(V$3," Allocation",""))</f>
        <v>830000</v>
      </c>
      <c r="W32" s="581">
        <f>SUMIFS('Position Report Src'!$L:$L,'Position Report Src'!$A:$A,$A32,'Position Report Src'!$B:$B,$B32,'Position Report Src'!$D:$D,IF($X32="","*",$X32),'Position Report Src'!$N:$N,SUBSTITUTE(W$3," Allocation",""))</f>
        <v>0</v>
      </c>
      <c r="X32" s="687" t="s">
        <v>3700</v>
      </c>
      <c r="AA32" s="587">
        <f>IF($D32="FI+",_xlfn.XLOOKUP($A32&amp;"|"&amp;$B32&amp;"|"&amp;IF($X32="","*",$X32),'Position Report Src'!$O:$O,'Position Report Src'!$I:$I,"",2),"N/A")</f>
        <v>320</v>
      </c>
      <c r="AB32" s="588">
        <f>IF($D32="FI+",_xlfn.XLOOKUP($A32&amp;"|"&amp;$B32&amp;"|"&amp;IF($X32="","*",$X32),'Position Report Src'!$O:$O,'Position Report Src'!$H:$H,"",2),"N/A")</f>
        <v>5.03</v>
      </c>
      <c r="AC32" s="683" t="s">
        <v>95</v>
      </c>
      <c r="AD32" s="683" t="s">
        <v>95</v>
      </c>
      <c r="AE32" s="589" t="str">
        <f>IF($D32="FI+","N/A",_xlfn.XLOOKUP($A32&amp;"|"&amp;$B32&amp;"|"&amp;IF($X32="","*",$X32),'Position Report Src'!$O:$O,'Position Report Src'!$I:$I,"",2))</f>
        <v>N/A</v>
      </c>
      <c r="AF32" s="590" t="str">
        <f>IF($D32="FI+","N/A",_xlfn.XLOOKUP($A32&amp;"|"&amp;$B32&amp;"|"&amp;IF($X32="","*",$X32),'Position Report Src'!$O:$O,'Position Report Src'!$H:$H,"",2))</f>
        <v>N/A</v>
      </c>
      <c r="AG32" s="592" t="str">
        <f t="shared" si="0"/>
        <v/>
      </c>
      <c r="AH32" s="592" t="str">
        <f t="shared" si="1"/>
        <v/>
      </c>
      <c r="AI32" s="589">
        <f t="shared" si="2"/>
        <v>320</v>
      </c>
      <c r="AJ32" s="590">
        <f t="shared" si="3"/>
        <v>5.03</v>
      </c>
      <c r="AK32" s="594" t="str">
        <f t="shared" si="4"/>
        <v>N/A</v>
      </c>
      <c r="AL32" s="594" t="str">
        <f t="shared" si="5"/>
        <v>N/A</v>
      </c>
      <c r="AM32" s="595" t="str">
        <f t="shared" si="6"/>
        <v>N/A</v>
      </c>
      <c r="AN32" s="596" t="str">
        <f t="shared" si="7"/>
        <v>N/A</v>
      </c>
      <c r="BA32" s="682" t="str">
        <f>IF(AND($D32="FI+",_xlfn.XLOOKUP($C32,'Loan Data'!$C:$C,'Loan Data'!$D:$D,"")="N/A"),"Schedule B","")</f>
        <v/>
      </c>
      <c r="BB32" s="592" t="str">
        <f>IF($BA32="Schedule B",_xlfn.XLOOKUP($A32&amp;"|"&amp;$B32&amp;"|"&amp;IF($X32="","*",$X32),'Position Report Src'!$O:$O,'Position Report Src'!$G:$G,"",2),"")</f>
        <v/>
      </c>
      <c r="BC32" s="592" t="str">
        <f>IF($BA32="Schedule B",_xlfn.XLOOKUP($A32&amp;"|"&amp;$B32&amp;"|"&amp;IF($X32="","*",$X32),'Position Report Src'!$O:$O,'Position Report Src'!$G:$G,"",2),"")</f>
        <v/>
      </c>
    </row>
    <row r="33" spans="1:55" x14ac:dyDescent="0.35">
      <c r="A33" s="685" t="s">
        <v>2977</v>
      </c>
      <c r="B33" s="686">
        <v>346842</v>
      </c>
      <c r="C33" s="686" t="s">
        <v>2999</v>
      </c>
      <c r="D33" s="580" t="s">
        <v>3726</v>
      </c>
      <c r="E33" s="582">
        <f t="shared" si="8"/>
        <v>0</v>
      </c>
      <c r="F33" s="583">
        <f>_xlfn.MAXIFS('Position Report Src'!$F:$F,'Position Report Src'!$A:$A,$A33,'Position Report Src'!$B:$B,$B33)</f>
        <v>46244</v>
      </c>
      <c r="G33" s="581">
        <f>SUMIFS('Position Report Src'!$L:$L,'Position Report Src'!$A:$A,$A33,'Position Report Src'!$B:$B,$B33,'Position Report Src'!$D:$D,IF($X33="","*",$X33),'Position Report Src'!$N:$N,SUBSTITUTE(G$3," Allocation",""))</f>
        <v>0</v>
      </c>
      <c r="H33" s="581">
        <f>SUMIFS('Position Report Src'!$L:$L,'Position Report Src'!$A:$A,$A33,'Position Report Src'!$B:$B,$B33,'Position Report Src'!$D:$D,IF($X33="","*",$X33),'Position Report Src'!$N:$N,SUBSTITUTE(H$3," Allocation",""))</f>
        <v>0</v>
      </c>
      <c r="I33" s="581">
        <f>SUMIFS('Position Report Src'!$L:$L,'Position Report Src'!$A:$A,$A33,'Position Report Src'!$B:$B,$B33,'Position Report Src'!$D:$D,IF($X33="","*",$X33),'Position Report Src'!$N:$N,SUBSTITUTE(I$3," Allocation",""))</f>
        <v>0</v>
      </c>
      <c r="J33" s="581">
        <f>SUMIFS('Position Report Src'!$L:$L,'Position Report Src'!$A:$A,$A33,'Position Report Src'!$B:$B,$B33,'Position Report Src'!$D:$D,IF($X33="","*",$X33),'Position Report Src'!$N:$N,SUBSTITUTE(J$3," Allocation",""))</f>
        <v>0</v>
      </c>
      <c r="K33" s="581">
        <f>SUMIFS('Position Report Src'!$L:$L,'Position Report Src'!$A:$A,$A33,'Position Report Src'!$B:$B,$B33,'Position Report Src'!$D:$D,IF($X33="","*",$X33),'Position Report Src'!$N:$N,SUBSTITUTE(K$3," Allocation",""))</f>
        <v>0</v>
      </c>
      <c r="L33" s="581">
        <f>SUMIFS('Position Report Src'!$L:$L,'Position Report Src'!$A:$A,$A33,'Position Report Src'!$B:$B,$B33,'Position Report Src'!$D:$D,IF($X33="","*",$X33),'Position Report Src'!$N:$N,SUBSTITUTE(L$3," Allocation",""))</f>
        <v>0</v>
      </c>
      <c r="M33" s="581">
        <f>SUMIFS('Position Report Src'!$L:$L,'Position Report Src'!$A:$A,$A33,'Position Report Src'!$B:$B,$B33,'Position Report Src'!$D:$D,IF($X33="","*",$X33),'Position Report Src'!$N:$N,SUBSTITUTE(M$3," Allocation",""))</f>
        <v>0</v>
      </c>
      <c r="N33" s="581">
        <f>SUMIFS('Position Report Src'!$L:$L,'Position Report Src'!$A:$A,$A33,'Position Report Src'!$B:$B,$B33,'Position Report Src'!$D:$D,IF($X33="","*",$X33),'Position Report Src'!$N:$N,SUBSTITUTE(N$3," Allocation",""))</f>
        <v>0</v>
      </c>
      <c r="O33" s="581">
        <f>SUMIFS('Position Report Src'!$L:$L,'Position Report Src'!$A:$A,$A33,'Position Report Src'!$B:$B,$B33,'Position Report Src'!$D:$D,IF($X33="","*",$X33),'Position Report Src'!$N:$N,SUBSTITUTE(O$3," Allocation",""))</f>
        <v>0</v>
      </c>
      <c r="P33" s="581">
        <f>SUMIFS('Position Report Src'!$L:$L,'Position Report Src'!$A:$A,$A33,'Position Report Src'!$B:$B,$B33,'Position Report Src'!$D:$D,IF($X33="","*",$X33),'Position Report Src'!$N:$N,SUBSTITUTE(P$3," Allocation",""))</f>
        <v>0</v>
      </c>
      <c r="Q33" s="581">
        <f>SUMIFS('Position Report Src'!$L:$L,'Position Report Src'!$A:$A,$A33,'Position Report Src'!$B:$B,$B33,'Position Report Src'!$D:$D,IF($X33="","*",$X33),'Position Report Src'!$N:$N,SUBSTITUTE(Q$3," Allocation",""))</f>
        <v>0</v>
      </c>
      <c r="R33" s="581">
        <f>SUMIFS('Position Report Src'!$L:$L,'Position Report Src'!$A:$A,$A33,'Position Report Src'!$B:$B,$B33,'Position Report Src'!$D:$D,IF($X33="","*",$X33),'Position Report Src'!$N:$N,SUBSTITUTE(R$3," Allocation",""))</f>
        <v>0</v>
      </c>
      <c r="S33" s="581">
        <f>SUMIFS('Position Report Src'!$L:$L,'Position Report Src'!$A:$A,$A33,'Position Report Src'!$B:$B,$B33,'Position Report Src'!$D:$D,IF($X33="","*",$X33),'Position Report Src'!$N:$N,SUBSTITUTE(S$3," Allocation",""))</f>
        <v>0</v>
      </c>
      <c r="T33" s="581">
        <f>SUMIFS('Position Report Src'!$L:$L,'Position Report Src'!$A:$A,$A33,'Position Report Src'!$B:$B,$B33,'Position Report Src'!$D:$D,IF($X33="","*",$X33),'Position Report Src'!$N:$N,SUBSTITUTE(T$3," Allocation",""))</f>
        <v>0</v>
      </c>
      <c r="U33" s="581">
        <f>SUMIFS('Position Report Src'!$L:$L,'Position Report Src'!$A:$A,$A33,'Position Report Src'!$B:$B,$B33,'Position Report Src'!$D:$D,IF($X33="","*",$X33),'Position Report Src'!$N:$N,SUBSTITUTE(U$3," Allocation",""))</f>
        <v>0</v>
      </c>
      <c r="V33" s="581">
        <f>SUMIFS('Position Report Src'!$L:$L,'Position Report Src'!$A:$A,$A33,'Position Report Src'!$B:$B,$B33,'Position Report Src'!$D:$D,IF($X33="","*",$X33),'Position Report Src'!$N:$N,SUBSTITUTE(V$3," Allocation",""))</f>
        <v>0</v>
      </c>
      <c r="W33" s="581">
        <f>SUMIFS('Position Report Src'!$L:$L,'Position Report Src'!$A:$A,$A33,'Position Report Src'!$B:$B,$B33,'Position Report Src'!$D:$D,IF($X33="","*",$X33),'Position Report Src'!$N:$N,SUBSTITUTE(W$3," Allocation",""))</f>
        <v>0</v>
      </c>
      <c r="X33" s="687" t="s">
        <v>3713</v>
      </c>
      <c r="Y33" s="683" t="s">
        <v>95</v>
      </c>
      <c r="Z33" s="683" t="s">
        <v>95</v>
      </c>
      <c r="AA33" s="587" t="str">
        <f>IF($D33="FI+",_xlfn.XLOOKUP($A33&amp;"|"&amp;$B33&amp;"|"&amp;IF($X33="","*",$X33),'Position Report Src'!$O:$O,'Position Report Src'!$I:$I,"",2),"N/A")</f>
        <v>N/A</v>
      </c>
      <c r="AB33" s="588" t="str">
        <f>IF($D33="FI+",_xlfn.XLOOKUP($A33&amp;"|"&amp;$B33&amp;"|"&amp;IF($X33="","*",$X33),'Position Report Src'!$O:$O,'Position Report Src'!$H:$H,"",2),"N/A")</f>
        <v>N/A</v>
      </c>
      <c r="AE33" s="589" t="str">
        <f>IF($D33="FI+","N/A",_xlfn.XLOOKUP($A33&amp;"|"&amp;$B33&amp;"|"&amp;IF($X33="","*",$X33),'Position Report Src'!$O:$O,'Position Report Src'!$I:$I,"",2))</f>
        <v/>
      </c>
      <c r="AF33" s="590" t="str">
        <f>IF($D33="FI+","N/A",_xlfn.XLOOKUP($A33&amp;"|"&amp;$B33&amp;"|"&amp;IF($X33="","*",$X33),'Position Report Src'!$O:$O,'Position Report Src'!$H:$H,"",2))</f>
        <v/>
      </c>
      <c r="AG33" s="594" t="str">
        <f t="shared" si="0"/>
        <v>N/A</v>
      </c>
      <c r="AH33" s="594" t="str">
        <f t="shared" si="1"/>
        <v>N/A</v>
      </c>
      <c r="AI33" s="589" t="str">
        <f t="shared" si="2"/>
        <v>N/A</v>
      </c>
      <c r="AJ33" s="590" t="str">
        <f t="shared" si="3"/>
        <v>N/A</v>
      </c>
      <c r="AK33" s="592" t="str">
        <f t="shared" si="4"/>
        <v/>
      </c>
      <c r="AL33" s="592" t="str">
        <f t="shared" si="5"/>
        <v/>
      </c>
      <c r="AM33" s="595" t="str">
        <f t="shared" si="6"/>
        <v/>
      </c>
      <c r="AN33" s="596" t="str">
        <f t="shared" si="7"/>
        <v/>
      </c>
      <c r="BA33" s="682" t="str">
        <f>IF(AND($D33="FI+",_xlfn.XLOOKUP($C33,'Loan Data'!$C:$C,'Loan Data'!$D:$D,"")="N/A"),"Schedule B","")</f>
        <v/>
      </c>
      <c r="BB33" s="592" t="str">
        <f>IF($BA33="Schedule B",_xlfn.XLOOKUP($A33&amp;"|"&amp;$B33&amp;"|"&amp;IF($X33="","*",$X33),'Position Report Src'!$O:$O,'Position Report Src'!$G:$G,"",2),"")</f>
        <v/>
      </c>
      <c r="BC33" s="592" t="str">
        <f>IF($BA33="Schedule B",_xlfn.XLOOKUP($A33&amp;"|"&amp;$B33&amp;"|"&amp;IF($X33="","*",$X33),'Position Report Src'!$O:$O,'Position Report Src'!$G:$G,"",2),"")</f>
        <v/>
      </c>
    </row>
    <row r="34" spans="1:55" x14ac:dyDescent="0.35">
      <c r="A34" s="685" t="s">
        <v>3156</v>
      </c>
      <c r="B34" s="686">
        <v>316243</v>
      </c>
      <c r="C34" s="686" t="s">
        <v>3157</v>
      </c>
      <c r="D34" s="580" t="str">
        <f>SUBSTITUTE(_xlfn.XLOOKUP($A34&amp;"|"&amp;$B34&amp;"|"&amp;IF($X34="","*",$X34),'Position Report Src'!$O:$O,'Position Report Src'!$M:$M,"",2),"Fixed Income Plus","FI+")</f>
        <v>Opportunistic</v>
      </c>
      <c r="E34" s="582">
        <f t="shared" si="8"/>
        <v>70000000</v>
      </c>
      <c r="F34" s="583">
        <f>_xlfn.MAXIFS('Position Report Src'!$F:$F,'Position Report Src'!$A:$A,$A34,'Position Report Src'!$B:$B,$B34)</f>
        <v>45924</v>
      </c>
      <c r="G34" s="581">
        <f>SUMIFS('Position Report Src'!$L:$L,'Position Report Src'!$A:$A,$A34,'Position Report Src'!$B:$B,$B34,'Position Report Src'!$D:$D,IF($X34="","*",$X34),'Position Report Src'!$N:$N,SUBSTITUTE(G$3," Allocation",""))</f>
        <v>0</v>
      </c>
      <c r="H34" s="581">
        <f>SUMIFS('Position Report Src'!$L:$L,'Position Report Src'!$A:$A,$A34,'Position Report Src'!$B:$B,$B34,'Position Report Src'!$D:$D,IF($X34="","*",$X34),'Position Report Src'!$N:$N,SUBSTITUTE(H$3," Allocation",""))</f>
        <v>0</v>
      </c>
      <c r="I34" s="581">
        <f>SUMIFS('Position Report Src'!$L:$L,'Position Report Src'!$A:$A,$A34,'Position Report Src'!$B:$B,$B34,'Position Report Src'!$D:$D,IF($X34="","*",$X34),'Position Report Src'!$N:$N,SUBSTITUTE(I$3," Allocation",""))</f>
        <v>0</v>
      </c>
      <c r="J34" s="581">
        <f>SUMIFS('Position Report Src'!$L:$L,'Position Report Src'!$A:$A,$A34,'Position Report Src'!$B:$B,$B34,'Position Report Src'!$D:$D,IF($X34="","*",$X34),'Position Report Src'!$N:$N,SUBSTITUTE(J$3," Allocation",""))</f>
        <v>0</v>
      </c>
      <c r="K34" s="581">
        <f>SUMIFS('Position Report Src'!$L:$L,'Position Report Src'!$A:$A,$A34,'Position Report Src'!$B:$B,$B34,'Position Report Src'!$D:$D,IF($X34="","*",$X34),'Position Report Src'!$N:$N,SUBSTITUTE(K$3," Allocation",""))</f>
        <v>0</v>
      </c>
      <c r="L34" s="581">
        <f>SUMIFS('Position Report Src'!$L:$L,'Position Report Src'!$A:$A,$A34,'Position Report Src'!$B:$B,$B34,'Position Report Src'!$D:$D,IF($X34="","*",$X34),'Position Report Src'!$N:$N,SUBSTITUTE(L$3," Allocation",""))</f>
        <v>0</v>
      </c>
      <c r="M34" s="581">
        <f>SUMIFS('Position Report Src'!$L:$L,'Position Report Src'!$A:$A,$A34,'Position Report Src'!$B:$B,$B34,'Position Report Src'!$D:$D,IF($X34="","*",$X34),'Position Report Src'!$N:$N,SUBSTITUTE(M$3," Allocation",""))</f>
        <v>0</v>
      </c>
      <c r="N34" s="581">
        <f>SUMIFS('Position Report Src'!$L:$L,'Position Report Src'!$A:$A,$A34,'Position Report Src'!$B:$B,$B34,'Position Report Src'!$D:$D,IF($X34="","*",$X34),'Position Report Src'!$N:$N,SUBSTITUTE(N$3," Allocation",""))</f>
        <v>0</v>
      </c>
      <c r="O34" s="581">
        <f>SUMIFS('Position Report Src'!$L:$L,'Position Report Src'!$A:$A,$A34,'Position Report Src'!$B:$B,$B34,'Position Report Src'!$D:$D,IF($X34="","*",$X34),'Position Report Src'!$N:$N,SUBSTITUTE(O$3," Allocation",""))</f>
        <v>0</v>
      </c>
      <c r="P34" s="581">
        <f>SUMIFS('Position Report Src'!$L:$L,'Position Report Src'!$A:$A,$A34,'Position Report Src'!$B:$B,$B34,'Position Report Src'!$D:$D,IF($X34="","*",$X34),'Position Report Src'!$N:$N,SUBSTITUTE(P$3," Allocation",""))</f>
        <v>0</v>
      </c>
      <c r="Q34" s="581">
        <f>SUMIFS('Position Report Src'!$L:$L,'Position Report Src'!$A:$A,$A34,'Position Report Src'!$B:$B,$B34,'Position Report Src'!$D:$D,IF($X34="","*",$X34),'Position Report Src'!$N:$N,SUBSTITUTE(Q$3," Allocation",""))</f>
        <v>0</v>
      </c>
      <c r="R34" s="581">
        <f>SUMIFS('Position Report Src'!$L:$L,'Position Report Src'!$A:$A,$A34,'Position Report Src'!$B:$B,$B34,'Position Report Src'!$D:$D,IF($X34="","*",$X34),'Position Report Src'!$N:$N,SUBSTITUTE(R$3," Allocation",""))</f>
        <v>31200669</v>
      </c>
      <c r="S34" s="581">
        <f>SUMIFS('Position Report Src'!$L:$L,'Position Report Src'!$A:$A,$A34,'Position Report Src'!$B:$B,$B34,'Position Report Src'!$D:$D,IF($X34="","*",$X34),'Position Report Src'!$N:$N,SUBSTITUTE(S$3," Allocation",""))</f>
        <v>38799331</v>
      </c>
      <c r="T34" s="581">
        <f>SUMIFS('Position Report Src'!$L:$L,'Position Report Src'!$A:$A,$A34,'Position Report Src'!$B:$B,$B34,'Position Report Src'!$D:$D,IF($X34="","*",$X34),'Position Report Src'!$N:$N,SUBSTITUTE(T$3," Allocation",""))</f>
        <v>0</v>
      </c>
      <c r="U34" s="581">
        <f>SUMIFS('Position Report Src'!$L:$L,'Position Report Src'!$A:$A,$A34,'Position Report Src'!$B:$B,$B34,'Position Report Src'!$D:$D,IF($X34="","*",$X34),'Position Report Src'!$N:$N,SUBSTITUTE(U$3," Allocation",""))</f>
        <v>0</v>
      </c>
      <c r="V34" s="581">
        <f>SUMIFS('Position Report Src'!$L:$L,'Position Report Src'!$A:$A,$A34,'Position Report Src'!$B:$B,$B34,'Position Report Src'!$D:$D,IF($X34="","*",$X34),'Position Report Src'!$N:$N,SUBSTITUTE(V$3," Allocation",""))</f>
        <v>0</v>
      </c>
      <c r="W34" s="581">
        <f>SUMIFS('Position Report Src'!$L:$L,'Position Report Src'!$A:$A,$A34,'Position Report Src'!$B:$B,$B34,'Position Report Src'!$D:$D,IF($X34="","*",$X34),'Position Report Src'!$N:$N,SUBSTITUTE(W$3," Allocation",""))</f>
        <v>0</v>
      </c>
      <c r="X34" s="687" t="s">
        <v>3691</v>
      </c>
      <c r="Y34" s="683" t="s">
        <v>95</v>
      </c>
      <c r="Z34" s="683" t="s">
        <v>95</v>
      </c>
      <c r="AA34" s="587" t="str">
        <f>IF($D34="FI+",_xlfn.XLOOKUP($A34&amp;"|"&amp;$B34&amp;"|"&amp;IF($X34="","*",$X34),'Position Report Src'!$O:$O,'Position Report Src'!$I:$I,"",2),"N/A")</f>
        <v>N/A</v>
      </c>
      <c r="AB34" s="588" t="str">
        <f>IF($D34="FI+",_xlfn.XLOOKUP($A34&amp;"|"&amp;$B34&amp;"|"&amp;IF($X34="","*",$X34),'Position Report Src'!$O:$O,'Position Report Src'!$H:$H,"",2),"N/A")</f>
        <v>N/A</v>
      </c>
      <c r="AC34" s="604">
        <v>0.17899999999999999</v>
      </c>
      <c r="AD34" s="605">
        <v>1.3</v>
      </c>
      <c r="AE34" s="589" t="str">
        <f>IF($D34="FI+","N/A",_xlfn.XLOOKUP($A34&amp;"|"&amp;$B34&amp;"|"&amp;IF($X34="","*",$X34),'Position Report Src'!$O:$O,'Position Report Src'!$I:$I,"",2))</f>
        <v>N/A</v>
      </c>
      <c r="AF34" s="590">
        <f>IF($D34="FI+","N/A",_xlfn.XLOOKUP($A34&amp;"|"&amp;$B34&amp;"|"&amp;IF($X34="","*",$X34),'Position Report Src'!$O:$O,'Position Report Src'!$H:$H,"",2))</f>
        <v>1.66</v>
      </c>
      <c r="AG34" s="594" t="str">
        <f t="shared" si="0"/>
        <v>N/A</v>
      </c>
      <c r="AH34" s="594" t="str">
        <f t="shared" si="1"/>
        <v>N/A</v>
      </c>
      <c r="AI34" s="589" t="str">
        <f t="shared" si="2"/>
        <v>N/A</v>
      </c>
      <c r="AJ34" s="590" t="str">
        <f t="shared" si="3"/>
        <v>N/A</v>
      </c>
      <c r="AK34" s="592">
        <f t="shared" si="4"/>
        <v>0.17899999999999999</v>
      </c>
      <c r="AL34" s="592">
        <f t="shared" si="5"/>
        <v>1.3</v>
      </c>
      <c r="AM34" s="595" t="str">
        <f t="shared" si="6"/>
        <v>N/A</v>
      </c>
      <c r="AN34" s="596">
        <f t="shared" si="7"/>
        <v>1.66</v>
      </c>
      <c r="BA34" s="682" t="str">
        <f>IF(AND($D34="FI+",_xlfn.XLOOKUP($C34,'Loan Data'!$C:$C,'Loan Data'!$D:$D,"")="N/A"),"Schedule B","")</f>
        <v/>
      </c>
      <c r="BB34" s="592" t="str">
        <f>IF($BA34="Schedule B",_xlfn.XLOOKUP($A34&amp;"|"&amp;$B34&amp;"|"&amp;IF($X34="","*",$X34),'Position Report Src'!$O:$O,'Position Report Src'!$G:$G,"",2),"")</f>
        <v/>
      </c>
      <c r="BC34" s="592" t="str">
        <f>IF($BA34="Schedule B",_xlfn.XLOOKUP($A34&amp;"|"&amp;$B34&amp;"|"&amp;IF($X34="","*",$X34),'Position Report Src'!$O:$O,'Position Report Src'!$G:$G,"",2),"")</f>
        <v/>
      </c>
    </row>
    <row r="35" spans="1:55" x14ac:dyDescent="0.35">
      <c r="A35" s="685" t="s">
        <v>3156</v>
      </c>
      <c r="B35" s="686">
        <v>316243</v>
      </c>
      <c r="C35" s="686" t="s">
        <v>3163</v>
      </c>
      <c r="D35" s="580" t="str">
        <f>SUBSTITUTE(_xlfn.XLOOKUP($A35&amp;"|"&amp;$B35&amp;"|"&amp;IF($X35="","*",$X35),'Position Report Src'!$O:$O,'Position Report Src'!$M:$M,"",2),"Fixed Income Plus","FI+")</f>
        <v>Opportunistic</v>
      </c>
      <c r="E35" s="582">
        <f t="shared" si="8"/>
        <v>9500000</v>
      </c>
      <c r="F35" s="583">
        <f>_xlfn.MAXIFS('Position Report Src'!$F:$F,'Position Report Src'!$A:$A,$A35,'Position Report Src'!$B:$B,$B35)</f>
        <v>45924</v>
      </c>
      <c r="G35" s="581">
        <f>SUMIFS('Position Report Src'!$L:$L,'Position Report Src'!$A:$A,$A35,'Position Report Src'!$B:$B,$B35,'Position Report Src'!$D:$D,IF($X35="","*",$X35),'Position Report Src'!$N:$N,SUBSTITUTE(G$3," Allocation",""))</f>
        <v>0</v>
      </c>
      <c r="H35" s="581">
        <f>SUMIFS('Position Report Src'!$L:$L,'Position Report Src'!$A:$A,$A35,'Position Report Src'!$B:$B,$B35,'Position Report Src'!$D:$D,IF($X35="","*",$X35),'Position Report Src'!$N:$N,SUBSTITUTE(H$3," Allocation",""))</f>
        <v>0</v>
      </c>
      <c r="I35" s="581">
        <f>SUMIFS('Position Report Src'!$L:$L,'Position Report Src'!$A:$A,$A35,'Position Report Src'!$B:$B,$B35,'Position Report Src'!$D:$D,IF($X35="","*",$X35),'Position Report Src'!$N:$N,SUBSTITUTE(I$3," Allocation",""))</f>
        <v>0</v>
      </c>
      <c r="J35" s="581">
        <f>SUMIFS('Position Report Src'!$L:$L,'Position Report Src'!$A:$A,$A35,'Position Report Src'!$B:$B,$B35,'Position Report Src'!$D:$D,IF($X35="","*",$X35),'Position Report Src'!$N:$N,SUBSTITUTE(J$3," Allocation",""))</f>
        <v>0</v>
      </c>
      <c r="K35" s="581">
        <f>SUMIFS('Position Report Src'!$L:$L,'Position Report Src'!$A:$A,$A35,'Position Report Src'!$B:$B,$B35,'Position Report Src'!$D:$D,IF($X35="","*",$X35),'Position Report Src'!$N:$N,SUBSTITUTE(K$3," Allocation",""))</f>
        <v>0</v>
      </c>
      <c r="L35" s="581">
        <f>SUMIFS('Position Report Src'!$L:$L,'Position Report Src'!$A:$A,$A35,'Position Report Src'!$B:$B,$B35,'Position Report Src'!$D:$D,IF($X35="","*",$X35),'Position Report Src'!$N:$N,SUBSTITUTE(L$3," Allocation",""))</f>
        <v>0</v>
      </c>
      <c r="M35" s="581">
        <f>SUMIFS('Position Report Src'!$L:$L,'Position Report Src'!$A:$A,$A35,'Position Report Src'!$B:$B,$B35,'Position Report Src'!$D:$D,IF($X35="","*",$X35),'Position Report Src'!$N:$N,SUBSTITUTE(M$3," Allocation",""))</f>
        <v>0</v>
      </c>
      <c r="N35" s="581">
        <f>SUMIFS('Position Report Src'!$L:$L,'Position Report Src'!$A:$A,$A35,'Position Report Src'!$B:$B,$B35,'Position Report Src'!$D:$D,IF($X35="","*",$X35),'Position Report Src'!$N:$N,SUBSTITUTE(N$3," Allocation",""))</f>
        <v>0</v>
      </c>
      <c r="O35" s="581">
        <f>SUMIFS('Position Report Src'!$L:$L,'Position Report Src'!$A:$A,$A35,'Position Report Src'!$B:$B,$B35,'Position Report Src'!$D:$D,IF($X35="","*",$X35),'Position Report Src'!$N:$N,SUBSTITUTE(O$3," Allocation",""))</f>
        <v>0</v>
      </c>
      <c r="P35" s="581">
        <f>SUMIFS('Position Report Src'!$L:$L,'Position Report Src'!$A:$A,$A35,'Position Report Src'!$B:$B,$B35,'Position Report Src'!$D:$D,IF($X35="","*",$X35),'Position Report Src'!$N:$N,SUBSTITUTE(P$3," Allocation",""))</f>
        <v>0</v>
      </c>
      <c r="Q35" s="581">
        <f>SUMIFS('Position Report Src'!$L:$L,'Position Report Src'!$A:$A,$A35,'Position Report Src'!$B:$B,$B35,'Position Report Src'!$D:$D,IF($X35="","*",$X35),'Position Report Src'!$N:$N,SUBSTITUTE(Q$3," Allocation",""))</f>
        <v>0</v>
      </c>
      <c r="R35" s="581">
        <f>SUMIFS('Position Report Src'!$L:$L,'Position Report Src'!$A:$A,$A35,'Position Report Src'!$B:$B,$B35,'Position Report Src'!$D:$D,IF($X35="","*",$X35),'Position Report Src'!$N:$N,SUBSTITUTE(R$3," Allocation",""))</f>
        <v>4234376.54</v>
      </c>
      <c r="S35" s="581">
        <f>SUMIFS('Position Report Src'!$L:$L,'Position Report Src'!$A:$A,$A35,'Position Report Src'!$B:$B,$B35,'Position Report Src'!$D:$D,IF($X35="","*",$X35),'Position Report Src'!$N:$N,SUBSTITUTE(S$3," Allocation",""))</f>
        <v>5265623.46</v>
      </c>
      <c r="T35" s="581">
        <f>SUMIFS('Position Report Src'!$L:$L,'Position Report Src'!$A:$A,$A35,'Position Report Src'!$B:$B,$B35,'Position Report Src'!$D:$D,IF($X35="","*",$X35),'Position Report Src'!$N:$N,SUBSTITUTE(T$3," Allocation",""))</f>
        <v>0</v>
      </c>
      <c r="U35" s="581">
        <f>SUMIFS('Position Report Src'!$L:$L,'Position Report Src'!$A:$A,$A35,'Position Report Src'!$B:$B,$B35,'Position Report Src'!$D:$D,IF($X35="","*",$X35),'Position Report Src'!$N:$N,SUBSTITUTE(U$3," Allocation",""))</f>
        <v>0</v>
      </c>
      <c r="V35" s="581">
        <f>SUMIFS('Position Report Src'!$L:$L,'Position Report Src'!$A:$A,$A35,'Position Report Src'!$B:$B,$B35,'Position Report Src'!$D:$D,IF($X35="","*",$X35),'Position Report Src'!$N:$N,SUBSTITUTE(V$3," Allocation",""))</f>
        <v>0</v>
      </c>
      <c r="W35" s="581">
        <f>SUMIFS('Position Report Src'!$L:$L,'Position Report Src'!$A:$A,$A35,'Position Report Src'!$B:$B,$B35,'Position Report Src'!$D:$D,IF($X35="","*",$X35),'Position Report Src'!$N:$N,SUBSTITUTE(W$3," Allocation",""))</f>
        <v>0</v>
      </c>
      <c r="X35" s="687" t="s">
        <v>3692</v>
      </c>
      <c r="Y35" s="683" t="s">
        <v>95</v>
      </c>
      <c r="Z35" s="683" t="s">
        <v>95</v>
      </c>
      <c r="AA35" s="587" t="str">
        <f>IF($D35="FI+",_xlfn.XLOOKUP($A35&amp;"|"&amp;$B35&amp;"|"&amp;IF($X35="","*",$X35),'Position Report Src'!$O:$O,'Position Report Src'!$I:$I,"",2),"N/A")</f>
        <v>N/A</v>
      </c>
      <c r="AB35" s="588" t="str">
        <f>IF($D35="FI+",_xlfn.XLOOKUP($A35&amp;"|"&amp;$B35&amp;"|"&amp;IF($X35="","*",$X35),'Position Report Src'!$O:$O,'Position Report Src'!$H:$H,"",2),"N/A")</f>
        <v>N/A</v>
      </c>
      <c r="AE35" s="589" t="str">
        <f>IF($D35="FI+","N/A",_xlfn.XLOOKUP($A35&amp;"|"&amp;$B35&amp;"|"&amp;IF($X35="","*",$X35),'Position Report Src'!$O:$O,'Position Report Src'!$I:$I,"",2))</f>
        <v>N/A</v>
      </c>
      <c r="AF35" s="590">
        <f>IF($D35="FI+","N/A",_xlfn.XLOOKUP($A35&amp;"|"&amp;$B35&amp;"|"&amp;IF($X35="","*",$X35),'Position Report Src'!$O:$O,'Position Report Src'!$H:$H,"",2))</f>
        <v>2.2400000000000002</v>
      </c>
      <c r="AG35" s="594" t="str">
        <f t="shared" si="0"/>
        <v>N/A</v>
      </c>
      <c r="AH35" s="594" t="str">
        <f t="shared" si="1"/>
        <v>N/A</v>
      </c>
      <c r="AI35" s="589" t="str">
        <f t="shared" si="2"/>
        <v>N/A</v>
      </c>
      <c r="AJ35" s="590" t="str">
        <f t="shared" si="3"/>
        <v>N/A</v>
      </c>
      <c r="AK35" s="592" t="str">
        <f t="shared" si="4"/>
        <v/>
      </c>
      <c r="AL35" s="592" t="str">
        <f t="shared" si="5"/>
        <v/>
      </c>
      <c r="AM35" s="595" t="str">
        <f t="shared" si="6"/>
        <v>N/A</v>
      </c>
      <c r="AN35" s="596">
        <f t="shared" si="7"/>
        <v>2.2400000000000002</v>
      </c>
      <c r="BA35" s="682" t="str">
        <f>IF(AND($D35="FI+",_xlfn.XLOOKUP($C35,'Loan Data'!$C:$C,'Loan Data'!$D:$D,"")="N/A"),"Schedule B","")</f>
        <v/>
      </c>
      <c r="BB35" s="592" t="str">
        <f>IF($BA35="Schedule B",_xlfn.XLOOKUP($A35&amp;"|"&amp;$B35&amp;"|"&amp;IF($X35="","*",$X35),'Position Report Src'!$O:$O,'Position Report Src'!$G:$G,"",2),"")</f>
        <v/>
      </c>
      <c r="BC35" s="592" t="str">
        <f>IF($BA35="Schedule B",_xlfn.XLOOKUP($A35&amp;"|"&amp;$B35&amp;"|"&amp;IF($X35="","*",$X35),'Position Report Src'!$O:$O,'Position Report Src'!$G:$G,"",2),"")</f>
        <v/>
      </c>
    </row>
    <row r="36" spans="1:55" x14ac:dyDescent="0.35">
      <c r="A36" s="680" t="s">
        <v>3616</v>
      </c>
      <c r="B36" s="681">
        <v>333234</v>
      </c>
      <c r="C36" s="681" t="s">
        <v>3625</v>
      </c>
      <c r="D36" s="580" t="str">
        <f>SUBSTITUTE(_xlfn.XLOOKUP($A36&amp;"|"&amp;$B36&amp;"|"&amp;IF($X36="","*",$X36),'Position Report Src'!$O:$O,'Position Report Src'!$M:$M,"",2),"Fixed Income Plus","FI+")</f>
        <v>FI+</v>
      </c>
      <c r="E36" s="582">
        <f t="shared" si="8"/>
        <v>86241945</v>
      </c>
      <c r="F36" s="583">
        <f>_xlfn.MAXIFS('Position Report Src'!$F:$F,'Position Report Src'!$A:$A,$A36,'Position Report Src'!$B:$B,$B36)</f>
        <v>45826</v>
      </c>
      <c r="G36" s="581">
        <f>SUMIFS('Position Report Src'!$L:$L,'Position Report Src'!$A:$A,$A36,'Position Report Src'!$B:$B,$B36,'Position Report Src'!$D:$D,IF($X36="","*",$X36),'Position Report Src'!$N:$N,SUBSTITUTE(G$3," Allocation",""))</f>
        <v>0</v>
      </c>
      <c r="H36" s="581">
        <f>SUMIFS('Position Report Src'!$L:$L,'Position Report Src'!$A:$A,$A36,'Position Report Src'!$B:$B,$B36,'Position Report Src'!$D:$D,IF($X36="","*",$X36),'Position Report Src'!$N:$N,SUBSTITUTE(H$3," Allocation",""))</f>
        <v>0</v>
      </c>
      <c r="I36" s="581">
        <f>SUMIFS('Position Report Src'!$L:$L,'Position Report Src'!$A:$A,$A36,'Position Report Src'!$B:$B,$B36,'Position Report Src'!$D:$D,IF($X36="","*",$X36),'Position Report Src'!$N:$N,SUBSTITUTE(I$3," Allocation",""))</f>
        <v>0</v>
      </c>
      <c r="J36" s="581">
        <f>SUMIFS('Position Report Src'!$L:$L,'Position Report Src'!$A:$A,$A36,'Position Report Src'!$B:$B,$B36,'Position Report Src'!$D:$D,IF($X36="","*",$X36),'Position Report Src'!$N:$N,SUBSTITUTE(J$3," Allocation",""))</f>
        <v>4991945</v>
      </c>
      <c r="K36" s="581">
        <f>SUMIFS('Position Report Src'!$L:$L,'Position Report Src'!$A:$A,$A36,'Position Report Src'!$B:$B,$B36,'Position Report Src'!$D:$D,IF($X36="","*",$X36),'Position Report Src'!$N:$N,SUBSTITUTE(K$3," Allocation",""))</f>
        <v>0</v>
      </c>
      <c r="L36" s="581">
        <f>SUMIFS('Position Report Src'!$L:$L,'Position Report Src'!$A:$A,$A36,'Position Report Src'!$B:$B,$B36,'Position Report Src'!$D:$D,IF($X36="","*",$X36),'Position Report Src'!$N:$N,SUBSTITUTE(L$3," Allocation",""))</f>
        <v>8241945</v>
      </c>
      <c r="M36" s="581">
        <f>SUMIFS('Position Report Src'!$L:$L,'Position Report Src'!$A:$A,$A36,'Position Report Src'!$B:$B,$B36,'Position Report Src'!$D:$D,IF($X36="","*",$X36),'Position Report Src'!$N:$N,SUBSTITUTE(M$3," Allocation",""))</f>
        <v>0</v>
      </c>
      <c r="N36" s="581">
        <f>SUMIFS('Position Report Src'!$L:$L,'Position Report Src'!$A:$A,$A36,'Position Report Src'!$B:$B,$B36,'Position Report Src'!$D:$D,IF($X36="","*",$X36),'Position Report Src'!$N:$N,SUBSTITUTE(N$3," Allocation",""))</f>
        <v>0</v>
      </c>
      <c r="O36" s="581">
        <f>SUMIFS('Position Report Src'!$L:$L,'Position Report Src'!$A:$A,$A36,'Position Report Src'!$B:$B,$B36,'Position Report Src'!$D:$D,IF($X36="","*",$X36),'Position Report Src'!$N:$N,SUBSTITUTE(O$3," Allocation",""))</f>
        <v>0</v>
      </c>
      <c r="P36" s="581">
        <f>SUMIFS('Position Report Src'!$L:$L,'Position Report Src'!$A:$A,$A36,'Position Report Src'!$B:$B,$B36,'Position Report Src'!$D:$D,IF($X36="","*",$X36),'Position Report Src'!$N:$N,SUBSTITUTE(P$3," Allocation",""))</f>
        <v>73008055</v>
      </c>
      <c r="Q36" s="581">
        <f>SUMIFS('Position Report Src'!$L:$L,'Position Report Src'!$A:$A,$A36,'Position Report Src'!$B:$B,$B36,'Position Report Src'!$D:$D,IF($X36="","*",$X36),'Position Report Src'!$N:$N,SUBSTITUTE(Q$3," Allocation",""))</f>
        <v>0</v>
      </c>
      <c r="R36" s="581">
        <f>SUMIFS('Position Report Src'!$L:$L,'Position Report Src'!$A:$A,$A36,'Position Report Src'!$B:$B,$B36,'Position Report Src'!$D:$D,IF($X36="","*",$X36),'Position Report Src'!$N:$N,SUBSTITUTE(R$3," Allocation",""))</f>
        <v>0</v>
      </c>
      <c r="S36" s="581">
        <f>SUMIFS('Position Report Src'!$L:$L,'Position Report Src'!$A:$A,$A36,'Position Report Src'!$B:$B,$B36,'Position Report Src'!$D:$D,IF($X36="","*",$X36),'Position Report Src'!$N:$N,SUBSTITUTE(S$3," Allocation",""))</f>
        <v>0</v>
      </c>
      <c r="T36" s="581">
        <f>SUMIFS('Position Report Src'!$L:$L,'Position Report Src'!$A:$A,$A36,'Position Report Src'!$B:$B,$B36,'Position Report Src'!$D:$D,IF($X36="","*",$X36),'Position Report Src'!$N:$N,SUBSTITUTE(T$3," Allocation",""))</f>
        <v>0</v>
      </c>
      <c r="U36" s="581">
        <f>SUMIFS('Position Report Src'!$L:$L,'Position Report Src'!$A:$A,$A36,'Position Report Src'!$B:$B,$B36,'Position Report Src'!$D:$D,IF($X36="","*",$X36),'Position Report Src'!$N:$N,SUBSTITUTE(U$3," Allocation",""))</f>
        <v>0</v>
      </c>
      <c r="V36" s="581">
        <f>SUMIFS('Position Report Src'!$L:$L,'Position Report Src'!$A:$A,$A36,'Position Report Src'!$B:$B,$B36,'Position Report Src'!$D:$D,IF($X36="","*",$X36),'Position Report Src'!$N:$N,SUBSTITUTE(V$3," Allocation",""))</f>
        <v>0</v>
      </c>
      <c r="W36" s="581">
        <f>SUMIFS('Position Report Src'!$L:$L,'Position Report Src'!$A:$A,$A36,'Position Report Src'!$B:$B,$B36,'Position Report Src'!$D:$D,IF($X36="","*",$X36),'Position Report Src'!$N:$N,SUBSTITUTE(W$3," Allocation",""))</f>
        <v>0</v>
      </c>
      <c r="X36" s="687" t="s">
        <v>3664</v>
      </c>
      <c r="AA36" s="587">
        <f>IF($D36="FI+",_xlfn.XLOOKUP($A36&amp;"|"&amp;$B36&amp;"|"&amp;IF($X36="","*",$X36),'Position Report Src'!$O:$O,'Position Report Src'!$I:$I,"",2),"N/A")</f>
        <v>260</v>
      </c>
      <c r="AB36" s="588">
        <f>IF($D36="FI+",_xlfn.XLOOKUP($A36&amp;"|"&amp;$B36&amp;"|"&amp;IF($X36="","*",$X36),'Position Report Src'!$O:$O,'Position Report Src'!$H:$H,"",2),"N/A")</f>
        <v>3.09</v>
      </c>
      <c r="AC36" s="683" t="s">
        <v>95</v>
      </c>
      <c r="AD36" s="683" t="s">
        <v>95</v>
      </c>
      <c r="AE36" s="589" t="str">
        <f>IF($D36="FI+","N/A",_xlfn.XLOOKUP($A36&amp;"|"&amp;$B36&amp;"|"&amp;IF($X36="","*",$X36),'Position Report Src'!$O:$O,'Position Report Src'!$I:$I,"",2))</f>
        <v>N/A</v>
      </c>
      <c r="AF36" s="590" t="str">
        <f>IF($D36="FI+","N/A",_xlfn.XLOOKUP($A36&amp;"|"&amp;$B36&amp;"|"&amp;IF($X36="","*",$X36),'Position Report Src'!$O:$O,'Position Report Src'!$H:$H,"",2))</f>
        <v>N/A</v>
      </c>
      <c r="AG36" s="592" t="str">
        <f t="shared" si="0"/>
        <v/>
      </c>
      <c r="AH36" s="592" t="str">
        <f t="shared" si="1"/>
        <v/>
      </c>
      <c r="AI36" s="589">
        <f t="shared" si="2"/>
        <v>260</v>
      </c>
      <c r="AJ36" s="590">
        <f t="shared" si="3"/>
        <v>3.09</v>
      </c>
      <c r="AK36" s="594" t="str">
        <f t="shared" si="4"/>
        <v>N/A</v>
      </c>
      <c r="AL36" s="594" t="str">
        <f t="shared" si="5"/>
        <v>N/A</v>
      </c>
      <c r="AM36" s="595" t="str">
        <f t="shared" si="6"/>
        <v>N/A</v>
      </c>
      <c r="AN36" s="596" t="str">
        <f t="shared" si="7"/>
        <v>N/A</v>
      </c>
      <c r="BA36" s="682" t="str">
        <f>IF(AND($D36="FI+",_xlfn.XLOOKUP($C36,'Loan Data'!$C:$C,'Loan Data'!$D:$D,"")="N/A"),"Schedule B","")</f>
        <v/>
      </c>
      <c r="BB36" s="592" t="str">
        <f>IF($BA36="Schedule B",_xlfn.XLOOKUP($A36&amp;"|"&amp;$B36&amp;"|"&amp;IF($X36="","*",$X36),'Position Report Src'!$O:$O,'Position Report Src'!$G:$G,"",2),"")</f>
        <v/>
      </c>
      <c r="BC36" s="592" t="str">
        <f>IF($BA36="Schedule B",_xlfn.XLOOKUP($A36&amp;"|"&amp;$B36&amp;"|"&amp;IF($X36="","*",$X36),'Position Report Src'!$O:$O,'Position Report Src'!$G:$G,"",2),"")</f>
        <v/>
      </c>
    </row>
    <row r="37" spans="1:55" x14ac:dyDescent="0.35">
      <c r="A37" s="680" t="s">
        <v>3616</v>
      </c>
      <c r="B37" s="681">
        <v>333234</v>
      </c>
      <c r="C37" s="681" t="s">
        <v>3626</v>
      </c>
      <c r="D37" s="580" t="str">
        <f>SUBSTITUTE(_xlfn.XLOOKUP($A37&amp;"|"&amp;$B37&amp;"|"&amp;IF($X37="","*",$X37),'Position Report Src'!$O:$O,'Position Report Src'!$M:$M,"",2),"Fixed Income Plus","FI+")</f>
        <v>FI+</v>
      </c>
      <c r="E37" s="582">
        <f t="shared" si="8"/>
        <v>46437970</v>
      </c>
      <c r="F37" s="583">
        <f>_xlfn.MAXIFS('Position Report Src'!$F:$F,'Position Report Src'!$A:$A,$A37,'Position Report Src'!$B:$B,$B37)</f>
        <v>45826</v>
      </c>
      <c r="G37" s="581">
        <f>SUMIFS('Position Report Src'!$L:$L,'Position Report Src'!$A:$A,$A37,'Position Report Src'!$B:$B,$B37,'Position Report Src'!$D:$D,IF($X37="","*",$X37),'Position Report Src'!$N:$N,SUBSTITUTE(G$3," Allocation",""))</f>
        <v>0</v>
      </c>
      <c r="H37" s="581">
        <f>SUMIFS('Position Report Src'!$L:$L,'Position Report Src'!$A:$A,$A37,'Position Report Src'!$B:$B,$B37,'Position Report Src'!$D:$D,IF($X37="","*",$X37),'Position Report Src'!$N:$N,SUBSTITUTE(H$3," Allocation",""))</f>
        <v>0</v>
      </c>
      <c r="I37" s="581">
        <f>SUMIFS('Position Report Src'!$L:$L,'Position Report Src'!$A:$A,$A37,'Position Report Src'!$B:$B,$B37,'Position Report Src'!$D:$D,IF($X37="","*",$X37),'Position Report Src'!$N:$N,SUBSTITUTE(I$3," Allocation",""))</f>
        <v>0</v>
      </c>
      <c r="J37" s="581">
        <f>SUMIFS('Position Report Src'!$L:$L,'Position Report Src'!$A:$A,$A37,'Position Report Src'!$B:$B,$B37,'Position Report Src'!$D:$D,IF($X37="","*",$X37),'Position Report Src'!$N:$N,SUBSTITUTE(J$3," Allocation",""))</f>
        <v>2687970</v>
      </c>
      <c r="K37" s="581">
        <f>SUMIFS('Position Report Src'!$L:$L,'Position Report Src'!$A:$A,$A37,'Position Report Src'!$B:$B,$B37,'Position Report Src'!$D:$D,IF($X37="","*",$X37),'Position Report Src'!$N:$N,SUBSTITUTE(K$3," Allocation",""))</f>
        <v>0</v>
      </c>
      <c r="L37" s="581">
        <f>SUMIFS('Position Report Src'!$L:$L,'Position Report Src'!$A:$A,$A37,'Position Report Src'!$B:$B,$B37,'Position Report Src'!$D:$D,IF($X37="","*",$X37),'Position Report Src'!$N:$N,SUBSTITUTE(L$3," Allocation",""))</f>
        <v>4437970</v>
      </c>
      <c r="M37" s="581">
        <f>SUMIFS('Position Report Src'!$L:$L,'Position Report Src'!$A:$A,$A37,'Position Report Src'!$B:$B,$B37,'Position Report Src'!$D:$D,IF($X37="","*",$X37),'Position Report Src'!$N:$N,SUBSTITUTE(M$3," Allocation",""))</f>
        <v>0</v>
      </c>
      <c r="N37" s="581">
        <f>SUMIFS('Position Report Src'!$L:$L,'Position Report Src'!$A:$A,$A37,'Position Report Src'!$B:$B,$B37,'Position Report Src'!$D:$D,IF($X37="","*",$X37),'Position Report Src'!$N:$N,SUBSTITUTE(N$3," Allocation",""))</f>
        <v>0</v>
      </c>
      <c r="O37" s="581">
        <f>SUMIFS('Position Report Src'!$L:$L,'Position Report Src'!$A:$A,$A37,'Position Report Src'!$B:$B,$B37,'Position Report Src'!$D:$D,IF($X37="","*",$X37),'Position Report Src'!$N:$N,SUBSTITUTE(O$3," Allocation",""))</f>
        <v>0</v>
      </c>
      <c r="P37" s="581">
        <f>SUMIFS('Position Report Src'!$L:$L,'Position Report Src'!$A:$A,$A37,'Position Report Src'!$B:$B,$B37,'Position Report Src'!$D:$D,IF($X37="","*",$X37),'Position Report Src'!$N:$N,SUBSTITUTE(P$3," Allocation",""))</f>
        <v>39312030</v>
      </c>
      <c r="Q37" s="581">
        <f>SUMIFS('Position Report Src'!$L:$L,'Position Report Src'!$A:$A,$A37,'Position Report Src'!$B:$B,$B37,'Position Report Src'!$D:$D,IF($X37="","*",$X37),'Position Report Src'!$N:$N,SUBSTITUTE(Q$3," Allocation",""))</f>
        <v>0</v>
      </c>
      <c r="R37" s="581">
        <f>SUMIFS('Position Report Src'!$L:$L,'Position Report Src'!$A:$A,$A37,'Position Report Src'!$B:$B,$B37,'Position Report Src'!$D:$D,IF($X37="","*",$X37),'Position Report Src'!$N:$N,SUBSTITUTE(R$3," Allocation",""))</f>
        <v>0</v>
      </c>
      <c r="S37" s="581">
        <f>SUMIFS('Position Report Src'!$L:$L,'Position Report Src'!$A:$A,$A37,'Position Report Src'!$B:$B,$B37,'Position Report Src'!$D:$D,IF($X37="","*",$X37),'Position Report Src'!$N:$N,SUBSTITUTE(S$3," Allocation",""))</f>
        <v>0</v>
      </c>
      <c r="T37" s="581">
        <f>SUMIFS('Position Report Src'!$L:$L,'Position Report Src'!$A:$A,$A37,'Position Report Src'!$B:$B,$B37,'Position Report Src'!$D:$D,IF($X37="","*",$X37),'Position Report Src'!$N:$N,SUBSTITUTE(T$3," Allocation",""))</f>
        <v>0</v>
      </c>
      <c r="U37" s="581">
        <f>SUMIFS('Position Report Src'!$L:$L,'Position Report Src'!$A:$A,$A37,'Position Report Src'!$B:$B,$B37,'Position Report Src'!$D:$D,IF($X37="","*",$X37),'Position Report Src'!$N:$N,SUBSTITUTE(U$3," Allocation",""))</f>
        <v>0</v>
      </c>
      <c r="V37" s="581">
        <f>SUMIFS('Position Report Src'!$L:$L,'Position Report Src'!$A:$A,$A37,'Position Report Src'!$B:$B,$B37,'Position Report Src'!$D:$D,IF($X37="","*",$X37),'Position Report Src'!$N:$N,SUBSTITUTE(V$3," Allocation",""))</f>
        <v>0</v>
      </c>
      <c r="W37" s="581">
        <f>SUMIFS('Position Report Src'!$L:$L,'Position Report Src'!$A:$A,$A37,'Position Report Src'!$B:$B,$B37,'Position Report Src'!$D:$D,IF($X37="","*",$X37),'Position Report Src'!$N:$N,SUBSTITUTE(W$3," Allocation",""))</f>
        <v>0</v>
      </c>
      <c r="X37" s="687" t="s">
        <v>3668</v>
      </c>
      <c r="AA37" s="587">
        <f>IF($D37="FI+",_xlfn.XLOOKUP($A37&amp;"|"&amp;$B37&amp;"|"&amp;IF($X37="","*",$X37),'Position Report Src'!$O:$O,'Position Report Src'!$I:$I,"",2),"N/A")</f>
        <v>360</v>
      </c>
      <c r="AB37" s="588">
        <f>IF($D37="FI+",_xlfn.XLOOKUP($A37&amp;"|"&amp;$B37&amp;"|"&amp;IF($X37="","*",$X37),'Position Report Src'!$O:$O,'Position Report Src'!$H:$H,"",2),"N/A")</f>
        <v>3.85</v>
      </c>
      <c r="AC37" s="683" t="s">
        <v>95</v>
      </c>
      <c r="AD37" s="683" t="s">
        <v>95</v>
      </c>
      <c r="AE37" s="589" t="str">
        <f>IF($D37="FI+","N/A",_xlfn.XLOOKUP($A37&amp;"|"&amp;$B37&amp;"|"&amp;IF($X37="","*",$X37),'Position Report Src'!$O:$O,'Position Report Src'!$I:$I,"",2))</f>
        <v>N/A</v>
      </c>
      <c r="AF37" s="590" t="str">
        <f>IF($D37="FI+","N/A",_xlfn.XLOOKUP($A37&amp;"|"&amp;$B37&amp;"|"&amp;IF($X37="","*",$X37),'Position Report Src'!$O:$O,'Position Report Src'!$H:$H,"",2))</f>
        <v>N/A</v>
      </c>
      <c r="AG37" s="592" t="str">
        <f t="shared" si="0"/>
        <v/>
      </c>
      <c r="AH37" s="592" t="str">
        <f t="shared" si="1"/>
        <v/>
      </c>
      <c r="AI37" s="589">
        <f t="shared" si="2"/>
        <v>360</v>
      </c>
      <c r="AJ37" s="590">
        <f t="shared" si="3"/>
        <v>3.85</v>
      </c>
      <c r="AK37" s="594" t="str">
        <f t="shared" si="4"/>
        <v>N/A</v>
      </c>
      <c r="AL37" s="594" t="str">
        <f t="shared" si="5"/>
        <v>N/A</v>
      </c>
      <c r="AM37" s="595" t="str">
        <f t="shared" si="6"/>
        <v>N/A</v>
      </c>
      <c r="AN37" s="596" t="str">
        <f t="shared" si="7"/>
        <v>N/A</v>
      </c>
      <c r="BA37" s="682" t="str">
        <f>IF(AND($D37="FI+",_xlfn.XLOOKUP($C37,'Loan Data'!$C:$C,'Loan Data'!$D:$D,"")="N/A"),"Schedule B","")</f>
        <v/>
      </c>
      <c r="BB37" s="592" t="str">
        <f>IF($BA37="Schedule B",_xlfn.XLOOKUP($A37&amp;"|"&amp;$B37&amp;"|"&amp;IF($X37="","*",$X37),'Position Report Src'!$O:$O,'Position Report Src'!$G:$G,"",2),"")</f>
        <v/>
      </c>
      <c r="BC37" s="592" t="str">
        <f>IF($BA37="Schedule B",_xlfn.XLOOKUP($A37&amp;"|"&amp;$B37&amp;"|"&amp;IF($X37="","*",$X37),'Position Report Src'!$O:$O,'Position Report Src'!$G:$G,"",2),"")</f>
        <v/>
      </c>
    </row>
    <row r="38" spans="1:55" x14ac:dyDescent="0.35">
      <c r="A38" s="680" t="s">
        <v>3619</v>
      </c>
      <c r="B38" s="681">
        <v>347748</v>
      </c>
      <c r="C38" s="681" t="s">
        <v>3627</v>
      </c>
      <c r="D38" s="580" t="str">
        <f>SUBSTITUTE(_xlfn.XLOOKUP($A38&amp;"|"&amp;$B38&amp;"|"&amp;IF($X38="","*",$X38),'Position Report Src'!$O:$O,'Position Report Src'!$M:$M,"",2),"Fixed Income Plus","FI+")</f>
        <v>FI+</v>
      </c>
      <c r="E38" s="582">
        <f t="shared" si="8"/>
        <v>25000000</v>
      </c>
      <c r="F38" s="583">
        <f>_xlfn.MAXIFS('Position Report Src'!$F:$F,'Position Report Src'!$A:$A,$A38,'Position Report Src'!$B:$B,$B38)</f>
        <v>46224</v>
      </c>
      <c r="G38" s="581">
        <f>SUMIFS('Position Report Src'!$L:$L,'Position Report Src'!$A:$A,$A38,'Position Report Src'!$B:$B,$B38,'Position Report Src'!$D:$D,IF($X38="","*",$X38),'Position Report Src'!$N:$N,SUBSTITUTE(G$3," Allocation",""))</f>
        <v>0</v>
      </c>
      <c r="H38" s="581">
        <f>SUMIFS('Position Report Src'!$L:$L,'Position Report Src'!$A:$A,$A38,'Position Report Src'!$B:$B,$B38,'Position Report Src'!$D:$D,IF($X38="","*",$X38),'Position Report Src'!$N:$N,SUBSTITUTE(H$3," Allocation",""))</f>
        <v>0</v>
      </c>
      <c r="I38" s="581">
        <f>SUMIFS('Position Report Src'!$L:$L,'Position Report Src'!$A:$A,$A38,'Position Report Src'!$B:$B,$B38,'Position Report Src'!$D:$D,IF($X38="","*",$X38),'Position Report Src'!$N:$N,SUBSTITUTE(I$3," Allocation",""))</f>
        <v>0</v>
      </c>
      <c r="J38" s="581">
        <f>SUMIFS('Position Report Src'!$L:$L,'Position Report Src'!$A:$A,$A38,'Position Report Src'!$B:$B,$B38,'Position Report Src'!$D:$D,IF($X38="","*",$X38),'Position Report Src'!$N:$N,SUBSTITUTE(J$3," Allocation",""))</f>
        <v>2525000</v>
      </c>
      <c r="K38" s="581">
        <f>SUMIFS('Position Report Src'!$L:$L,'Position Report Src'!$A:$A,$A38,'Position Report Src'!$B:$B,$B38,'Position Report Src'!$D:$D,IF($X38="","*",$X38),'Position Report Src'!$N:$N,SUBSTITUTE(K$3," Allocation",""))</f>
        <v>0</v>
      </c>
      <c r="L38" s="581">
        <f>SUMIFS('Position Report Src'!$L:$L,'Position Report Src'!$A:$A,$A38,'Position Report Src'!$B:$B,$B38,'Position Report Src'!$D:$D,IF($X38="","*",$X38),'Position Report Src'!$N:$N,SUBSTITUTE(L$3," Allocation",""))</f>
        <v>0</v>
      </c>
      <c r="M38" s="581">
        <f>SUMIFS('Position Report Src'!$L:$L,'Position Report Src'!$A:$A,$A38,'Position Report Src'!$B:$B,$B38,'Position Report Src'!$D:$D,IF($X38="","*",$X38),'Position Report Src'!$N:$N,SUBSTITUTE(M$3," Allocation",""))</f>
        <v>0</v>
      </c>
      <c r="N38" s="581">
        <f>SUMIFS('Position Report Src'!$L:$L,'Position Report Src'!$A:$A,$A38,'Position Report Src'!$B:$B,$B38,'Position Report Src'!$D:$D,IF($X38="","*",$X38),'Position Report Src'!$N:$N,SUBSTITUTE(N$3," Allocation",""))</f>
        <v>0</v>
      </c>
      <c r="O38" s="581">
        <f>SUMIFS('Position Report Src'!$L:$L,'Position Report Src'!$A:$A,$A38,'Position Report Src'!$B:$B,$B38,'Position Report Src'!$D:$D,IF($X38="","*",$X38),'Position Report Src'!$N:$N,SUBSTITUTE(O$3," Allocation",""))</f>
        <v>0</v>
      </c>
      <c r="P38" s="581">
        <f>SUMIFS('Position Report Src'!$L:$L,'Position Report Src'!$A:$A,$A38,'Position Report Src'!$B:$B,$B38,'Position Report Src'!$D:$D,IF($X38="","*",$X38),'Position Report Src'!$N:$N,SUBSTITUTE(P$3," Allocation",""))</f>
        <v>22475000</v>
      </c>
      <c r="Q38" s="581">
        <f>SUMIFS('Position Report Src'!$L:$L,'Position Report Src'!$A:$A,$A38,'Position Report Src'!$B:$B,$B38,'Position Report Src'!$D:$D,IF($X38="","*",$X38),'Position Report Src'!$N:$N,SUBSTITUTE(Q$3," Allocation",""))</f>
        <v>0</v>
      </c>
      <c r="R38" s="581">
        <f>SUMIFS('Position Report Src'!$L:$L,'Position Report Src'!$A:$A,$A38,'Position Report Src'!$B:$B,$B38,'Position Report Src'!$D:$D,IF($X38="","*",$X38),'Position Report Src'!$N:$N,SUBSTITUTE(R$3," Allocation",""))</f>
        <v>0</v>
      </c>
      <c r="S38" s="581">
        <f>SUMIFS('Position Report Src'!$L:$L,'Position Report Src'!$A:$A,$A38,'Position Report Src'!$B:$B,$B38,'Position Report Src'!$D:$D,IF($X38="","*",$X38),'Position Report Src'!$N:$N,SUBSTITUTE(S$3," Allocation",""))</f>
        <v>0</v>
      </c>
      <c r="T38" s="581">
        <f>SUMIFS('Position Report Src'!$L:$L,'Position Report Src'!$A:$A,$A38,'Position Report Src'!$B:$B,$B38,'Position Report Src'!$D:$D,IF($X38="","*",$X38),'Position Report Src'!$N:$N,SUBSTITUTE(T$3," Allocation",""))</f>
        <v>0</v>
      </c>
      <c r="U38" s="581">
        <f>SUMIFS('Position Report Src'!$L:$L,'Position Report Src'!$A:$A,$A38,'Position Report Src'!$B:$B,$B38,'Position Report Src'!$D:$D,IF($X38="","*",$X38),'Position Report Src'!$N:$N,SUBSTITUTE(U$3," Allocation",""))</f>
        <v>0</v>
      </c>
      <c r="V38" s="581">
        <f>SUMIFS('Position Report Src'!$L:$L,'Position Report Src'!$A:$A,$A38,'Position Report Src'!$B:$B,$B38,'Position Report Src'!$D:$D,IF($X38="","*",$X38),'Position Report Src'!$N:$N,SUBSTITUTE(V$3," Allocation",""))</f>
        <v>0</v>
      </c>
      <c r="W38" s="581">
        <f>SUMIFS('Position Report Src'!$L:$L,'Position Report Src'!$A:$A,$A38,'Position Report Src'!$B:$B,$B38,'Position Report Src'!$D:$D,IF($X38="","*",$X38),'Position Report Src'!$N:$N,SUBSTITUTE(W$3," Allocation",""))</f>
        <v>0</v>
      </c>
      <c r="X38" s="687" t="s">
        <v>3699</v>
      </c>
      <c r="AA38" s="587">
        <f>IF($D38="FI+",_xlfn.XLOOKUP($A38&amp;"|"&amp;$B38&amp;"|"&amp;IF($X38="","*",$X38),'Position Report Src'!$O:$O,'Position Report Src'!$I:$I,"",2),"N/A")</f>
        <v>532</v>
      </c>
      <c r="AB38" s="588">
        <f>IF($D38="FI+",_xlfn.XLOOKUP($A38&amp;"|"&amp;$B38&amp;"|"&amp;IF($X38="","*",$X38),'Position Report Src'!$O:$O,'Position Report Src'!$H:$H,"",2),"N/A")</f>
        <v>6.9</v>
      </c>
      <c r="AC38" s="683" t="s">
        <v>95</v>
      </c>
      <c r="AD38" s="683" t="s">
        <v>95</v>
      </c>
      <c r="AE38" s="589" t="str">
        <f>IF($D38="FI+","N/A",_xlfn.XLOOKUP($A38&amp;"|"&amp;$B38&amp;"|"&amp;IF($X38="","*",$X38),'Position Report Src'!$O:$O,'Position Report Src'!$I:$I,"",2))</f>
        <v>N/A</v>
      </c>
      <c r="AF38" s="590" t="str">
        <f>IF($D38="FI+","N/A",_xlfn.XLOOKUP($A38&amp;"|"&amp;$B38&amp;"|"&amp;IF($X38="","*",$X38),'Position Report Src'!$O:$O,'Position Report Src'!$H:$H,"",2))</f>
        <v>N/A</v>
      </c>
      <c r="AG38" s="592" t="str">
        <f t="shared" si="0"/>
        <v/>
      </c>
      <c r="AH38" s="592" t="str">
        <f t="shared" si="1"/>
        <v/>
      </c>
      <c r="AI38" s="589">
        <f t="shared" si="2"/>
        <v>532</v>
      </c>
      <c r="AJ38" s="590">
        <f t="shared" si="3"/>
        <v>6.9</v>
      </c>
      <c r="AK38" s="594" t="str">
        <f t="shared" si="4"/>
        <v>N/A</v>
      </c>
      <c r="AL38" s="594" t="str">
        <f t="shared" si="5"/>
        <v>N/A</v>
      </c>
      <c r="AM38" s="595" t="str">
        <f t="shared" si="6"/>
        <v>N/A</v>
      </c>
      <c r="AN38" s="596" t="str">
        <f t="shared" si="7"/>
        <v>N/A</v>
      </c>
      <c r="BA38" s="682" t="str">
        <f>IF(AND($D38="FI+",_xlfn.XLOOKUP($C38,'Loan Data'!$C:$C,'Loan Data'!$D:$D,"")="N/A"),"Schedule B","")</f>
        <v/>
      </c>
      <c r="BB38" s="592" t="str">
        <f>IF($BA38="Schedule B",_xlfn.XLOOKUP($A38&amp;"|"&amp;$B38&amp;"|"&amp;IF($X38="","*",$X38),'Position Report Src'!$O:$O,'Position Report Src'!$G:$G,"",2),"")</f>
        <v/>
      </c>
      <c r="BC38" s="592" t="str">
        <f>IF($BA38="Schedule B",_xlfn.XLOOKUP($A38&amp;"|"&amp;$B38&amp;"|"&amp;IF($X38="","*",$X38),'Position Report Src'!$O:$O,'Position Report Src'!$G:$G,"",2),"")</f>
        <v/>
      </c>
    </row>
    <row r="39" spans="1:55" x14ac:dyDescent="0.35">
      <c r="A39" s="680" t="s">
        <v>3620</v>
      </c>
      <c r="B39" s="681">
        <v>62474</v>
      </c>
      <c r="C39" s="681" t="s">
        <v>3612</v>
      </c>
      <c r="D39" s="580" t="str">
        <f>SUBSTITUTE(_xlfn.XLOOKUP($A39&amp;"|"&amp;$B39&amp;"|"&amp;IF($X39="","*",$X39),'Position Report Src'!$O:$O,'Position Report Src'!$M:$M,"",2),"Fixed Income Plus","FI+")</f>
        <v>Opportunistic</v>
      </c>
      <c r="E39" s="582">
        <f t="shared" si="8"/>
        <v>75000000</v>
      </c>
      <c r="F39" s="583">
        <f>_xlfn.MAXIFS('Position Report Src'!$F:$F,'Position Report Src'!$A:$A,$A39,'Position Report Src'!$B:$B,$B39)</f>
        <v>0</v>
      </c>
      <c r="G39" s="581">
        <f>SUMIFS('Position Report Src'!$L:$L,'Position Report Src'!$A:$A,$A39,'Position Report Src'!$B:$B,$B39,'Position Report Src'!$D:$D,IF($X39="","*",$X39),'Position Report Src'!$N:$N,SUBSTITUTE(G$3," Allocation",""))</f>
        <v>0</v>
      </c>
      <c r="H39" s="581">
        <f>SUMIFS('Position Report Src'!$L:$L,'Position Report Src'!$A:$A,$A39,'Position Report Src'!$B:$B,$B39,'Position Report Src'!$D:$D,IF($X39="","*",$X39),'Position Report Src'!$N:$N,SUBSTITUTE(H$3," Allocation",""))</f>
        <v>0</v>
      </c>
      <c r="I39" s="581">
        <f>SUMIFS('Position Report Src'!$L:$L,'Position Report Src'!$A:$A,$A39,'Position Report Src'!$B:$B,$B39,'Position Report Src'!$D:$D,IF($X39="","*",$X39),'Position Report Src'!$N:$N,SUBSTITUTE(I$3," Allocation",""))</f>
        <v>0</v>
      </c>
      <c r="J39" s="581">
        <f>SUMIFS('Position Report Src'!$L:$L,'Position Report Src'!$A:$A,$A39,'Position Report Src'!$B:$B,$B39,'Position Report Src'!$D:$D,IF($X39="","*",$X39),'Position Report Src'!$N:$N,SUBSTITUTE(J$3," Allocation",""))</f>
        <v>0</v>
      </c>
      <c r="K39" s="581">
        <f>SUMIFS('Position Report Src'!$L:$L,'Position Report Src'!$A:$A,$A39,'Position Report Src'!$B:$B,$B39,'Position Report Src'!$D:$D,IF($X39="","*",$X39),'Position Report Src'!$N:$N,SUBSTITUTE(K$3," Allocation",""))</f>
        <v>0</v>
      </c>
      <c r="L39" s="581">
        <f>SUMIFS('Position Report Src'!$L:$L,'Position Report Src'!$A:$A,$A39,'Position Report Src'!$B:$B,$B39,'Position Report Src'!$D:$D,IF($X39="","*",$X39),'Position Report Src'!$N:$N,SUBSTITUTE(L$3," Allocation",""))</f>
        <v>0</v>
      </c>
      <c r="M39" s="581">
        <f>SUMIFS('Position Report Src'!$L:$L,'Position Report Src'!$A:$A,$A39,'Position Report Src'!$B:$B,$B39,'Position Report Src'!$D:$D,IF($X39="","*",$X39),'Position Report Src'!$N:$N,SUBSTITUTE(M$3," Allocation",""))</f>
        <v>0</v>
      </c>
      <c r="N39" s="581">
        <f>SUMIFS('Position Report Src'!$L:$L,'Position Report Src'!$A:$A,$A39,'Position Report Src'!$B:$B,$B39,'Position Report Src'!$D:$D,IF($X39="","*",$X39),'Position Report Src'!$N:$N,SUBSTITUTE(N$3," Allocation",""))</f>
        <v>0</v>
      </c>
      <c r="O39" s="581">
        <f>SUMIFS('Position Report Src'!$L:$L,'Position Report Src'!$A:$A,$A39,'Position Report Src'!$B:$B,$B39,'Position Report Src'!$D:$D,IF($X39="","*",$X39),'Position Report Src'!$N:$N,SUBSTITUTE(O$3," Allocation",""))</f>
        <v>0</v>
      </c>
      <c r="P39" s="581">
        <f>SUMIFS('Position Report Src'!$L:$L,'Position Report Src'!$A:$A,$A39,'Position Report Src'!$B:$B,$B39,'Position Report Src'!$D:$D,IF($X39="","*",$X39),'Position Report Src'!$N:$N,SUBSTITUTE(P$3," Allocation",""))</f>
        <v>0</v>
      </c>
      <c r="Q39" s="581">
        <f>SUMIFS('Position Report Src'!$L:$L,'Position Report Src'!$A:$A,$A39,'Position Report Src'!$B:$B,$B39,'Position Report Src'!$D:$D,IF($X39="","*",$X39),'Position Report Src'!$N:$N,SUBSTITUTE(Q$3," Allocation",""))</f>
        <v>0</v>
      </c>
      <c r="R39" s="581">
        <f>SUMIFS('Position Report Src'!$L:$L,'Position Report Src'!$A:$A,$A39,'Position Report Src'!$B:$B,$B39,'Position Report Src'!$D:$D,IF($X39="","*",$X39),'Position Report Src'!$N:$N,SUBSTITUTE(R$3," Allocation",""))</f>
        <v>0</v>
      </c>
      <c r="S39" s="581">
        <f>SUMIFS('Position Report Src'!$L:$L,'Position Report Src'!$A:$A,$A39,'Position Report Src'!$B:$B,$B39,'Position Report Src'!$D:$D,IF($X39="","*",$X39),'Position Report Src'!$N:$N,SUBSTITUTE(S$3," Allocation",""))</f>
        <v>0</v>
      </c>
      <c r="T39" s="581">
        <f>SUMIFS('Position Report Src'!$L:$L,'Position Report Src'!$A:$A,$A39,'Position Report Src'!$B:$B,$B39,'Position Report Src'!$D:$D,IF($X39="","*",$X39),'Position Report Src'!$N:$N,SUBSTITUTE(T$3," Allocation",""))</f>
        <v>0</v>
      </c>
      <c r="U39" s="581">
        <f>SUMIFS('Position Report Src'!$L:$L,'Position Report Src'!$A:$A,$A39,'Position Report Src'!$B:$B,$B39,'Position Report Src'!$D:$D,IF($X39="","*",$X39),'Position Report Src'!$N:$N,SUBSTITUTE(U$3," Allocation",""))</f>
        <v>75000000</v>
      </c>
      <c r="V39" s="581">
        <f>SUMIFS('Position Report Src'!$L:$L,'Position Report Src'!$A:$A,$A39,'Position Report Src'!$B:$B,$B39,'Position Report Src'!$D:$D,IF($X39="","*",$X39),'Position Report Src'!$N:$N,SUBSTITUTE(V$3," Allocation",""))</f>
        <v>0</v>
      </c>
      <c r="W39" s="581">
        <f>SUMIFS('Position Report Src'!$L:$L,'Position Report Src'!$A:$A,$A39,'Position Report Src'!$B:$B,$B39,'Position Report Src'!$D:$D,IF($X39="","*",$X39),'Position Report Src'!$N:$N,SUBSTITUTE(W$3," Allocation",""))</f>
        <v>0</v>
      </c>
      <c r="Y39" s="683" t="s">
        <v>95</v>
      </c>
      <c r="Z39" s="683" t="s">
        <v>95</v>
      </c>
      <c r="AA39" s="587" t="str">
        <f>IF($D39="FI+",_xlfn.XLOOKUP($A39&amp;"|"&amp;$B39&amp;"|"&amp;IF($X39="","*",$X39),'Position Report Src'!$O:$O,'Position Report Src'!$I:$I,"",2),"N/A")</f>
        <v>N/A</v>
      </c>
      <c r="AB39" s="588" t="str">
        <f>IF($D39="FI+",_xlfn.XLOOKUP($A39&amp;"|"&amp;$B39&amp;"|"&amp;IF($X39="","*",$X39),'Position Report Src'!$O:$O,'Position Report Src'!$H:$H,"",2),"N/A")</f>
        <v>N/A</v>
      </c>
      <c r="AE39" s="589">
        <f>IF($D39="FI+","N/A",_xlfn.XLOOKUP($A39&amp;"|"&amp;$B39&amp;"|"&amp;IF($X39="","*",$X39),'Position Report Src'!$O:$O,'Position Report Src'!$I:$I,"",2))</f>
        <v>350</v>
      </c>
      <c r="AF39" s="590">
        <f>IF($D39="FI+","N/A",_xlfn.XLOOKUP($A39&amp;"|"&amp;$B39&amp;"|"&amp;IF($X39="","*",$X39),'Position Report Src'!$O:$O,'Position Report Src'!$H:$H,"",2))</f>
        <v>0</v>
      </c>
      <c r="AG39" s="594" t="str">
        <f t="shared" si="0"/>
        <v>N/A</v>
      </c>
      <c r="AH39" s="594" t="str">
        <f t="shared" si="1"/>
        <v>N/A</v>
      </c>
      <c r="AI39" s="589" t="str">
        <f t="shared" si="2"/>
        <v>N/A</v>
      </c>
      <c r="AJ39" s="590" t="str">
        <f t="shared" si="3"/>
        <v>N/A</v>
      </c>
      <c r="AK39" s="592" t="str">
        <f t="shared" si="4"/>
        <v/>
      </c>
      <c r="AL39" s="592" t="str">
        <f t="shared" si="5"/>
        <v/>
      </c>
      <c r="AM39" s="595">
        <f t="shared" si="6"/>
        <v>350</v>
      </c>
      <c r="AN39" s="596">
        <f t="shared" si="7"/>
        <v>0</v>
      </c>
      <c r="BA39" s="682" t="str">
        <f>IF(AND($D39="FI+",_xlfn.XLOOKUP($C39,'Loan Data'!$C:$C,'Loan Data'!$D:$D,"")="N/A"),"Schedule B","")</f>
        <v/>
      </c>
      <c r="BB39" s="592" t="str">
        <f>IF($BA39="Schedule B",_xlfn.XLOOKUP($A39&amp;"|"&amp;$B39&amp;"|"&amp;IF($X39="","*",$X39),'Position Report Src'!$O:$O,'Position Report Src'!$G:$G,"",2),"")</f>
        <v/>
      </c>
      <c r="BC39" s="592" t="str">
        <f>IF($BA39="Schedule B",_xlfn.XLOOKUP($A39&amp;"|"&amp;$B39&amp;"|"&amp;IF($X39="","*",$X39),'Position Report Src'!$O:$O,'Position Report Src'!$G:$G,"",2),"")</f>
        <v/>
      </c>
    </row>
    <row r="40" spans="1:55" x14ac:dyDescent="0.35">
      <c r="A40" s="680" t="s">
        <v>3621</v>
      </c>
      <c r="B40" s="681">
        <v>61923</v>
      </c>
      <c r="C40" s="681" t="s">
        <v>3611</v>
      </c>
      <c r="D40" s="580" t="str">
        <f>SUBSTITUTE(_xlfn.XLOOKUP($A40&amp;"|"&amp;$B40&amp;"|"&amp;IF($X40="","*",$X40),'Position Report Src'!$O:$O,'Position Report Src'!$M:$M,"",2),"Fixed Income Plus","FI+")</f>
        <v>FI+</v>
      </c>
      <c r="E40" s="582">
        <f t="shared" si="8"/>
        <v>46500000</v>
      </c>
      <c r="F40" s="583">
        <f>_xlfn.MAXIFS('Position Report Src'!$F:$F,'Position Report Src'!$A:$A,$A40,'Position Report Src'!$B:$B,$B40)</f>
        <v>44755</v>
      </c>
      <c r="G40" s="581">
        <f>SUMIFS('Position Report Src'!$L:$L,'Position Report Src'!$A:$A,$A40,'Position Report Src'!$B:$B,$B40,'Position Report Src'!$D:$D,IF($X40="","*",$X40),'Position Report Src'!$N:$N,SUBSTITUTE(G$3," Allocation",""))</f>
        <v>0</v>
      </c>
      <c r="H40" s="581">
        <f>SUMIFS('Position Report Src'!$L:$L,'Position Report Src'!$A:$A,$A40,'Position Report Src'!$B:$B,$B40,'Position Report Src'!$D:$D,IF($X40="","*",$X40),'Position Report Src'!$N:$N,SUBSTITUTE(H$3," Allocation",""))</f>
        <v>0</v>
      </c>
      <c r="I40" s="581">
        <f>SUMIFS('Position Report Src'!$L:$L,'Position Report Src'!$A:$A,$A40,'Position Report Src'!$B:$B,$B40,'Position Report Src'!$D:$D,IF($X40="","*",$X40),'Position Report Src'!$N:$N,SUBSTITUTE(I$3," Allocation",""))</f>
        <v>0</v>
      </c>
      <c r="J40" s="581">
        <f>SUMIFS('Position Report Src'!$L:$L,'Position Report Src'!$A:$A,$A40,'Position Report Src'!$B:$B,$B40,'Position Report Src'!$D:$D,IF($X40="","*",$X40),'Position Report Src'!$N:$N,SUBSTITUTE(J$3," Allocation",""))</f>
        <v>0</v>
      </c>
      <c r="K40" s="581">
        <f>SUMIFS('Position Report Src'!$L:$L,'Position Report Src'!$A:$A,$A40,'Position Report Src'!$B:$B,$B40,'Position Report Src'!$D:$D,IF($X40="","*",$X40),'Position Report Src'!$N:$N,SUBSTITUTE(K$3," Allocation",""))</f>
        <v>0</v>
      </c>
      <c r="L40" s="581">
        <f>SUMIFS('Position Report Src'!$L:$L,'Position Report Src'!$A:$A,$A40,'Position Report Src'!$B:$B,$B40,'Position Report Src'!$D:$D,IF($X40="","*",$X40),'Position Report Src'!$N:$N,SUBSTITUTE(L$3," Allocation",""))</f>
        <v>0</v>
      </c>
      <c r="M40" s="581">
        <f>SUMIFS('Position Report Src'!$L:$L,'Position Report Src'!$A:$A,$A40,'Position Report Src'!$B:$B,$B40,'Position Report Src'!$D:$D,IF($X40="","*",$X40),'Position Report Src'!$N:$N,SUBSTITUTE(M$3," Allocation",""))</f>
        <v>0</v>
      </c>
      <c r="N40" s="581">
        <f>SUMIFS('Position Report Src'!$L:$L,'Position Report Src'!$A:$A,$A40,'Position Report Src'!$B:$B,$B40,'Position Report Src'!$D:$D,IF($X40="","*",$X40),'Position Report Src'!$N:$N,SUBSTITUTE(N$3," Allocation",""))</f>
        <v>0</v>
      </c>
      <c r="O40" s="581">
        <f>SUMIFS('Position Report Src'!$L:$L,'Position Report Src'!$A:$A,$A40,'Position Report Src'!$B:$B,$B40,'Position Report Src'!$D:$D,IF($X40="","*",$X40),'Position Report Src'!$N:$N,SUBSTITUTE(O$3," Allocation",""))</f>
        <v>0</v>
      </c>
      <c r="P40" s="581">
        <f>SUMIFS('Position Report Src'!$L:$L,'Position Report Src'!$A:$A,$A40,'Position Report Src'!$B:$B,$B40,'Position Report Src'!$D:$D,IF($X40="","*",$X40),'Position Report Src'!$N:$N,SUBSTITUTE(P$3," Allocation",""))</f>
        <v>0</v>
      </c>
      <c r="Q40" s="581">
        <f>SUMIFS('Position Report Src'!$L:$L,'Position Report Src'!$A:$A,$A40,'Position Report Src'!$B:$B,$B40,'Position Report Src'!$D:$D,IF($X40="","*",$X40),'Position Report Src'!$N:$N,SUBSTITUTE(Q$3," Allocation",""))</f>
        <v>0</v>
      </c>
      <c r="R40" s="581">
        <f>SUMIFS('Position Report Src'!$L:$L,'Position Report Src'!$A:$A,$A40,'Position Report Src'!$B:$B,$B40,'Position Report Src'!$D:$D,IF($X40="","*",$X40),'Position Report Src'!$N:$N,SUBSTITUTE(R$3," Allocation",""))</f>
        <v>0</v>
      </c>
      <c r="S40" s="581">
        <f>SUMIFS('Position Report Src'!$L:$L,'Position Report Src'!$A:$A,$A40,'Position Report Src'!$B:$B,$B40,'Position Report Src'!$D:$D,IF($X40="","*",$X40),'Position Report Src'!$N:$N,SUBSTITUTE(S$3," Allocation",""))</f>
        <v>0</v>
      </c>
      <c r="T40" s="581">
        <f>SUMIFS('Position Report Src'!$L:$L,'Position Report Src'!$A:$A,$A40,'Position Report Src'!$B:$B,$B40,'Position Report Src'!$D:$D,IF($X40="","*",$X40),'Position Report Src'!$N:$N,SUBSTITUTE(T$3," Allocation",""))</f>
        <v>0</v>
      </c>
      <c r="U40" s="581">
        <f>SUMIFS('Position Report Src'!$L:$L,'Position Report Src'!$A:$A,$A40,'Position Report Src'!$B:$B,$B40,'Position Report Src'!$D:$D,IF($X40="","*",$X40),'Position Report Src'!$N:$N,SUBSTITUTE(U$3," Allocation",""))</f>
        <v>0</v>
      </c>
      <c r="V40" s="581">
        <f>SUMIFS('Position Report Src'!$L:$L,'Position Report Src'!$A:$A,$A40,'Position Report Src'!$B:$B,$B40,'Position Report Src'!$D:$D,IF($X40="","*",$X40),'Position Report Src'!$N:$N,SUBSTITUTE(V$3," Allocation",""))</f>
        <v>0</v>
      </c>
      <c r="W40" s="581">
        <f>SUMIFS('Position Report Src'!$L:$L,'Position Report Src'!$A:$A,$A40,'Position Report Src'!$B:$B,$B40,'Position Report Src'!$D:$D,IF($X40="","*",$X40),'Position Report Src'!$N:$N,SUBSTITUTE(W$3," Allocation",""))</f>
        <v>46500000</v>
      </c>
      <c r="AA40" s="587">
        <f>IF($D40="FI+",_xlfn.XLOOKUP($A40&amp;"|"&amp;$B40&amp;"|"&amp;IF($X40="","*",$X40),'Position Report Src'!$O:$O,'Position Report Src'!$I:$I,"",2),"N/A")</f>
        <v>475</v>
      </c>
      <c r="AB40" s="588">
        <f>IF($D40="FI+",_xlfn.XLOOKUP($A40&amp;"|"&amp;$B40&amp;"|"&amp;IF($X40="","*",$X40),'Position Report Src'!$O:$O,'Position Report Src'!$H:$H,"",2),"N/A")</f>
        <v>1.6</v>
      </c>
      <c r="AC40" s="683" t="s">
        <v>95</v>
      </c>
      <c r="AD40" s="683" t="s">
        <v>95</v>
      </c>
      <c r="AE40" s="589" t="str">
        <f>IF($D40="FI+","N/A",_xlfn.XLOOKUP($A40&amp;"|"&amp;$B40&amp;"|"&amp;IF($X40="","*",$X40),'Position Report Src'!$O:$O,'Position Report Src'!$I:$I,"",2))</f>
        <v>N/A</v>
      </c>
      <c r="AF40" s="590" t="str">
        <f>IF($D40="FI+","N/A",_xlfn.XLOOKUP($A40&amp;"|"&amp;$B40&amp;"|"&amp;IF($X40="","*",$X40),'Position Report Src'!$O:$O,'Position Report Src'!$H:$H,"",2))</f>
        <v>N/A</v>
      </c>
      <c r="AG40" s="592" t="str">
        <f t="shared" si="0"/>
        <v/>
      </c>
      <c r="AH40" s="592" t="str">
        <f t="shared" si="1"/>
        <v/>
      </c>
      <c r="AI40" s="589">
        <f t="shared" si="2"/>
        <v>475</v>
      </c>
      <c r="AJ40" s="590">
        <f t="shared" si="3"/>
        <v>1.6</v>
      </c>
      <c r="AK40" s="594" t="str">
        <f t="shared" si="4"/>
        <v>N/A</v>
      </c>
      <c r="AL40" s="594" t="str">
        <f t="shared" si="5"/>
        <v>N/A</v>
      </c>
      <c r="AM40" s="595" t="str">
        <f t="shared" si="6"/>
        <v>N/A</v>
      </c>
      <c r="AN40" s="596" t="str">
        <f t="shared" si="7"/>
        <v>N/A</v>
      </c>
      <c r="BA40" s="682" t="str">
        <f>IF(AND($D40="FI+",_xlfn.XLOOKUP($C40,'Loan Data'!$C:$C,'Loan Data'!$D:$D,"")="N/A"),"Schedule B","")</f>
        <v>Schedule B</v>
      </c>
      <c r="BB40" s="592" t="str">
        <f>IF($BA40="Schedule B",_xlfn.XLOOKUP($A40&amp;"|"&amp;$B40&amp;"|"&amp;IF($X40="","*",$X40),'Position Report Src'!$O:$O,'Position Report Src'!$G:$G,"",2),"")</f>
        <v>CM2</v>
      </c>
      <c r="BC40" s="592" t="str">
        <f>IF($BA40="Schedule B",_xlfn.XLOOKUP($A40&amp;"|"&amp;$B40&amp;"|"&amp;IF($X40="","*",$X40),'Position Report Src'!$O:$O,'Position Report Src'!$G:$G,"",2),"")</f>
        <v>CM2</v>
      </c>
    </row>
    <row r="41" spans="1:55" x14ac:dyDescent="0.35">
      <c r="A41" s="680" t="s">
        <v>3624</v>
      </c>
      <c r="B41" s="681">
        <v>226601</v>
      </c>
      <c r="C41" s="681" t="s">
        <v>3610</v>
      </c>
      <c r="D41" s="580" t="str">
        <f>SUBSTITUTE(_xlfn.XLOOKUP($A41&amp;"|"&amp;$B41&amp;"|"&amp;IF($X41="","*",$X41),'Position Report Src'!$O:$O,'Position Report Src'!$M:$M,"",2),"Fixed Income Plus","FI+")</f>
        <v>Opportunistic</v>
      </c>
      <c r="E41" s="582">
        <f t="shared" si="8"/>
        <v>64474719.497100003</v>
      </c>
      <c r="F41" s="583">
        <f>_xlfn.MAXIFS('Position Report Src'!$F:$F,'Position Report Src'!$A:$A,$A41,'Position Report Src'!$B:$B,$B41)</f>
        <v>45574</v>
      </c>
      <c r="G41" s="581">
        <f>SUMIFS('Position Report Src'!$L:$L,'Position Report Src'!$A:$A,$A41,'Position Report Src'!$B:$B,$B41,'Position Report Src'!$D:$D,IF($X41="","*",$X41),'Position Report Src'!$N:$N,SUBSTITUTE(G$3," Allocation",""))</f>
        <v>0</v>
      </c>
      <c r="H41" s="581">
        <f>SUMIFS('Position Report Src'!$L:$L,'Position Report Src'!$A:$A,$A41,'Position Report Src'!$B:$B,$B41,'Position Report Src'!$D:$D,IF($X41="","*",$X41),'Position Report Src'!$N:$N,SUBSTITUTE(H$3," Allocation",""))</f>
        <v>0</v>
      </c>
      <c r="I41" s="581">
        <f>SUMIFS('Position Report Src'!$L:$L,'Position Report Src'!$A:$A,$A41,'Position Report Src'!$B:$B,$B41,'Position Report Src'!$D:$D,IF($X41="","*",$X41),'Position Report Src'!$N:$N,SUBSTITUTE(I$3," Allocation",""))</f>
        <v>0</v>
      </c>
      <c r="J41" s="581">
        <f>SUMIFS('Position Report Src'!$L:$L,'Position Report Src'!$A:$A,$A41,'Position Report Src'!$B:$B,$B41,'Position Report Src'!$D:$D,IF($X41="","*",$X41),'Position Report Src'!$N:$N,SUBSTITUTE(J$3," Allocation",""))</f>
        <v>0</v>
      </c>
      <c r="K41" s="581">
        <f>SUMIFS('Position Report Src'!$L:$L,'Position Report Src'!$A:$A,$A41,'Position Report Src'!$B:$B,$B41,'Position Report Src'!$D:$D,IF($X41="","*",$X41),'Position Report Src'!$N:$N,SUBSTITUTE(K$3," Allocation",""))</f>
        <v>0</v>
      </c>
      <c r="L41" s="581">
        <f>SUMIFS('Position Report Src'!$L:$L,'Position Report Src'!$A:$A,$A41,'Position Report Src'!$B:$B,$B41,'Position Report Src'!$D:$D,IF($X41="","*",$X41),'Position Report Src'!$N:$N,SUBSTITUTE(L$3," Allocation",""))</f>
        <v>0</v>
      </c>
      <c r="M41" s="581">
        <f>SUMIFS('Position Report Src'!$L:$L,'Position Report Src'!$A:$A,$A41,'Position Report Src'!$B:$B,$B41,'Position Report Src'!$D:$D,IF($X41="","*",$X41),'Position Report Src'!$N:$N,SUBSTITUTE(M$3," Allocation",""))</f>
        <v>0</v>
      </c>
      <c r="N41" s="581">
        <f>SUMIFS('Position Report Src'!$L:$L,'Position Report Src'!$A:$A,$A41,'Position Report Src'!$B:$B,$B41,'Position Report Src'!$D:$D,IF($X41="","*",$X41),'Position Report Src'!$N:$N,SUBSTITUTE(N$3," Allocation",""))</f>
        <v>0</v>
      </c>
      <c r="O41" s="581">
        <f>SUMIFS('Position Report Src'!$L:$L,'Position Report Src'!$A:$A,$A41,'Position Report Src'!$B:$B,$B41,'Position Report Src'!$D:$D,IF($X41="","*",$X41),'Position Report Src'!$N:$N,SUBSTITUTE(O$3," Allocation",""))</f>
        <v>0</v>
      </c>
      <c r="P41" s="581">
        <f>SUMIFS('Position Report Src'!$L:$L,'Position Report Src'!$A:$A,$A41,'Position Report Src'!$B:$B,$B41,'Position Report Src'!$D:$D,IF($X41="","*",$X41),'Position Report Src'!$N:$N,SUBSTITUTE(P$3," Allocation",""))</f>
        <v>0</v>
      </c>
      <c r="Q41" s="581">
        <f>SUMIFS('Position Report Src'!$L:$L,'Position Report Src'!$A:$A,$A41,'Position Report Src'!$B:$B,$B41,'Position Report Src'!$D:$D,IF($X41="","*",$X41),'Position Report Src'!$N:$N,SUBSTITUTE(Q$3," Allocation",""))</f>
        <v>0</v>
      </c>
      <c r="R41" s="581">
        <f>SUMIFS('Position Report Src'!$L:$L,'Position Report Src'!$A:$A,$A41,'Position Report Src'!$B:$B,$B41,'Position Report Src'!$D:$D,IF($X41="","*",$X41),'Position Report Src'!$N:$N,SUBSTITUTE(R$3," Allocation",""))</f>
        <v>0</v>
      </c>
      <c r="S41" s="581">
        <f>SUMIFS('Position Report Src'!$L:$L,'Position Report Src'!$A:$A,$A41,'Position Report Src'!$B:$B,$B41,'Position Report Src'!$D:$D,IF($X41="","*",$X41),'Position Report Src'!$N:$N,SUBSTITUTE(S$3," Allocation",""))</f>
        <v>0</v>
      </c>
      <c r="T41" s="581">
        <f>SUMIFS('Position Report Src'!$L:$L,'Position Report Src'!$A:$A,$A41,'Position Report Src'!$B:$B,$B41,'Position Report Src'!$D:$D,IF($X41="","*",$X41),'Position Report Src'!$N:$N,SUBSTITUTE(T$3," Allocation",""))</f>
        <v>0</v>
      </c>
      <c r="U41" s="581">
        <f>SUMIFS('Position Report Src'!$L:$L,'Position Report Src'!$A:$A,$A41,'Position Report Src'!$B:$B,$B41,'Position Report Src'!$D:$D,IF($X41="","*",$X41),'Position Report Src'!$N:$N,SUBSTITUTE(U$3," Allocation",""))</f>
        <v>64474719.497100003</v>
      </c>
      <c r="V41" s="581">
        <f>SUMIFS('Position Report Src'!$L:$L,'Position Report Src'!$A:$A,$A41,'Position Report Src'!$B:$B,$B41,'Position Report Src'!$D:$D,IF($X41="","*",$X41),'Position Report Src'!$N:$N,SUBSTITUTE(V$3," Allocation",""))</f>
        <v>0</v>
      </c>
      <c r="W41" s="581">
        <f>SUMIFS('Position Report Src'!$L:$L,'Position Report Src'!$A:$A,$A41,'Position Report Src'!$B:$B,$B41,'Position Report Src'!$D:$D,IF($X41="","*",$X41),'Position Report Src'!$N:$N,SUBSTITUTE(W$3," Allocation",""))</f>
        <v>0</v>
      </c>
      <c r="Y41" s="683" t="s">
        <v>95</v>
      </c>
      <c r="Z41" s="683" t="s">
        <v>95</v>
      </c>
      <c r="AA41" s="587" t="str">
        <f>IF($D41="FI+",_xlfn.XLOOKUP($A41&amp;"|"&amp;$B41&amp;"|"&amp;IF($X41="","*",$X41),'Position Report Src'!$O:$O,'Position Report Src'!$I:$I,"",2),"N/A")</f>
        <v>N/A</v>
      </c>
      <c r="AB41" s="588" t="str">
        <f>IF($D41="FI+",_xlfn.XLOOKUP($A41&amp;"|"&amp;$B41&amp;"|"&amp;IF($X41="","*",$X41),'Position Report Src'!$O:$O,'Position Report Src'!$H:$H,"",2),"N/A")</f>
        <v>N/A</v>
      </c>
      <c r="AE41" s="589">
        <f>IF($D41="FI+","N/A",_xlfn.XLOOKUP($A41&amp;"|"&amp;$B41&amp;"|"&amp;IF($X41="","*",$X41),'Position Report Src'!$O:$O,'Position Report Src'!$I:$I,"",2))</f>
        <v>1185</v>
      </c>
      <c r="AF41" s="590">
        <f>IF($D41="FI+","N/A",_xlfn.XLOOKUP($A41&amp;"|"&amp;$B41&amp;"|"&amp;IF($X41="","*",$X41),'Position Report Src'!$O:$O,'Position Report Src'!$H:$H,"",2))</f>
        <v>1.9</v>
      </c>
      <c r="AG41" s="594" t="str">
        <f t="shared" si="0"/>
        <v>N/A</v>
      </c>
      <c r="AH41" s="594" t="str">
        <f t="shared" si="1"/>
        <v>N/A</v>
      </c>
      <c r="AI41" s="589" t="str">
        <f t="shared" si="2"/>
        <v>N/A</v>
      </c>
      <c r="AJ41" s="590" t="str">
        <f t="shared" si="3"/>
        <v>N/A</v>
      </c>
      <c r="AK41" s="592" t="str">
        <f t="shared" si="4"/>
        <v/>
      </c>
      <c r="AL41" s="592" t="str">
        <f t="shared" si="5"/>
        <v/>
      </c>
      <c r="AM41" s="595">
        <f t="shared" si="6"/>
        <v>1185</v>
      </c>
      <c r="AN41" s="596">
        <f t="shared" si="7"/>
        <v>1.9</v>
      </c>
      <c r="BA41" s="682" t="str">
        <f>IF(AND($D41="FI+",_xlfn.XLOOKUP($C41,'Loan Data'!$C:$C,'Loan Data'!$D:$D,"")="N/A"),"Schedule B","")</f>
        <v/>
      </c>
      <c r="BB41" s="592" t="str">
        <f>IF($BA41="Schedule B",_xlfn.XLOOKUP($A41&amp;"|"&amp;$B41&amp;"|"&amp;IF($X41="","*",$X41),'Position Report Src'!$O:$O,'Position Report Src'!$G:$G,"",2),"")</f>
        <v/>
      </c>
      <c r="BC41" s="592" t="str">
        <f>IF($BA41="Schedule B",_xlfn.XLOOKUP($A41&amp;"|"&amp;$B41&amp;"|"&amp;IF($X41="","*",$X41),'Position Report Src'!$O:$O,'Position Report Src'!$G:$G,"",2),"")</f>
        <v/>
      </c>
    </row>
    <row r="42" spans="1:55" x14ac:dyDescent="0.35">
      <c r="BB42" s="294"/>
      <c r="BC42" s="294"/>
    </row>
    <row r="43" spans="1:55" x14ac:dyDescent="0.35">
      <c r="BB43" s="294"/>
      <c r="BC43" s="294"/>
    </row>
  </sheetData>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FA97BA1C-E902-4FBC-96FC-11E640E7CA4B}">
          <x14:formula1>
            <xm:f>'JS Lookup'!$L$5:$L$31</xm:f>
          </x14:formula1>
          <xm:sqref>BA4</xm:sqref>
        </x14:dataValidation>
        <x14:dataValidation type="list" allowBlank="1" showInputMessage="1" showErrorMessage="1" xr:uid="{568ABD33-0803-4E26-A57C-9C51F37B3930}">
          <x14:formula1>
            <xm:f>'JS Lookup'!$M$5:$M$16</xm:f>
          </x14:formula1>
          <xm:sqref>D4:F4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1EFBE-761B-4A92-8A04-9EB23B53921D}">
  <sheetPr>
    <tabColor theme="9" tint="0.79998168889431442"/>
  </sheetPr>
  <dimension ref="A1"/>
  <sheetViews>
    <sheetView workbookViewId="0"/>
  </sheetViews>
  <sheetFormatPr defaultRowHeight="14.5" x14ac:dyDescent="0.35"/>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DBBDE-2F64-497A-BAC1-1A72E3C4E916}">
  <sheetPr codeName="Sheet1">
    <tabColor theme="9" tint="0.79998168889431442"/>
  </sheetPr>
  <dimension ref="A1:F137"/>
  <sheetViews>
    <sheetView workbookViewId="0"/>
  </sheetViews>
  <sheetFormatPr defaultRowHeight="14.5" x14ac:dyDescent="0.35"/>
  <cols>
    <col min="2" max="2" width="82.453125" customWidth="1"/>
    <col min="3" max="3" width="75.453125" bestFit="1" customWidth="1"/>
    <col min="4" max="4" width="55.1796875" style="10" bestFit="1" customWidth="1"/>
    <col min="6" max="6" width="22.1796875" bestFit="1" customWidth="1"/>
    <col min="8" max="8" width="14.7265625" bestFit="1" customWidth="1"/>
  </cols>
  <sheetData>
    <row r="1" spans="1:6" ht="18" x14ac:dyDescent="0.4">
      <c r="A1" s="42" t="s">
        <v>2102</v>
      </c>
      <c r="B1" s="260" t="s">
        <v>2103</v>
      </c>
    </row>
    <row r="2" spans="1:6" x14ac:dyDescent="0.35">
      <c r="B2" s="174" t="s">
        <v>1942</v>
      </c>
      <c r="E2" s="175"/>
      <c r="F2" t="s">
        <v>1943</v>
      </c>
    </row>
    <row r="3" spans="1:6" x14ac:dyDescent="0.35">
      <c r="B3" s="174" t="s">
        <v>1944</v>
      </c>
    </row>
    <row r="5" spans="1:6" x14ac:dyDescent="0.35">
      <c r="B5" s="176" t="s">
        <v>1945</v>
      </c>
      <c r="C5" s="226" t="e">
        <f>#REF!</f>
        <v>#REF!</v>
      </c>
    </row>
    <row r="6" spans="1:6" ht="29" x14ac:dyDescent="0.35">
      <c r="B6" s="177" t="s">
        <v>1946</v>
      </c>
    </row>
    <row r="8" spans="1:6" x14ac:dyDescent="0.35">
      <c r="B8" s="178"/>
    </row>
    <row r="9" spans="1:6" x14ac:dyDescent="0.35">
      <c r="B9" s="179" t="s">
        <v>1947</v>
      </c>
      <c r="C9" s="179" t="s">
        <v>1948</v>
      </c>
      <c r="D9" s="180" t="s">
        <v>1949</v>
      </c>
    </row>
    <row r="10" spans="1:6" x14ac:dyDescent="0.35">
      <c r="B10" s="181" t="s">
        <v>1950</v>
      </c>
      <c r="C10" s="182"/>
      <c r="D10" s="183"/>
    </row>
    <row r="11" spans="1:6" x14ac:dyDescent="0.35">
      <c r="B11" s="184" t="s">
        <v>1951</v>
      </c>
      <c r="C11" s="182"/>
      <c r="D11" s="183"/>
    </row>
    <row r="12" spans="1:6" ht="36" customHeight="1" x14ac:dyDescent="0.35">
      <c r="B12" s="185" t="s">
        <v>1952</v>
      </c>
      <c r="C12" s="182"/>
      <c r="D12" s="186" t="s">
        <v>1953</v>
      </c>
    </row>
    <row r="13" spans="1:6" ht="84" customHeight="1" x14ac:dyDescent="0.35">
      <c r="B13" s="185" t="s">
        <v>1954</v>
      </c>
      <c r="C13" s="182"/>
      <c r="D13" s="186" t="s">
        <v>1953</v>
      </c>
    </row>
    <row r="14" spans="1:6" x14ac:dyDescent="0.35">
      <c r="B14" s="187" t="s">
        <v>1955</v>
      </c>
      <c r="C14" s="225" t="s">
        <v>1956</v>
      </c>
      <c r="D14" s="188"/>
    </row>
    <row r="15" spans="1:6" x14ac:dyDescent="0.35">
      <c r="B15" s="184" t="s">
        <v>1957</v>
      </c>
      <c r="C15" s="182"/>
      <c r="D15" s="188"/>
    </row>
    <row r="16" spans="1:6" x14ac:dyDescent="0.35">
      <c r="B16" s="189" t="s">
        <v>1958</v>
      </c>
      <c r="C16" s="225" t="s">
        <v>1959</v>
      </c>
      <c r="D16" s="188"/>
      <c r="F16" s="190"/>
    </row>
    <row r="17" spans="2:4" ht="29" x14ac:dyDescent="0.35">
      <c r="B17" s="187" t="s">
        <v>1960</v>
      </c>
      <c r="C17" s="182"/>
      <c r="D17" s="188"/>
    </row>
    <row r="18" spans="2:4" ht="29" x14ac:dyDescent="0.35">
      <c r="B18" s="191" t="s">
        <v>1961</v>
      </c>
      <c r="C18" s="225" t="s">
        <v>1807</v>
      </c>
      <c r="D18" s="183"/>
    </row>
    <row r="19" spans="2:4" x14ac:dyDescent="0.35">
      <c r="B19" s="184" t="s">
        <v>1962</v>
      </c>
      <c r="C19" s="226" t="e">
        <f>#REF!</f>
        <v>#REF!</v>
      </c>
      <c r="D19" s="192"/>
    </row>
    <row r="20" spans="2:4" x14ac:dyDescent="0.35">
      <c r="B20" s="193" t="s">
        <v>1963</v>
      </c>
      <c r="C20" s="225" t="s">
        <v>1807</v>
      </c>
      <c r="D20" s="183"/>
    </row>
    <row r="21" spans="2:4" x14ac:dyDescent="0.35">
      <c r="B21" s="194" t="s">
        <v>1964</v>
      </c>
      <c r="C21" s="225" t="s">
        <v>95</v>
      </c>
      <c r="D21" s="183"/>
    </row>
    <row r="22" spans="2:4" x14ac:dyDescent="0.35">
      <c r="B22" s="195" t="s">
        <v>1965</v>
      </c>
      <c r="C22" s="225" t="s">
        <v>1807</v>
      </c>
      <c r="D22" s="183"/>
    </row>
    <row r="23" spans="2:4" ht="29" x14ac:dyDescent="0.35">
      <c r="B23" s="193" t="s">
        <v>1966</v>
      </c>
      <c r="C23" s="225" t="s">
        <v>1807</v>
      </c>
      <c r="D23" s="183"/>
    </row>
    <row r="24" spans="2:4" x14ac:dyDescent="0.35">
      <c r="B24" s="196" t="s">
        <v>1967</v>
      </c>
      <c r="C24" s="197"/>
      <c r="D24" s="183"/>
    </row>
    <row r="25" spans="2:4" x14ac:dyDescent="0.35">
      <c r="B25" s="198" t="s">
        <v>1968</v>
      </c>
      <c r="C25" s="227" t="e">
        <f>#REF!</f>
        <v>#REF!</v>
      </c>
      <c r="D25" s="183" t="s">
        <v>1969</v>
      </c>
    </row>
    <row r="26" spans="2:4" x14ac:dyDescent="0.35">
      <c r="B26" s="198" t="s">
        <v>1970</v>
      </c>
      <c r="C26" s="227" t="e">
        <f>#REF!</f>
        <v>#REF!</v>
      </c>
      <c r="D26" s="183" t="s">
        <v>1971</v>
      </c>
    </row>
    <row r="27" spans="2:4" x14ac:dyDescent="0.35">
      <c r="B27" s="195" t="s">
        <v>1972</v>
      </c>
      <c r="C27" s="225" t="s">
        <v>1973</v>
      </c>
      <c r="D27" s="183"/>
    </row>
    <row r="28" spans="2:4" x14ac:dyDescent="0.35">
      <c r="B28" s="196" t="s">
        <v>1974</v>
      </c>
      <c r="C28" s="228" t="e">
        <f>#REF!</f>
        <v>#REF!</v>
      </c>
      <c r="D28" s="183"/>
    </row>
    <row r="29" spans="2:4" x14ac:dyDescent="0.35">
      <c r="B29" s="198" t="s">
        <v>1975</v>
      </c>
      <c r="C29" s="228" t="e">
        <f>#REF!</f>
        <v>#REF!</v>
      </c>
      <c r="D29" s="183"/>
    </row>
    <row r="30" spans="2:4" x14ac:dyDescent="0.35">
      <c r="B30" s="196" t="s">
        <v>1976</v>
      </c>
      <c r="C30" s="229">
        <f>'Allocations &amp; Returns'!$AB$4</f>
        <v>5.05</v>
      </c>
      <c r="D30" s="183"/>
    </row>
    <row r="31" spans="2:4" x14ac:dyDescent="0.35">
      <c r="B31" s="196" t="s">
        <v>1977</v>
      </c>
      <c r="C31" s="228" t="e">
        <f>#REF!</f>
        <v>#REF!</v>
      </c>
      <c r="D31" s="183"/>
    </row>
    <row r="32" spans="2:4" x14ac:dyDescent="0.35">
      <c r="B32" s="196" t="s">
        <v>1978</v>
      </c>
      <c r="C32" s="228" t="e">
        <f>#REF!</f>
        <v>#REF!</v>
      </c>
      <c r="D32" s="183"/>
    </row>
    <row r="33" spans="2:5" x14ac:dyDescent="0.35">
      <c r="B33" s="199" t="s">
        <v>1979</v>
      </c>
      <c r="C33" s="225" t="s">
        <v>1980</v>
      </c>
      <c r="D33" s="183"/>
    </row>
    <row r="34" spans="2:5" x14ac:dyDescent="0.35">
      <c r="B34" s="199" t="s">
        <v>1981</v>
      </c>
      <c r="C34" s="200" t="s">
        <v>1982</v>
      </c>
      <c r="D34" s="183" t="s">
        <v>1983</v>
      </c>
      <c r="E34" s="201"/>
    </row>
    <row r="35" spans="2:5" x14ac:dyDescent="0.35">
      <c r="B35" s="198" t="s">
        <v>1984</v>
      </c>
      <c r="C35" s="230" t="e">
        <f>#REF!</f>
        <v>#REF!</v>
      </c>
      <c r="D35" s="183"/>
    </row>
    <row r="36" spans="2:5" x14ac:dyDescent="0.35">
      <c r="B36" s="196" t="s">
        <v>1985</v>
      </c>
      <c r="C36" s="230">
        <f>'Allocations &amp; Returns'!$Y$4</f>
        <v>6.88E-2</v>
      </c>
      <c r="D36" s="183"/>
    </row>
    <row r="37" spans="2:5" x14ac:dyDescent="0.35">
      <c r="B37" s="196" t="s">
        <v>1986</v>
      </c>
      <c r="C37" s="291">
        <f>'Allocations &amp; Returns'!$AA$4</f>
        <v>266</v>
      </c>
      <c r="D37" s="183"/>
    </row>
    <row r="38" spans="2:5" x14ac:dyDescent="0.35">
      <c r="B38" s="198" t="s">
        <v>1987</v>
      </c>
      <c r="C38" s="231">
        <f>C37-65</f>
        <v>201</v>
      </c>
      <c r="D38" s="232" t="s">
        <v>2106</v>
      </c>
      <c r="E38" s="190"/>
    </row>
    <row r="39" spans="2:5" x14ac:dyDescent="0.35">
      <c r="B39" s="199" t="s">
        <v>1988</v>
      </c>
      <c r="C39" s="200" t="s">
        <v>1989</v>
      </c>
      <c r="D39" s="183"/>
    </row>
    <row r="40" spans="2:5" x14ac:dyDescent="0.35">
      <c r="B40" s="198" t="s">
        <v>1990</v>
      </c>
      <c r="C40" s="233" t="e">
        <f>#REF!</f>
        <v>#REF!</v>
      </c>
      <c r="D40" s="183"/>
    </row>
    <row r="41" spans="2:5" x14ac:dyDescent="0.35">
      <c r="B41" s="195" t="s">
        <v>1991</v>
      </c>
      <c r="C41" s="234" t="s">
        <v>95</v>
      </c>
      <c r="D41" s="183"/>
    </row>
    <row r="42" spans="2:5" x14ac:dyDescent="0.35">
      <c r="B42" s="194" t="s">
        <v>1992</v>
      </c>
      <c r="C42" s="234" t="s">
        <v>95</v>
      </c>
      <c r="D42" s="183"/>
    </row>
    <row r="43" spans="2:5" x14ac:dyDescent="0.35">
      <c r="B43" s="195" t="s">
        <v>1993</v>
      </c>
      <c r="C43" s="234" t="s">
        <v>1807</v>
      </c>
      <c r="D43" s="183"/>
    </row>
    <row r="44" spans="2:5" x14ac:dyDescent="0.35">
      <c r="B44" s="194" t="s">
        <v>1992</v>
      </c>
      <c r="C44" s="234" t="s">
        <v>95</v>
      </c>
      <c r="D44" s="183"/>
    </row>
    <row r="45" spans="2:5" x14ac:dyDescent="0.35">
      <c r="B45" s="195" t="s">
        <v>1994</v>
      </c>
      <c r="C45" s="225" t="s">
        <v>1807</v>
      </c>
      <c r="D45" s="183"/>
    </row>
    <row r="46" spans="2:5" x14ac:dyDescent="0.35">
      <c r="B46" s="194" t="s">
        <v>1992</v>
      </c>
      <c r="C46" s="234" t="s">
        <v>95</v>
      </c>
      <c r="D46" s="183"/>
    </row>
    <row r="47" spans="2:5" x14ac:dyDescent="0.35">
      <c r="B47" s="196" t="s">
        <v>1995</v>
      </c>
      <c r="C47" s="230" t="e">
        <f>#REF!</f>
        <v>#REF!</v>
      </c>
      <c r="D47" s="183"/>
    </row>
    <row r="48" spans="2:5" x14ac:dyDescent="0.35">
      <c r="B48" s="199" t="s">
        <v>1996</v>
      </c>
      <c r="C48" s="234" t="s">
        <v>1807</v>
      </c>
      <c r="D48" s="183"/>
    </row>
    <row r="49" spans="2:6" x14ac:dyDescent="0.35">
      <c r="B49" s="199" t="s">
        <v>1997</v>
      </c>
      <c r="C49" s="234" t="s">
        <v>1807</v>
      </c>
      <c r="D49" s="183"/>
    </row>
    <row r="50" spans="2:6" x14ac:dyDescent="0.35">
      <c r="B50" s="195" t="s">
        <v>1998</v>
      </c>
      <c r="C50" s="234"/>
      <c r="D50" s="183" t="s">
        <v>95</v>
      </c>
    </row>
    <row r="51" spans="2:6" x14ac:dyDescent="0.35">
      <c r="B51" s="199" t="s">
        <v>1999</v>
      </c>
      <c r="C51" s="234" t="s">
        <v>2000</v>
      </c>
      <c r="D51" s="183"/>
    </row>
    <row r="52" spans="2:6" x14ac:dyDescent="0.35">
      <c r="B52" s="199" t="s">
        <v>2001</v>
      </c>
      <c r="C52" s="235" t="s">
        <v>95</v>
      </c>
      <c r="D52" s="183"/>
      <c r="E52" s="190"/>
    </row>
    <row r="53" spans="2:6" x14ac:dyDescent="0.35">
      <c r="B53" s="199" t="s">
        <v>2002</v>
      </c>
      <c r="C53" s="234" t="s">
        <v>1785</v>
      </c>
      <c r="D53" s="183"/>
    </row>
    <row r="54" spans="2:6" x14ac:dyDescent="0.35">
      <c r="B54" s="196" t="s">
        <v>2003</v>
      </c>
      <c r="C54" s="236" t="s">
        <v>2004</v>
      </c>
      <c r="D54" s="183" t="s">
        <v>2005</v>
      </c>
      <c r="F54" s="203"/>
    </row>
    <row r="55" spans="2:6" x14ac:dyDescent="0.35">
      <c r="B55" s="198" t="s">
        <v>2006</v>
      </c>
      <c r="C55" s="290" t="e">
        <f>(1-C26/SUMIFS('Collateral Data'!$AB$3:$AB$181,'Collateral Data'!$C$3:$C$181,$B$1))</f>
        <v>#REF!</v>
      </c>
      <c r="D55" s="183"/>
    </row>
    <row r="56" spans="2:6" x14ac:dyDescent="0.35">
      <c r="B56" s="198" t="s">
        <v>2007</v>
      </c>
      <c r="C56" s="236">
        <v>0</v>
      </c>
      <c r="D56" s="183"/>
    </row>
    <row r="57" spans="2:6" x14ac:dyDescent="0.35">
      <c r="B57" s="199" t="s">
        <v>2008</v>
      </c>
      <c r="C57" s="236" t="s">
        <v>2009</v>
      </c>
      <c r="D57" s="183"/>
    </row>
    <row r="58" spans="2:6" ht="43.5" x14ac:dyDescent="0.35">
      <c r="B58" s="204" t="s">
        <v>2010</v>
      </c>
      <c r="C58" s="236" t="s">
        <v>1785</v>
      </c>
      <c r="D58" s="183"/>
    </row>
    <row r="59" spans="2:6" x14ac:dyDescent="0.35">
      <c r="B59" s="193" t="s">
        <v>2011</v>
      </c>
      <c r="C59" s="225" t="s">
        <v>1785</v>
      </c>
      <c r="D59" s="183"/>
    </row>
    <row r="60" spans="2:6" x14ac:dyDescent="0.35">
      <c r="B60" s="205" t="s">
        <v>2012</v>
      </c>
      <c r="C60" s="234" t="s">
        <v>2013</v>
      </c>
      <c r="D60" s="183"/>
    </row>
    <row r="61" spans="2:6" x14ac:dyDescent="0.35">
      <c r="B61" s="206" t="s">
        <v>2014</v>
      </c>
      <c r="C61" s="234" t="s">
        <v>1807</v>
      </c>
      <c r="D61" s="183"/>
    </row>
    <row r="62" spans="2:6" x14ac:dyDescent="0.35">
      <c r="B62" s="207" t="s">
        <v>2015</v>
      </c>
      <c r="C62" s="225" t="s">
        <v>2016</v>
      </c>
      <c r="D62" s="183"/>
    </row>
    <row r="63" spans="2:6" x14ac:dyDescent="0.35">
      <c r="B63" s="199" t="s">
        <v>2017</v>
      </c>
      <c r="C63" s="233" t="e">
        <f>#REF!</f>
        <v>#REF!</v>
      </c>
      <c r="D63" s="183"/>
    </row>
    <row r="64" spans="2:6" x14ac:dyDescent="0.35">
      <c r="B64" s="199" t="s">
        <v>2018</v>
      </c>
      <c r="C64" s="200"/>
      <c r="D64" s="183"/>
    </row>
    <row r="65" spans="2:4" x14ac:dyDescent="0.35">
      <c r="B65" s="198" t="s">
        <v>2019</v>
      </c>
      <c r="C65" s="200"/>
      <c r="D65" s="183"/>
    </row>
    <row r="66" spans="2:4" x14ac:dyDescent="0.35">
      <c r="B66" s="199" t="s">
        <v>2020</v>
      </c>
      <c r="C66" s="234" t="s">
        <v>1807</v>
      </c>
      <c r="D66" s="183"/>
    </row>
    <row r="67" spans="2:4" x14ac:dyDescent="0.35">
      <c r="B67" s="199" t="s">
        <v>2021</v>
      </c>
      <c r="C67" s="234" t="s">
        <v>2022</v>
      </c>
      <c r="D67" s="183"/>
    </row>
    <row r="68" spans="2:4" x14ac:dyDescent="0.35">
      <c r="B68" s="199" t="s">
        <v>2023</v>
      </c>
      <c r="C68" s="234" t="s">
        <v>2024</v>
      </c>
      <c r="D68" s="183"/>
    </row>
    <row r="69" spans="2:4" x14ac:dyDescent="0.35">
      <c r="B69" s="198" t="s">
        <v>2025</v>
      </c>
      <c r="C69" s="202">
        <v>1</v>
      </c>
      <c r="D69" s="183" t="s">
        <v>2026</v>
      </c>
    </row>
    <row r="70" spans="2:4" x14ac:dyDescent="0.35">
      <c r="B70" s="195" t="s">
        <v>2027</v>
      </c>
      <c r="C70" s="237" t="s">
        <v>95</v>
      </c>
      <c r="D70" s="183" t="s">
        <v>2026</v>
      </c>
    </row>
    <row r="71" spans="2:4" ht="29" x14ac:dyDescent="0.35">
      <c r="B71" s="208" t="s">
        <v>2028</v>
      </c>
      <c r="C71" s="237" t="s">
        <v>95</v>
      </c>
      <c r="D71" s="183" t="s">
        <v>2026</v>
      </c>
    </row>
    <row r="72" spans="2:4" ht="29" x14ac:dyDescent="0.35">
      <c r="B72" s="209" t="s">
        <v>2029</v>
      </c>
      <c r="C72" s="234"/>
      <c r="D72" s="183"/>
    </row>
    <row r="73" spans="2:4" x14ac:dyDescent="0.35">
      <c r="B73" s="193" t="s">
        <v>2030</v>
      </c>
      <c r="C73" s="234" t="s">
        <v>1807</v>
      </c>
      <c r="D73" s="183"/>
    </row>
    <row r="74" spans="2:4" x14ac:dyDescent="0.35">
      <c r="B74" s="208" t="s">
        <v>2031</v>
      </c>
      <c r="C74" s="234"/>
      <c r="D74" s="183"/>
    </row>
    <row r="75" spans="2:4" x14ac:dyDescent="0.35">
      <c r="B75" s="193" t="s">
        <v>2032</v>
      </c>
      <c r="C75" s="234" t="s">
        <v>1785</v>
      </c>
      <c r="D75" s="183"/>
    </row>
    <row r="76" spans="2:4" x14ac:dyDescent="0.35">
      <c r="B76" s="208" t="s">
        <v>2033</v>
      </c>
      <c r="C76" s="234" t="s">
        <v>2034</v>
      </c>
      <c r="D76" s="183"/>
    </row>
    <row r="77" spans="2:4" ht="29" x14ac:dyDescent="0.35">
      <c r="B77" s="193" t="s">
        <v>2035</v>
      </c>
      <c r="C77" s="234" t="s">
        <v>1807</v>
      </c>
      <c r="D77" s="183"/>
    </row>
    <row r="78" spans="2:4" x14ac:dyDescent="0.35">
      <c r="B78" s="208" t="s">
        <v>2036</v>
      </c>
      <c r="C78" s="238"/>
      <c r="D78" s="183"/>
    </row>
    <row r="79" spans="2:4" x14ac:dyDescent="0.35">
      <c r="B79" s="210" t="s">
        <v>2037</v>
      </c>
      <c r="C79" s="234" t="s">
        <v>1807</v>
      </c>
      <c r="D79" s="183"/>
    </row>
    <row r="80" spans="2:4" x14ac:dyDescent="0.35">
      <c r="B80" s="199" t="s">
        <v>2038</v>
      </c>
      <c r="C80" s="200"/>
      <c r="D80" s="183" t="s">
        <v>95</v>
      </c>
    </row>
    <row r="81" spans="2:6" x14ac:dyDescent="0.35">
      <c r="B81" s="199" t="s">
        <v>2039</v>
      </c>
      <c r="C81" s="200"/>
      <c r="D81" s="183" t="s">
        <v>95</v>
      </c>
    </row>
    <row r="82" spans="2:6" x14ac:dyDescent="0.35">
      <c r="B82" s="199" t="s">
        <v>2040</v>
      </c>
      <c r="C82" s="200"/>
      <c r="D82" s="183" t="s">
        <v>95</v>
      </c>
    </row>
    <row r="83" spans="2:6" x14ac:dyDescent="0.35">
      <c r="B83" s="196" t="s">
        <v>2041</v>
      </c>
      <c r="C83" s="211"/>
      <c r="D83" s="183" t="s">
        <v>95</v>
      </c>
    </row>
    <row r="84" spans="2:6" x14ac:dyDescent="0.35">
      <c r="B84" s="199" t="s">
        <v>2042</v>
      </c>
      <c r="C84" s="200"/>
      <c r="D84" s="183" t="s">
        <v>95</v>
      </c>
    </row>
    <row r="85" spans="2:6" x14ac:dyDescent="0.35">
      <c r="B85" s="198" t="s">
        <v>2043</v>
      </c>
      <c r="C85" s="200"/>
      <c r="D85" s="183" t="s">
        <v>95</v>
      </c>
    </row>
    <row r="86" spans="2:6" x14ac:dyDescent="0.35">
      <c r="B86" s="196" t="s">
        <v>2044</v>
      </c>
      <c r="C86" s="239" t="e">
        <f>1-(#REF!/#REF!)</f>
        <v>#REF!</v>
      </c>
      <c r="D86" s="183"/>
      <c r="F86" s="203"/>
    </row>
    <row r="87" spans="2:6" x14ac:dyDescent="0.35">
      <c r="B87" s="196" t="s">
        <v>2045</v>
      </c>
      <c r="C87" s="240" t="s">
        <v>2046</v>
      </c>
      <c r="D87" s="183"/>
    </row>
    <row r="88" spans="2:6" x14ac:dyDescent="0.35">
      <c r="B88" s="195" t="s">
        <v>2047</v>
      </c>
      <c r="C88" s="234" t="s">
        <v>1807</v>
      </c>
      <c r="D88" s="183"/>
    </row>
    <row r="89" spans="2:6" x14ac:dyDescent="0.35">
      <c r="B89" s="195" t="s">
        <v>2048</v>
      </c>
      <c r="C89" s="234" t="s">
        <v>1807</v>
      </c>
      <c r="D89" s="183"/>
    </row>
    <row r="90" spans="2:6" x14ac:dyDescent="0.35">
      <c r="B90" s="210" t="s">
        <v>2049</v>
      </c>
      <c r="C90" s="234" t="s">
        <v>1807</v>
      </c>
      <c r="D90" s="213"/>
    </row>
    <row r="91" spans="2:6" x14ac:dyDescent="0.35">
      <c r="B91" s="199" t="s">
        <v>2050</v>
      </c>
      <c r="C91" s="234"/>
      <c r="D91" s="183"/>
    </row>
    <row r="92" spans="2:6" ht="29" x14ac:dyDescent="0.35">
      <c r="B92" s="214" t="s">
        <v>2051</v>
      </c>
      <c r="C92" s="234" t="s">
        <v>2052</v>
      </c>
      <c r="D92" s="183"/>
    </row>
    <row r="93" spans="2:6" x14ac:dyDescent="0.35">
      <c r="B93" s="199" t="s">
        <v>2053</v>
      </c>
      <c r="C93" s="234" t="s">
        <v>1807</v>
      </c>
      <c r="D93" s="183"/>
    </row>
    <row r="94" spans="2:6" x14ac:dyDescent="0.35">
      <c r="B94" s="195" t="s">
        <v>2054</v>
      </c>
      <c r="C94" s="234"/>
      <c r="D94" s="183"/>
    </row>
    <row r="95" spans="2:6" x14ac:dyDescent="0.35">
      <c r="B95" s="199" t="s">
        <v>2055</v>
      </c>
      <c r="C95" s="234" t="s">
        <v>1785</v>
      </c>
      <c r="D95" s="183"/>
    </row>
    <row r="96" spans="2:6" x14ac:dyDescent="0.35">
      <c r="B96" s="195" t="s">
        <v>2056</v>
      </c>
      <c r="C96" s="234" t="s">
        <v>2057</v>
      </c>
      <c r="D96" s="183"/>
    </row>
    <row r="97" spans="2:4" x14ac:dyDescent="0.35">
      <c r="B97" s="198" t="s">
        <v>2058</v>
      </c>
      <c r="C97" s="234"/>
      <c r="D97" s="183"/>
    </row>
    <row r="98" spans="2:4" x14ac:dyDescent="0.35">
      <c r="B98" s="210" t="s">
        <v>2059</v>
      </c>
      <c r="C98" s="234" t="s">
        <v>1785</v>
      </c>
      <c r="D98" s="183"/>
    </row>
    <row r="99" spans="2:4" x14ac:dyDescent="0.35">
      <c r="B99" s="199" t="s">
        <v>2060</v>
      </c>
      <c r="C99" s="234" t="s">
        <v>1807</v>
      </c>
      <c r="D99" s="183"/>
    </row>
    <row r="100" spans="2:4" x14ac:dyDescent="0.35">
      <c r="B100" s="198" t="s">
        <v>2061</v>
      </c>
      <c r="C100" s="234"/>
      <c r="D100" s="183"/>
    </row>
    <row r="101" spans="2:4" x14ac:dyDescent="0.35">
      <c r="B101" s="21" t="s">
        <v>2062</v>
      </c>
      <c r="C101" s="234" t="s">
        <v>95</v>
      </c>
      <c r="D101" s="183"/>
    </row>
    <row r="102" spans="2:4" x14ac:dyDescent="0.35">
      <c r="B102" s="21" t="s">
        <v>2063</v>
      </c>
      <c r="C102" s="200" t="s">
        <v>1793</v>
      </c>
      <c r="D102" s="183"/>
    </row>
    <row r="103" spans="2:4" x14ac:dyDescent="0.35">
      <c r="B103" s="199" t="s">
        <v>2064</v>
      </c>
      <c r="C103" s="234" t="s">
        <v>2065</v>
      </c>
      <c r="D103" s="183"/>
    </row>
    <row r="104" spans="2:4" x14ac:dyDescent="0.35">
      <c r="B104" s="195" t="s">
        <v>2066</v>
      </c>
      <c r="C104" s="234" t="s">
        <v>95</v>
      </c>
      <c r="D104" s="183"/>
    </row>
    <row r="105" spans="2:4" x14ac:dyDescent="0.35">
      <c r="B105" s="195" t="s">
        <v>2067</v>
      </c>
      <c r="C105" s="234" t="s">
        <v>95</v>
      </c>
      <c r="D105" s="183"/>
    </row>
    <row r="106" spans="2:4" x14ac:dyDescent="0.35">
      <c r="B106" s="198" t="s">
        <v>2068</v>
      </c>
      <c r="C106" s="234" t="s">
        <v>95</v>
      </c>
      <c r="D106" s="183"/>
    </row>
    <row r="107" spans="2:4" x14ac:dyDescent="0.35">
      <c r="B107" s="196" t="s">
        <v>2069</v>
      </c>
      <c r="C107" s="215" t="s">
        <v>2070</v>
      </c>
      <c r="D107" s="183"/>
    </row>
    <row r="108" spans="2:4" ht="29" x14ac:dyDescent="0.35">
      <c r="B108" s="212" t="s">
        <v>2071</v>
      </c>
      <c r="C108" s="183" t="s">
        <v>2072</v>
      </c>
      <c r="D108" s="183"/>
    </row>
    <row r="109" spans="2:4" x14ac:dyDescent="0.35">
      <c r="B109" s="216" t="s">
        <v>2073</v>
      </c>
      <c r="C109" s="234" t="s">
        <v>1807</v>
      </c>
      <c r="D109" s="183"/>
    </row>
    <row r="110" spans="2:4" x14ac:dyDescent="0.35">
      <c r="B110" s="21" t="s">
        <v>2074</v>
      </c>
      <c r="C110" s="234" t="s">
        <v>95</v>
      </c>
      <c r="D110" s="183"/>
    </row>
    <row r="111" spans="2:4" ht="29" x14ac:dyDescent="0.35">
      <c r="B111" s="209" t="s">
        <v>2075</v>
      </c>
      <c r="C111" s="234" t="s">
        <v>95</v>
      </c>
      <c r="D111" s="183"/>
    </row>
    <row r="112" spans="2:4" x14ac:dyDescent="0.35">
      <c r="B112" s="209" t="s">
        <v>2076</v>
      </c>
      <c r="C112" s="234" t="s">
        <v>95</v>
      </c>
      <c r="D112" s="183"/>
    </row>
    <row r="113" spans="2:4" x14ac:dyDescent="0.35">
      <c r="B113" s="204" t="s">
        <v>2077</v>
      </c>
      <c r="C113" s="234" t="s">
        <v>95</v>
      </c>
      <c r="D113" s="183"/>
    </row>
    <row r="114" spans="2:4" x14ac:dyDescent="0.35">
      <c r="B114" s="209" t="s">
        <v>2078</v>
      </c>
      <c r="C114" s="234" t="s">
        <v>95</v>
      </c>
      <c r="D114" s="183"/>
    </row>
    <row r="115" spans="2:4" x14ac:dyDescent="0.35">
      <c r="B115" s="204" t="s">
        <v>2079</v>
      </c>
      <c r="C115" s="234" t="s">
        <v>95</v>
      </c>
      <c r="D115" s="183"/>
    </row>
    <row r="116" spans="2:4" x14ac:dyDescent="0.35">
      <c r="B116" s="209" t="s">
        <v>2080</v>
      </c>
      <c r="C116" s="234" t="s">
        <v>95</v>
      </c>
      <c r="D116" s="183"/>
    </row>
    <row r="117" spans="2:4" x14ac:dyDescent="0.35">
      <c r="B117" s="204" t="s">
        <v>2081</v>
      </c>
      <c r="C117" s="234" t="s">
        <v>95</v>
      </c>
      <c r="D117" s="183"/>
    </row>
    <row r="118" spans="2:4" x14ac:dyDescent="0.35">
      <c r="B118" s="204" t="s">
        <v>2082</v>
      </c>
      <c r="C118" s="234" t="s">
        <v>95</v>
      </c>
      <c r="D118" s="183"/>
    </row>
    <row r="119" spans="2:4" ht="43.5" x14ac:dyDescent="0.35">
      <c r="B119" s="217" t="s">
        <v>2083</v>
      </c>
      <c r="C119" s="234" t="s">
        <v>1807</v>
      </c>
      <c r="D119" s="183"/>
    </row>
    <row r="120" spans="2:4" x14ac:dyDescent="0.35">
      <c r="B120" s="209" t="s">
        <v>2084</v>
      </c>
      <c r="C120" s="235" t="s">
        <v>95</v>
      </c>
      <c r="D120" s="183"/>
    </row>
    <row r="121" spans="2:4" x14ac:dyDescent="0.35">
      <c r="B121" s="218" t="s">
        <v>2085</v>
      </c>
      <c r="C121" s="234" t="s">
        <v>1807</v>
      </c>
      <c r="D121" s="219"/>
    </row>
    <row r="122" spans="2:4" ht="29" x14ac:dyDescent="0.35">
      <c r="B122" s="220" t="s">
        <v>2086</v>
      </c>
      <c r="C122" s="234" t="s">
        <v>95</v>
      </c>
      <c r="D122" s="183"/>
    </row>
    <row r="123" spans="2:4" ht="43.5" x14ac:dyDescent="0.35">
      <c r="B123" s="220" t="s">
        <v>2087</v>
      </c>
      <c r="C123" s="234" t="s">
        <v>95</v>
      </c>
      <c r="D123" s="183"/>
    </row>
    <row r="124" spans="2:4" x14ac:dyDescent="0.35">
      <c r="B124" s="220" t="s">
        <v>2088</v>
      </c>
      <c r="C124" s="234" t="s">
        <v>1807</v>
      </c>
      <c r="D124" s="183"/>
    </row>
    <row r="125" spans="2:4" x14ac:dyDescent="0.35">
      <c r="B125" s="218" t="s">
        <v>2089</v>
      </c>
      <c r="C125" s="234" t="s">
        <v>2090</v>
      </c>
      <c r="D125" s="186" t="s">
        <v>1953</v>
      </c>
    </row>
    <row r="126" spans="2:4" x14ac:dyDescent="0.35">
      <c r="B126" s="217" t="s">
        <v>2091</v>
      </c>
      <c r="C126" s="200"/>
      <c r="D126" s="183"/>
    </row>
    <row r="127" spans="2:4" x14ac:dyDescent="0.35">
      <c r="B127" s="209" t="s">
        <v>2092</v>
      </c>
      <c r="C127" s="271" t="str">
        <f>'Collateral Data'!$O$181</f>
        <v>New York-Newark-Jersey City, NY-NJ-PA Metro Area</v>
      </c>
      <c r="D127" s="183"/>
    </row>
    <row r="128" spans="2:4" x14ac:dyDescent="0.35">
      <c r="B128" s="209" t="s">
        <v>2093</v>
      </c>
      <c r="C128" s="272" t="str">
        <f>'Collateral Data'!M181</f>
        <v>Middle Atlantic</v>
      </c>
      <c r="D128" s="183"/>
    </row>
    <row r="129" spans="2:4" x14ac:dyDescent="0.35">
      <c r="B129" s="209" t="s">
        <v>2094</v>
      </c>
      <c r="C129" s="292" t="e">
        <f>'Loan Boarding Data'!$D$110</f>
        <v>#REF!</v>
      </c>
      <c r="D129" s="183"/>
    </row>
    <row r="130" spans="2:4" x14ac:dyDescent="0.35">
      <c r="B130" s="209" t="s">
        <v>2095</v>
      </c>
      <c r="C130" s="235" t="s">
        <v>1785</v>
      </c>
      <c r="D130" s="183"/>
    </row>
    <row r="131" spans="2:4" x14ac:dyDescent="0.35">
      <c r="B131" s="209" t="s">
        <v>2096</v>
      </c>
      <c r="C131" s="235" t="s">
        <v>1807</v>
      </c>
      <c r="D131" s="183"/>
    </row>
    <row r="132" spans="2:4" x14ac:dyDescent="0.35">
      <c r="B132" s="209" t="s">
        <v>2097</v>
      </c>
      <c r="C132" s="235" t="s">
        <v>1807</v>
      </c>
      <c r="D132" s="183"/>
    </row>
    <row r="133" spans="2:4" x14ac:dyDescent="0.35">
      <c r="B133" s="221"/>
      <c r="C133" s="222"/>
      <c r="D133" s="223"/>
    </row>
    <row r="134" spans="2:4" x14ac:dyDescent="0.35">
      <c r="B134" t="s">
        <v>2098</v>
      </c>
    </row>
    <row r="135" spans="2:4" x14ac:dyDescent="0.35">
      <c r="B135" t="s">
        <v>2099</v>
      </c>
    </row>
    <row r="137" spans="2:4" ht="29" x14ac:dyDescent="0.35">
      <c r="B137" s="224" t="s">
        <v>2100</v>
      </c>
    </row>
  </sheetData>
  <dataValidations count="21">
    <dataValidation type="list" allowBlank="1" showInputMessage="1" showErrorMessage="1" sqref="C125 C133" xr:uid="{58A962BC-8AB8-4CBE-AA66-59AE0355F905}">
      <formula1>"H1, H2, I, TBD"</formula1>
    </dataValidation>
    <dataValidation type="list" allowBlank="1" showInputMessage="1" showErrorMessage="1" sqref="C122:C123" xr:uid="{1F46BD8C-8921-4FF4-9D88-020B5E5EA6BF}">
      <formula1>"Confirmed, N/A"</formula1>
    </dataValidation>
    <dataValidation type="list" allowBlank="1" showInputMessage="1" showErrorMessage="1" sqref="C64:C65" xr:uid="{60EF1CA5-B4D8-4BC3-8396-0A586DDFDBB1}">
      <formula1>"NAV loan to a single fund,Subscription line to a single fund,Collateralized Fund Obligation (multiplefunds)"</formula1>
    </dataValidation>
    <dataValidation type="list" allowBlank="1" showInputMessage="1" showErrorMessage="1" sqref="C60" xr:uid="{B3805C7E-70BE-4EB5-83DB-5E54420374E5}">
      <formula1>ABF_Legal_Form</formula1>
    </dataValidation>
    <dataValidation type="list" allowBlank="1" showInputMessage="1" showErrorMessage="1" sqref="C82" xr:uid="{A331D02C-8F91-480C-B567-2CED88CDB887}">
      <formula1>"Sixth Street,Talcott,3rd Party"</formula1>
    </dataValidation>
    <dataValidation type="list" allowBlank="1" showInputMessage="1" showErrorMessage="1" sqref="C80" xr:uid="{45C5952D-8CD0-493B-BA2C-079A814AABAC}">
      <formula1>"To be Formed,Existing"</formula1>
    </dataValidation>
    <dataValidation type="list" allowBlank="1" showInputMessage="1" showErrorMessage="1" sqref="C81" xr:uid="{A12F85A1-F4C6-4D45-9C1A-AE165135B67B}">
      <formula1>"Trust,LLC,Corporation,Partnership"</formula1>
    </dataValidation>
    <dataValidation type="list" allowBlank="1" showInputMessage="1" showErrorMessage="1" sqref="C57" xr:uid="{C9196A29-3D6A-4944-B8A4-FB403BD14501}">
      <formula1>"Monthly Broker Marks,Quarterly Level 3 Valuation"</formula1>
    </dataValidation>
    <dataValidation type="list" allowBlank="1" showInputMessage="1" showErrorMessage="1" sqref="C96" xr:uid="{F30FD9EC-9330-44FF-B01D-34B2D2206132}">
      <formula1>"Make-whole,Regular"</formula1>
    </dataValidation>
    <dataValidation type="list" allowBlank="1" showInputMessage="1" showErrorMessage="1" sqref="C94" xr:uid="{C488E4BE-C5ED-4820-8CAD-480367B1EB0C}">
      <formula1>"Interest rates, Spreads, Uncorrelated to Financial Market Risks"</formula1>
    </dataValidation>
    <dataValidation type="list" allowBlank="1" showInputMessage="1" showErrorMessage="1" sqref="C39" xr:uid="{B82D48B7-C02B-4629-B923-554220F26667}">
      <formula1>"Fixed,Floating,Step-Up"</formula1>
    </dataValidation>
    <dataValidation type="list" allowBlank="1" showInputMessage="1" showErrorMessage="1" sqref="C103" xr:uid="{94928270-DCE6-42C0-82EF-6FC6B6EE7ED3}">
      <formula1>"Internal,External"</formula1>
    </dataValidation>
    <dataValidation type="list" allowBlank="1" showInputMessage="1" showErrorMessage="1" sqref="C92" xr:uid="{4693854F-B9E5-4271-9D4E-245310353F77}">
      <formula1>"Prepayment,Extension,Other,None"</formula1>
    </dataValidation>
    <dataValidation type="list" allowBlank="1" showInputMessage="1" showErrorMessage="1" sqref="C68" xr:uid="{4EA2D77C-EA96-46E3-9810-03DEB16D4D68}">
      <formula1>"Amortizing,Bullet Maturity"</formula1>
    </dataValidation>
    <dataValidation type="list" allowBlank="1" showInputMessage="1" showErrorMessage="1" sqref="C67" xr:uid="{C3D1C49A-1F63-470A-80DC-DA0DA91780A0}">
      <formula1>"Financial,Non-Financial"</formula1>
    </dataValidation>
    <dataValidation type="list" allowBlank="1" showInputMessage="1" showErrorMessage="1" sqref="C51" xr:uid="{ADB3342A-57BD-45E1-82DC-9073005657BC}">
      <formula1>"N/A, DTCC, Euroclear, Physical"</formula1>
    </dataValidation>
    <dataValidation type="list" allowBlank="1" showInputMessage="1" showErrorMessage="1" sqref="C18 C48:C50" xr:uid="{7F7F4C96-7E4F-40A8-84ED-D6B75DCE67DA}">
      <formula1>"Yes, No"</formula1>
    </dataValidation>
    <dataValidation type="list" allowBlank="1" showInputMessage="1" showErrorMessage="1" sqref="C34" xr:uid="{498BFE46-688B-4359-A3E3-411FEB4F44F3}">
      <formula1>"No, Caps, Floors, Caps and Floors"</formula1>
    </dataValidation>
    <dataValidation type="list" allowBlank="1" showInputMessage="1" showErrorMessage="1" sqref="C33" xr:uid="{9157798A-D256-4841-AC27-FD22D0570248}">
      <formula1>"SOFR, Icurve,Swaps"</formula1>
    </dataValidation>
    <dataValidation type="list" allowBlank="1" showInputMessage="1" showErrorMessage="1" sqref="C27" xr:uid="{558E8DCE-AB47-4164-9F12-9462A5CAB3DF}">
      <formula1>"Fully Funded at Closing, Multiple Draws"</formula1>
    </dataValidation>
    <dataValidation type="list" allowBlank="1" showInputMessage="1" showErrorMessage="1" sqref="C20 C22:C23 C45 C88:C91 C109 C93 C98:C99 C95 C53 C43 C58:C59 C66 C73 C75 C77 C79 C61 C119 C121 C124" xr:uid="{84F0D360-E976-428D-8DB8-10D6D299F27B}">
      <formula1>"Yes,No"</formula1>
    </dataValidation>
  </dataValidations>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184150</xdr:colOff>
                    <xdr:row>11</xdr:row>
                    <xdr:rowOff>88900</xdr:rowOff>
                  </from>
                  <to>
                    <xdr:col>2</xdr:col>
                    <xdr:colOff>927100</xdr:colOff>
                    <xdr:row>11</xdr:row>
                    <xdr:rowOff>298450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2</xdr:col>
                    <xdr:colOff>1085850</xdr:colOff>
                    <xdr:row>11</xdr:row>
                    <xdr:rowOff>76200</xdr:rowOff>
                  </from>
                  <to>
                    <xdr:col>2</xdr:col>
                    <xdr:colOff>2438400</xdr:colOff>
                    <xdr:row>11</xdr:row>
                    <xdr:rowOff>323850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2</xdr:col>
                    <xdr:colOff>2286000</xdr:colOff>
                    <xdr:row>11</xdr:row>
                    <xdr:rowOff>88900</xdr:rowOff>
                  </from>
                  <to>
                    <xdr:col>2</xdr:col>
                    <xdr:colOff>3422650</xdr:colOff>
                    <xdr:row>11</xdr:row>
                    <xdr:rowOff>336550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2</xdr:col>
                    <xdr:colOff>3581400</xdr:colOff>
                    <xdr:row>11</xdr:row>
                    <xdr:rowOff>88900</xdr:rowOff>
                  </from>
                  <to>
                    <xdr:col>2</xdr:col>
                    <xdr:colOff>4718050</xdr:colOff>
                    <xdr:row>11</xdr:row>
                    <xdr:rowOff>336550</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2</xdr:col>
                    <xdr:colOff>4451350</xdr:colOff>
                    <xdr:row>11</xdr:row>
                    <xdr:rowOff>95250</xdr:rowOff>
                  </from>
                  <to>
                    <xdr:col>3</xdr:col>
                    <xdr:colOff>317500</xdr:colOff>
                    <xdr:row>11</xdr:row>
                    <xdr:rowOff>342900</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2</xdr:col>
                    <xdr:colOff>184150</xdr:colOff>
                    <xdr:row>12</xdr:row>
                    <xdr:rowOff>50800</xdr:rowOff>
                  </from>
                  <to>
                    <xdr:col>2</xdr:col>
                    <xdr:colOff>971550</xdr:colOff>
                    <xdr:row>12</xdr:row>
                    <xdr:rowOff>266700</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2</xdr:col>
                    <xdr:colOff>184150</xdr:colOff>
                    <xdr:row>12</xdr:row>
                    <xdr:rowOff>317500</xdr:rowOff>
                  </from>
                  <to>
                    <xdr:col>2</xdr:col>
                    <xdr:colOff>965200</xdr:colOff>
                    <xdr:row>12</xdr:row>
                    <xdr:rowOff>533400</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2</xdr:col>
                    <xdr:colOff>190500</xdr:colOff>
                    <xdr:row>12</xdr:row>
                    <xdr:rowOff>546100</xdr:rowOff>
                  </from>
                  <to>
                    <xdr:col>2</xdr:col>
                    <xdr:colOff>984250</xdr:colOff>
                    <xdr:row>12</xdr:row>
                    <xdr:rowOff>755650</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2</xdr:col>
                    <xdr:colOff>184150</xdr:colOff>
                    <xdr:row>12</xdr:row>
                    <xdr:rowOff>781050</xdr:rowOff>
                  </from>
                  <to>
                    <xdr:col>2</xdr:col>
                    <xdr:colOff>965200</xdr:colOff>
                    <xdr:row>12</xdr:row>
                    <xdr:rowOff>990600</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2</xdr:col>
                    <xdr:colOff>1117600</xdr:colOff>
                    <xdr:row>12</xdr:row>
                    <xdr:rowOff>336550</xdr:rowOff>
                  </from>
                  <to>
                    <xdr:col>2</xdr:col>
                    <xdr:colOff>1917700</xdr:colOff>
                    <xdr:row>12</xdr:row>
                    <xdr:rowOff>546100</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2</xdr:col>
                    <xdr:colOff>1136650</xdr:colOff>
                    <xdr:row>12</xdr:row>
                    <xdr:rowOff>57150</xdr:rowOff>
                  </from>
                  <to>
                    <xdr:col>2</xdr:col>
                    <xdr:colOff>1924050</xdr:colOff>
                    <xdr:row>12</xdr:row>
                    <xdr:rowOff>279400</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2</xdr:col>
                    <xdr:colOff>1136650</xdr:colOff>
                    <xdr:row>12</xdr:row>
                    <xdr:rowOff>590550</xdr:rowOff>
                  </from>
                  <to>
                    <xdr:col>2</xdr:col>
                    <xdr:colOff>1924050</xdr:colOff>
                    <xdr:row>12</xdr:row>
                    <xdr:rowOff>812800</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2</xdr:col>
                    <xdr:colOff>2298700</xdr:colOff>
                    <xdr:row>12</xdr:row>
                    <xdr:rowOff>69850</xdr:rowOff>
                  </from>
                  <to>
                    <xdr:col>2</xdr:col>
                    <xdr:colOff>3098800</xdr:colOff>
                    <xdr:row>12</xdr:row>
                    <xdr:rowOff>279400</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2</xdr:col>
                    <xdr:colOff>2305050</xdr:colOff>
                    <xdr:row>12</xdr:row>
                    <xdr:rowOff>361950</xdr:rowOff>
                  </from>
                  <to>
                    <xdr:col>2</xdr:col>
                    <xdr:colOff>3098800</xdr:colOff>
                    <xdr:row>12</xdr:row>
                    <xdr:rowOff>584200</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2</xdr:col>
                    <xdr:colOff>4432300</xdr:colOff>
                    <xdr:row>12</xdr:row>
                    <xdr:rowOff>31750</xdr:rowOff>
                  </from>
                  <to>
                    <xdr:col>2</xdr:col>
                    <xdr:colOff>5219700</xdr:colOff>
                    <xdr:row>12</xdr:row>
                    <xdr:rowOff>241300</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2</xdr:col>
                    <xdr:colOff>4438650</xdr:colOff>
                    <xdr:row>12</xdr:row>
                    <xdr:rowOff>298450</xdr:rowOff>
                  </from>
                  <to>
                    <xdr:col>2</xdr:col>
                    <xdr:colOff>5232400</xdr:colOff>
                    <xdr:row>12</xdr:row>
                    <xdr:rowOff>514350</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2</xdr:col>
                    <xdr:colOff>4451350</xdr:colOff>
                    <xdr:row>11</xdr:row>
                    <xdr:rowOff>107950</xdr:rowOff>
                  </from>
                  <to>
                    <xdr:col>3</xdr:col>
                    <xdr:colOff>317500</xdr:colOff>
                    <xdr:row>11</xdr:row>
                    <xdr:rowOff>342900</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2</xdr:col>
                    <xdr:colOff>4451350</xdr:colOff>
                    <xdr:row>11</xdr:row>
                    <xdr:rowOff>107950</xdr:rowOff>
                  </from>
                  <to>
                    <xdr:col>3</xdr:col>
                    <xdr:colOff>317500</xdr:colOff>
                    <xdr:row>11</xdr:row>
                    <xdr:rowOff>342900</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2</xdr:col>
                    <xdr:colOff>4451350</xdr:colOff>
                    <xdr:row>12</xdr:row>
                    <xdr:rowOff>107950</xdr:rowOff>
                  </from>
                  <to>
                    <xdr:col>3</xdr:col>
                    <xdr:colOff>317500</xdr:colOff>
                    <xdr:row>12</xdr:row>
                    <xdr:rowOff>342900</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2</xdr:col>
                    <xdr:colOff>4451350</xdr:colOff>
                    <xdr:row>12</xdr:row>
                    <xdr:rowOff>107950</xdr:rowOff>
                  </from>
                  <to>
                    <xdr:col>3</xdr:col>
                    <xdr:colOff>317500</xdr:colOff>
                    <xdr:row>12</xdr:row>
                    <xdr:rowOff>342900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88F8A-A3A1-4875-B9E7-C8EF1FBD76F5}">
  <sheetPr>
    <tabColor theme="5" tint="0.79998168889431442"/>
  </sheetPr>
  <dimension ref="A1"/>
  <sheetViews>
    <sheetView workbookViewId="0"/>
  </sheetViews>
  <sheetFormatPr defaultRowHeight="14.5" x14ac:dyDescent="0.35"/>
  <sheetData>
    <row r="1" spans="1:1" x14ac:dyDescent="0.35">
      <c r="A1" t="s">
        <v>1941</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B038-7FC4-4CAF-965B-15BADF764AC5}">
  <sheetPr>
    <tabColor theme="5" tint="0.79998168889431442"/>
    <pageSetUpPr autoPageBreaks="0"/>
  </sheetPr>
  <dimension ref="A1:K219"/>
  <sheetViews>
    <sheetView workbookViewId="0">
      <selection activeCell="D19" sqref="D19"/>
    </sheetView>
  </sheetViews>
  <sheetFormatPr defaultColWidth="9.1796875" defaultRowHeight="12.5" outlineLevelRow="2" x14ac:dyDescent="0.25"/>
  <cols>
    <col min="1" max="1" width="19.453125" style="43" customWidth="1"/>
    <col min="2" max="2" width="40.54296875" style="43" customWidth="1"/>
    <col min="3" max="3" width="47.7265625" style="43" bestFit="1" customWidth="1"/>
    <col min="4" max="5" width="32.1796875" style="43" customWidth="1"/>
    <col min="6" max="6" width="85.54296875" style="43" bestFit="1" customWidth="1"/>
    <col min="7" max="7" width="20.26953125" style="43" bestFit="1" customWidth="1"/>
    <col min="8" max="8" width="31.81640625" style="43" bestFit="1" customWidth="1"/>
    <col min="9" max="9" width="19.7265625" style="43" customWidth="1"/>
    <col min="10" max="16384" width="9.1796875" style="43"/>
  </cols>
  <sheetData>
    <row r="1" spans="1:11" ht="18" x14ac:dyDescent="0.4">
      <c r="A1" s="42" t="s">
        <v>2102</v>
      </c>
      <c r="B1" s="260" t="s">
        <v>2103</v>
      </c>
      <c r="C1" s="42"/>
      <c r="D1" s="42"/>
      <c r="E1" s="42"/>
      <c r="F1" s="42" t="s">
        <v>1741</v>
      </c>
    </row>
    <row r="2" spans="1:11" ht="18" x14ac:dyDescent="0.4">
      <c r="A2" s="42" t="s">
        <v>1742</v>
      </c>
      <c r="B2" s="42"/>
      <c r="C2" s="42"/>
      <c r="D2" s="42"/>
      <c r="E2" s="42"/>
      <c r="F2" s="42"/>
      <c r="G2" s="44"/>
      <c r="H2" s="45"/>
      <c r="J2" s="44"/>
    </row>
    <row r="3" spans="1:11" ht="14.5" x14ac:dyDescent="0.35">
      <c r="D3" s="46" t="s">
        <v>1743</v>
      </c>
      <c r="E3" s="46"/>
      <c r="F3" s="47" t="s">
        <v>1744</v>
      </c>
      <c r="H3" s="45"/>
      <c r="J3" s="48"/>
      <c r="K3" s="48"/>
    </row>
    <row r="4" spans="1:11" ht="18" x14ac:dyDescent="0.4">
      <c r="A4" s="49" t="s">
        <v>1745</v>
      </c>
      <c r="B4" s="49"/>
      <c r="C4" s="50">
        <v>46156</v>
      </c>
      <c r="F4" s="51"/>
      <c r="H4" s="45"/>
      <c r="J4" s="48"/>
      <c r="K4" s="48"/>
    </row>
    <row r="5" spans="1:11" ht="18" x14ac:dyDescent="0.4">
      <c r="A5" s="51"/>
      <c r="B5" s="51"/>
      <c r="C5" s="52" t="s">
        <v>1744</v>
      </c>
      <c r="D5" s="43" t="s">
        <v>1746</v>
      </c>
      <c r="F5" s="51"/>
      <c r="H5" s="45"/>
      <c r="J5" s="48"/>
    </row>
    <row r="6" spans="1:11" ht="18" x14ac:dyDescent="0.4">
      <c r="A6" s="49"/>
      <c r="B6" s="49"/>
      <c r="C6" s="52" t="s">
        <v>1744</v>
      </c>
      <c r="D6" s="43" t="s">
        <v>1747</v>
      </c>
      <c r="F6" s="51"/>
      <c r="H6" s="45"/>
    </row>
    <row r="7" spans="1:11" ht="18" x14ac:dyDescent="0.4">
      <c r="A7" s="49" t="s">
        <v>1748</v>
      </c>
      <c r="B7" s="49"/>
      <c r="C7" s="52" t="s">
        <v>1744</v>
      </c>
      <c r="D7" s="43" t="s">
        <v>1749</v>
      </c>
      <c r="F7" s="51"/>
      <c r="H7" s="45"/>
      <c r="K7" s="48"/>
    </row>
    <row r="8" spans="1:11" x14ac:dyDescent="0.25">
      <c r="H8" s="45"/>
    </row>
    <row r="9" spans="1:11" ht="18" x14ac:dyDescent="0.4">
      <c r="A9" s="53" t="s">
        <v>1750</v>
      </c>
      <c r="B9" s="53"/>
      <c r="C9" s="53"/>
      <c r="D9" s="53"/>
      <c r="E9" s="53"/>
      <c r="F9" s="53"/>
    </row>
    <row r="10" spans="1:11" ht="14.5" x14ac:dyDescent="0.35">
      <c r="A10" s="54"/>
      <c r="B10" s="54"/>
      <c r="C10" s="54"/>
      <c r="D10" s="55"/>
      <c r="E10" s="55"/>
      <c r="K10" s="48"/>
    </row>
    <row r="11" spans="1:11" ht="14.5" x14ac:dyDescent="0.35">
      <c r="A11" s="54"/>
      <c r="B11" s="56" t="s">
        <v>1751</v>
      </c>
      <c r="C11" s="49" t="s">
        <v>1752</v>
      </c>
      <c r="D11" s="57" t="s">
        <v>1753</v>
      </c>
      <c r="E11" s="43" t="s">
        <v>1754</v>
      </c>
      <c r="H11" s="58"/>
    </row>
    <row r="12" spans="1:11" ht="14.5" x14ac:dyDescent="0.35">
      <c r="A12" s="59"/>
      <c r="B12" s="60"/>
      <c r="C12" s="49" t="s">
        <v>4</v>
      </c>
      <c r="D12" s="61" t="s">
        <v>1722</v>
      </c>
      <c r="G12" s="44"/>
    </row>
    <row r="13" spans="1:11" ht="14.5" x14ac:dyDescent="0.35">
      <c r="A13" s="59"/>
      <c r="B13" s="60"/>
      <c r="C13" s="49" t="s">
        <v>1755</v>
      </c>
      <c r="D13" s="61" t="s">
        <v>1722</v>
      </c>
      <c r="G13" s="600" t="s">
        <v>1756</v>
      </c>
      <c r="H13" s="601"/>
      <c r="J13" s="48"/>
    </row>
    <row r="14" spans="1:11" ht="14.5" x14ac:dyDescent="0.35">
      <c r="A14" s="59"/>
      <c r="B14" s="60"/>
      <c r="C14" s="49" t="s">
        <v>5</v>
      </c>
      <c r="D14" s="62" t="s">
        <v>1236</v>
      </c>
      <c r="G14" s="63"/>
      <c r="H14" s="64" t="s">
        <v>1757</v>
      </c>
      <c r="J14" s="48"/>
    </row>
    <row r="15" spans="1:11" ht="14.5" x14ac:dyDescent="0.35">
      <c r="A15" s="59"/>
      <c r="B15" s="60"/>
      <c r="C15" s="49" t="s">
        <v>6</v>
      </c>
      <c r="D15" s="241" t="s">
        <v>93</v>
      </c>
      <c r="E15" s="43" t="s">
        <v>1758</v>
      </c>
      <c r="G15" s="66" t="s">
        <v>1759</v>
      </c>
      <c r="H15" s="67" t="e">
        <f>D38</f>
        <v>#REF!</v>
      </c>
      <c r="J15" s="48"/>
    </row>
    <row r="16" spans="1:11" ht="14.5" x14ac:dyDescent="0.35">
      <c r="A16" s="59"/>
      <c r="B16" s="60"/>
      <c r="C16" s="49" t="s">
        <v>1760</v>
      </c>
      <c r="D16" s="242">
        <v>1</v>
      </c>
      <c r="E16" s="43" t="s">
        <v>1758</v>
      </c>
      <c r="G16" s="66"/>
      <c r="H16" s="67"/>
      <c r="J16" s="48"/>
    </row>
    <row r="17" spans="1:10" ht="14.5" x14ac:dyDescent="0.35">
      <c r="A17" s="59"/>
      <c r="B17" s="60"/>
      <c r="C17" s="49" t="s">
        <v>1761</v>
      </c>
      <c r="D17" s="241" t="s">
        <v>95</v>
      </c>
      <c r="E17" s="43" t="s">
        <v>1762</v>
      </c>
      <c r="G17" s="66" t="s">
        <v>1763</v>
      </c>
      <c r="H17" s="287">
        <f>SUMIFS('Collateral Data'!$BH:$BH,'Collateral Data'!$C:$C,$B$1)</f>
        <v>21397627.642077152</v>
      </c>
      <c r="J17" s="48"/>
    </row>
    <row r="18" spans="1:10" ht="14.5" x14ac:dyDescent="0.35">
      <c r="A18" s="59"/>
      <c r="B18" s="60"/>
      <c r="C18" s="49" t="s">
        <v>1764</v>
      </c>
      <c r="D18" s="243" t="e">
        <f>#REF!</f>
        <v>#REF!</v>
      </c>
      <c r="G18" s="69" t="s">
        <v>1765</v>
      </c>
      <c r="H18" s="70">
        <f>H17</f>
        <v>21397627.642077152</v>
      </c>
      <c r="J18" s="48"/>
    </row>
    <row r="19" spans="1:10" ht="14.5" x14ac:dyDescent="0.35">
      <c r="A19" s="59"/>
      <c r="B19" s="71"/>
      <c r="C19" s="72" t="s">
        <v>7</v>
      </c>
      <c r="D19" s="243" t="e">
        <f>#REF!</f>
        <v>#REF!</v>
      </c>
      <c r="E19" s="43" t="s">
        <v>1766</v>
      </c>
      <c r="G19" s="73"/>
      <c r="H19" s="67"/>
    </row>
    <row r="20" spans="1:10" ht="14.5" x14ac:dyDescent="0.35">
      <c r="A20" s="59"/>
      <c r="B20" s="71"/>
      <c r="C20" s="72" t="s">
        <v>1767</v>
      </c>
      <c r="D20" s="65" t="s">
        <v>95</v>
      </c>
      <c r="E20" s="43" t="s">
        <v>1768</v>
      </c>
      <c r="G20" s="73" t="s">
        <v>1769</v>
      </c>
      <c r="H20" s="287">
        <f>SUMIFS('Collateral Data'!$AB:$AB,'Collateral Data'!$C:$C,$B$1)</f>
        <v>232000000</v>
      </c>
    </row>
    <row r="21" spans="1:10" ht="14.5" x14ac:dyDescent="0.35">
      <c r="A21" s="59"/>
      <c r="B21" s="74"/>
      <c r="C21" s="54" t="s">
        <v>11</v>
      </c>
      <c r="D21" s="55" t="b">
        <v>1</v>
      </c>
      <c r="E21" s="43" t="s">
        <v>1770</v>
      </c>
      <c r="G21" s="73" t="s">
        <v>1771</v>
      </c>
      <c r="H21" s="67"/>
    </row>
    <row r="22" spans="1:10" ht="14.5" x14ac:dyDescent="0.35">
      <c r="A22" s="59"/>
      <c r="B22" s="60"/>
      <c r="C22" s="49" t="s">
        <v>1772</v>
      </c>
      <c r="D22" s="244" t="e">
        <f>#REF!</f>
        <v>#REF!</v>
      </c>
      <c r="E22" s="43" t="s">
        <v>1773</v>
      </c>
      <c r="G22" s="73" t="s">
        <v>1774</v>
      </c>
      <c r="H22" s="284" t="e">
        <f>D107/100</f>
        <v>#REF!</v>
      </c>
      <c r="J22" s="48"/>
    </row>
    <row r="23" spans="1:10" ht="14.5" x14ac:dyDescent="0.35">
      <c r="A23" s="59"/>
      <c r="B23" s="60"/>
      <c r="C23" s="49" t="s">
        <v>1775</v>
      </c>
      <c r="D23" s="244" t="e">
        <f>#REF!</f>
        <v>#REF!</v>
      </c>
      <c r="E23" s="43" t="s">
        <v>1776</v>
      </c>
      <c r="G23" s="73" t="s">
        <v>1777</v>
      </c>
      <c r="H23" s="284" t="e">
        <f>D72/100</f>
        <v>#REF!</v>
      </c>
    </row>
    <row r="24" spans="1:10" ht="14.5" x14ac:dyDescent="0.35">
      <c r="A24" s="59"/>
      <c r="B24" s="60"/>
      <c r="C24" s="49" t="s">
        <v>1778</v>
      </c>
      <c r="D24" s="243" t="e">
        <f>#REF!</f>
        <v>#REF!</v>
      </c>
      <c r="E24" s="43" t="s">
        <v>1779</v>
      </c>
      <c r="G24" s="69" t="s">
        <v>1780</v>
      </c>
      <c r="H24" s="75" t="e">
        <f>SUM(H22:H23)</f>
        <v>#REF!</v>
      </c>
    </row>
    <row r="25" spans="1:10" ht="14.5" x14ac:dyDescent="0.35">
      <c r="A25" s="59"/>
      <c r="B25" s="60"/>
      <c r="C25" s="49" t="s">
        <v>10</v>
      </c>
      <c r="D25" s="243" t="e">
        <f>#REF!</f>
        <v>#REF!</v>
      </c>
      <c r="E25" s="43" t="s">
        <v>1779</v>
      </c>
      <c r="G25" s="66"/>
      <c r="H25" s="76"/>
    </row>
    <row r="26" spans="1:10" ht="14.5" x14ac:dyDescent="0.35">
      <c r="A26" s="59"/>
      <c r="B26" s="60"/>
      <c r="C26" s="49" t="s">
        <v>12</v>
      </c>
      <c r="D26" s="244" t="e">
        <f>#REF!</f>
        <v>#REF!</v>
      </c>
      <c r="E26" s="43" t="s">
        <v>1781</v>
      </c>
      <c r="G26" s="69" t="s">
        <v>1782</v>
      </c>
      <c r="H26" s="77" t="e">
        <f>+-PMT(H24/12,300,H15)*12</f>
        <v>#REF!</v>
      </c>
    </row>
    <row r="27" spans="1:10" ht="15" thickBot="1" x14ac:dyDescent="0.4">
      <c r="A27" s="59"/>
      <c r="B27" s="60"/>
      <c r="C27" s="54" t="s">
        <v>13</v>
      </c>
      <c r="D27" s="244" t="e">
        <f>#REF!</f>
        <v>#REF!</v>
      </c>
      <c r="E27" s="43" t="s">
        <v>1783</v>
      </c>
      <c r="G27" s="78"/>
      <c r="H27" s="79"/>
      <c r="I27" s="48"/>
    </row>
    <row r="28" spans="1:10" ht="14.5" x14ac:dyDescent="0.35">
      <c r="A28" s="59"/>
      <c r="B28" s="74"/>
      <c r="C28" s="49" t="s">
        <v>1784</v>
      </c>
      <c r="D28" s="244" t="e">
        <f>#REF!</f>
        <v>#REF!</v>
      </c>
      <c r="E28" s="43" t="s">
        <v>1786</v>
      </c>
      <c r="G28" s="80" t="s">
        <v>1787</v>
      </c>
      <c r="H28" s="81" t="e">
        <f>+H18/H26</f>
        <v>#REF!</v>
      </c>
      <c r="I28" s="48"/>
    </row>
    <row r="29" spans="1:10" ht="15" thickBot="1" x14ac:dyDescent="0.4">
      <c r="A29" s="59"/>
      <c r="B29" s="74"/>
      <c r="C29" s="54" t="s">
        <v>1788</v>
      </c>
      <c r="D29" s="245" t="e">
        <f>#REF!</f>
        <v>#REF!</v>
      </c>
      <c r="E29" s="82" t="s">
        <v>1789</v>
      </c>
      <c r="G29" s="83" t="s">
        <v>1790</v>
      </c>
      <c r="H29" s="84" t="e">
        <f>+H15/H20</f>
        <v>#REF!</v>
      </c>
      <c r="I29" s="48"/>
    </row>
    <row r="30" spans="1:10" ht="15" thickBot="1" x14ac:dyDescent="0.4">
      <c r="A30" s="59"/>
      <c r="B30" s="60"/>
      <c r="C30" s="49" t="s">
        <v>15</v>
      </c>
      <c r="D30" s="246" t="e">
        <f>+D27-1</f>
        <v>#REF!</v>
      </c>
      <c r="E30" s="43" t="s">
        <v>1791</v>
      </c>
      <c r="G30" s="85"/>
      <c r="H30" s="57"/>
    </row>
    <row r="31" spans="1:10" ht="15" thickBot="1" x14ac:dyDescent="0.4">
      <c r="A31" s="59"/>
      <c r="B31" s="74"/>
      <c r="C31" s="49" t="s">
        <v>16</v>
      </c>
      <c r="D31" s="244" t="e">
        <f>#REF!</f>
        <v>#REF!</v>
      </c>
      <c r="G31" s="86" t="s">
        <v>1792</v>
      </c>
      <c r="H31" s="285" t="s">
        <v>1793</v>
      </c>
    </row>
    <row r="32" spans="1:10" ht="14.5" x14ac:dyDescent="0.35">
      <c r="A32" s="59"/>
      <c r="B32" s="74"/>
      <c r="C32" s="49" t="s">
        <v>1794</v>
      </c>
      <c r="D32" s="247" t="e">
        <f>#REF!</f>
        <v>#REF!</v>
      </c>
      <c r="E32" s="43" t="s">
        <v>1762</v>
      </c>
    </row>
    <row r="33" spans="1:8" ht="14.5" x14ac:dyDescent="0.35">
      <c r="A33" s="59"/>
      <c r="B33" s="60"/>
      <c r="C33" s="49" t="s">
        <v>18</v>
      </c>
      <c r="D33" s="247" t="e">
        <f>#REF!</f>
        <v>#REF!</v>
      </c>
      <c r="E33" s="43" t="s">
        <v>1795</v>
      </c>
    </row>
    <row r="34" spans="1:8" ht="14.5" x14ac:dyDescent="0.35">
      <c r="A34" s="59"/>
      <c r="B34" s="60"/>
      <c r="C34" s="49" t="s">
        <v>1796</v>
      </c>
      <c r="D34" s="247" t="e">
        <f>#REF!</f>
        <v>#REF!</v>
      </c>
      <c r="E34" s="43" t="s">
        <v>1797</v>
      </c>
      <c r="G34" s="44"/>
    </row>
    <row r="35" spans="1:8" ht="63.5" x14ac:dyDescent="0.35">
      <c r="A35" s="59"/>
      <c r="B35" s="60"/>
      <c r="C35" s="49" t="s">
        <v>17</v>
      </c>
      <c r="D35" s="65" t="e">
        <f>EDATE(D31,D34*D33)</f>
        <v>#REF!</v>
      </c>
      <c r="E35" s="87" t="s">
        <v>1798</v>
      </c>
      <c r="G35" s="44"/>
    </row>
    <row r="36" spans="1:8" ht="13" x14ac:dyDescent="0.3">
      <c r="A36" s="59"/>
      <c r="B36" s="60"/>
      <c r="C36" s="49" t="s">
        <v>1799</v>
      </c>
      <c r="D36" s="295" t="e">
        <f>D38</f>
        <v>#REF!</v>
      </c>
      <c r="E36" s="43" t="s">
        <v>1800</v>
      </c>
      <c r="G36" s="44"/>
    </row>
    <row r="37" spans="1:8" ht="14.5" x14ac:dyDescent="0.35">
      <c r="A37" s="59"/>
      <c r="B37" s="71"/>
      <c r="C37" s="72" t="s">
        <v>9</v>
      </c>
      <c r="D37" s="248" t="e">
        <f>#REF!</f>
        <v>#REF!</v>
      </c>
      <c r="E37" s="43" t="s">
        <v>1762</v>
      </c>
      <c r="G37" s="44"/>
    </row>
    <row r="38" spans="1:8" ht="13" x14ac:dyDescent="0.3">
      <c r="A38" s="59"/>
      <c r="B38" s="60"/>
      <c r="C38" s="72" t="s">
        <v>1801</v>
      </c>
      <c r="D38" s="249" t="e">
        <f>#REF!</f>
        <v>#REF!</v>
      </c>
      <c r="E38" s="43" t="s">
        <v>1762</v>
      </c>
      <c r="G38" s="44"/>
    </row>
    <row r="39" spans="1:8" ht="13" x14ac:dyDescent="0.3">
      <c r="B39" s="60"/>
      <c r="C39" s="49" t="s">
        <v>25</v>
      </c>
      <c r="D39" s="249" t="e">
        <f>#REF!</f>
        <v>#REF!</v>
      </c>
      <c r="E39" s="43" t="s">
        <v>1802</v>
      </c>
      <c r="G39" s="44"/>
    </row>
    <row r="40" spans="1:8" ht="14.5" x14ac:dyDescent="0.35">
      <c r="B40" s="60"/>
      <c r="C40" s="49" t="s">
        <v>26</v>
      </c>
      <c r="D40" s="250" t="e">
        <f>#REF!</f>
        <v>#REF!</v>
      </c>
      <c r="G40" s="44"/>
    </row>
    <row r="41" spans="1:8" ht="13" x14ac:dyDescent="0.3">
      <c r="B41" s="60"/>
      <c r="C41" s="49" t="s">
        <v>27</v>
      </c>
      <c r="D41" s="88" t="e">
        <f>D39</f>
        <v>#REF!</v>
      </c>
      <c r="E41" s="43" t="s">
        <v>1803</v>
      </c>
      <c r="G41" s="44"/>
    </row>
    <row r="42" spans="1:8" ht="13" x14ac:dyDescent="0.3">
      <c r="B42" s="60"/>
      <c r="C42" s="49" t="s">
        <v>28</v>
      </c>
      <c r="D42" s="88" t="e">
        <f>D39</f>
        <v>#REF!</v>
      </c>
      <c r="E42" s="43" t="s">
        <v>1803</v>
      </c>
      <c r="G42" s="44"/>
      <c r="H42" s="87"/>
    </row>
    <row r="43" spans="1:8" ht="14.5" x14ac:dyDescent="0.35">
      <c r="A43" s="54"/>
      <c r="B43" s="60"/>
      <c r="C43" s="49" t="s">
        <v>24</v>
      </c>
      <c r="D43" s="55">
        <v>1</v>
      </c>
      <c r="E43" s="43" t="s">
        <v>1804</v>
      </c>
      <c r="G43" s="44"/>
    </row>
    <row r="44" spans="1:8" ht="14.5" x14ac:dyDescent="0.35">
      <c r="B44" s="60"/>
      <c r="C44" s="49" t="s">
        <v>29</v>
      </c>
      <c r="D44" s="251" t="e">
        <f>#REF!</f>
        <v>#REF!</v>
      </c>
    </row>
    <row r="45" spans="1:8" ht="14.5" x14ac:dyDescent="0.35">
      <c r="B45" s="74"/>
      <c r="C45" s="49" t="s">
        <v>30</v>
      </c>
      <c r="D45" s="252" t="e">
        <f>#REF!</f>
        <v>#REF!</v>
      </c>
      <c r="G45" s="44"/>
    </row>
    <row r="46" spans="1:8" ht="14.5" x14ac:dyDescent="0.35">
      <c r="A46" s="59"/>
      <c r="B46" s="60"/>
      <c r="C46" s="49" t="s">
        <v>1805</v>
      </c>
      <c r="D46" s="433" t="e">
        <f>D65+D57</f>
        <v>#REF!</v>
      </c>
      <c r="G46" s="44"/>
    </row>
    <row r="47" spans="1:8" ht="14.5" x14ac:dyDescent="0.35">
      <c r="A47" s="59"/>
      <c r="B47" s="60"/>
      <c r="C47" s="49" t="s">
        <v>1806</v>
      </c>
      <c r="D47" s="253" t="s">
        <v>1807</v>
      </c>
      <c r="G47" s="44"/>
    </row>
    <row r="48" spans="1:8" ht="14.5" x14ac:dyDescent="0.35">
      <c r="A48" s="59"/>
      <c r="B48" s="60"/>
      <c r="C48" s="49" t="s">
        <v>1808</v>
      </c>
      <c r="D48" s="253" t="s">
        <v>95</v>
      </c>
      <c r="G48" s="44"/>
    </row>
    <row r="49" spans="1:7" ht="14.5" x14ac:dyDescent="0.35">
      <c r="A49" s="59"/>
      <c r="B49" s="60"/>
      <c r="C49" s="49" t="s">
        <v>1809</v>
      </c>
      <c r="D49" s="254" t="s">
        <v>95</v>
      </c>
      <c r="E49" s="43" t="s">
        <v>1810</v>
      </c>
      <c r="G49" s="44"/>
    </row>
    <row r="50" spans="1:7" ht="13" x14ac:dyDescent="0.3">
      <c r="A50" s="59"/>
      <c r="B50" s="60"/>
      <c r="C50" s="49" t="s">
        <v>19</v>
      </c>
      <c r="D50" s="91" t="e">
        <f>+D26</f>
        <v>#REF!</v>
      </c>
      <c r="E50" s="43" t="s">
        <v>1811</v>
      </c>
      <c r="G50" s="44"/>
    </row>
    <row r="51" spans="1:7" ht="14.5" x14ac:dyDescent="0.35">
      <c r="A51" s="59"/>
      <c r="B51" s="60"/>
      <c r="C51" s="49" t="s">
        <v>20</v>
      </c>
      <c r="D51" s="250" t="e">
        <f>#REF!</f>
        <v>#REF!</v>
      </c>
      <c r="G51" s="44"/>
    </row>
    <row r="52" spans="1:7" ht="13" x14ac:dyDescent="0.3">
      <c r="A52" s="59"/>
      <c r="B52" s="74"/>
      <c r="C52" s="49" t="s">
        <v>21</v>
      </c>
      <c r="D52" s="255" t="e">
        <f>#REF!</f>
        <v>#REF!</v>
      </c>
      <c r="G52" s="44"/>
    </row>
    <row r="53" spans="1:7" ht="14.5" x14ac:dyDescent="0.35">
      <c r="A53" s="59"/>
      <c r="B53" s="71"/>
      <c r="C53" s="72" t="s">
        <v>1812</v>
      </c>
      <c r="D53" s="89">
        <v>0</v>
      </c>
      <c r="E53" s="43" t="s">
        <v>1813</v>
      </c>
      <c r="G53" s="44"/>
    </row>
    <row r="54" spans="1:7" ht="14.5" x14ac:dyDescent="0.35">
      <c r="A54" s="59"/>
      <c r="B54" s="71"/>
      <c r="C54" s="72" t="s">
        <v>1814</v>
      </c>
      <c r="D54" s="89">
        <v>0</v>
      </c>
      <c r="E54" s="43" t="s">
        <v>1813</v>
      </c>
      <c r="G54" s="44"/>
    </row>
    <row r="55" spans="1:7" ht="13" x14ac:dyDescent="0.3">
      <c r="A55" s="92"/>
      <c r="B55" s="60"/>
      <c r="C55" s="49" t="s">
        <v>22</v>
      </c>
      <c r="D55" s="46" t="e">
        <f>+D25</f>
        <v>#REF!</v>
      </c>
      <c r="E55" s="43" t="s">
        <v>1815</v>
      </c>
      <c r="G55" s="44"/>
    </row>
    <row r="56" spans="1:7" ht="13" x14ac:dyDescent="0.3">
      <c r="A56" s="92"/>
      <c r="B56" s="60"/>
      <c r="C56" s="49" t="s">
        <v>23</v>
      </c>
      <c r="D56" s="46" t="e">
        <f>D32+(D34*D33)</f>
        <v>#REF!</v>
      </c>
      <c r="E56" s="43" t="s">
        <v>1815</v>
      </c>
      <c r="G56" s="44"/>
    </row>
    <row r="57" spans="1:7" ht="14.5" outlineLevel="1" x14ac:dyDescent="0.35">
      <c r="A57" s="59"/>
      <c r="B57" s="93"/>
      <c r="C57" s="49" t="s">
        <v>31</v>
      </c>
      <c r="D57" s="283">
        <v>3.63</v>
      </c>
      <c r="E57" s="44" t="s">
        <v>1816</v>
      </c>
      <c r="G57" s="44"/>
    </row>
    <row r="58" spans="1:7" ht="14.5" outlineLevel="1" x14ac:dyDescent="0.35">
      <c r="B58" s="93"/>
      <c r="C58" s="49" t="s">
        <v>32</v>
      </c>
      <c r="D58" s="259" t="e">
        <f>#REF!</f>
        <v>#REF!</v>
      </c>
      <c r="E58" s="44" t="s">
        <v>1816</v>
      </c>
      <c r="G58" s="44"/>
    </row>
    <row r="59" spans="1:7" ht="14.5" outlineLevel="1" x14ac:dyDescent="0.35">
      <c r="B59" s="93"/>
      <c r="C59" s="49" t="s">
        <v>33</v>
      </c>
      <c r="D59" s="259" t="e">
        <f>#REF!</f>
        <v>#REF!</v>
      </c>
      <c r="E59" s="44" t="s">
        <v>1816</v>
      </c>
      <c r="G59" s="44"/>
    </row>
    <row r="60" spans="1:7" ht="63.5" outlineLevel="1" x14ac:dyDescent="0.35">
      <c r="B60" s="93"/>
      <c r="C60" s="49" t="s">
        <v>34</v>
      </c>
      <c r="D60" s="298" t="e">
        <f>#REF!</f>
        <v>#REF!</v>
      </c>
      <c r="E60" s="87" t="s">
        <v>1817</v>
      </c>
      <c r="G60" s="44"/>
    </row>
    <row r="61" spans="1:7" ht="14.5" outlineLevel="1" x14ac:dyDescent="0.35">
      <c r="B61" s="93"/>
      <c r="C61" s="49" t="s">
        <v>35</v>
      </c>
      <c r="D61" s="244" t="e">
        <f>#REF!</f>
        <v>#REF!</v>
      </c>
      <c r="E61" s="44" t="s">
        <v>1816</v>
      </c>
      <c r="G61" s="44"/>
    </row>
    <row r="62" spans="1:7" ht="14.5" outlineLevel="1" x14ac:dyDescent="0.35">
      <c r="B62" s="93"/>
      <c r="C62" s="49" t="s">
        <v>1818</v>
      </c>
      <c r="D62" s="280" t="e">
        <f>#REF!</f>
        <v>#REF!</v>
      </c>
      <c r="G62" s="44"/>
    </row>
    <row r="63" spans="1:7" ht="14.5" outlineLevel="1" x14ac:dyDescent="0.35">
      <c r="B63" s="93"/>
      <c r="C63" s="49" t="s">
        <v>36</v>
      </c>
      <c r="D63" s="65" t="e">
        <f>D50</f>
        <v>#REF!</v>
      </c>
      <c r="E63" s="44" t="s">
        <v>1816</v>
      </c>
      <c r="G63" s="44"/>
    </row>
    <row r="64" spans="1:7" ht="14.5" outlineLevel="1" x14ac:dyDescent="0.35">
      <c r="B64" s="93"/>
      <c r="C64" s="109" t="s">
        <v>37</v>
      </c>
      <c r="D64" s="243" t="e">
        <f>#REF!</f>
        <v>#REF!</v>
      </c>
      <c r="E64" s="44"/>
      <c r="G64" s="44"/>
    </row>
    <row r="65" spans="1:7" ht="14.5" outlineLevel="1" x14ac:dyDescent="0.35">
      <c r="B65" s="93"/>
      <c r="C65" s="49" t="s">
        <v>38</v>
      </c>
      <c r="D65" s="283" t="e">
        <f>#REF!*100</f>
        <v>#REF!</v>
      </c>
      <c r="E65" s="43" t="s">
        <v>1819</v>
      </c>
      <c r="G65" s="44"/>
    </row>
    <row r="66" spans="1:7" ht="13" outlineLevel="1" x14ac:dyDescent="0.3">
      <c r="B66" s="93"/>
      <c r="C66" s="49" t="s">
        <v>39</v>
      </c>
      <c r="D66" s="249" t="e">
        <f>#REF!*100</f>
        <v>#REF!</v>
      </c>
      <c r="E66" s="43" t="s">
        <v>1820</v>
      </c>
      <c r="G66" s="44"/>
    </row>
    <row r="67" spans="1:7" ht="14.5" outlineLevel="1" x14ac:dyDescent="0.35">
      <c r="B67" s="93"/>
      <c r="C67" s="49" t="s">
        <v>40</v>
      </c>
      <c r="D67" s="259" t="e">
        <f>#REF!</f>
        <v>#REF!</v>
      </c>
      <c r="E67" s="43" t="s">
        <v>1821</v>
      </c>
      <c r="G67" s="44"/>
    </row>
    <row r="68" spans="1:7" ht="14.5" outlineLevel="1" x14ac:dyDescent="0.35">
      <c r="B68" s="93"/>
      <c r="C68" s="49" t="s">
        <v>41</v>
      </c>
      <c r="D68" s="288" t="e">
        <f>#REF!*100</f>
        <v>#REF!</v>
      </c>
      <c r="E68" s="43" t="s">
        <v>1821</v>
      </c>
      <c r="G68" s="44"/>
    </row>
    <row r="69" spans="1:7" ht="14.5" outlineLevel="1" x14ac:dyDescent="0.35">
      <c r="B69" s="93"/>
      <c r="C69" s="49" t="s">
        <v>42</v>
      </c>
      <c r="D69" s="296" t="e">
        <f>D68+D57</f>
        <v>#REF!</v>
      </c>
      <c r="E69" s="43" t="s">
        <v>1822</v>
      </c>
      <c r="G69" s="44"/>
    </row>
    <row r="70" spans="1:7" ht="14.5" x14ac:dyDescent="0.35">
      <c r="B70" s="93"/>
      <c r="C70" s="49" t="s">
        <v>1823</v>
      </c>
      <c r="D70" s="90"/>
      <c r="E70" s="43" t="s">
        <v>1824</v>
      </c>
      <c r="G70" s="44"/>
    </row>
    <row r="71" spans="1:7" ht="14.5" x14ac:dyDescent="0.35">
      <c r="B71" s="60"/>
      <c r="C71" s="49" t="s">
        <v>43</v>
      </c>
      <c r="D71" s="241" t="s">
        <v>1807</v>
      </c>
      <c r="E71" s="44"/>
      <c r="G71" s="44"/>
    </row>
    <row r="72" spans="1:7" ht="14.5" x14ac:dyDescent="0.35">
      <c r="B72" s="95"/>
      <c r="C72" s="49" t="s">
        <v>1825</v>
      </c>
      <c r="D72" s="299" t="e">
        <f>#REF!*100</f>
        <v>#REF!</v>
      </c>
      <c r="E72" s="44"/>
      <c r="G72" s="44"/>
    </row>
    <row r="73" spans="1:7" ht="14.5" x14ac:dyDescent="0.35">
      <c r="A73" s="59"/>
      <c r="B73" s="95"/>
      <c r="C73" s="49" t="s">
        <v>1826</v>
      </c>
      <c r="D73" s="90" t="e">
        <f>D23</f>
        <v>#REF!</v>
      </c>
      <c r="E73" s="44"/>
      <c r="G73" s="44"/>
    </row>
    <row r="74" spans="1:7" ht="14.5" x14ac:dyDescent="0.35">
      <c r="A74" s="59"/>
      <c r="B74" s="95"/>
      <c r="C74" s="49" t="s">
        <v>1827</v>
      </c>
      <c r="D74" s="90" t="e">
        <f>D35</f>
        <v>#REF!</v>
      </c>
      <c r="E74" s="44"/>
      <c r="G74" s="44"/>
    </row>
    <row r="75" spans="1:7" ht="14.5" x14ac:dyDescent="0.35">
      <c r="B75" s="95"/>
      <c r="C75" s="49" t="s">
        <v>44</v>
      </c>
      <c r="D75" s="251" t="e">
        <f>#REF!</f>
        <v>#REF!</v>
      </c>
      <c r="G75" s="44"/>
    </row>
    <row r="76" spans="1:7" ht="14.5" x14ac:dyDescent="0.35">
      <c r="B76" s="95"/>
      <c r="C76" s="49" t="s">
        <v>1828</v>
      </c>
      <c r="D76" s="68" t="e">
        <f>#REF!</f>
        <v>#REF!</v>
      </c>
      <c r="G76" s="44"/>
    </row>
    <row r="77" spans="1:7" ht="14.5" x14ac:dyDescent="0.35">
      <c r="B77" s="60"/>
      <c r="C77" s="49" t="s">
        <v>45</v>
      </c>
      <c r="D77" s="251" t="e">
        <f>#REF!</f>
        <v>#REF!</v>
      </c>
      <c r="G77" s="44"/>
    </row>
    <row r="78" spans="1:7" ht="14.5" x14ac:dyDescent="0.35">
      <c r="B78" s="60"/>
      <c r="C78" s="49" t="s">
        <v>46</v>
      </c>
      <c r="D78" s="65" t="e">
        <f>#REF!</f>
        <v>#REF!</v>
      </c>
      <c r="E78" s="96" t="s">
        <v>1829</v>
      </c>
      <c r="G78" s="44"/>
    </row>
    <row r="79" spans="1:7" ht="14.5" x14ac:dyDescent="0.35">
      <c r="B79" s="60"/>
      <c r="C79" s="49" t="s">
        <v>1830</v>
      </c>
      <c r="D79" s="241" t="s">
        <v>95</v>
      </c>
      <c r="E79" s="43" t="s">
        <v>1831</v>
      </c>
      <c r="G79" s="44"/>
    </row>
    <row r="80" spans="1:7" ht="13" x14ac:dyDescent="0.3">
      <c r="B80" s="60"/>
      <c r="C80" s="49" t="s">
        <v>1832</v>
      </c>
      <c r="D80" s="255" t="e">
        <f>#REF!</f>
        <v>#REF!</v>
      </c>
      <c r="E80" s="43" t="s">
        <v>1833</v>
      </c>
      <c r="G80" s="44"/>
    </row>
    <row r="81" spans="2:7" ht="14.5" x14ac:dyDescent="0.35">
      <c r="B81" s="60"/>
      <c r="C81" s="49" t="s">
        <v>1834</v>
      </c>
      <c r="D81" s="256" t="e">
        <f>#REF!</f>
        <v>#REF!</v>
      </c>
      <c r="G81" s="44"/>
    </row>
    <row r="82" spans="2:7" ht="13" x14ac:dyDescent="0.3">
      <c r="B82" s="60"/>
      <c r="C82" s="49" t="s">
        <v>47</v>
      </c>
      <c r="D82" s="97" t="e">
        <f>D23</f>
        <v>#REF!</v>
      </c>
      <c r="G82" s="44"/>
    </row>
    <row r="83" spans="2:7" ht="13" x14ac:dyDescent="0.3">
      <c r="B83" s="60"/>
      <c r="C83" s="49" t="s">
        <v>48</v>
      </c>
      <c r="D83" s="97" t="e">
        <f>D35</f>
        <v>#REF!</v>
      </c>
      <c r="G83" s="44"/>
    </row>
    <row r="84" spans="2:7" ht="13" hidden="1" outlineLevel="1" x14ac:dyDescent="0.3">
      <c r="B84" s="60"/>
      <c r="C84" s="49" t="s">
        <v>1835</v>
      </c>
      <c r="D84" s="98"/>
      <c r="G84" s="44"/>
    </row>
    <row r="85" spans="2:7" ht="14.5" hidden="1" outlineLevel="1" x14ac:dyDescent="0.35">
      <c r="B85" s="60"/>
      <c r="C85" s="49" t="s">
        <v>1834</v>
      </c>
      <c r="D85" s="94"/>
      <c r="G85" s="44"/>
    </row>
    <row r="86" spans="2:7" ht="13" hidden="1" outlineLevel="1" x14ac:dyDescent="0.3">
      <c r="B86" s="60"/>
      <c r="C86" s="49" t="s">
        <v>47</v>
      </c>
      <c r="D86" s="99"/>
      <c r="G86" s="44"/>
    </row>
    <row r="87" spans="2:7" ht="13" hidden="1" outlineLevel="1" x14ac:dyDescent="0.3">
      <c r="B87" s="60"/>
      <c r="C87" s="49" t="s">
        <v>48</v>
      </c>
      <c r="D87" s="99"/>
      <c r="G87" s="44"/>
    </row>
    <row r="88" spans="2:7" ht="13" hidden="1" outlineLevel="1" x14ac:dyDescent="0.3">
      <c r="B88" s="60"/>
      <c r="C88" s="49" t="s">
        <v>1835</v>
      </c>
      <c r="D88" s="98"/>
      <c r="G88" s="44"/>
    </row>
    <row r="89" spans="2:7" ht="14.5" hidden="1" outlineLevel="1" x14ac:dyDescent="0.35">
      <c r="B89" s="60"/>
      <c r="C89" s="49" t="s">
        <v>1834</v>
      </c>
      <c r="D89" s="94"/>
      <c r="G89" s="44"/>
    </row>
    <row r="90" spans="2:7" ht="13" hidden="1" outlineLevel="1" x14ac:dyDescent="0.3">
      <c r="B90" s="60"/>
      <c r="C90" s="49" t="s">
        <v>47</v>
      </c>
      <c r="D90" s="99"/>
      <c r="G90" s="44"/>
    </row>
    <row r="91" spans="2:7" ht="13" hidden="1" outlineLevel="1" x14ac:dyDescent="0.3">
      <c r="B91" s="60"/>
      <c r="C91" s="49" t="s">
        <v>48</v>
      </c>
      <c r="D91" s="99"/>
      <c r="G91" s="44"/>
    </row>
    <row r="92" spans="2:7" ht="13" hidden="1" outlineLevel="1" x14ac:dyDescent="0.3">
      <c r="B92" s="60"/>
      <c r="C92" s="49" t="s">
        <v>1835</v>
      </c>
      <c r="D92" s="98"/>
      <c r="G92" s="44"/>
    </row>
    <row r="93" spans="2:7" ht="13" hidden="1" outlineLevel="1" x14ac:dyDescent="0.3">
      <c r="B93" s="60"/>
      <c r="C93" s="49" t="s">
        <v>1835</v>
      </c>
      <c r="D93" s="98"/>
      <c r="E93" s="87"/>
      <c r="G93" s="44"/>
    </row>
    <row r="94" spans="2:7" ht="14.5" hidden="1" outlineLevel="1" x14ac:dyDescent="0.35">
      <c r="B94" s="60"/>
      <c r="C94" s="49" t="s">
        <v>1834</v>
      </c>
      <c r="D94" s="94"/>
      <c r="G94" s="44"/>
    </row>
    <row r="95" spans="2:7" ht="13" hidden="1" outlineLevel="1" x14ac:dyDescent="0.3">
      <c r="B95" s="60"/>
      <c r="C95" s="49" t="s">
        <v>47</v>
      </c>
      <c r="D95" s="99"/>
      <c r="G95" s="44"/>
    </row>
    <row r="96" spans="2:7" ht="13" hidden="1" outlineLevel="1" x14ac:dyDescent="0.3">
      <c r="B96" s="60"/>
      <c r="C96" s="49" t="s">
        <v>48</v>
      </c>
      <c r="D96" s="99"/>
      <c r="G96" s="44"/>
    </row>
    <row r="97" spans="2:9" ht="14.5" collapsed="1" x14ac:dyDescent="0.35">
      <c r="B97" s="60"/>
      <c r="C97" s="49" t="s">
        <v>50</v>
      </c>
      <c r="D97" s="300" t="e">
        <f>#REF!*100</f>
        <v>#REF!</v>
      </c>
      <c r="E97" s="43" t="s">
        <v>1836</v>
      </c>
      <c r="G97" s="44"/>
    </row>
    <row r="98" spans="2:9" ht="14.5" x14ac:dyDescent="0.35">
      <c r="B98" s="60"/>
      <c r="C98" s="49"/>
      <c r="D98" s="65"/>
      <c r="G98" s="44"/>
    </row>
    <row r="99" spans="2:9" ht="14.5" x14ac:dyDescent="0.35">
      <c r="B99" s="100"/>
      <c r="C99" s="101" t="s">
        <v>52</v>
      </c>
      <c r="D99" s="257" t="e">
        <f>#REF!</f>
        <v>#REF!</v>
      </c>
      <c r="E99" s="103"/>
      <c r="G99" s="44"/>
    </row>
    <row r="100" spans="2:9" ht="14.5" x14ac:dyDescent="0.35">
      <c r="B100" s="100"/>
      <c r="C100" s="101" t="s">
        <v>1837</v>
      </c>
      <c r="D100" s="257" t="e">
        <f>#REF!</f>
        <v>#REF!</v>
      </c>
      <c r="E100" s="103"/>
      <c r="G100" s="44"/>
      <c r="I100" s="104"/>
    </row>
    <row r="101" spans="2:9" ht="14.5" x14ac:dyDescent="0.35">
      <c r="B101" s="100"/>
      <c r="C101" s="101" t="s">
        <v>1838</v>
      </c>
      <c r="D101" s="258" t="e">
        <f>D99*(#REF!+#REF!)*365/360</f>
        <v>#REF!</v>
      </c>
      <c r="E101" s="103"/>
      <c r="G101" s="105"/>
      <c r="I101" s="106"/>
    </row>
    <row r="102" spans="2:9" ht="14.5" x14ac:dyDescent="0.35">
      <c r="B102" s="100"/>
      <c r="C102" s="101" t="s">
        <v>1839</v>
      </c>
      <c r="D102" s="258" t="e">
        <f>D101/12</f>
        <v>#REF!</v>
      </c>
      <c r="E102" s="103"/>
      <c r="G102" s="105"/>
      <c r="I102" s="104"/>
    </row>
    <row r="103" spans="2:9" ht="14.5" x14ac:dyDescent="0.35">
      <c r="B103" s="100"/>
      <c r="C103" s="101" t="s">
        <v>1840</v>
      </c>
      <c r="D103" s="107" t="s">
        <v>1841</v>
      </c>
      <c r="E103" s="103"/>
      <c r="G103" s="108"/>
    </row>
    <row r="104" spans="2:9" ht="14.5" x14ac:dyDescent="0.35">
      <c r="B104" s="100"/>
      <c r="C104" s="101" t="s">
        <v>29</v>
      </c>
      <c r="D104" s="65" t="e">
        <f>D44</f>
        <v>#REF!</v>
      </c>
      <c r="E104" s="103"/>
      <c r="G104" s="44"/>
    </row>
    <row r="105" spans="2:9" ht="14.5" x14ac:dyDescent="0.35">
      <c r="B105" s="74"/>
      <c r="C105" s="101" t="s">
        <v>30</v>
      </c>
      <c r="D105" s="68" t="e">
        <f>D45</f>
        <v>#REF!</v>
      </c>
      <c r="E105" s="103"/>
      <c r="G105" s="44"/>
    </row>
    <row r="106" spans="2:9" ht="14.5" outlineLevel="1" x14ac:dyDescent="0.35">
      <c r="B106" s="100"/>
      <c r="C106" s="101" t="s">
        <v>32</v>
      </c>
      <c r="D106" s="242" t="s">
        <v>100</v>
      </c>
      <c r="E106" s="103" t="s">
        <v>1816</v>
      </c>
      <c r="G106" s="105"/>
    </row>
    <row r="107" spans="2:9" ht="14.5" outlineLevel="1" x14ac:dyDescent="0.35">
      <c r="B107" s="109"/>
      <c r="C107" s="101" t="s">
        <v>38</v>
      </c>
      <c r="D107" s="259" t="e">
        <f>#REF!*100</f>
        <v>#REF!</v>
      </c>
      <c r="E107" s="103" t="s">
        <v>1819</v>
      </c>
      <c r="G107" s="108"/>
    </row>
    <row r="108" spans="2:9" ht="14.5" outlineLevel="1" x14ac:dyDescent="0.35">
      <c r="B108" s="100"/>
      <c r="C108" s="101" t="s">
        <v>1842</v>
      </c>
      <c r="D108" s="259" t="e">
        <f>D107+#REF!*100</f>
        <v>#REF!</v>
      </c>
      <c r="E108" s="103" t="s">
        <v>1843</v>
      </c>
      <c r="G108" s="108"/>
    </row>
    <row r="109" spans="2:9" ht="14.5" outlineLevel="1" x14ac:dyDescent="0.35">
      <c r="B109" s="100"/>
      <c r="C109" s="101" t="s">
        <v>53</v>
      </c>
      <c r="D109" s="261" t="e">
        <f>D99/SUMIFS('Collateral Data'!$AB$3:$AB$181,'Collateral Data'!$C$3:$C$181,$B$1)</f>
        <v>#REF!</v>
      </c>
      <c r="E109" s="103"/>
      <c r="G109" s="112"/>
    </row>
    <row r="110" spans="2:9" ht="14.5" outlineLevel="1" x14ac:dyDescent="0.35">
      <c r="B110" s="100"/>
      <c r="C110" s="101" t="s">
        <v>54</v>
      </c>
      <c r="D110" s="288" t="e">
        <f>$H$17/D101</f>
        <v>#REF!</v>
      </c>
      <c r="E110" s="103"/>
      <c r="G110" s="44"/>
    </row>
    <row r="111" spans="2:9" ht="14.5" outlineLevel="1" x14ac:dyDescent="0.35">
      <c r="B111" s="100"/>
      <c r="C111" s="101" t="s">
        <v>55</v>
      </c>
      <c r="D111" s="289" t="e">
        <f>$H$17/D100</f>
        <v>#REF!</v>
      </c>
      <c r="E111" s="103"/>
      <c r="G111" s="44"/>
    </row>
    <row r="112" spans="2:9" ht="14.5" outlineLevel="1" x14ac:dyDescent="0.35">
      <c r="B112" s="60"/>
      <c r="C112" s="49"/>
      <c r="D112" s="90"/>
      <c r="E112" s="103"/>
      <c r="G112" s="44"/>
    </row>
    <row r="113" spans="2:7" ht="14.5" outlineLevel="1" x14ac:dyDescent="0.35">
      <c r="B113" s="100"/>
      <c r="C113" s="101" t="s">
        <v>1844</v>
      </c>
      <c r="D113" s="257" t="e">
        <f>#REF!</f>
        <v>#REF!</v>
      </c>
      <c r="E113" s="103"/>
      <c r="G113" s="44"/>
    </row>
    <row r="114" spans="2:7" ht="14.5" outlineLevel="1" x14ac:dyDescent="0.35">
      <c r="B114" s="100"/>
      <c r="C114" s="101" t="s">
        <v>1845</v>
      </c>
      <c r="D114" s="257" t="e">
        <f>#REF!</f>
        <v>#REF!</v>
      </c>
      <c r="E114" s="103"/>
      <c r="G114" s="44"/>
    </row>
    <row r="115" spans="2:7" ht="14.5" outlineLevel="1" x14ac:dyDescent="0.35">
      <c r="B115" s="100"/>
      <c r="C115" s="101" t="s">
        <v>1846</v>
      </c>
      <c r="D115" s="258" t="e">
        <f>D113*(#REF!+#REF!)*365/360</f>
        <v>#REF!</v>
      </c>
      <c r="E115" s="103"/>
      <c r="G115" s="44"/>
    </row>
    <row r="116" spans="2:7" ht="14.5" customHeight="1" outlineLevel="1" x14ac:dyDescent="0.35">
      <c r="B116" s="100"/>
      <c r="C116" s="101" t="s">
        <v>1847</v>
      </c>
      <c r="D116" s="89" t="e">
        <f>D115/12</f>
        <v>#REF!</v>
      </c>
      <c r="E116" s="103"/>
      <c r="G116" s="44"/>
    </row>
    <row r="117" spans="2:7" ht="14.5" outlineLevel="1" x14ac:dyDescent="0.35">
      <c r="B117" s="100"/>
      <c r="C117" s="101" t="s">
        <v>1848</v>
      </c>
      <c r="D117" s="107" t="s">
        <v>91</v>
      </c>
      <c r="E117" s="103"/>
      <c r="G117" s="44"/>
    </row>
    <row r="118" spans="2:7" ht="14.5" outlineLevel="1" x14ac:dyDescent="0.35">
      <c r="B118" s="100"/>
      <c r="C118" s="101" t="s">
        <v>29</v>
      </c>
      <c r="D118" s="65" t="e">
        <f>D104</f>
        <v>#REF!</v>
      </c>
      <c r="E118" s="103"/>
      <c r="G118" s="44"/>
    </row>
    <row r="119" spans="2:7" ht="14.5" outlineLevel="1" x14ac:dyDescent="0.35">
      <c r="B119" s="74"/>
      <c r="C119" s="101" t="s">
        <v>30</v>
      </c>
      <c r="D119" s="68" t="e">
        <f>D105</f>
        <v>#REF!</v>
      </c>
      <c r="E119" s="103"/>
      <c r="G119" s="44"/>
    </row>
    <row r="120" spans="2:7" ht="14.5" outlineLevel="1" x14ac:dyDescent="0.35">
      <c r="B120" s="100"/>
      <c r="C120" s="101" t="s">
        <v>32</v>
      </c>
      <c r="D120" s="242" t="s">
        <v>100</v>
      </c>
      <c r="E120" s="103" t="s">
        <v>1816</v>
      </c>
      <c r="G120" s="44"/>
    </row>
    <row r="121" spans="2:7" ht="14.5" outlineLevel="1" x14ac:dyDescent="0.35">
      <c r="B121" s="109"/>
      <c r="C121" s="101" t="s">
        <v>38</v>
      </c>
      <c r="D121" s="283" t="e">
        <f>#REF!*100</f>
        <v>#REF!</v>
      </c>
      <c r="E121" s="103" t="s">
        <v>1819</v>
      </c>
      <c r="G121" s="44"/>
    </row>
    <row r="122" spans="2:7" ht="14.5" outlineLevel="1" x14ac:dyDescent="0.35">
      <c r="B122" s="100"/>
      <c r="C122" s="101" t="s">
        <v>1849</v>
      </c>
      <c r="D122" s="283" t="e">
        <f>D121+#REF!*100</f>
        <v>#REF!</v>
      </c>
      <c r="E122" s="103" t="s">
        <v>1843</v>
      </c>
      <c r="G122" s="44"/>
    </row>
    <row r="123" spans="2:7" ht="14.5" outlineLevel="1" x14ac:dyDescent="0.35">
      <c r="B123" s="100"/>
      <c r="C123" s="101" t="s">
        <v>1850</v>
      </c>
      <c r="D123" s="261" t="e">
        <f>(D113+D99)/SUMIFS('Collateral Data'!$AB$3:$AB$181,'Collateral Data'!$C$3:$C$181,$B$1)</f>
        <v>#REF!</v>
      </c>
      <c r="E123" s="103"/>
      <c r="G123" s="44"/>
    </row>
    <row r="124" spans="2:7" ht="14.5" outlineLevel="1" x14ac:dyDescent="0.35">
      <c r="B124" s="100"/>
      <c r="C124" s="101" t="s">
        <v>1851</v>
      </c>
      <c r="D124" s="288" t="e">
        <f>$H$17/(D115+D101)</f>
        <v>#REF!</v>
      </c>
      <c r="E124" s="103"/>
      <c r="G124" s="44"/>
    </row>
    <row r="125" spans="2:7" ht="14.5" outlineLevel="1" x14ac:dyDescent="0.35">
      <c r="B125" s="100"/>
      <c r="C125" s="101" t="s">
        <v>1852</v>
      </c>
      <c r="D125" s="289" t="e">
        <f>$H$17/(D114+D99)</f>
        <v>#REF!</v>
      </c>
      <c r="E125" s="103"/>
      <c r="G125" s="44"/>
    </row>
    <row r="126" spans="2:7" ht="14.5" outlineLevel="1" x14ac:dyDescent="0.35">
      <c r="B126" s="60"/>
      <c r="C126" s="49"/>
      <c r="D126" s="90"/>
      <c r="E126" s="103"/>
      <c r="G126" s="44"/>
    </row>
    <row r="127" spans="2:7" ht="14.5" outlineLevel="1" x14ac:dyDescent="0.35">
      <c r="B127" s="100"/>
      <c r="C127" s="101" t="s">
        <v>67</v>
      </c>
      <c r="D127" s="102" t="e">
        <f>D99+D113</f>
        <v>#REF!</v>
      </c>
      <c r="E127" s="103"/>
      <c r="G127" s="44"/>
    </row>
    <row r="128" spans="2:7" ht="14.5" outlineLevel="1" x14ac:dyDescent="0.35">
      <c r="B128" s="100"/>
      <c r="C128" s="101" t="s">
        <v>1853</v>
      </c>
      <c r="D128" s="102" t="e">
        <f>D100+D114</f>
        <v>#REF!</v>
      </c>
      <c r="E128" s="103"/>
      <c r="G128" s="44"/>
    </row>
    <row r="129" spans="2:7" ht="14.5" outlineLevel="1" x14ac:dyDescent="0.35">
      <c r="B129" s="100"/>
      <c r="C129" s="101" t="s">
        <v>1854</v>
      </c>
      <c r="D129" s="102" t="e">
        <f>D101+D115</f>
        <v>#REF!</v>
      </c>
      <c r="E129" s="103"/>
      <c r="G129" s="44"/>
    </row>
    <row r="130" spans="2:7" ht="14.5" outlineLevel="1" x14ac:dyDescent="0.35">
      <c r="B130" s="100"/>
      <c r="C130" s="101" t="s">
        <v>1855</v>
      </c>
      <c r="D130" s="102" t="e">
        <f>D102+D116</f>
        <v>#REF!</v>
      </c>
      <c r="E130" s="103"/>
      <c r="G130" s="44"/>
    </row>
    <row r="131" spans="2:7" ht="14.5" outlineLevel="1" x14ac:dyDescent="0.35">
      <c r="B131" s="100"/>
      <c r="C131" s="101" t="s">
        <v>68</v>
      </c>
      <c r="D131" s="110" t="e">
        <f>D123</f>
        <v>#REF!</v>
      </c>
      <c r="E131" s="103"/>
      <c r="G131" s="44"/>
    </row>
    <row r="132" spans="2:7" ht="14.5" outlineLevel="1" x14ac:dyDescent="0.35">
      <c r="B132" s="100"/>
      <c r="C132" s="101" t="s">
        <v>69</v>
      </c>
      <c r="D132" s="110" t="e">
        <f t="shared" ref="D132:D133" si="0">D124</f>
        <v>#REF!</v>
      </c>
      <c r="E132" s="103"/>
      <c r="G132" s="44"/>
    </row>
    <row r="133" spans="2:7" ht="14.5" outlineLevel="1" x14ac:dyDescent="0.35">
      <c r="B133" s="100"/>
      <c r="C133" s="101" t="s">
        <v>70</v>
      </c>
      <c r="D133" s="111" t="e">
        <f t="shared" si="0"/>
        <v>#REF!</v>
      </c>
      <c r="E133" s="103"/>
      <c r="G133" s="44"/>
    </row>
    <row r="134" spans="2:7" ht="14.5" outlineLevel="1" x14ac:dyDescent="0.35">
      <c r="B134" s="100"/>
      <c r="C134" s="101" t="s">
        <v>1856</v>
      </c>
      <c r="D134" s="90"/>
      <c r="E134" s="103" t="s">
        <v>1857</v>
      </c>
      <c r="G134" s="44"/>
    </row>
    <row r="135" spans="2:7" ht="14.5" outlineLevel="1" x14ac:dyDescent="0.35">
      <c r="B135" s="60"/>
      <c r="C135" s="49" t="s">
        <v>1858</v>
      </c>
      <c r="D135" s="241" t="s">
        <v>1807</v>
      </c>
      <c r="G135" s="44"/>
    </row>
    <row r="136" spans="2:7" ht="14.5" outlineLevel="1" x14ac:dyDescent="0.35">
      <c r="B136" s="60"/>
      <c r="C136" s="49" t="s">
        <v>72</v>
      </c>
      <c r="D136" s="241" t="s">
        <v>95</v>
      </c>
      <c r="G136" s="44"/>
    </row>
    <row r="137" spans="2:7" ht="14.5" outlineLevel="1" x14ac:dyDescent="0.35">
      <c r="B137" s="60"/>
      <c r="C137" s="49"/>
      <c r="D137" s="241"/>
      <c r="G137" s="44"/>
    </row>
    <row r="138" spans="2:7" ht="14.5" hidden="1" outlineLevel="2" x14ac:dyDescent="0.35">
      <c r="B138" s="60"/>
      <c r="C138" s="113" t="s">
        <v>1859</v>
      </c>
      <c r="D138" s="241" t="s">
        <v>1807</v>
      </c>
      <c r="E138" s="43" t="s">
        <v>1762</v>
      </c>
      <c r="G138" s="44"/>
    </row>
    <row r="139" spans="2:7" ht="14.5" hidden="1" outlineLevel="2" x14ac:dyDescent="0.35">
      <c r="B139" s="114"/>
      <c r="C139" s="113" t="s">
        <v>73</v>
      </c>
      <c r="D139" s="265" t="e">
        <f>+D38-D39</f>
        <v>#REF!</v>
      </c>
      <c r="E139" s="115" t="s">
        <v>1860</v>
      </c>
      <c r="G139" s="44"/>
    </row>
    <row r="140" spans="2:7" ht="14.5" hidden="1" outlineLevel="2" x14ac:dyDescent="0.35">
      <c r="B140" s="114"/>
      <c r="C140" s="113" t="s">
        <v>74</v>
      </c>
      <c r="D140" s="241">
        <v>0</v>
      </c>
      <c r="E140" s="115" t="s">
        <v>1762</v>
      </c>
      <c r="G140" s="44"/>
    </row>
    <row r="141" spans="2:7" ht="14.5" hidden="1" outlineLevel="2" x14ac:dyDescent="0.35">
      <c r="B141" s="114"/>
      <c r="C141" s="113" t="s">
        <v>75</v>
      </c>
      <c r="D141" s="266">
        <v>0</v>
      </c>
      <c r="E141" s="115" t="s">
        <v>1762</v>
      </c>
      <c r="G141" s="44"/>
    </row>
    <row r="142" spans="2:7" ht="14.5" hidden="1" outlineLevel="2" x14ac:dyDescent="0.35">
      <c r="B142" s="114"/>
      <c r="C142" s="113" t="s">
        <v>76</v>
      </c>
      <c r="D142" s="241">
        <v>0</v>
      </c>
      <c r="E142" s="115" t="s">
        <v>1762</v>
      </c>
      <c r="G142" s="44"/>
    </row>
    <row r="143" spans="2:7" ht="14.5" hidden="1" outlineLevel="2" x14ac:dyDescent="0.35">
      <c r="B143" s="114"/>
      <c r="C143" s="113" t="s">
        <v>77</v>
      </c>
      <c r="D143" s="241">
        <v>0</v>
      </c>
      <c r="E143" s="115" t="s">
        <v>1762</v>
      </c>
      <c r="G143" s="44"/>
    </row>
    <row r="144" spans="2:7" ht="14.5" hidden="1" outlineLevel="2" x14ac:dyDescent="0.35">
      <c r="B144" s="114"/>
      <c r="C144" s="113" t="s">
        <v>1861</v>
      </c>
      <c r="D144" s="241">
        <v>0</v>
      </c>
      <c r="E144" s="115" t="s">
        <v>1762</v>
      </c>
      <c r="G144" s="44"/>
    </row>
    <row r="145" spans="2:7" ht="14.5" hidden="1" outlineLevel="2" x14ac:dyDescent="0.35">
      <c r="B145" s="114"/>
      <c r="C145" s="113" t="s">
        <v>1862</v>
      </c>
      <c r="D145" s="266">
        <v>0</v>
      </c>
      <c r="E145" s="115" t="s">
        <v>1762</v>
      </c>
      <c r="G145" s="44"/>
    </row>
    <row r="146" spans="2:7" ht="14.5" hidden="1" outlineLevel="2" x14ac:dyDescent="0.35">
      <c r="B146" s="114"/>
      <c r="C146" s="113" t="s">
        <v>78</v>
      </c>
      <c r="D146" s="241">
        <v>0</v>
      </c>
      <c r="E146" s="115" t="s">
        <v>1762</v>
      </c>
      <c r="G146" s="44"/>
    </row>
    <row r="147" spans="2:7" ht="14.5" hidden="1" outlineLevel="2" x14ac:dyDescent="0.35">
      <c r="B147" s="114"/>
      <c r="C147" s="113" t="s">
        <v>79</v>
      </c>
      <c r="D147" s="266">
        <v>0</v>
      </c>
      <c r="E147" s="115" t="s">
        <v>1762</v>
      </c>
      <c r="G147" s="44"/>
    </row>
    <row r="148" spans="2:7" ht="14.5" hidden="1" outlineLevel="2" x14ac:dyDescent="0.35">
      <c r="B148" s="114"/>
      <c r="C148" s="113" t="s">
        <v>80</v>
      </c>
      <c r="D148" s="241" t="s">
        <v>1236</v>
      </c>
      <c r="E148" s="115"/>
      <c r="G148" s="44"/>
    </row>
    <row r="149" spans="2:7" ht="14.5" hidden="1" outlineLevel="2" x14ac:dyDescent="0.35">
      <c r="B149" s="114"/>
      <c r="C149" s="113" t="s">
        <v>81</v>
      </c>
      <c r="D149" s="254">
        <v>0</v>
      </c>
      <c r="E149" s="115" t="s">
        <v>1762</v>
      </c>
      <c r="G149" s="44"/>
    </row>
    <row r="150" spans="2:7" ht="14.5" hidden="1" outlineLevel="2" x14ac:dyDescent="0.35">
      <c r="B150" s="114"/>
      <c r="C150" s="113" t="s">
        <v>82</v>
      </c>
      <c r="D150" s="254">
        <v>0</v>
      </c>
      <c r="E150" s="115" t="s">
        <v>1762</v>
      </c>
      <c r="G150" s="44"/>
    </row>
    <row r="151" spans="2:7" ht="14.5" hidden="1" outlineLevel="2" x14ac:dyDescent="0.35">
      <c r="B151" s="114"/>
      <c r="C151" s="113" t="s">
        <v>83</v>
      </c>
      <c r="D151" s="241">
        <v>0</v>
      </c>
      <c r="E151" s="115" t="s">
        <v>1762</v>
      </c>
      <c r="G151" s="44"/>
    </row>
    <row r="152" spans="2:7" ht="14.5" hidden="1" outlineLevel="2" x14ac:dyDescent="0.35">
      <c r="B152" s="114"/>
      <c r="C152" s="113" t="s">
        <v>84</v>
      </c>
      <c r="D152" s="265">
        <v>0</v>
      </c>
      <c r="E152" s="115" t="s">
        <v>1762</v>
      </c>
      <c r="G152" s="44"/>
    </row>
    <row r="153" spans="2:7" ht="14.5" hidden="1" outlineLevel="2" x14ac:dyDescent="0.35">
      <c r="B153" s="114"/>
      <c r="C153" s="113" t="s">
        <v>1863</v>
      </c>
      <c r="D153" s="265">
        <v>0</v>
      </c>
      <c r="E153" s="115" t="s">
        <v>1762</v>
      </c>
      <c r="G153" s="44"/>
    </row>
    <row r="154" spans="2:7" ht="14.5" hidden="1" outlineLevel="2" x14ac:dyDescent="0.35">
      <c r="B154" s="114"/>
      <c r="C154" s="113" t="s">
        <v>85</v>
      </c>
      <c r="D154" s="254">
        <v>0</v>
      </c>
      <c r="E154" s="115" t="s">
        <v>1762</v>
      </c>
      <c r="G154" s="44"/>
    </row>
    <row r="155" spans="2:7" ht="14.5" hidden="1" x14ac:dyDescent="0.35">
      <c r="B155" s="114"/>
      <c r="C155" s="113" t="s">
        <v>86</v>
      </c>
      <c r="D155" s="254">
        <v>0</v>
      </c>
      <c r="E155" s="115" t="s">
        <v>1762</v>
      </c>
      <c r="G155" s="44"/>
    </row>
    <row r="156" spans="2:7" ht="14.5" hidden="1" x14ac:dyDescent="0.35">
      <c r="B156" s="114"/>
      <c r="C156" s="113" t="s">
        <v>1864</v>
      </c>
      <c r="D156" s="254">
        <v>0</v>
      </c>
      <c r="E156" s="115" t="s">
        <v>1762</v>
      </c>
      <c r="G156" s="44"/>
    </row>
    <row r="157" spans="2:7" ht="14.5" x14ac:dyDescent="0.35">
      <c r="B157" s="114"/>
      <c r="C157" s="113" t="s">
        <v>1865</v>
      </c>
      <c r="D157" s="254" t="s">
        <v>1807</v>
      </c>
      <c r="E157" s="115" t="s">
        <v>1866</v>
      </c>
      <c r="G157" s="44"/>
    </row>
    <row r="158" spans="2:7" ht="14.5" x14ac:dyDescent="0.35">
      <c r="B158" s="113"/>
      <c r="C158" s="49"/>
      <c r="D158" s="253"/>
      <c r="E158" s="115"/>
      <c r="G158" s="44"/>
    </row>
    <row r="159" spans="2:7" ht="14.5" x14ac:dyDescent="0.35">
      <c r="B159" s="116"/>
      <c r="C159" s="117" t="s">
        <v>1867</v>
      </c>
      <c r="D159" s="241" t="s">
        <v>1807</v>
      </c>
      <c r="E159" s="118" t="s">
        <v>1762</v>
      </c>
      <c r="G159" s="44"/>
    </row>
    <row r="160" spans="2:7" ht="14.5" hidden="1" outlineLevel="1" x14ac:dyDescent="0.35">
      <c r="B160" s="117" t="s">
        <v>1762</v>
      </c>
      <c r="C160" s="117" t="s">
        <v>1868</v>
      </c>
      <c r="D160" s="119" t="s">
        <v>1236</v>
      </c>
      <c r="E160" s="118"/>
      <c r="G160" s="44"/>
    </row>
    <row r="161" spans="2:7" ht="14.5" hidden="1" outlineLevel="1" x14ac:dyDescent="0.35">
      <c r="B161" s="117"/>
      <c r="C161" s="117" t="s">
        <v>1869</v>
      </c>
      <c r="D161" s="119"/>
      <c r="E161" s="118"/>
      <c r="G161" s="44"/>
    </row>
    <row r="162" spans="2:7" ht="14.5" hidden="1" outlineLevel="1" x14ac:dyDescent="0.35">
      <c r="B162" s="117"/>
      <c r="C162" s="117" t="s">
        <v>1870</v>
      </c>
      <c r="D162" s="119">
        <v>32874</v>
      </c>
      <c r="E162" s="118"/>
      <c r="G162" s="44"/>
    </row>
    <row r="163" spans="2:7" ht="14.5" hidden="1" outlineLevel="1" x14ac:dyDescent="0.35">
      <c r="B163" s="117"/>
      <c r="C163" s="117" t="s">
        <v>1871</v>
      </c>
      <c r="D163" s="119">
        <v>32874</v>
      </c>
      <c r="E163" s="118"/>
      <c r="G163" s="44"/>
    </row>
    <row r="164" spans="2:7" ht="14.5" hidden="1" outlineLevel="1" x14ac:dyDescent="0.35">
      <c r="B164" s="117"/>
      <c r="C164" s="117" t="s">
        <v>1872</v>
      </c>
      <c r="D164" s="119">
        <v>32874</v>
      </c>
      <c r="E164" s="118"/>
      <c r="G164" s="44"/>
    </row>
    <row r="165" spans="2:7" ht="14.5" hidden="1" outlineLevel="1" x14ac:dyDescent="0.35">
      <c r="B165" s="117"/>
      <c r="C165" s="117" t="s">
        <v>1873</v>
      </c>
      <c r="D165" s="120">
        <v>0</v>
      </c>
      <c r="E165" s="118"/>
      <c r="G165" s="44"/>
    </row>
    <row r="166" spans="2:7" ht="14.5" hidden="1" outlineLevel="1" x14ac:dyDescent="0.35">
      <c r="B166" s="117"/>
      <c r="C166" s="117" t="s">
        <v>1874</v>
      </c>
      <c r="D166" s="120">
        <v>0</v>
      </c>
      <c r="E166" s="118"/>
      <c r="G166" s="44"/>
    </row>
    <row r="167" spans="2:7" ht="14.5" hidden="1" outlineLevel="1" x14ac:dyDescent="0.35">
      <c r="B167" s="117"/>
      <c r="C167" s="117" t="s">
        <v>1875</v>
      </c>
      <c r="D167" s="120">
        <v>0</v>
      </c>
      <c r="E167" s="118"/>
      <c r="G167" s="44"/>
    </row>
    <row r="168" spans="2:7" ht="14.5" hidden="1" outlineLevel="1" x14ac:dyDescent="0.35">
      <c r="B168" s="117"/>
      <c r="C168" s="117" t="s">
        <v>1876</v>
      </c>
      <c r="D168" s="119"/>
      <c r="E168" s="118" t="s">
        <v>1877</v>
      </c>
      <c r="G168" s="44"/>
    </row>
    <row r="169" spans="2:7" ht="14.5" hidden="1" outlineLevel="1" x14ac:dyDescent="0.35">
      <c r="B169" s="113"/>
      <c r="C169" s="49"/>
      <c r="D169" s="90"/>
      <c r="E169" s="115"/>
      <c r="G169" s="44"/>
    </row>
    <row r="170" spans="2:7" ht="14.5" hidden="1" outlineLevel="1" x14ac:dyDescent="0.35">
      <c r="B170" s="113"/>
      <c r="C170" s="49"/>
      <c r="D170" s="90"/>
      <c r="E170" s="115"/>
      <c r="G170" s="44"/>
    </row>
    <row r="171" spans="2:7" ht="14.5" hidden="1" outlineLevel="1" x14ac:dyDescent="0.35">
      <c r="B171" s="113"/>
      <c r="C171" s="49"/>
      <c r="D171" s="90"/>
      <c r="E171" s="115"/>
      <c r="G171" s="44"/>
    </row>
    <row r="172" spans="2:7" ht="14.5" hidden="1" outlineLevel="1" x14ac:dyDescent="0.35">
      <c r="B172" s="113"/>
      <c r="C172" s="49"/>
      <c r="D172" s="90"/>
      <c r="E172" s="115"/>
      <c r="G172" s="44"/>
    </row>
    <row r="173" spans="2:7" ht="14.5" hidden="1" outlineLevel="1" x14ac:dyDescent="0.35">
      <c r="B173" s="113"/>
      <c r="C173" s="49"/>
      <c r="D173" s="90"/>
      <c r="E173" s="115"/>
      <c r="G173" s="44"/>
    </row>
    <row r="174" spans="2:7" ht="14.5" hidden="1" outlineLevel="1" x14ac:dyDescent="0.35">
      <c r="B174" s="113"/>
      <c r="C174" s="49"/>
      <c r="D174" s="90"/>
      <c r="E174" s="115"/>
      <c r="G174" s="44"/>
    </row>
    <row r="175" spans="2:7" ht="14.5" hidden="1" outlineLevel="1" x14ac:dyDescent="0.35">
      <c r="B175" s="113"/>
      <c r="C175" s="49"/>
      <c r="D175" s="90"/>
      <c r="E175" s="115"/>
      <c r="G175" s="44"/>
    </row>
    <row r="176" spans="2:7" ht="14.5" hidden="1" outlineLevel="1" x14ac:dyDescent="0.35">
      <c r="B176" s="262"/>
      <c r="C176" s="263"/>
      <c r="D176" s="264"/>
      <c r="E176" s="262">
        <f>SUBTOTAL(103,Table3[[#Headers],[Notes]])</f>
        <v>1</v>
      </c>
      <c r="G176" s="44"/>
    </row>
    <row r="177" spans="1:8" hidden="1" outlineLevel="1" x14ac:dyDescent="0.25">
      <c r="B177" s="121"/>
      <c r="C177" s="121"/>
      <c r="D177" s="121"/>
      <c r="E177" s="121"/>
      <c r="F177" s="122"/>
      <c r="H177" s="44"/>
    </row>
    <row r="178" spans="1:8" collapsed="1" x14ac:dyDescent="0.25">
      <c r="B178" s="123"/>
      <c r="C178" s="123"/>
      <c r="D178" s="123"/>
      <c r="E178" s="123"/>
      <c r="F178" s="124"/>
      <c r="H178" s="44"/>
    </row>
    <row r="179" spans="1:8" x14ac:dyDescent="0.25">
      <c r="B179" s="123"/>
      <c r="C179" s="123"/>
      <c r="D179" s="123"/>
      <c r="E179" s="123"/>
      <c r="F179" s="124"/>
      <c r="H179" s="44"/>
    </row>
    <row r="180" spans="1:8" x14ac:dyDescent="0.25">
      <c r="B180" s="123"/>
      <c r="C180" s="123"/>
      <c r="D180" s="123"/>
      <c r="E180" s="123"/>
      <c r="F180" s="124"/>
      <c r="H180" s="44"/>
    </row>
    <row r="181" spans="1:8" hidden="1" outlineLevel="1" x14ac:dyDescent="0.25">
      <c r="B181" s="123"/>
      <c r="C181" s="123"/>
      <c r="D181" s="123"/>
      <c r="E181" s="123"/>
      <c r="F181" s="124"/>
    </row>
    <row r="182" spans="1:8" ht="12.65" hidden="1" customHeight="1" outlineLevel="1" x14ac:dyDescent="0.25">
      <c r="B182" s="123"/>
      <c r="C182" s="123"/>
      <c r="D182" s="123"/>
      <c r="E182" s="123"/>
      <c r="F182" s="124"/>
    </row>
    <row r="183" spans="1:8" hidden="1" outlineLevel="1" x14ac:dyDescent="0.25">
      <c r="A183" s="125"/>
      <c r="B183" s="123"/>
      <c r="C183" s="123"/>
      <c r="D183" s="123"/>
      <c r="E183" s="123"/>
      <c r="F183" s="124"/>
    </row>
    <row r="184" spans="1:8" hidden="1" outlineLevel="1" x14ac:dyDescent="0.25">
      <c r="A184" s="125"/>
      <c r="B184" s="123"/>
      <c r="C184" s="123"/>
      <c r="D184" s="123"/>
      <c r="E184" s="123"/>
      <c r="F184" s="124"/>
    </row>
    <row r="185" spans="1:8" hidden="1" outlineLevel="1" x14ac:dyDescent="0.25">
      <c r="A185" s="125"/>
      <c r="B185" s="123"/>
      <c r="C185" s="123"/>
      <c r="D185" s="123"/>
      <c r="E185" s="123"/>
      <c r="F185" s="124"/>
    </row>
    <row r="186" spans="1:8" hidden="1" outlineLevel="1" x14ac:dyDescent="0.25">
      <c r="A186" s="125"/>
      <c r="B186" s="123"/>
      <c r="C186" s="123"/>
      <c r="D186" s="123"/>
      <c r="E186" s="123"/>
      <c r="F186" s="124"/>
    </row>
    <row r="187" spans="1:8" hidden="1" outlineLevel="1" x14ac:dyDescent="0.25">
      <c r="A187" s="125"/>
      <c r="B187" s="123"/>
      <c r="C187" s="123"/>
      <c r="D187" s="123"/>
      <c r="E187" s="123"/>
      <c r="F187" s="124"/>
    </row>
    <row r="188" spans="1:8" hidden="1" outlineLevel="1" x14ac:dyDescent="0.25">
      <c r="A188" s="125"/>
      <c r="B188" s="123"/>
      <c r="C188" s="123"/>
      <c r="D188" s="123"/>
      <c r="E188" s="123"/>
      <c r="F188" s="124"/>
    </row>
    <row r="189" spans="1:8" collapsed="1" x14ac:dyDescent="0.25">
      <c r="A189" s="125"/>
      <c r="B189" s="123"/>
      <c r="C189" s="123"/>
      <c r="D189" s="123"/>
      <c r="E189" s="123"/>
      <c r="F189" s="124"/>
    </row>
    <row r="190" spans="1:8" x14ac:dyDescent="0.25">
      <c r="A190" s="125"/>
      <c r="B190" s="123"/>
      <c r="C190" s="123"/>
      <c r="D190" s="123"/>
      <c r="E190" s="123"/>
      <c r="F190" s="124"/>
    </row>
    <row r="191" spans="1:8" x14ac:dyDescent="0.25">
      <c r="A191" s="125"/>
      <c r="B191" s="123"/>
      <c r="C191" s="123"/>
      <c r="D191" s="123"/>
      <c r="E191" s="123"/>
      <c r="F191" s="124"/>
    </row>
    <row r="192" spans="1:8" x14ac:dyDescent="0.25">
      <c r="A192" s="125"/>
      <c r="B192" s="123"/>
      <c r="C192" s="123"/>
      <c r="D192" s="123"/>
      <c r="E192" s="123"/>
      <c r="F192" s="124"/>
    </row>
    <row r="193" spans="1:6" x14ac:dyDescent="0.25">
      <c r="A193" s="125"/>
      <c r="B193" s="123"/>
      <c r="C193" s="123"/>
      <c r="D193" s="123"/>
      <c r="E193" s="123"/>
      <c r="F193" s="124"/>
    </row>
    <row r="194" spans="1:6" x14ac:dyDescent="0.25">
      <c r="A194" s="125"/>
      <c r="B194" s="123"/>
      <c r="C194" s="123"/>
      <c r="D194" s="123"/>
      <c r="E194" s="123"/>
      <c r="F194" s="124"/>
    </row>
    <row r="195" spans="1:6" x14ac:dyDescent="0.25">
      <c r="A195" s="125"/>
      <c r="B195" s="123"/>
      <c r="C195" s="123"/>
      <c r="D195" s="123"/>
      <c r="E195" s="123"/>
      <c r="F195" s="124"/>
    </row>
    <row r="196" spans="1:6" x14ac:dyDescent="0.25">
      <c r="A196" s="125"/>
      <c r="B196" s="123"/>
      <c r="C196" s="123"/>
      <c r="D196" s="123"/>
      <c r="E196" s="123"/>
      <c r="F196" s="124"/>
    </row>
    <row r="197" spans="1:6" x14ac:dyDescent="0.25">
      <c r="A197" s="125"/>
      <c r="B197" s="123"/>
      <c r="C197" s="123"/>
      <c r="D197" s="123"/>
      <c r="E197" s="123"/>
      <c r="F197" s="124"/>
    </row>
    <row r="198" spans="1:6" ht="62.5" customHeight="1" x14ac:dyDescent="0.25">
      <c r="A198" s="126" t="s">
        <v>1878</v>
      </c>
      <c r="B198" s="127"/>
      <c r="C198" s="127"/>
      <c r="D198" s="127"/>
      <c r="E198" s="127"/>
      <c r="F198" s="128"/>
    </row>
    <row r="199" spans="1:6" x14ac:dyDescent="0.25">
      <c r="A199" s="125"/>
    </row>
    <row r="200" spans="1:6" x14ac:dyDescent="0.25">
      <c r="A200" s="125"/>
    </row>
    <row r="201" spans="1:6" x14ac:dyDescent="0.25">
      <c r="A201" s="125"/>
    </row>
    <row r="202" spans="1:6" x14ac:dyDescent="0.25">
      <c r="A202" s="125"/>
    </row>
    <row r="203" spans="1:6" x14ac:dyDescent="0.25">
      <c r="A203" s="125"/>
    </row>
    <row r="204" spans="1:6" x14ac:dyDescent="0.25">
      <c r="A204" s="125"/>
    </row>
    <row r="205" spans="1:6" x14ac:dyDescent="0.25">
      <c r="A205" s="125"/>
    </row>
    <row r="206" spans="1:6" x14ac:dyDescent="0.25">
      <c r="A206" s="125"/>
    </row>
    <row r="207" spans="1:6" x14ac:dyDescent="0.25">
      <c r="A207" s="125"/>
    </row>
    <row r="208" spans="1:6" x14ac:dyDescent="0.25">
      <c r="A208" s="125"/>
    </row>
    <row r="209" spans="1:1" x14ac:dyDescent="0.25">
      <c r="A209" s="125"/>
    </row>
    <row r="210" spans="1:1" x14ac:dyDescent="0.25">
      <c r="A210" s="125"/>
    </row>
    <row r="211" spans="1:1" x14ac:dyDescent="0.25">
      <c r="A211" s="125"/>
    </row>
    <row r="212" spans="1:1" x14ac:dyDescent="0.25">
      <c r="A212" s="125"/>
    </row>
    <row r="213" spans="1:1" x14ac:dyDescent="0.25">
      <c r="A213" s="125"/>
    </row>
    <row r="214" spans="1:1" x14ac:dyDescent="0.25">
      <c r="A214" s="125"/>
    </row>
    <row r="215" spans="1:1" x14ac:dyDescent="0.25">
      <c r="A215" s="125"/>
    </row>
    <row r="216" spans="1:1" x14ac:dyDescent="0.25">
      <c r="A216" s="125"/>
    </row>
    <row r="217" spans="1:1" x14ac:dyDescent="0.25">
      <c r="A217" s="125"/>
    </row>
    <row r="218" spans="1:1" x14ac:dyDescent="0.25">
      <c r="A218" s="125"/>
    </row>
    <row r="219" spans="1:1" x14ac:dyDescent="0.25">
      <c r="A219" s="129"/>
    </row>
  </sheetData>
  <mergeCells count="1">
    <mergeCell ref="G13:H13"/>
  </mergeCells>
  <dataValidations count="21">
    <dataValidation type="list" allowBlank="1" showInputMessage="1" showErrorMessage="1" sqref="D160" xr:uid="{7ECCEAB9-6721-4AB6-8C07-9C548965E0A8}">
      <formula1>"choose one, Additional Collateral, Capital Improvements, Collateral, Deferred Maintenance, Debt Service Shortfall, Environmental, In Lieu of Tax/Insurance Escrow, Other, Tenant Improvements/Leasing Commissions, Tenant"</formula1>
    </dataValidation>
    <dataValidation type="list" allowBlank="1" showInputMessage="1" showErrorMessage="1" sqref="D47" xr:uid="{4824B898-2EAA-4EAD-AE8E-BE6F4F0F1B78}">
      <formula1>"choose one, Yes, No"</formula1>
    </dataValidation>
    <dataValidation showInputMessage="1" showErrorMessage="1" sqref="D18" xr:uid="{741E32B3-B100-4931-9329-9DF411C534CB}"/>
    <dataValidation type="list" allowBlank="1" showInputMessage="1" showErrorMessage="1" sqref="D37 D21" xr:uid="{CCB38D0E-EA7F-4D78-B698-5D97F9C14D6D}">
      <formula1>"choose one, Single Funding, Construction Funding, Multiple Funding"</formula1>
    </dataValidation>
    <dataValidation type="list" showInputMessage="1" showErrorMessage="1" sqref="D17" xr:uid="{00330A38-1726-4EE4-A81B-FB9F91373FE6}">
      <formula1>"choose one, Coop, Condo, N/A"</formula1>
    </dataValidation>
    <dataValidation type="list" allowBlank="1" showInputMessage="1" showErrorMessage="1" sqref="D92:D93 D88 D84 D80" xr:uid="{A2613A5A-3CBD-44E3-BC93-695DC33534BF}">
      <formula1>"choose one, Full Payoff, Lockout, Yield Maintenance, Other"</formula1>
    </dataValidation>
    <dataValidation type="list" allowBlank="1" showInputMessage="1" showErrorMessage="1" sqref="D148" xr:uid="{80B0B8E2-0EB9-4D7F-BD63-638926C3F0F5}">
      <formula1>"choose one, Preleased, Speculative"</formula1>
    </dataValidation>
    <dataValidation type="list" allowBlank="1" showInputMessage="1" showErrorMessage="1" sqref="D64" xr:uid="{89FF86B6-D0DA-455C-8EE8-7887D236004B}">
      <formula1>"choose one, Monthly, Every 3 months, Every 6 months, Once a year"</formula1>
    </dataValidation>
    <dataValidation type="list" allowBlank="1" showInputMessage="1" showErrorMessage="1" sqref="D135 D28 D137:D138 D159 D71" xr:uid="{FF0A1EDF-CE05-424C-98EC-C62A717D0AB2}">
      <formula1>"choose one, No, Yes"</formula1>
    </dataValidation>
    <dataValidation type="list" allowBlank="1" showInputMessage="1" showErrorMessage="1" sqref="D20" xr:uid="{C2F558C6-773C-4E32-920C-2E5B0E2685B8}">
      <formula1>"choose one, N/A, Principal Forgiveness, Interest Rate Reduction, Payment Delay, Term Extension"</formula1>
    </dataValidation>
    <dataValidation type="list" allowBlank="1" showInputMessage="1" showErrorMessage="1" sqref="D19" xr:uid="{99719A07-BB3B-47D3-BEFC-5DBFFE91107C}">
      <formula1>"choose one, New Origination, Secondary Purchase, Refinance, Modification"</formula1>
    </dataValidation>
    <dataValidation type="list" allowBlank="1" showInputMessage="1" showErrorMessage="1" sqref="D77" xr:uid="{F15DB3E0-1245-488F-B2F5-127381E29593}">
      <formula1>"No, Yes"</formula1>
    </dataValidation>
    <dataValidation type="list" allowBlank="1" showInputMessage="1" showErrorMessage="1" sqref="D106 D120 D58" xr:uid="{07C06C70-2D5C-41C3-A5F1-89CD0FE73546}">
      <formula1>"choose one, SOFR 30 day, SOFR Term 1 month, LIBOR 1 month"</formula1>
    </dataValidation>
    <dataValidation type="list" allowBlank="1" showInputMessage="1" showErrorMessage="1" sqref="D105 D119 D45" xr:uid="{8B7CEB16-D67D-439F-B0E0-7DE0812EDF20}">
      <formula1>"choose one, 30/360, Actual/360"</formula1>
    </dataValidation>
    <dataValidation type="list" allowBlank="1" showInputMessage="1" showErrorMessage="1" sqref="D104 D118 D44" xr:uid="{C0E555A3-7F9D-4CC0-A41C-679D99D3747A}">
      <formula1>"choose one, Fixed rate, Adjustable rate"</formula1>
    </dataValidation>
    <dataValidation type="list" allowBlank="1" showInputMessage="1" showErrorMessage="1" sqref="D52" xr:uid="{C5D08976-B27A-4583-914E-99C4A0A9BFDC}">
      <formula1>"choose one, Amortizing, Interest Only, I/O first then Amortizing"</formula1>
    </dataValidation>
    <dataValidation type="list" allowBlank="1" showInputMessage="1" showErrorMessage="1" sqref="D21" xr:uid="{5238D8D4-F192-4A10-AD96-B06019238F93}">
      <formula1>"choose one, True, False"</formula1>
    </dataValidation>
    <dataValidation type="list" allowBlank="1" showInputMessage="1" showErrorMessage="1" sqref="D15" xr:uid="{79E595F2-F7FA-486F-B467-5BFD09AA3AD9}">
      <formula1>"choose one, A Note, B Note, C Note, Mezz, Preferred Equity, Common Equity"</formula1>
    </dataValidation>
    <dataValidation type="list" allowBlank="1" showInputMessage="1" showErrorMessage="1" sqref="D14" xr:uid="{B318EFEF-CA63-415E-AA37-4F6E04DFB93D}">
      <formula1>"choose one, Annuity, Life"</formula1>
    </dataValidation>
    <dataValidation type="list" allowBlank="1" showInputMessage="1" showErrorMessage="1" sqref="D59" xr:uid="{BAEEA521-7BE5-4C03-ADFC-DE65AADAFCDA}">
      <formula1>"choose one, No Rounding, Always Round Up, Always Round Down, Round 5/4"</formula1>
    </dataValidation>
    <dataValidation type="list" allowBlank="1" showInputMessage="1" showErrorMessage="1" sqref="D61" xr:uid="{1747B390-4133-4878-97C4-431D41F7B70C}">
      <formula1>"choose one, SOFR - US Govt Securities, LIBOR - US/London"</formula1>
    </dataValidation>
  </dataValidations>
  <pageMargins left="0.7" right="0.7" top="0.75" bottom="0.75" header="0.3" footer="0.3"/>
  <pageSetup orientation="portrait" r:id="rId1"/>
  <headerFooter>
    <oddFooter>&amp;L&amp;1#&amp;"FS Elliot Pro"&amp;9&amp;K737373Classification: Customer Confidential</oddFooter>
  </headerFooter>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4055-B364-4F88-8FD0-CAE3C7542BBB}">
  <sheetPr>
    <tabColor theme="5" tint="0.79998168889431442"/>
    <pageSetUpPr autoPageBreaks="0"/>
  </sheetPr>
  <dimension ref="A1:L24"/>
  <sheetViews>
    <sheetView workbookViewId="0"/>
  </sheetViews>
  <sheetFormatPr defaultColWidth="8.7265625" defaultRowHeight="12.5" x14ac:dyDescent="0.25"/>
  <cols>
    <col min="1" max="2" width="22.453125" style="43" bestFit="1" customWidth="1"/>
    <col min="3" max="3" width="27.1796875" style="43" bestFit="1" customWidth="1"/>
    <col min="4" max="6" width="27.1796875" style="43" customWidth="1"/>
    <col min="7" max="7" width="27.1796875" style="43" bestFit="1" customWidth="1"/>
    <col min="8" max="8" width="24.1796875" style="43" customWidth="1"/>
    <col min="9" max="16384" width="8.7265625" style="43"/>
  </cols>
  <sheetData>
    <row r="1" spans="1:12" ht="14.5" x14ac:dyDescent="0.35">
      <c r="A1" s="130"/>
      <c r="B1" s="131" t="s">
        <v>1722</v>
      </c>
      <c r="C1" s="44"/>
      <c r="D1" s="44"/>
      <c r="E1" s="44"/>
      <c r="F1" s="44"/>
      <c r="G1" s="44"/>
    </row>
    <row r="2" spans="1:12" ht="14.5" x14ac:dyDescent="0.35">
      <c r="A2" s="59" t="s">
        <v>1755</v>
      </c>
      <c r="B2" s="131" t="s">
        <v>1722</v>
      </c>
      <c r="C2" s="44"/>
      <c r="D2" s="44"/>
      <c r="E2" s="44"/>
      <c r="F2" s="44"/>
      <c r="G2" s="44"/>
    </row>
    <row r="4" spans="1:12" ht="18" x14ac:dyDescent="0.4">
      <c r="A4" s="53" t="s">
        <v>1879</v>
      </c>
      <c r="B4" s="53"/>
      <c r="C4" s="53"/>
      <c r="D4" s="53"/>
      <c r="E4" s="53"/>
      <c r="F4" s="53"/>
      <c r="G4" s="53"/>
      <c r="H4" s="53"/>
    </row>
    <row r="5" spans="1:12" ht="18" x14ac:dyDescent="0.4">
      <c r="A5" s="132"/>
      <c r="B5" s="132"/>
      <c r="C5" s="132"/>
      <c r="D5" s="132"/>
      <c r="E5" s="132"/>
      <c r="F5" s="132"/>
      <c r="G5" s="132"/>
      <c r="H5" s="132"/>
    </row>
    <row r="6" spans="1:12" x14ac:dyDescent="0.25">
      <c r="C6" s="133" t="s">
        <v>1880</v>
      </c>
      <c r="D6" s="133"/>
      <c r="E6" s="133"/>
      <c r="F6" s="133"/>
      <c r="G6" s="133"/>
      <c r="H6" s="134"/>
    </row>
    <row r="7" spans="1:12" ht="13" x14ac:dyDescent="0.3">
      <c r="B7" s="43" t="s">
        <v>1771</v>
      </c>
      <c r="C7" s="135" t="s">
        <v>1881</v>
      </c>
      <c r="D7" s="135" t="s">
        <v>1882</v>
      </c>
      <c r="E7" s="135" t="s">
        <v>1883</v>
      </c>
      <c r="F7" s="135" t="s">
        <v>1884</v>
      </c>
      <c r="G7" s="135" t="s">
        <v>1885</v>
      </c>
      <c r="H7" s="135" t="s">
        <v>1886</v>
      </c>
      <c r="L7" s="58"/>
    </row>
    <row r="8" spans="1:12" ht="13" x14ac:dyDescent="0.3">
      <c r="A8" s="134"/>
      <c r="B8" s="49" t="s">
        <v>203</v>
      </c>
      <c r="C8" s="267" t="str">
        <f>'Entity Data'!$D$89</f>
        <v>SSP-CS RESORT, LLC</v>
      </c>
      <c r="D8" s="267" t="str">
        <f>'Entity Data'!$D$90</f>
        <v>CSR GOLFCO, LLC</v>
      </c>
      <c r="E8" s="267" t="str">
        <f>'Entity Data'!$D$91</f>
        <v>CSR HOTELCO, LLC</v>
      </c>
      <c r="F8" s="267" t="str">
        <f>'Entity Data'!$D$92</f>
        <v>CSR OPCO, LLC</v>
      </c>
      <c r="G8" s="267" t="str">
        <f>'Entity Data'!$D$93</f>
        <v>CSR OPCO II, LLC</v>
      </c>
      <c r="H8" s="267" t="str">
        <f>'Entity Data'!$D$94</f>
        <v>CSR LANDCO, LLC</v>
      </c>
      <c r="I8" s="44"/>
    </row>
    <row r="9" spans="1:12" ht="13" x14ac:dyDescent="0.3">
      <c r="A9" s="134"/>
      <c r="B9" s="49" t="s">
        <v>204</v>
      </c>
      <c r="C9" s="136"/>
      <c r="D9" s="98"/>
      <c r="E9" s="98"/>
      <c r="F9" s="98"/>
      <c r="G9" s="98"/>
      <c r="H9" s="98"/>
      <c r="I9" s="44"/>
    </row>
    <row r="10" spans="1:12" ht="13" x14ac:dyDescent="0.3">
      <c r="A10" s="134"/>
      <c r="B10" s="49" t="s">
        <v>205</v>
      </c>
      <c r="C10" s="136"/>
      <c r="D10" s="98"/>
      <c r="E10" s="98"/>
      <c r="F10" s="98"/>
      <c r="G10" s="98"/>
      <c r="H10" s="98"/>
      <c r="I10" s="44"/>
    </row>
    <row r="11" spans="1:12" ht="13" x14ac:dyDescent="0.3">
      <c r="A11" s="134"/>
      <c r="B11" s="49" t="s">
        <v>206</v>
      </c>
      <c r="C11" s="136"/>
      <c r="D11" s="98"/>
      <c r="E11" s="98"/>
      <c r="F11" s="98"/>
      <c r="G11" s="98"/>
      <c r="H11" s="98"/>
      <c r="I11" s="44"/>
    </row>
    <row r="12" spans="1:12" ht="13" x14ac:dyDescent="0.3">
      <c r="A12" s="134"/>
      <c r="B12" s="49" t="s">
        <v>113</v>
      </c>
      <c r="C12" s="268" t="str">
        <f>INDEX('Entity Data'!$H:$H,MATCH(C$8,'Entity Data'!$D:$D,0))</f>
        <v>Wilmington</v>
      </c>
      <c r="D12" s="268" t="str">
        <f>INDEX('Entity Data'!$H:$H,MATCH(D$8,'Entity Data'!$D:$D,0))</f>
        <v>Wilmington</v>
      </c>
      <c r="E12" s="268" t="str">
        <f>INDEX('Entity Data'!$H:$H,MATCH(E$8,'Entity Data'!$D:$D,0))</f>
        <v>Wilmington</v>
      </c>
      <c r="F12" s="268" t="str">
        <f>INDEX('Entity Data'!$H:$H,MATCH(F$8,'Entity Data'!$D:$D,0))</f>
        <v>Wilmington</v>
      </c>
      <c r="G12" s="268" t="str">
        <f>INDEX('Entity Data'!$H:$H,MATCH(G$8,'Entity Data'!$D:$D,0))</f>
        <v>Wilmington</v>
      </c>
      <c r="H12" s="268" t="str">
        <f>INDEX('Entity Data'!$H:$H,MATCH(H$8,'Entity Data'!$D:$D,0))</f>
        <v>Wilmington</v>
      </c>
    </row>
    <row r="13" spans="1:12" ht="13" x14ac:dyDescent="0.3">
      <c r="A13" s="134"/>
      <c r="B13" s="49" t="s">
        <v>119</v>
      </c>
      <c r="C13" s="268" t="str">
        <f>INDEX('Entity Data'!$I:$I,MATCH(C$8,'Entity Data'!$D:$D,0))</f>
        <v>United States</v>
      </c>
      <c r="D13" s="268" t="str">
        <f>INDEX('Entity Data'!$I:$I,MATCH(D$8,'Entity Data'!$D:$D,0))</f>
        <v>United States</v>
      </c>
      <c r="E13" s="268" t="str">
        <f>INDEX('Entity Data'!$I:$I,MATCH(E$8,'Entity Data'!$D:$D,0))</f>
        <v>United States</v>
      </c>
      <c r="F13" s="268" t="str">
        <f>INDEX('Entity Data'!$I:$I,MATCH(F$8,'Entity Data'!$D:$D,0))</f>
        <v>United States</v>
      </c>
      <c r="G13" s="268" t="str">
        <f>INDEX('Entity Data'!$I:$I,MATCH(G$8,'Entity Data'!$D:$D,0))</f>
        <v>United States</v>
      </c>
      <c r="H13" s="268" t="str">
        <f>INDEX('Entity Data'!$I:$I,MATCH(H$8,'Entity Data'!$D:$D,0))</f>
        <v>United States</v>
      </c>
    </row>
    <row r="14" spans="1:12" ht="13" x14ac:dyDescent="0.3">
      <c r="A14" s="134"/>
      <c r="B14" s="49" t="s">
        <v>207</v>
      </c>
      <c r="C14" s="137"/>
      <c r="D14" s="138"/>
      <c r="E14" s="138"/>
      <c r="F14" s="138"/>
      <c r="G14" s="138"/>
      <c r="H14" s="138"/>
      <c r="I14" s="44"/>
    </row>
    <row r="15" spans="1:12" ht="13" x14ac:dyDescent="0.3">
      <c r="A15" s="134"/>
      <c r="B15" s="49" t="s">
        <v>208</v>
      </c>
      <c r="C15" s="136"/>
      <c r="D15" s="98"/>
      <c r="E15" s="98"/>
      <c r="F15" s="98"/>
      <c r="G15" s="98"/>
      <c r="H15" s="98"/>
      <c r="I15" s="44"/>
    </row>
    <row r="16" spans="1:12" ht="13" x14ac:dyDescent="0.3">
      <c r="A16" s="134"/>
      <c r="B16" s="49" t="s">
        <v>209</v>
      </c>
      <c r="C16" s="136"/>
      <c r="D16" s="98"/>
      <c r="E16" s="98"/>
      <c r="F16" s="98"/>
      <c r="G16" s="98"/>
      <c r="H16" s="98"/>
      <c r="I16" s="44"/>
    </row>
    <row r="17" spans="1:9" ht="13" x14ac:dyDescent="0.3">
      <c r="A17" s="134"/>
      <c r="B17" s="49" t="s">
        <v>210</v>
      </c>
      <c r="C17" s="136"/>
      <c r="D17" s="98"/>
      <c r="E17" s="98"/>
      <c r="F17" s="98"/>
      <c r="G17" s="98"/>
      <c r="H17" s="98"/>
      <c r="I17" s="44"/>
    </row>
    <row r="18" spans="1:9" ht="13" x14ac:dyDescent="0.3">
      <c r="A18" s="134"/>
      <c r="B18" s="49" t="s">
        <v>211</v>
      </c>
      <c r="C18" s="268">
        <f>INDEX('Entity Data'!$N:$N,MATCH(C$8,'Entity Data'!$D:$D,0))</f>
        <v>19808</v>
      </c>
      <c r="D18" s="268">
        <f>INDEX('Entity Data'!$N:$N,MATCH(D$8,'Entity Data'!$D:$D,0))</f>
        <v>19808</v>
      </c>
      <c r="E18" s="268">
        <f>INDEX('Entity Data'!$N:$N,MATCH(E$8,'Entity Data'!$D:$D,0))</f>
        <v>19808</v>
      </c>
      <c r="F18" s="268">
        <f>INDEX('Entity Data'!$N:$N,MATCH(F$8,'Entity Data'!$D:$D,0))</f>
        <v>19808</v>
      </c>
      <c r="G18" s="268">
        <f>INDEX('Entity Data'!$N:$N,MATCH(G$8,'Entity Data'!$D:$D,0))</f>
        <v>19808</v>
      </c>
      <c r="H18" s="268">
        <f>INDEX('Entity Data'!$N:$N,MATCH(H$8,'Entity Data'!$D:$D,0))</f>
        <v>19808</v>
      </c>
    </row>
    <row r="19" spans="1:9" ht="13" x14ac:dyDescent="0.3">
      <c r="A19" s="134"/>
      <c r="B19" s="49" t="s">
        <v>212</v>
      </c>
      <c r="C19" s="268" t="str">
        <f>INDEX('Entity Data'!$O:$O,MATCH(C$8,'Entity Data'!$D:$D,0))</f>
        <v>DE</v>
      </c>
      <c r="D19" s="268" t="str">
        <f>INDEX('Entity Data'!$O:$O,MATCH(D$8,'Entity Data'!$D:$D,0))</f>
        <v>DE</v>
      </c>
      <c r="E19" s="268" t="str">
        <f>INDEX('Entity Data'!$O:$O,MATCH(E$8,'Entity Data'!$D:$D,0))</f>
        <v>DE</v>
      </c>
      <c r="F19" s="268" t="str">
        <f>INDEX('Entity Data'!$O:$O,MATCH(F$8,'Entity Data'!$D:$D,0))</f>
        <v>DE</v>
      </c>
      <c r="G19" s="268" t="str">
        <f>INDEX('Entity Data'!$O:$O,MATCH(G$8,'Entity Data'!$D:$D,0))</f>
        <v>DE</v>
      </c>
      <c r="H19" s="268" t="str">
        <f>INDEX('Entity Data'!$O:$O,MATCH(H$8,'Entity Data'!$D:$D,0))</f>
        <v>DE</v>
      </c>
    </row>
    <row r="20" spans="1:9" ht="13" x14ac:dyDescent="0.3">
      <c r="A20" s="134"/>
      <c r="B20" s="49" t="s">
        <v>213</v>
      </c>
      <c r="C20" s="268" t="str">
        <f>INDEX('Entity Data'!$P:$P,MATCH(C$8,'Entity Data'!$D:$D,0))</f>
        <v>251 LITTLE FALLS DRIVE</v>
      </c>
      <c r="D20" s="255" t="str">
        <f>INDEX('Entity Data'!$P:$P,MATCH(D$8,'Entity Data'!$D:$D,0))</f>
        <v>251 LITTLE FALLS DRIVE</v>
      </c>
      <c r="E20" s="255" t="str">
        <f>INDEX('Entity Data'!$P:$P,MATCH(E$8,'Entity Data'!$D:$D,0))</f>
        <v>251 LITTLE FALLS DRIVE</v>
      </c>
      <c r="F20" s="255" t="str">
        <f>INDEX('Entity Data'!$P:$P,MATCH(F$8,'Entity Data'!$D:$D,0))</f>
        <v>251 LITTLE FALLS DRIVE</v>
      </c>
      <c r="G20" s="255" t="str">
        <f>INDEX('Entity Data'!$P:$P,MATCH(G$8,'Entity Data'!$D:$D,0))</f>
        <v>251 LITTLE FALLS DRIVE</v>
      </c>
      <c r="H20" s="255" t="str">
        <f>INDEX('Entity Data'!$P:$P,MATCH(H$8,'Entity Data'!$D:$D,0))</f>
        <v>251 LITTLE FALLS DRIVE</v>
      </c>
    </row>
    <row r="21" spans="1:9" ht="13" x14ac:dyDescent="0.3">
      <c r="A21" s="134"/>
      <c r="B21" s="49" t="s">
        <v>214</v>
      </c>
      <c r="C21" s="136"/>
      <c r="D21" s="98"/>
      <c r="E21" s="98"/>
      <c r="F21" s="98"/>
      <c r="G21" s="98"/>
      <c r="H21" s="98"/>
    </row>
    <row r="22" spans="1:9" ht="13" x14ac:dyDescent="0.3">
      <c r="A22" s="134"/>
      <c r="B22" s="49" t="s">
        <v>215</v>
      </c>
      <c r="C22" s="255" t="str">
        <f>INDEX('Entity Data'!$R:$R,MATCH(C$8,'Entity Data'!$D:$D,0))</f>
        <v>LC - Limited Liability Company</v>
      </c>
      <c r="D22" s="255" t="str">
        <f>INDEX('Entity Data'!$R:$R,MATCH(D$8,'Entity Data'!$D:$D,0))</f>
        <v>LC - Limited Liability Company</v>
      </c>
      <c r="E22" s="255" t="str">
        <f>INDEX('Entity Data'!$R:$R,MATCH(E$8,'Entity Data'!$D:$D,0))</f>
        <v>LC - Limited Liability Company</v>
      </c>
      <c r="F22" s="255" t="str">
        <f>INDEX('Entity Data'!$R:$R,MATCH(F$8,'Entity Data'!$D:$D,0))</f>
        <v>LC - Limited Liability Company</v>
      </c>
      <c r="G22" s="255" t="str">
        <f>INDEX('Entity Data'!$R:$R,MATCH(G$8,'Entity Data'!$D:$D,0))</f>
        <v>LC - Limited Liability Company</v>
      </c>
      <c r="H22" s="255" t="str">
        <f>INDEX('Entity Data'!$R:$R,MATCH(H$8,'Entity Data'!$D:$D,0))</f>
        <v>LC - Limited Liability Company</v>
      </c>
    </row>
    <row r="23" spans="1:9" ht="13" x14ac:dyDescent="0.3">
      <c r="A23" s="134"/>
      <c r="B23" s="49" t="s">
        <v>216</v>
      </c>
      <c r="C23" s="255" t="str">
        <f>INDEX('Entity Data'!$S:$S,MATCH(C$8,'Entity Data'!$D:$D,0))</f>
        <v>EIN</v>
      </c>
      <c r="D23" s="255" t="str">
        <f>INDEX('Entity Data'!$S:$S,MATCH(D$8,'Entity Data'!$D:$D,0))</f>
        <v>EIN</v>
      </c>
      <c r="E23" s="255" t="str">
        <f>INDEX('Entity Data'!$S:$S,MATCH(E$8,'Entity Data'!$D:$D,0))</f>
        <v>EIN</v>
      </c>
      <c r="F23" s="255" t="str">
        <f>INDEX('Entity Data'!$S:$S,MATCH(F$8,'Entity Data'!$D:$D,0))</f>
        <v>EIN</v>
      </c>
      <c r="G23" s="255" t="str">
        <f>INDEX('Entity Data'!$S:$S,MATCH(G$8,'Entity Data'!$D:$D,0))</f>
        <v>EIN</v>
      </c>
      <c r="H23" s="255" t="str">
        <f>INDEX('Entity Data'!$S:$S,MATCH(H$8,'Entity Data'!$D:$D,0))</f>
        <v>EIN</v>
      </c>
    </row>
    <row r="24" spans="1:9" ht="13" x14ac:dyDescent="0.3">
      <c r="A24" s="134"/>
      <c r="B24" s="49" t="s">
        <v>217</v>
      </c>
      <c r="C24" s="255" t="str">
        <f>INDEX('Entity Data'!$T:$T,MATCH(C$8,'Entity Data'!$D:$D,0))</f>
        <v>41-4406446</v>
      </c>
      <c r="D24" s="255" t="str">
        <f>INDEX('Entity Data'!$T:$T,MATCH(D$8,'Entity Data'!$D:$D,0))</f>
        <v>41-5161624</v>
      </c>
      <c r="E24" s="255" t="str">
        <f>INDEX('Entity Data'!$T:$T,MATCH(E$8,'Entity Data'!$D:$D,0))</f>
        <v>41-5161624</v>
      </c>
      <c r="F24" s="255" t="str">
        <f>INDEX('Entity Data'!$T:$T,MATCH(F$8,'Entity Data'!$D:$D,0))</f>
        <v>41-5161624</v>
      </c>
      <c r="G24" s="255" t="str">
        <f>INDEX('Entity Data'!$T:$T,MATCH(G$8,'Entity Data'!$D:$D,0))</f>
        <v>41-5161624</v>
      </c>
      <c r="H24" s="255" t="str">
        <f>INDEX('Entity Data'!$T:$T,MATCH(H$8,'Entity Data'!$D:$D,0))</f>
        <v>41-5161624</v>
      </c>
    </row>
  </sheetData>
  <pageMargins left="0.7" right="0.7" top="0.75" bottom="0.75" header="0.3" footer="0.3"/>
  <pageSetup orientation="portrait" r:id="rId1"/>
  <headerFooter>
    <oddFooter>&amp;L&amp;1#&amp;"FS Elliot Pro"&amp;9&amp;K737373Classification: Customer Confidential</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7A813-FB49-473B-92D9-2641338F7317}">
  <sheetPr>
    <tabColor theme="5" tint="0.79998168889431442"/>
    <pageSetUpPr autoPageBreaks="0"/>
  </sheetPr>
  <dimension ref="A1:H86"/>
  <sheetViews>
    <sheetView workbookViewId="0">
      <selection activeCell="C53" sqref="C53"/>
    </sheetView>
  </sheetViews>
  <sheetFormatPr defaultColWidth="9.1796875" defaultRowHeight="12.5" outlineLevelRow="2" x14ac:dyDescent="0.25"/>
  <cols>
    <col min="1" max="1" width="22.453125" style="43" bestFit="1" customWidth="1"/>
    <col min="2" max="2" width="51.26953125" style="43" bestFit="1" customWidth="1"/>
    <col min="3" max="4" width="32.54296875" style="43" customWidth="1"/>
    <col min="5" max="5" width="2.54296875" style="87" customWidth="1"/>
    <col min="6" max="16384" width="9.1796875" style="43"/>
  </cols>
  <sheetData>
    <row r="1" spans="1:8" ht="18" x14ac:dyDescent="0.4">
      <c r="A1" s="42" t="s">
        <v>2102</v>
      </c>
      <c r="B1" s="260" t="s">
        <v>2103</v>
      </c>
    </row>
    <row r="2" spans="1:8" ht="14.5" x14ac:dyDescent="0.35">
      <c r="A2" s="60" t="s">
        <v>1941</v>
      </c>
      <c r="B2" s="131" t="s">
        <v>1722</v>
      </c>
      <c r="C2" s="44"/>
    </row>
    <row r="3" spans="1:8" ht="14.5" x14ac:dyDescent="0.35">
      <c r="A3" s="59" t="s">
        <v>1755</v>
      </c>
      <c r="B3" s="131" t="s">
        <v>1722</v>
      </c>
      <c r="C3" s="44"/>
    </row>
    <row r="6" spans="1:8" ht="18" x14ac:dyDescent="0.4">
      <c r="A6" s="53" t="s">
        <v>1891</v>
      </c>
      <c r="B6" s="53"/>
      <c r="C6" s="53"/>
    </row>
    <row r="7" spans="1:8" ht="18" x14ac:dyDescent="0.4">
      <c r="A7" s="132"/>
      <c r="B7" s="132"/>
      <c r="C7" s="133" t="s">
        <v>1892</v>
      </c>
    </row>
    <row r="8" spans="1:8" ht="14.5" x14ac:dyDescent="0.35">
      <c r="B8" s="139" t="s">
        <v>1893</v>
      </c>
      <c r="C8" s="140" t="s">
        <v>1894</v>
      </c>
      <c r="D8" s="141" t="s">
        <v>1754</v>
      </c>
      <c r="E8" s="43"/>
      <c r="H8" s="142"/>
    </row>
    <row r="9" spans="1:8" ht="14.5" x14ac:dyDescent="0.35">
      <c r="A9" s="134"/>
      <c r="B9" s="49" t="s">
        <v>109</v>
      </c>
      <c r="C9" s="55" t="str">
        <f>B1</f>
        <v>CRYSTAL SPRINGS RESORT</v>
      </c>
      <c r="D9" s="143" t="s">
        <v>1762</v>
      </c>
      <c r="E9" s="43"/>
      <c r="F9" s="44"/>
      <c r="G9" s="44"/>
      <c r="H9" s="87"/>
    </row>
    <row r="10" spans="1:8" ht="14.5" x14ac:dyDescent="0.35">
      <c r="B10" s="144" t="s">
        <v>1895</v>
      </c>
      <c r="C10" s="270" t="str">
        <f>INDEX('Collateral Data'!$E:$E,MATCH($B$1,'Collateral Data'!$C:$C,0))</f>
        <v>Lodging - Hospitality - Full Service</v>
      </c>
      <c r="D10" s="143" t="s">
        <v>1762</v>
      </c>
      <c r="E10" s="43"/>
      <c r="F10" s="44"/>
      <c r="H10" s="87"/>
    </row>
    <row r="11" spans="1:8" ht="14.5" x14ac:dyDescent="0.35">
      <c r="A11" s="134"/>
      <c r="B11" s="49" t="s">
        <v>111</v>
      </c>
      <c r="C11" s="270" t="str">
        <f>INDEX('Collateral Data'!$F:$F,MATCH($B$1,'Collateral Data'!$C:$C,0))</f>
        <v>Suburban</v>
      </c>
      <c r="D11" s="143" t="s">
        <v>1762</v>
      </c>
      <c r="E11" s="43"/>
      <c r="F11" s="44"/>
      <c r="G11" s="44"/>
      <c r="H11" s="87"/>
    </row>
    <row r="12" spans="1:8" ht="14.5" x14ac:dyDescent="0.35">
      <c r="A12" s="134"/>
      <c r="B12" s="49" t="s">
        <v>1896</v>
      </c>
      <c r="C12" s="270" t="str">
        <f>INDEX('Collateral Data'!$G:$G,MATCH($B$1,'Collateral Data'!$C:$C,0))</f>
        <v>Various</v>
      </c>
      <c r="D12" s="143" t="s">
        <v>1897</v>
      </c>
      <c r="E12" s="43"/>
      <c r="F12" s="146" t="s">
        <v>1898</v>
      </c>
      <c r="G12" s="44"/>
      <c r="H12" s="87"/>
    </row>
    <row r="13" spans="1:8" ht="14.5" x14ac:dyDescent="0.35">
      <c r="A13" s="134"/>
      <c r="B13" s="49" t="s">
        <v>1899</v>
      </c>
      <c r="C13" s="145"/>
      <c r="D13" s="143"/>
      <c r="E13" s="43"/>
      <c r="F13" s="43" t="s">
        <v>1900</v>
      </c>
      <c r="G13" s="44"/>
      <c r="H13" s="87"/>
    </row>
    <row r="14" spans="1:8" ht="14.5" x14ac:dyDescent="0.35">
      <c r="A14" s="134"/>
      <c r="B14" s="49" t="s">
        <v>113</v>
      </c>
      <c r="C14" s="270" t="str">
        <f>INDEX('Collateral Data'!$H:$H,MATCH($B$1,'Collateral Data'!$C:$C,0))</f>
        <v>Various</v>
      </c>
      <c r="D14" s="143" t="s">
        <v>1897</v>
      </c>
      <c r="E14" s="43"/>
      <c r="F14" s="43" t="s">
        <v>1901</v>
      </c>
      <c r="G14" s="44"/>
      <c r="H14" s="87"/>
    </row>
    <row r="15" spans="1:8" ht="14.5" x14ac:dyDescent="0.35">
      <c r="A15" s="134"/>
      <c r="B15" s="49" t="s">
        <v>212</v>
      </c>
      <c r="C15" s="270" t="str">
        <f>INDEX('Collateral Data'!$I:$I,MATCH($B$1,'Collateral Data'!$C:$C,0))</f>
        <v>NJ</v>
      </c>
      <c r="D15" s="143" t="s">
        <v>1762</v>
      </c>
      <c r="E15" s="43"/>
      <c r="F15" s="43" t="s">
        <v>1902</v>
      </c>
      <c r="G15" s="44"/>
      <c r="H15" s="87"/>
    </row>
    <row r="16" spans="1:8" ht="14.5" x14ac:dyDescent="0.35">
      <c r="A16" s="134"/>
      <c r="B16" s="49" t="s">
        <v>115</v>
      </c>
      <c r="C16" s="270" t="str">
        <f>INDEX('Collateral Data'!$J:$J,MATCH($B$1,'Collateral Data'!$C:$C,0))</f>
        <v>Various</v>
      </c>
      <c r="D16" s="143" t="s">
        <v>1897</v>
      </c>
      <c r="E16" s="43"/>
      <c r="F16" s="43" t="s">
        <v>1903</v>
      </c>
      <c r="G16" s="44"/>
      <c r="H16" s="87"/>
    </row>
    <row r="17" spans="1:8" ht="14.5" x14ac:dyDescent="0.35">
      <c r="A17" s="134"/>
      <c r="B17" s="49" t="s">
        <v>116</v>
      </c>
      <c r="C17" s="270" t="str">
        <f>INDEX('Collateral Data'!$K:$K,MATCH($B$1,'Collateral Data'!$C:$C,0))</f>
        <v>Sussex</v>
      </c>
      <c r="D17" s="143" t="s">
        <v>1762</v>
      </c>
      <c r="E17" s="43"/>
      <c r="F17" s="43" t="s">
        <v>1904</v>
      </c>
      <c r="G17" s="44"/>
      <c r="H17" s="87"/>
    </row>
    <row r="18" spans="1:8" ht="14.5" x14ac:dyDescent="0.35">
      <c r="B18" s="49" t="s">
        <v>117</v>
      </c>
      <c r="C18" s="270" t="str">
        <f>INDEX('Collateral Data'!$L:$L,MATCH($B$1,'Collateral Data'!$C:$C,0))</f>
        <v>Various</v>
      </c>
      <c r="D18" s="143" t="s">
        <v>1897</v>
      </c>
      <c r="E18" s="43"/>
      <c r="F18" s="44"/>
      <c r="G18" s="44"/>
      <c r="H18" s="87"/>
    </row>
    <row r="19" spans="1:8" ht="14.5" x14ac:dyDescent="0.35">
      <c r="B19" s="49" t="s">
        <v>2104</v>
      </c>
      <c r="C19" s="273">
        <f>'Collateral Data'!$U$181</f>
        <v>1</v>
      </c>
      <c r="D19" s="143" t="s">
        <v>1762</v>
      </c>
      <c r="E19" s="43"/>
      <c r="F19" s="44"/>
      <c r="G19" s="44"/>
      <c r="H19" s="87"/>
    </row>
    <row r="20" spans="1:8" ht="14.5" x14ac:dyDescent="0.35">
      <c r="B20" s="49" t="s">
        <v>124</v>
      </c>
      <c r="C20" s="273" t="str">
        <f>'Collateral Data'!$V$181</f>
        <v>Fee Simple</v>
      </c>
      <c r="D20" s="143" t="s">
        <v>1762</v>
      </c>
      <c r="E20" s="43"/>
      <c r="F20" s="44"/>
      <c r="G20" s="44"/>
      <c r="H20" s="87"/>
    </row>
    <row r="21" spans="1:8" ht="14.5" x14ac:dyDescent="0.35">
      <c r="A21" s="134"/>
      <c r="B21" s="49" t="s">
        <v>125</v>
      </c>
      <c r="C21" s="247">
        <f>'Collateral Data'!$W$181</f>
        <v>1995</v>
      </c>
      <c r="D21" s="143" t="s">
        <v>1762</v>
      </c>
      <c r="E21" s="43"/>
      <c r="F21" s="44"/>
      <c r="G21" s="44"/>
      <c r="H21" s="87"/>
    </row>
    <row r="22" spans="1:8" ht="14.5" x14ac:dyDescent="0.35">
      <c r="A22" s="134"/>
      <c r="B22" s="49" t="s">
        <v>126</v>
      </c>
      <c r="C22" s="250">
        <f>'Collateral Data'!X181</f>
        <v>2001</v>
      </c>
      <c r="D22" s="143"/>
      <c r="E22" s="43"/>
      <c r="F22" s="44"/>
      <c r="G22" s="44"/>
      <c r="H22" s="87"/>
    </row>
    <row r="23" spans="1:8" ht="14.5" x14ac:dyDescent="0.35">
      <c r="A23" s="134"/>
      <c r="B23" s="49" t="s">
        <v>1905</v>
      </c>
      <c r="C23" s="274">
        <f>'Collateral Data'!S181</f>
        <v>648408</v>
      </c>
      <c r="D23" s="143" t="s">
        <v>1762</v>
      </c>
      <c r="E23" s="43"/>
      <c r="F23" s="44"/>
      <c r="G23" s="44"/>
      <c r="H23" s="87"/>
    </row>
    <row r="24" spans="1:8" ht="14.5" x14ac:dyDescent="0.35">
      <c r="A24" s="134"/>
      <c r="B24" s="49" t="s">
        <v>1906</v>
      </c>
      <c r="C24" s="274">
        <f>'Collateral Data'!T181</f>
        <v>648408</v>
      </c>
      <c r="D24" s="143"/>
      <c r="E24" s="43"/>
      <c r="F24" s="44"/>
      <c r="G24" s="44"/>
      <c r="H24" s="87"/>
    </row>
    <row r="25" spans="1:8" ht="14.5" x14ac:dyDescent="0.35">
      <c r="A25" s="134"/>
      <c r="B25" s="49" t="s">
        <v>1907</v>
      </c>
      <c r="C25" s="275">
        <f>'Collateral Data'!$R$181</f>
        <v>453</v>
      </c>
      <c r="D25" s="143" t="s">
        <v>1762</v>
      </c>
      <c r="E25" s="43"/>
      <c r="F25" s="44"/>
      <c r="G25" s="44"/>
      <c r="H25" s="87"/>
    </row>
    <row r="26" spans="1:8" ht="14.5" x14ac:dyDescent="0.35">
      <c r="A26" s="134"/>
      <c r="B26" s="49" t="s">
        <v>1908</v>
      </c>
      <c r="C26" s="275">
        <f>'Collateral Data'!$R$181</f>
        <v>453</v>
      </c>
      <c r="D26" s="143" t="s">
        <v>1762</v>
      </c>
      <c r="E26" s="43"/>
      <c r="F26" s="44"/>
      <c r="G26" s="44"/>
      <c r="H26" s="87"/>
    </row>
    <row r="27" spans="1:8" ht="14.5" x14ac:dyDescent="0.35">
      <c r="B27" s="49" t="s">
        <v>129</v>
      </c>
      <c r="C27" s="244">
        <f>'Collateral Data'!$AD$181</f>
        <v>46141</v>
      </c>
      <c r="D27" s="143" t="s">
        <v>1762</v>
      </c>
      <c r="E27" s="43"/>
      <c r="G27" s="44"/>
      <c r="H27" s="87"/>
    </row>
    <row r="28" spans="1:8" ht="14.5" x14ac:dyDescent="0.35">
      <c r="B28" s="49" t="s">
        <v>1909</v>
      </c>
      <c r="C28" s="257">
        <f>'Collateral Data'!$AB$181</f>
        <v>232000000</v>
      </c>
      <c r="D28" s="143" t="s">
        <v>1910</v>
      </c>
      <c r="E28" s="43"/>
      <c r="F28" s="44"/>
      <c r="G28" s="44"/>
      <c r="H28" s="87"/>
    </row>
    <row r="29" spans="1:8" ht="14.5" x14ac:dyDescent="0.35">
      <c r="B29" s="113" t="s">
        <v>1911</v>
      </c>
      <c r="C29" s="257">
        <f>'Collateral Data'!$AC$181</f>
        <v>284000000</v>
      </c>
      <c r="D29" s="143" t="s">
        <v>1912</v>
      </c>
      <c r="E29" s="43"/>
      <c r="F29" s="44"/>
      <c r="G29" s="44"/>
      <c r="H29" s="87"/>
    </row>
    <row r="30" spans="1:8" ht="14.5" x14ac:dyDescent="0.35">
      <c r="B30" s="49" t="s">
        <v>1913</v>
      </c>
      <c r="C30" s="261" t="e">
        <f>#REF!/C28</f>
        <v>#REF!</v>
      </c>
      <c r="D30" s="143" t="s">
        <v>1762</v>
      </c>
      <c r="E30" s="43"/>
      <c r="G30" s="44"/>
      <c r="H30" s="87"/>
    </row>
    <row r="31" spans="1:8" ht="14.5" x14ac:dyDescent="0.35">
      <c r="B31" s="49" t="s">
        <v>130</v>
      </c>
      <c r="C31" s="276">
        <f>'Collateral Data'!$AG$181</f>
        <v>46022</v>
      </c>
      <c r="D31" s="148" t="s">
        <v>1914</v>
      </c>
      <c r="E31" s="43"/>
      <c r="F31" s="44"/>
      <c r="G31" s="44"/>
      <c r="H31" s="87"/>
    </row>
    <row r="32" spans="1:8" ht="14.5" x14ac:dyDescent="0.35">
      <c r="B32" s="49" t="s">
        <v>131</v>
      </c>
      <c r="C32" s="277">
        <f>'Collateral Data'!$AH$181</f>
        <v>0.53400000000000003</v>
      </c>
      <c r="D32" s="148" t="s">
        <v>1914</v>
      </c>
      <c r="E32" s="43"/>
      <c r="F32" s="44"/>
      <c r="G32" s="44"/>
      <c r="H32" s="87"/>
    </row>
    <row r="33" spans="2:8" ht="14.5" x14ac:dyDescent="0.35">
      <c r="B33" s="49" t="s">
        <v>132</v>
      </c>
      <c r="C33" s="278" t="str">
        <f>'Collateral Data'!AI181</f>
        <v>Multiple Tenants</v>
      </c>
      <c r="D33" s="148"/>
      <c r="E33" s="43"/>
      <c r="F33" s="44"/>
      <c r="G33" s="44"/>
      <c r="H33" s="87"/>
    </row>
    <row r="34" spans="2:8" s="153" customFormat="1" ht="14.5" hidden="1" outlineLevel="2" x14ac:dyDescent="0.35">
      <c r="B34" s="150" t="s">
        <v>133</v>
      </c>
      <c r="C34" s="151">
        <v>0</v>
      </c>
      <c r="D34" s="152"/>
      <c r="H34" s="154"/>
    </row>
    <row r="35" spans="2:8" s="153" customFormat="1" ht="14.5" hidden="1" outlineLevel="2" x14ac:dyDescent="0.35">
      <c r="B35" s="150" t="s">
        <v>134</v>
      </c>
      <c r="C35" s="155">
        <v>0</v>
      </c>
      <c r="D35" s="152"/>
      <c r="H35" s="154"/>
    </row>
    <row r="36" spans="2:8" s="153" customFormat="1" ht="14.5" hidden="1" outlineLevel="2" x14ac:dyDescent="0.35">
      <c r="B36" s="150" t="s">
        <v>135</v>
      </c>
      <c r="C36" s="156">
        <v>0</v>
      </c>
      <c r="D36" s="157"/>
      <c r="H36" s="154"/>
    </row>
    <row r="37" spans="2:8" s="153" customFormat="1" ht="14.5" collapsed="1" x14ac:dyDescent="0.35">
      <c r="B37" s="150" t="s">
        <v>136</v>
      </c>
      <c r="C37" s="279" t="s">
        <v>95</v>
      </c>
      <c r="D37" s="152" t="s">
        <v>1915</v>
      </c>
      <c r="H37" s="154"/>
    </row>
    <row r="38" spans="2:8" s="160" customFormat="1" ht="14.5" hidden="1" outlineLevel="2" x14ac:dyDescent="0.35">
      <c r="B38" s="158" t="s">
        <v>137</v>
      </c>
      <c r="C38" s="279" t="s">
        <v>95</v>
      </c>
      <c r="D38" s="159"/>
      <c r="H38" s="161"/>
    </row>
    <row r="39" spans="2:8" s="160" customFormat="1" ht="14.5" hidden="1" outlineLevel="2" x14ac:dyDescent="0.35">
      <c r="B39" s="158" t="s">
        <v>138</v>
      </c>
      <c r="C39" s="279" t="s">
        <v>95</v>
      </c>
      <c r="D39" s="159"/>
      <c r="H39" s="161"/>
    </row>
    <row r="40" spans="2:8" s="160" customFormat="1" ht="14.5" hidden="1" outlineLevel="2" x14ac:dyDescent="0.35">
      <c r="B40" s="158" t="s">
        <v>139</v>
      </c>
      <c r="C40" s="279" t="s">
        <v>95</v>
      </c>
      <c r="D40" s="162"/>
      <c r="H40" s="161"/>
    </row>
    <row r="41" spans="2:8" s="160" customFormat="1" ht="14.5" collapsed="1" x14ac:dyDescent="0.35">
      <c r="B41" s="158" t="s">
        <v>140</v>
      </c>
      <c r="C41" s="279" t="s">
        <v>95</v>
      </c>
      <c r="D41" s="159" t="s">
        <v>1916</v>
      </c>
      <c r="H41" s="161"/>
    </row>
    <row r="42" spans="2:8" s="165" customFormat="1" ht="14.5" hidden="1" outlineLevel="2" x14ac:dyDescent="0.35">
      <c r="B42" s="163" t="s">
        <v>141</v>
      </c>
      <c r="C42" s="279" t="s">
        <v>95</v>
      </c>
      <c r="D42" s="164"/>
      <c r="H42" s="166"/>
    </row>
    <row r="43" spans="2:8" s="165" customFormat="1" ht="14.5" hidden="1" outlineLevel="2" x14ac:dyDescent="0.35">
      <c r="B43" s="163" t="s">
        <v>142</v>
      </c>
      <c r="C43" s="279" t="s">
        <v>95</v>
      </c>
      <c r="D43" s="164"/>
      <c r="H43" s="166"/>
    </row>
    <row r="44" spans="2:8" s="165" customFormat="1" ht="14.5" hidden="1" outlineLevel="2" x14ac:dyDescent="0.35">
      <c r="B44" s="163" t="s">
        <v>143</v>
      </c>
      <c r="C44" s="279" t="s">
        <v>95</v>
      </c>
      <c r="D44" s="167"/>
      <c r="H44" s="166"/>
    </row>
    <row r="45" spans="2:8" s="165" customFormat="1" ht="14.5" collapsed="1" x14ac:dyDescent="0.35">
      <c r="B45" s="163" t="s">
        <v>144</v>
      </c>
      <c r="C45" s="279" t="s">
        <v>95</v>
      </c>
      <c r="D45" s="167" t="s">
        <v>1917</v>
      </c>
      <c r="H45" s="166"/>
    </row>
    <row r="46" spans="2:8" ht="14.5" x14ac:dyDescent="0.35">
      <c r="B46" s="49" t="s">
        <v>1918</v>
      </c>
      <c r="C46" s="168">
        <v>440.62</v>
      </c>
      <c r="D46" s="143" t="s">
        <v>1919</v>
      </c>
      <c r="E46" s="43"/>
      <c r="F46" s="44"/>
      <c r="G46" s="44"/>
      <c r="H46" s="87"/>
    </row>
    <row r="47" spans="2:8" ht="14.5" x14ac:dyDescent="0.35">
      <c r="B47" s="49" t="s">
        <v>145</v>
      </c>
      <c r="C47" s="147" t="s">
        <v>95</v>
      </c>
      <c r="D47" s="143" t="s">
        <v>1762</v>
      </c>
      <c r="E47" s="43"/>
      <c r="F47" s="44"/>
      <c r="G47" s="44"/>
      <c r="H47" s="87"/>
    </row>
    <row r="48" spans="2:8" ht="14.5" x14ac:dyDescent="0.35">
      <c r="B48" s="49" t="s">
        <v>146</v>
      </c>
      <c r="C48" s="147" t="s">
        <v>95</v>
      </c>
      <c r="D48" s="143"/>
      <c r="E48" s="43"/>
      <c r="F48" s="44"/>
      <c r="G48" s="44"/>
      <c r="H48" s="87"/>
    </row>
    <row r="49" spans="1:8" ht="14.5" x14ac:dyDescent="0.35">
      <c r="B49" s="49" t="s">
        <v>1920</v>
      </c>
      <c r="C49" s="89">
        <v>0</v>
      </c>
      <c r="D49" s="143"/>
      <c r="E49" s="43"/>
      <c r="F49" s="44"/>
      <c r="G49" s="44"/>
      <c r="H49" s="87"/>
    </row>
    <row r="50" spans="1:8" ht="14.5" x14ac:dyDescent="0.35">
      <c r="B50" s="49" t="s">
        <v>1921</v>
      </c>
      <c r="C50" s="65" t="s">
        <v>95</v>
      </c>
      <c r="D50" s="143"/>
      <c r="E50" s="43"/>
      <c r="F50" s="44"/>
      <c r="G50" s="44"/>
      <c r="H50" s="87"/>
    </row>
    <row r="51" spans="1:8" ht="14.5" outlineLevel="1" x14ac:dyDescent="0.35">
      <c r="B51" s="169" t="s">
        <v>1731</v>
      </c>
      <c r="C51" s="280">
        <f>'Collateral Data'!$BA$181</f>
        <v>46022</v>
      </c>
      <c r="D51" s="149"/>
      <c r="E51" s="43"/>
      <c r="H51" s="87"/>
    </row>
    <row r="52" spans="1:8" ht="14.5" outlineLevel="1" x14ac:dyDescent="0.35">
      <c r="B52" s="169" t="s">
        <v>1732</v>
      </c>
      <c r="C52" s="257">
        <f>'Collateral Data'!$BB$181</f>
        <v>106001305.38999999</v>
      </c>
      <c r="D52" s="143"/>
      <c r="E52" s="43"/>
      <c r="F52" s="44"/>
      <c r="G52" s="44"/>
      <c r="H52" s="87"/>
    </row>
    <row r="53" spans="1:8" ht="14.5" outlineLevel="1" x14ac:dyDescent="0.35">
      <c r="B53" s="169" t="s">
        <v>1733</v>
      </c>
      <c r="C53" s="257">
        <f>'Collateral Data'!$BC$181</f>
        <v>83952611.24000001</v>
      </c>
      <c r="D53" s="143"/>
      <c r="E53" s="43"/>
      <c r="F53" s="44"/>
      <c r="G53" s="44"/>
      <c r="H53" s="87"/>
    </row>
    <row r="54" spans="1:8" ht="14.5" outlineLevel="1" x14ac:dyDescent="0.35">
      <c r="B54" s="169" t="s">
        <v>1734</v>
      </c>
      <c r="C54" s="281">
        <f>C52-C53</f>
        <v>22048694.149999976</v>
      </c>
      <c r="D54" s="143"/>
      <c r="E54" s="43"/>
      <c r="F54" s="44"/>
      <c r="G54" s="44"/>
      <c r="H54" s="87"/>
    </row>
    <row r="55" spans="1:8" ht="14.5" outlineLevel="1" x14ac:dyDescent="0.35">
      <c r="B55" s="169" t="s">
        <v>1735</v>
      </c>
      <c r="C55" s="257">
        <f>'Collateral Data'!$BE$181</f>
        <v>22048694.14999998</v>
      </c>
      <c r="D55" s="143"/>
      <c r="E55" s="43"/>
      <c r="F55" s="44"/>
      <c r="G55" s="44"/>
      <c r="H55" s="87"/>
    </row>
    <row r="56" spans="1:8" ht="14.5" x14ac:dyDescent="0.35">
      <c r="B56" s="169" t="s">
        <v>1736</v>
      </c>
      <c r="C56" s="282" t="str">
        <f>'Collateral Data'!$BF$181</f>
        <v>FY 2025 Financials</v>
      </c>
      <c r="D56" s="170"/>
      <c r="E56" s="43"/>
      <c r="F56" s="44"/>
      <c r="H56" s="87"/>
    </row>
    <row r="57" spans="1:8" ht="14.5" x14ac:dyDescent="0.35">
      <c r="B57" s="49" t="s">
        <v>1737</v>
      </c>
      <c r="C57" s="257">
        <f>'Collateral Data'!$BG$181</f>
        <v>3194380.9045028584</v>
      </c>
      <c r="D57" s="143"/>
      <c r="E57" s="43"/>
      <c r="F57" s="44"/>
      <c r="G57" s="44"/>
      <c r="H57" s="87"/>
    </row>
    <row r="58" spans="1:8" ht="14.5" x14ac:dyDescent="0.35">
      <c r="B58" s="49" t="s">
        <v>1738</v>
      </c>
      <c r="C58" s="261" t="e">
        <f>C54/#REF!</f>
        <v>#REF!</v>
      </c>
      <c r="D58" s="143"/>
      <c r="E58" s="43"/>
      <c r="F58" s="44"/>
      <c r="G58" s="44"/>
      <c r="H58" s="87"/>
    </row>
    <row r="59" spans="1:8" ht="14.5" x14ac:dyDescent="0.35">
      <c r="B59" s="49" t="s">
        <v>1739</v>
      </c>
      <c r="C59" s="283" t="e">
        <f>'Loan Boarding Data'!$H$28</f>
        <v>#REF!</v>
      </c>
      <c r="D59" s="143"/>
      <c r="E59" s="43"/>
      <c r="F59" s="44"/>
      <c r="G59" s="44"/>
      <c r="H59" s="87"/>
    </row>
    <row r="63" spans="1:8" x14ac:dyDescent="0.25">
      <c r="A63" s="43" t="s">
        <v>1922</v>
      </c>
    </row>
    <row r="65" spans="1:3" x14ac:dyDescent="0.25">
      <c r="A65" s="126" t="s">
        <v>1923</v>
      </c>
      <c r="B65" s="121"/>
      <c r="C65" s="121"/>
    </row>
    <row r="66" spans="1:3" x14ac:dyDescent="0.25">
      <c r="A66" s="125"/>
      <c r="B66" s="123"/>
      <c r="C66" s="123"/>
    </row>
    <row r="67" spans="1:3" x14ac:dyDescent="0.25">
      <c r="A67" s="125"/>
      <c r="B67" s="123"/>
      <c r="C67" s="123"/>
    </row>
    <row r="68" spans="1:3" x14ac:dyDescent="0.25">
      <c r="A68" s="125"/>
      <c r="B68" s="123"/>
      <c r="C68" s="123"/>
    </row>
    <row r="69" spans="1:3" x14ac:dyDescent="0.25">
      <c r="A69" s="125"/>
      <c r="B69" s="123"/>
      <c r="C69" s="123"/>
    </row>
    <row r="70" spans="1:3" x14ac:dyDescent="0.25">
      <c r="A70" s="125"/>
      <c r="B70" s="123"/>
      <c r="C70" s="123"/>
    </row>
    <row r="71" spans="1:3" x14ac:dyDescent="0.25">
      <c r="A71" s="125"/>
      <c r="B71" s="123"/>
      <c r="C71" s="123"/>
    </row>
    <row r="72" spans="1:3" x14ac:dyDescent="0.25">
      <c r="A72" s="125"/>
      <c r="B72" s="123"/>
      <c r="C72" s="123"/>
    </row>
    <row r="73" spans="1:3" x14ac:dyDescent="0.25">
      <c r="A73" s="125"/>
      <c r="B73" s="123"/>
      <c r="C73" s="123"/>
    </row>
    <row r="74" spans="1:3" x14ac:dyDescent="0.25">
      <c r="A74" s="125"/>
      <c r="B74" s="123"/>
      <c r="C74" s="123"/>
    </row>
    <row r="75" spans="1:3" x14ac:dyDescent="0.25">
      <c r="A75" s="125"/>
      <c r="B75" s="123"/>
      <c r="C75" s="123"/>
    </row>
    <row r="76" spans="1:3" x14ac:dyDescent="0.25">
      <c r="A76" s="125"/>
      <c r="B76" s="123"/>
      <c r="C76" s="123"/>
    </row>
    <row r="77" spans="1:3" x14ac:dyDescent="0.25">
      <c r="A77" s="125"/>
      <c r="B77" s="123"/>
      <c r="C77" s="123"/>
    </row>
    <row r="78" spans="1:3" x14ac:dyDescent="0.25">
      <c r="A78" s="125"/>
      <c r="B78" s="123"/>
      <c r="C78" s="123"/>
    </row>
    <row r="79" spans="1:3" x14ac:dyDescent="0.25">
      <c r="A79" s="125"/>
      <c r="B79" s="123"/>
      <c r="C79" s="123"/>
    </row>
    <row r="80" spans="1:3" x14ac:dyDescent="0.25">
      <c r="A80" s="125"/>
      <c r="B80" s="123"/>
      <c r="C80" s="123"/>
    </row>
    <row r="81" spans="1:3" x14ac:dyDescent="0.25">
      <c r="A81" s="125"/>
      <c r="B81" s="123"/>
      <c r="C81" s="123"/>
    </row>
    <row r="82" spans="1:3" x14ac:dyDescent="0.25">
      <c r="A82" s="125"/>
      <c r="B82" s="123"/>
      <c r="C82" s="123"/>
    </row>
    <row r="83" spans="1:3" x14ac:dyDescent="0.25">
      <c r="A83" s="125"/>
      <c r="B83" s="123"/>
      <c r="C83" s="123"/>
    </row>
    <row r="84" spans="1:3" x14ac:dyDescent="0.25">
      <c r="A84" s="125"/>
      <c r="B84" s="123"/>
      <c r="C84" s="123"/>
    </row>
    <row r="85" spans="1:3" x14ac:dyDescent="0.25">
      <c r="A85" s="125"/>
      <c r="B85" s="123"/>
      <c r="C85" s="123"/>
    </row>
    <row r="86" spans="1:3" x14ac:dyDescent="0.25">
      <c r="A86" s="129"/>
      <c r="B86" s="127"/>
      <c r="C86" s="127"/>
    </row>
  </sheetData>
  <dataValidations disablePrompts="1" count="3">
    <dataValidation type="list" allowBlank="1" showInputMessage="1" showErrorMessage="1" sqref="C50:D50" xr:uid="{7D351E25-59CB-42E7-8060-0CB8924D5196}">
      <formula1>"choose one, N/A, No, Yes"</formula1>
    </dataValidation>
    <dataValidation type="list" allowBlank="1" showInputMessage="1" showErrorMessage="1" sqref="C33:D33" xr:uid="{508355CC-5DBC-4865-A379-94C98D216E77}">
      <formula1>"choose one, Multiple Tenants, Single Tenant"</formula1>
    </dataValidation>
    <dataValidation type="list" allowBlank="1" showInputMessage="1" showErrorMessage="1" sqref="C13" xr:uid="{27D92014-8D87-4048-9F61-1654EA1307F9}">
      <formula1>"choose one, CBD (Urban), Suburban, Urban (nonCBD)"</formula1>
    </dataValidation>
  </dataValidations>
  <pageMargins left="0.7" right="0.7" top="0.75" bottom="0.75" header="0.3" footer="0.3"/>
  <pageSetup orientation="portrait" r:id="rId1"/>
  <headerFooter>
    <oddFooter>&amp;L&amp;1#&amp;"FS Elliot Pro"&amp;9&amp;K737373Classification: Customer Confidential</oddFooter>
  </headerFooter>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1B2E3-CA02-4B2B-8BF1-E56E7118EA7B}">
  <sheetPr>
    <tabColor theme="5" tint="0.79998168889431442"/>
    <pageSetUpPr autoPageBreaks="0"/>
  </sheetPr>
  <dimension ref="A1:F19"/>
  <sheetViews>
    <sheetView workbookViewId="0">
      <selection activeCell="C8" sqref="C8"/>
    </sheetView>
  </sheetViews>
  <sheetFormatPr defaultColWidth="8.7265625" defaultRowHeight="12.5" x14ac:dyDescent="0.25"/>
  <cols>
    <col min="1" max="1" width="22.453125" style="43" bestFit="1" customWidth="1"/>
    <col min="2" max="2" width="29.453125" style="43" customWidth="1"/>
    <col min="3" max="3" width="16.7265625" style="43" customWidth="1"/>
    <col min="4" max="5" width="27.1796875" style="43" bestFit="1" customWidth="1"/>
    <col min="6" max="7" width="16.7265625" style="43" customWidth="1"/>
    <col min="8" max="16384" width="8.7265625" style="43"/>
  </cols>
  <sheetData>
    <row r="1" spans="1:6" ht="14.5" x14ac:dyDescent="0.35">
      <c r="A1" s="130" t="s">
        <v>1941</v>
      </c>
      <c r="B1" s="131" t="s">
        <v>1722</v>
      </c>
      <c r="C1" s="44"/>
      <c r="F1" s="44"/>
    </row>
    <row r="2" spans="1:6" ht="14.5" x14ac:dyDescent="0.35">
      <c r="A2" s="59" t="s">
        <v>1755</v>
      </c>
      <c r="B2" s="131" t="s">
        <v>1722</v>
      </c>
      <c r="C2" s="44"/>
    </row>
    <row r="5" spans="1:6" ht="18" x14ac:dyDescent="0.4">
      <c r="A5" s="53" t="s">
        <v>1924</v>
      </c>
      <c r="B5" s="53"/>
      <c r="C5" s="53"/>
      <c r="D5" s="53"/>
    </row>
    <row r="6" spans="1:6" ht="14.5" x14ac:dyDescent="0.35">
      <c r="B6" s="49"/>
      <c r="C6" s="131"/>
      <c r="E6" s="171"/>
    </row>
    <row r="7" spans="1:6" ht="14.5" x14ac:dyDescent="0.35">
      <c r="B7" s="172" t="s">
        <v>1925</v>
      </c>
      <c r="C7" s="140" t="s">
        <v>1926</v>
      </c>
      <c r="D7" s="140" t="s">
        <v>1927</v>
      </c>
      <c r="E7" s="140" t="s">
        <v>1928</v>
      </c>
      <c r="F7" s="140" t="s">
        <v>1929</v>
      </c>
    </row>
    <row r="8" spans="1:6" ht="13" x14ac:dyDescent="0.3">
      <c r="B8" s="49" t="s">
        <v>1930</v>
      </c>
      <c r="C8" s="269">
        <v>4222500</v>
      </c>
      <c r="D8" s="269">
        <v>0</v>
      </c>
      <c r="E8" s="269">
        <v>0</v>
      </c>
      <c r="F8" s="269">
        <v>0</v>
      </c>
    </row>
    <row r="9" spans="1:6" ht="13" x14ac:dyDescent="0.3">
      <c r="B9" s="49" t="s">
        <v>1931</v>
      </c>
      <c r="C9" s="269">
        <v>0</v>
      </c>
      <c r="D9" s="269" t="s">
        <v>1932</v>
      </c>
      <c r="E9" s="269" t="s">
        <v>1933</v>
      </c>
      <c r="F9" s="269" t="s">
        <v>1933</v>
      </c>
    </row>
    <row r="10" spans="1:6" ht="13" x14ac:dyDescent="0.3">
      <c r="B10" s="49" t="s">
        <v>1934</v>
      </c>
      <c r="C10" s="269">
        <v>0</v>
      </c>
      <c r="D10" s="269">
        <v>0</v>
      </c>
      <c r="E10" s="269">
        <v>0</v>
      </c>
      <c r="F10" s="269">
        <v>0</v>
      </c>
    </row>
    <row r="11" spans="1:6" ht="14.5" x14ac:dyDescent="0.35">
      <c r="B11" s="49" t="s">
        <v>12</v>
      </c>
      <c r="C11" s="241">
        <v>46163</v>
      </c>
      <c r="D11" s="241">
        <v>46182</v>
      </c>
      <c r="E11" s="241">
        <v>46182</v>
      </c>
      <c r="F11" s="241">
        <v>46182</v>
      </c>
    </row>
    <row r="12" spans="1:6" ht="14.5" x14ac:dyDescent="0.35">
      <c r="B12" s="49" t="s">
        <v>1935</v>
      </c>
      <c r="C12" s="241" t="s">
        <v>1936</v>
      </c>
      <c r="D12" s="241" t="s">
        <v>1936</v>
      </c>
      <c r="E12" s="241" t="s">
        <v>1936</v>
      </c>
      <c r="F12" s="241" t="s">
        <v>1936</v>
      </c>
    </row>
    <row r="13" spans="1:6" ht="13" x14ac:dyDescent="0.3">
      <c r="B13" s="49" t="s">
        <v>1937</v>
      </c>
      <c r="C13" s="269" t="s">
        <v>95</v>
      </c>
      <c r="D13" s="269" t="s">
        <v>95</v>
      </c>
      <c r="E13" s="269" t="s">
        <v>95</v>
      </c>
      <c r="F13" s="269" t="s">
        <v>95</v>
      </c>
    </row>
    <row r="14" spans="1:6" ht="13" x14ac:dyDescent="0.3">
      <c r="B14" s="49" t="s">
        <v>1938</v>
      </c>
      <c r="C14" s="269">
        <f>C8</f>
        <v>4222500</v>
      </c>
      <c r="D14" s="269">
        <f>D8</f>
        <v>0</v>
      </c>
      <c r="E14" s="269">
        <f>E8</f>
        <v>0</v>
      </c>
      <c r="F14" s="269">
        <f>F8</f>
        <v>0</v>
      </c>
    </row>
    <row r="15" spans="1:6" ht="14.5" x14ac:dyDescent="0.35">
      <c r="B15" s="49" t="s">
        <v>1939</v>
      </c>
      <c r="C15" s="241" t="s">
        <v>95</v>
      </c>
      <c r="D15" s="241" t="s">
        <v>95</v>
      </c>
      <c r="E15" s="241" t="s">
        <v>95</v>
      </c>
      <c r="F15" s="241" t="s">
        <v>95</v>
      </c>
    </row>
    <row r="16" spans="1:6" ht="14.5" x14ac:dyDescent="0.35">
      <c r="B16" s="49" t="s">
        <v>1940</v>
      </c>
      <c r="C16" s="241" t="s">
        <v>95</v>
      </c>
      <c r="D16" s="241" t="s">
        <v>95</v>
      </c>
      <c r="E16" s="241" t="s">
        <v>95</v>
      </c>
      <c r="F16" s="241" t="s">
        <v>95</v>
      </c>
    </row>
    <row r="17" spans="2:5" ht="14.5" x14ac:dyDescent="0.35">
      <c r="B17" s="49"/>
      <c r="C17" s="173"/>
    </row>
    <row r="18" spans="2:5" ht="14.5" x14ac:dyDescent="0.35">
      <c r="B18" s="49"/>
      <c r="C18" s="65"/>
      <c r="D18" s="65"/>
      <c r="E18" s="65"/>
    </row>
    <row r="19" spans="2:5" ht="14.5" x14ac:dyDescent="0.35">
      <c r="B19" s="49"/>
      <c r="C19" s="173"/>
    </row>
  </sheetData>
  <dataValidations count="1">
    <dataValidation type="list" allowBlank="1" showInputMessage="1" showErrorMessage="1" sqref="C15:F16" xr:uid="{83C3CE3C-027C-4E92-B8D9-5490568E8846}">
      <formula1>"choose one, N/A, No, Yes"</formula1>
    </dataValidation>
  </dataValidations>
  <pageMargins left="0.7" right="0.7" top="0.75" bottom="0.75" header="0.3" footer="0.3"/>
  <pageSetup orientation="portrait" r:id="rId1"/>
  <headerFooter>
    <oddFooter>&amp;L&amp;1#&amp;"FS Elliot Pro"&amp;9&amp;K737373Classification: Customer Confidential</oddFooter>
  </headerFooter>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7237-078D-4448-BBCE-E45005F662DF}">
  <sheetPr>
    <tabColor theme="2" tint="-0.249977111117893"/>
  </sheetPr>
  <dimension ref="A1"/>
  <sheetViews>
    <sheetView workbookViewId="0"/>
  </sheetViews>
  <sheetFormatPr defaultRowHeight="14.5" x14ac:dyDescent="0.35"/>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84C98-B78E-4BCB-97A8-045396FC6664}">
  <sheetPr>
    <tabColor theme="2" tint="-0.249977111117893"/>
  </sheetPr>
  <dimension ref="A2:FV4"/>
  <sheetViews>
    <sheetView workbookViewId="0"/>
  </sheetViews>
  <sheetFormatPr defaultRowHeight="14.5" x14ac:dyDescent="0.35"/>
  <cols>
    <col min="1" max="178" width="12.54296875" customWidth="1"/>
  </cols>
  <sheetData>
    <row r="2" spans="1:178" ht="15" thickBot="1" x14ac:dyDescent="0.4"/>
    <row r="3" spans="1:178" ht="102" thickBot="1" x14ac:dyDescent="0.4">
      <c r="A3" s="301" t="s">
        <v>1178</v>
      </c>
      <c r="B3" s="301" t="s">
        <v>1179</v>
      </c>
      <c r="C3" s="301" t="s">
        <v>2123</v>
      </c>
      <c r="D3" s="301" t="s">
        <v>2124</v>
      </c>
      <c r="E3" s="302" t="s">
        <v>2125</v>
      </c>
      <c r="F3" s="302" t="s">
        <v>2126</v>
      </c>
      <c r="G3" s="302" t="s">
        <v>2127</v>
      </c>
      <c r="H3" s="303" t="s">
        <v>2128</v>
      </c>
      <c r="I3" s="302" t="s">
        <v>2129</v>
      </c>
      <c r="J3" s="302" t="s">
        <v>2130</v>
      </c>
      <c r="K3" s="302" t="s">
        <v>2131</v>
      </c>
      <c r="L3" s="302" t="s">
        <v>2132</v>
      </c>
      <c r="M3" s="302" t="s">
        <v>2133</v>
      </c>
      <c r="N3" s="302" t="s">
        <v>2134</v>
      </c>
      <c r="O3" s="302" t="s">
        <v>2135</v>
      </c>
      <c r="P3" s="302" t="s">
        <v>2136</v>
      </c>
      <c r="Q3" s="302" t="s">
        <v>2137</v>
      </c>
      <c r="R3" s="302" t="s">
        <v>2138</v>
      </c>
      <c r="S3" s="302" t="s">
        <v>2139</v>
      </c>
      <c r="T3" s="302" t="s">
        <v>2140</v>
      </c>
      <c r="U3" s="302" t="s">
        <v>2141</v>
      </c>
      <c r="V3" s="302" t="s">
        <v>2142</v>
      </c>
      <c r="W3" s="302" t="s">
        <v>1321</v>
      </c>
      <c r="X3" s="302" t="s">
        <v>2143</v>
      </c>
      <c r="Y3" s="302" t="s">
        <v>2144</v>
      </c>
      <c r="Z3" s="302" t="s">
        <v>2145</v>
      </c>
      <c r="AA3" s="302" t="s">
        <v>2146</v>
      </c>
      <c r="AB3" s="302" t="s">
        <v>2147</v>
      </c>
      <c r="AC3" s="302" t="s">
        <v>2148</v>
      </c>
      <c r="AD3" s="302" t="s">
        <v>2149</v>
      </c>
      <c r="AE3" s="302" t="s">
        <v>2150</v>
      </c>
      <c r="AF3" s="304" t="s">
        <v>2151</v>
      </c>
      <c r="AG3" s="302" t="s">
        <v>2152</v>
      </c>
      <c r="AH3" s="304" t="s">
        <v>2153</v>
      </c>
      <c r="AI3" s="304" t="s">
        <v>2154</v>
      </c>
      <c r="AJ3" s="302" t="s">
        <v>2155</v>
      </c>
      <c r="AK3" s="302" t="s">
        <v>2156</v>
      </c>
      <c r="AL3" s="302" t="s">
        <v>2157</v>
      </c>
      <c r="AM3" s="302" t="s">
        <v>2158</v>
      </c>
      <c r="AN3" s="302" t="s">
        <v>2159</v>
      </c>
      <c r="AO3" s="302" t="s">
        <v>2160</v>
      </c>
      <c r="AP3" s="302" t="s">
        <v>2161</v>
      </c>
      <c r="AQ3" s="302" t="s">
        <v>2162</v>
      </c>
      <c r="AR3" s="302" t="s">
        <v>2163</v>
      </c>
      <c r="AS3" s="302" t="s">
        <v>2164</v>
      </c>
      <c r="AT3" s="302" t="s">
        <v>2165</v>
      </c>
      <c r="AU3" s="302" t="s">
        <v>2166</v>
      </c>
      <c r="AV3" s="302" t="s">
        <v>2167</v>
      </c>
      <c r="AW3" s="304" t="s">
        <v>2168</v>
      </c>
      <c r="AX3" s="302" t="s">
        <v>2169</v>
      </c>
      <c r="AY3" s="302" t="s">
        <v>2170</v>
      </c>
      <c r="AZ3" s="302" t="s">
        <v>2171</v>
      </c>
      <c r="BA3" s="302" t="s">
        <v>2172</v>
      </c>
      <c r="BB3" s="302" t="s">
        <v>2173</v>
      </c>
      <c r="BC3" s="302" t="s">
        <v>2174</v>
      </c>
      <c r="BD3" s="302" t="s">
        <v>2175</v>
      </c>
      <c r="BE3" s="304" t="s">
        <v>2176</v>
      </c>
      <c r="BF3" s="302" t="s">
        <v>24</v>
      </c>
      <c r="BG3" s="302" t="s">
        <v>2177</v>
      </c>
      <c r="BH3" s="302" t="s">
        <v>1780</v>
      </c>
      <c r="BI3" s="302" t="s">
        <v>2178</v>
      </c>
      <c r="BJ3" s="302" t="s">
        <v>2179</v>
      </c>
      <c r="BK3" s="302" t="s">
        <v>2180</v>
      </c>
      <c r="BL3" s="305" t="s">
        <v>26</v>
      </c>
      <c r="BM3" s="301" t="s">
        <v>2181</v>
      </c>
      <c r="BN3" s="306" t="s">
        <v>2182</v>
      </c>
      <c r="BO3" s="306" t="s">
        <v>2183</v>
      </c>
      <c r="BP3" s="307" t="s">
        <v>2184</v>
      </c>
      <c r="BQ3" s="304" t="s">
        <v>2185</v>
      </c>
      <c r="BR3" s="304" t="s">
        <v>2186</v>
      </c>
      <c r="BS3" s="302" t="s">
        <v>2187</v>
      </c>
      <c r="BT3" s="304" t="s">
        <v>2188</v>
      </c>
      <c r="BU3" s="308" t="s">
        <v>2189</v>
      </c>
      <c r="BV3" s="308" t="s">
        <v>2190</v>
      </c>
      <c r="BW3" s="301" t="s">
        <v>2191</v>
      </c>
      <c r="BX3" s="301" t="s">
        <v>2192</v>
      </c>
      <c r="BY3" s="309" t="s">
        <v>2193</v>
      </c>
      <c r="BZ3" s="309" t="s">
        <v>2194</v>
      </c>
      <c r="CA3" s="309" t="s">
        <v>2195</v>
      </c>
      <c r="CB3" s="309" t="s">
        <v>2196</v>
      </c>
      <c r="CC3" s="310" t="s">
        <v>2197</v>
      </c>
      <c r="CD3" s="310" t="s">
        <v>2198</v>
      </c>
      <c r="CE3" s="308" t="s">
        <v>2199</v>
      </c>
      <c r="CF3" s="308" t="s">
        <v>2200</v>
      </c>
      <c r="CG3" s="308" t="s">
        <v>2201</v>
      </c>
      <c r="CH3" s="308" t="s">
        <v>2202</v>
      </c>
      <c r="CI3" s="308" t="s">
        <v>2203</v>
      </c>
      <c r="CJ3" s="302" t="s">
        <v>2204</v>
      </c>
      <c r="CK3" s="302" t="s">
        <v>2205</v>
      </c>
      <c r="CL3" s="302" t="s">
        <v>2206</v>
      </c>
      <c r="CM3" s="302" t="s">
        <v>2207</v>
      </c>
      <c r="CN3" s="311" t="s">
        <v>2208</v>
      </c>
      <c r="CO3" s="303" t="s">
        <v>2209</v>
      </c>
      <c r="CP3" s="302" t="s">
        <v>2210</v>
      </c>
      <c r="CQ3" s="302" t="s">
        <v>2211</v>
      </c>
      <c r="CR3" s="302" t="s">
        <v>2212</v>
      </c>
      <c r="CS3" s="304" t="s">
        <v>2213</v>
      </c>
      <c r="CT3" s="308" t="s">
        <v>2214</v>
      </c>
      <c r="CU3" s="308" t="s">
        <v>2215</v>
      </c>
      <c r="CV3" s="308" t="s">
        <v>2216</v>
      </c>
      <c r="CW3" s="308" t="s">
        <v>2217</v>
      </c>
      <c r="CX3" s="308" t="s">
        <v>2218</v>
      </c>
      <c r="CY3" s="312" t="s">
        <v>2219</v>
      </c>
      <c r="CZ3" s="313" t="s">
        <v>2220</v>
      </c>
      <c r="DA3" s="304" t="s">
        <v>2221</v>
      </c>
      <c r="DB3" s="314" t="s">
        <v>2222</v>
      </c>
      <c r="DC3" s="308" t="s">
        <v>2223</v>
      </c>
      <c r="DD3" s="308" t="s">
        <v>2224</v>
      </c>
      <c r="DE3" s="308" t="s">
        <v>326</v>
      </c>
      <c r="DF3" s="308" t="s">
        <v>2225</v>
      </c>
      <c r="DG3" s="308" t="s">
        <v>2226</v>
      </c>
      <c r="DH3" s="308" t="s">
        <v>2227</v>
      </c>
      <c r="DI3" s="308" t="s">
        <v>2228</v>
      </c>
      <c r="DJ3" s="308" t="s">
        <v>2229</v>
      </c>
      <c r="DK3" s="315" t="s">
        <v>2181</v>
      </c>
      <c r="DL3" s="315" t="s">
        <v>2230</v>
      </c>
      <c r="DM3" s="315" t="s">
        <v>2231</v>
      </c>
      <c r="DN3" s="315" t="s">
        <v>2232</v>
      </c>
      <c r="DO3" s="315" t="s">
        <v>2233</v>
      </c>
      <c r="DP3" s="315" t="s">
        <v>2234</v>
      </c>
      <c r="DQ3" s="315" t="s">
        <v>2235</v>
      </c>
      <c r="DR3" s="315" t="s">
        <v>2236</v>
      </c>
      <c r="DS3" s="315" t="s">
        <v>2237</v>
      </c>
      <c r="DT3" s="315" t="s">
        <v>2238</v>
      </c>
      <c r="DU3" s="315" t="s">
        <v>2239</v>
      </c>
      <c r="DV3" s="315" t="s">
        <v>2240</v>
      </c>
      <c r="DW3" s="315" t="s">
        <v>2241</v>
      </c>
      <c r="DX3" s="315" t="s">
        <v>2242</v>
      </c>
      <c r="DY3" s="316" t="s">
        <v>2243</v>
      </c>
      <c r="DZ3" s="316" t="s">
        <v>2244</v>
      </c>
      <c r="EA3" s="316" t="s">
        <v>2245</v>
      </c>
      <c r="EB3" s="317" t="s">
        <v>2246</v>
      </c>
      <c r="EC3" s="318" t="s">
        <v>2247</v>
      </c>
      <c r="ED3" s="319" t="s">
        <v>2248</v>
      </c>
      <c r="EE3" s="319" t="s">
        <v>2249</v>
      </c>
      <c r="EF3" s="320" t="s">
        <v>2250</v>
      </c>
      <c r="EG3" s="320" t="s">
        <v>2251</v>
      </c>
      <c r="EH3" s="320" t="s">
        <v>2252</v>
      </c>
      <c r="EI3" s="320" t="s">
        <v>2253</v>
      </c>
      <c r="EJ3" s="320" t="s">
        <v>2254</v>
      </c>
      <c r="EK3" s="321" t="s">
        <v>2255</v>
      </c>
      <c r="EL3" s="322" t="s">
        <v>2256</v>
      </c>
      <c r="EM3" s="322" t="s">
        <v>2257</v>
      </c>
      <c r="EN3" s="323" t="s">
        <v>2258</v>
      </c>
      <c r="EO3" s="324" t="s">
        <v>2259</v>
      </c>
      <c r="EP3" s="325" t="s">
        <v>2260</v>
      </c>
      <c r="EQ3" s="326" t="s">
        <v>2261</v>
      </c>
      <c r="ER3" s="320" t="s">
        <v>2262</v>
      </c>
      <c r="ES3" s="327" t="s">
        <v>2263</v>
      </c>
      <c r="ET3" s="327" t="s">
        <v>2264</v>
      </c>
      <c r="EU3" s="327" t="s">
        <v>2265</v>
      </c>
      <c r="EV3" s="328" t="s">
        <v>2266</v>
      </c>
      <c r="EW3" s="329" t="s">
        <v>2267</v>
      </c>
      <c r="EX3" s="330" t="s">
        <v>2268</v>
      </c>
      <c r="EY3" s="331" t="s">
        <v>2269</v>
      </c>
      <c r="EZ3" s="331" t="s">
        <v>2270</v>
      </c>
      <c r="FA3" s="331" t="s">
        <v>2271</v>
      </c>
      <c r="FB3" s="331" t="s">
        <v>2272</v>
      </c>
      <c r="FC3" s="332" t="s">
        <v>2273</v>
      </c>
      <c r="FD3" s="332" t="s">
        <v>2274</v>
      </c>
      <c r="FE3" s="332" t="s">
        <v>2275</v>
      </c>
      <c r="FF3" s="332" t="s">
        <v>2276</v>
      </c>
      <c r="FG3" s="332" t="s">
        <v>2277</v>
      </c>
      <c r="FH3" s="332" t="s">
        <v>2278</v>
      </c>
      <c r="FI3" s="332" t="s">
        <v>2279</v>
      </c>
      <c r="FJ3" s="332" t="s">
        <v>2280</v>
      </c>
      <c r="FK3" s="332" t="s">
        <v>2281</v>
      </c>
      <c r="FL3" s="332" t="s">
        <v>2282</v>
      </c>
      <c r="FM3" s="333" t="s">
        <v>2283</v>
      </c>
      <c r="FN3" s="333" t="s">
        <v>2284</v>
      </c>
      <c r="FO3" s="334" t="s">
        <v>2285</v>
      </c>
      <c r="FP3" s="334" t="s">
        <v>2286</v>
      </c>
      <c r="FQ3" s="334" t="s">
        <v>2287</v>
      </c>
      <c r="FR3" s="334" t="s">
        <v>2288</v>
      </c>
      <c r="FS3" s="334" t="s">
        <v>2289</v>
      </c>
      <c r="FT3" s="335" t="s">
        <v>2290</v>
      </c>
      <c r="FU3" s="335" t="s">
        <v>2291</v>
      </c>
      <c r="FV3" s="335" t="s">
        <v>2292</v>
      </c>
    </row>
    <row r="4" spans="1:178" s="1" customFormat="1" ht="43.5" x14ac:dyDescent="0.35">
      <c r="A4" s="356" t="e">
        <f>#REF!</f>
        <v>#REF!</v>
      </c>
      <c r="B4" s="362" t="e">
        <f>#REF!</f>
        <v>#REF!</v>
      </c>
      <c r="C4" s="356" t="e">
        <f>#REF!</f>
        <v>#REF!</v>
      </c>
      <c r="D4" s="357" t="e">
        <f>#REF!</f>
        <v>#REF!</v>
      </c>
      <c r="E4" s="361" t="s">
        <v>1717</v>
      </c>
      <c r="F4" s="361" t="s">
        <v>95</v>
      </c>
      <c r="G4" s="359" t="s">
        <v>2293</v>
      </c>
      <c r="H4" s="339" t="s">
        <v>2294</v>
      </c>
      <c r="I4" s="358" t="e">
        <f>#REF!</f>
        <v>#REF!</v>
      </c>
      <c r="J4" s="358" t="e">
        <f>#REF!</f>
        <v>#REF!</v>
      </c>
      <c r="K4" s="358" t="e">
        <f>#REF!</f>
        <v>#REF!</v>
      </c>
      <c r="L4" s="340" t="e">
        <f>K4</f>
        <v>#REF!</v>
      </c>
      <c r="M4" s="358" t="e">
        <f>#REF!</f>
        <v>#REF!</v>
      </c>
      <c r="N4" s="340" t="e">
        <f>M4</f>
        <v>#REF!</v>
      </c>
      <c r="O4" s="359" t="s">
        <v>95</v>
      </c>
      <c r="P4" s="359" t="s">
        <v>2295</v>
      </c>
      <c r="Q4" s="359" t="s">
        <v>2296</v>
      </c>
      <c r="R4" s="359" t="s">
        <v>2297</v>
      </c>
      <c r="S4" s="360" t="s">
        <v>2298</v>
      </c>
      <c r="T4" s="359" t="s">
        <v>2065</v>
      </c>
      <c r="U4" s="359" t="s">
        <v>169</v>
      </c>
      <c r="V4" s="359" t="s">
        <v>2299</v>
      </c>
      <c r="W4" s="339"/>
      <c r="X4" s="339"/>
      <c r="Y4" s="339"/>
      <c r="Z4" s="339"/>
      <c r="AA4" s="339"/>
      <c r="AB4" s="339"/>
      <c r="AC4" s="359" t="s">
        <v>2299</v>
      </c>
      <c r="AD4" s="359" t="s">
        <v>2300</v>
      </c>
      <c r="AE4" s="359" t="s">
        <v>2301</v>
      </c>
      <c r="AF4" s="359" t="s">
        <v>2302</v>
      </c>
      <c r="AG4" s="359" t="s">
        <v>2324</v>
      </c>
      <c r="AH4" s="359" t="s">
        <v>2016</v>
      </c>
      <c r="AI4" s="363" t="e">
        <f>#REF!</f>
        <v>#REF!</v>
      </c>
      <c r="AJ4" s="341"/>
      <c r="AK4" s="364" t="s">
        <v>2303</v>
      </c>
      <c r="AL4" s="359" t="s">
        <v>169</v>
      </c>
      <c r="AM4" s="359" t="s">
        <v>2000</v>
      </c>
      <c r="AN4" s="359" t="s">
        <v>95</v>
      </c>
      <c r="AO4" s="359" t="s">
        <v>2304</v>
      </c>
      <c r="AP4" s="359" t="s">
        <v>2293</v>
      </c>
      <c r="AQ4" s="339"/>
      <c r="AR4" s="339"/>
      <c r="AS4" s="339"/>
      <c r="AT4" s="364" t="s">
        <v>169</v>
      </c>
      <c r="AU4" s="359" t="s">
        <v>95</v>
      </c>
      <c r="AV4" s="359" t="s">
        <v>2305</v>
      </c>
      <c r="AW4" s="359" t="s">
        <v>2306</v>
      </c>
      <c r="AX4" s="359" t="s">
        <v>2306</v>
      </c>
      <c r="AY4" s="359" t="s">
        <v>2306</v>
      </c>
      <c r="AZ4" s="359" t="s">
        <v>169</v>
      </c>
      <c r="BA4" s="359" t="s">
        <v>95</v>
      </c>
      <c r="BB4" s="359" t="s">
        <v>2307</v>
      </c>
      <c r="BC4" s="365" t="s">
        <v>169</v>
      </c>
      <c r="BD4" s="365" t="s">
        <v>169</v>
      </c>
      <c r="BE4" s="366" t="e">
        <f>#REF!</f>
        <v>#REF!</v>
      </c>
      <c r="BF4" s="366" t="e">
        <f>#REF!</f>
        <v>#REF!</v>
      </c>
      <c r="BG4" s="367" t="s">
        <v>2323</v>
      </c>
      <c r="BH4" s="368" t="e">
        <f>#REF!+#REF!</f>
        <v>#REF!</v>
      </c>
      <c r="BI4" s="366" t="e">
        <f>#REF!</f>
        <v>#REF!</v>
      </c>
      <c r="BJ4" s="366" t="e">
        <f>#REF!</f>
        <v>#REF!</v>
      </c>
      <c r="BK4" s="355" t="e">
        <f>#REF!</f>
        <v>#REF!</v>
      </c>
      <c r="BL4" s="353" t="e">
        <f>#REF!</f>
        <v>#REF!</v>
      </c>
      <c r="BM4" s="354" t="e">
        <f>#REF!</f>
        <v>#REF!</v>
      </c>
      <c r="BN4" s="369" t="e">
        <f>BO4/BM4</f>
        <v>#REF!</v>
      </c>
      <c r="BO4" s="371" t="e">
        <f>#REF!</f>
        <v>#REF!</v>
      </c>
      <c r="BP4" s="342" t="e">
        <f>BO4/BO4</f>
        <v>#REF!</v>
      </c>
      <c r="BQ4" s="370">
        <f>'Allocations &amp; Returns'!$AB$4</f>
        <v>5.05</v>
      </c>
      <c r="BR4" s="372">
        <f>'Allocations &amp; Returns'!$Y$4</f>
        <v>6.88E-2</v>
      </c>
      <c r="BS4" s="366" t="e">
        <f>#REF!</f>
        <v>#REF!</v>
      </c>
      <c r="BT4" s="373">
        <f>'Allocations &amp; Returns'!$AA$4</f>
        <v>266</v>
      </c>
      <c r="BU4" s="344"/>
      <c r="BV4" s="344"/>
      <c r="BW4" s="374" t="e">
        <f>#REF!/'Collateral Data'!$AB$181</f>
        <v>#REF!</v>
      </c>
      <c r="BX4" s="374" t="e">
        <f>#REF!/'Collateral Data'!$AB$181</f>
        <v>#REF!</v>
      </c>
      <c r="BY4" s="375" t="e">
        <f>1-#REF!</f>
        <v>#REF!</v>
      </c>
      <c r="BZ4" s="343" t="s">
        <v>95</v>
      </c>
      <c r="CA4" s="343" t="s">
        <v>95</v>
      </c>
      <c r="CB4" s="343" t="s">
        <v>95</v>
      </c>
      <c r="CC4" s="343" t="s">
        <v>95</v>
      </c>
      <c r="CD4" s="343" t="s">
        <v>95</v>
      </c>
      <c r="CE4" s="376" t="e">
        <f>#REF!/#REF!</f>
        <v>#REF!</v>
      </c>
      <c r="CF4" s="377">
        <v>0.56465517241379315</v>
      </c>
      <c r="CG4" s="378">
        <v>0.56465517241379315</v>
      </c>
      <c r="CH4" s="378">
        <v>0.56465517241379315</v>
      </c>
      <c r="CI4" s="379" t="s">
        <v>95</v>
      </c>
      <c r="CJ4" s="339" t="str">
        <f>G4</f>
        <v>CML</v>
      </c>
      <c r="CK4" s="359" t="s">
        <v>1928</v>
      </c>
      <c r="CL4" s="359" t="s">
        <v>169</v>
      </c>
      <c r="CM4" s="359" t="s">
        <v>1928</v>
      </c>
      <c r="CN4" s="359" t="s">
        <v>2308</v>
      </c>
      <c r="CO4" s="359" t="s">
        <v>2309</v>
      </c>
      <c r="CP4" s="336"/>
      <c r="CQ4" s="339"/>
      <c r="CR4" s="339"/>
      <c r="CS4" s="354" t="e">
        <f>#REF!</f>
        <v>#REF!</v>
      </c>
      <c r="CT4" s="354" t="e">
        <f>#REF!</f>
        <v>#REF!</v>
      </c>
      <c r="CU4" s="354" t="e">
        <f>#REF!</f>
        <v>#REF!</v>
      </c>
      <c r="CV4" s="380" t="e">
        <f>CU4*BL4</f>
        <v>#REF!</v>
      </c>
      <c r="CW4" s="380" t="e">
        <f>CU4</f>
        <v>#REF!</v>
      </c>
      <c r="CX4" s="345" t="e">
        <f>CU4</f>
        <v>#REF!</v>
      </c>
      <c r="CY4" s="380" t="e">
        <f>CS4</f>
        <v>#REF!</v>
      </c>
      <c r="CZ4" s="346">
        <v>1</v>
      </c>
      <c r="DA4" s="380" t="e">
        <f>$CY$4</f>
        <v>#REF!</v>
      </c>
      <c r="DB4" s="380" t="e">
        <f>$CY$4</f>
        <v>#REF!</v>
      </c>
      <c r="DC4" s="366" t="e">
        <f>#REF!</f>
        <v>#REF!</v>
      </c>
      <c r="DD4" s="366" t="e">
        <f>#REF!</f>
        <v>#REF!</v>
      </c>
      <c r="DE4" s="366" t="e">
        <f>#REF!</f>
        <v>#REF!</v>
      </c>
      <c r="DF4" s="366" t="e">
        <f>#REF!</f>
        <v>#REF!</v>
      </c>
      <c r="DG4" s="366" t="e">
        <f>#REF!</f>
        <v>#REF!</v>
      </c>
      <c r="DH4" s="366" t="e">
        <f>#REF!</f>
        <v>#REF!</v>
      </c>
      <c r="DI4" s="366" t="e">
        <f>#REF!</f>
        <v>#REF!</v>
      </c>
      <c r="DJ4" s="336" t="s">
        <v>95</v>
      </c>
      <c r="DK4" s="381" t="e">
        <f>#REF!</f>
        <v>#REF!</v>
      </c>
      <c r="DL4" s="361" t="s">
        <v>2297</v>
      </c>
      <c r="DM4" s="382">
        <v>23</v>
      </c>
      <c r="DN4" s="361" t="s">
        <v>2312</v>
      </c>
      <c r="DO4" s="357" t="e">
        <f>#REF!</f>
        <v>#REF!</v>
      </c>
      <c r="DP4" s="383" t="e">
        <f>#REF!</f>
        <v>#REF!</v>
      </c>
      <c r="DQ4" s="336" t="e">
        <f>#REF!</f>
        <v>#REF!</v>
      </c>
      <c r="DR4" s="357" t="e">
        <f>#REF!</f>
        <v>#REF!</v>
      </c>
      <c r="DS4" s="357" t="e">
        <f>#REF!</f>
        <v>#REF!</v>
      </c>
      <c r="DT4" s="347"/>
      <c r="DU4" s="347"/>
      <c r="DV4" s="347"/>
      <c r="DW4" s="361" t="s">
        <v>95</v>
      </c>
      <c r="DX4" s="384"/>
      <c r="DY4" s="385" t="s">
        <v>2065</v>
      </c>
      <c r="DZ4" s="386">
        <v>231</v>
      </c>
      <c r="EA4" s="387">
        <v>2026</v>
      </c>
      <c r="EB4" s="387" t="s">
        <v>2313</v>
      </c>
      <c r="EC4" s="388"/>
      <c r="ED4" s="388"/>
      <c r="EE4" s="364"/>
      <c r="EF4" s="364" t="s">
        <v>95</v>
      </c>
      <c r="EG4" s="389" t="s">
        <v>95</v>
      </c>
      <c r="EH4" s="389" t="s">
        <v>95</v>
      </c>
      <c r="EI4" s="389" t="s">
        <v>95</v>
      </c>
      <c r="EJ4" s="389" t="s">
        <v>328</v>
      </c>
      <c r="EK4" s="389" t="s">
        <v>95</v>
      </c>
      <c r="EL4" s="387" t="s">
        <v>2314</v>
      </c>
      <c r="EM4" s="387" t="s">
        <v>2315</v>
      </c>
      <c r="EN4" s="390"/>
      <c r="EO4" s="387"/>
      <c r="EP4" s="387">
        <v>199</v>
      </c>
      <c r="EQ4" s="387" t="s">
        <v>2316</v>
      </c>
      <c r="ES4" s="348"/>
      <c r="ET4" s="348"/>
      <c r="EU4" s="348"/>
      <c r="EV4" s="337">
        <v>0</v>
      </c>
      <c r="EW4" s="337">
        <v>0</v>
      </c>
      <c r="EX4" s="179" t="s">
        <v>2317</v>
      </c>
      <c r="EY4" s="1" t="s">
        <v>2318</v>
      </c>
      <c r="EZ4" s="1" t="s">
        <v>2318</v>
      </c>
      <c r="FA4" s="1" t="s">
        <v>348</v>
      </c>
      <c r="FB4" s="1" t="s">
        <v>2319</v>
      </c>
      <c r="FC4" s="392">
        <f>'Allocations &amp; Returns'!AW4</f>
        <v>1</v>
      </c>
      <c r="FD4" s="392">
        <f>'Allocations &amp; Returns'!AX4</f>
        <v>0</v>
      </c>
      <c r="FE4" s="392">
        <f>'Allocations &amp; Returns'!AY4</f>
        <v>0</v>
      </c>
      <c r="FF4" s="392">
        <f>'Allocations &amp; Returns'!AZ4</f>
        <v>0</v>
      </c>
      <c r="FG4" s="349">
        <v>0</v>
      </c>
      <c r="FH4" s="338">
        <f>FC4</f>
        <v>1</v>
      </c>
      <c r="FI4" s="338">
        <f t="shared" ref="FI4:FK4" si="0">FD4</f>
        <v>0</v>
      </c>
      <c r="FJ4" s="338">
        <f t="shared" si="0"/>
        <v>0</v>
      </c>
      <c r="FK4" s="338">
        <f t="shared" si="0"/>
        <v>0</v>
      </c>
      <c r="FL4" s="349">
        <v>0</v>
      </c>
      <c r="FM4" s="337" t="s">
        <v>95</v>
      </c>
      <c r="FN4" s="337" t="s">
        <v>95</v>
      </c>
      <c r="FO4" s="393" t="s">
        <v>2293</v>
      </c>
      <c r="FP4" s="393" t="s">
        <v>2293</v>
      </c>
      <c r="FQ4" s="393" t="s">
        <v>1989</v>
      </c>
      <c r="FR4" s="393" t="s">
        <v>1989</v>
      </c>
      <c r="FS4" s="350"/>
      <c r="FT4" s="351" t="s">
        <v>169</v>
      </c>
      <c r="FU4" s="1" t="s">
        <v>2299</v>
      </c>
      <c r="FV4" s="352" t="s">
        <v>2320</v>
      </c>
    </row>
  </sheetData>
  <conditionalFormatting sqref="A4:FV4">
    <cfRule type="expression" dxfId="1" priority="1">
      <formula>ISEVEN(ROW())</formula>
    </cfRule>
  </conditionalFormatting>
  <conditionalFormatting sqref="C4">
    <cfRule type="expression" dxfId="0" priority="60">
      <formula>OR(IFERROR(#REF!,"")="",IFERROR($EP4,"")="",IFERROR($H4,"")="",AND($H4="Closed",OR(#REF!="",$CN4="",$CO4="")))</formula>
    </cfRule>
  </conditionalFormatting>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F578B-39EE-4A83-B0B2-D5465FA5B599}">
  <sheetPr>
    <tabColor theme="3" tint="0.89999084444715716"/>
  </sheetPr>
  <dimension ref="A1"/>
  <sheetViews>
    <sheetView workbookViewId="0"/>
  </sheetViews>
  <sheetFormatPr defaultRowHeight="14.5" x14ac:dyDescent="0.35"/>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7BA1A-7671-4177-A502-FF7ECA018BEE}">
  <dimension ref="A1:O128"/>
  <sheetViews>
    <sheetView workbookViewId="0">
      <pane ySplit="1" topLeftCell="A2" activePane="bottomLeft" state="frozen"/>
      <selection pane="bottomLeft" activeCell="A2" sqref="A2"/>
    </sheetView>
  </sheetViews>
  <sheetFormatPr defaultRowHeight="14.5" x14ac:dyDescent="0.35"/>
  <cols>
    <col min="1" max="2" width="16.36328125" customWidth="1"/>
    <col min="3" max="3" width="36.36328125" customWidth="1"/>
    <col min="4" max="14" width="16.36328125" customWidth="1"/>
    <col min="15" max="15" width="29.08984375" customWidth="1"/>
  </cols>
  <sheetData>
    <row r="1" spans="1:15" ht="30" customHeight="1" x14ac:dyDescent="0.35">
      <c r="A1" s="576" t="s">
        <v>1178</v>
      </c>
      <c r="B1" s="576" t="s">
        <v>1179</v>
      </c>
      <c r="C1" s="576" t="s">
        <v>2123</v>
      </c>
      <c r="D1" s="576" t="s">
        <v>2127</v>
      </c>
      <c r="E1" s="576" t="s">
        <v>2128</v>
      </c>
      <c r="F1" s="576" t="s">
        <v>2130</v>
      </c>
      <c r="G1" s="576" t="s">
        <v>2142</v>
      </c>
      <c r="H1" s="576" t="s">
        <v>2185</v>
      </c>
      <c r="I1" s="576" t="s">
        <v>2188</v>
      </c>
      <c r="J1" s="576" t="s">
        <v>2208</v>
      </c>
      <c r="K1" s="576" t="s">
        <v>2209</v>
      </c>
      <c r="L1" s="576" t="s">
        <v>2215</v>
      </c>
      <c r="M1" s="576" t="s">
        <v>2268</v>
      </c>
      <c r="N1" s="576" t="s">
        <v>3649</v>
      </c>
      <c r="O1" s="576" t="s">
        <v>3650</v>
      </c>
    </row>
    <row r="2" spans="1:15" x14ac:dyDescent="0.35">
      <c r="A2" s="577" t="s">
        <v>3620</v>
      </c>
      <c r="B2" s="577">
        <v>62474</v>
      </c>
      <c r="C2" s="577" t="s">
        <v>3612</v>
      </c>
      <c r="D2" s="577" t="s">
        <v>2293</v>
      </c>
      <c r="E2" s="577" t="s">
        <v>3651</v>
      </c>
      <c r="F2" s="578"/>
      <c r="G2" s="577" t="s">
        <v>3652</v>
      </c>
      <c r="H2" s="579"/>
      <c r="I2" s="577">
        <v>350</v>
      </c>
      <c r="J2" s="577" t="s">
        <v>3653</v>
      </c>
      <c r="K2" s="577" t="s">
        <v>3653</v>
      </c>
      <c r="L2" s="540">
        <v>75000000</v>
      </c>
      <c r="M2" s="577" t="s">
        <v>3283</v>
      </c>
      <c r="N2" t="str">
        <f>IF(J2="MetLife","MetLife",K2)</f>
        <v>TAO</v>
      </c>
      <c r="O2" t="str">
        <f>A2&amp;"|"&amp;B2&amp;"|"&amp;D2</f>
        <v>MaSH-3275701|62474|CML</v>
      </c>
    </row>
    <row r="3" spans="1:15" x14ac:dyDescent="0.35">
      <c r="A3" s="577" t="s">
        <v>1181</v>
      </c>
      <c r="B3" s="577">
        <v>61883</v>
      </c>
      <c r="C3" s="577" t="s">
        <v>167</v>
      </c>
      <c r="D3" s="577" t="s">
        <v>2293</v>
      </c>
      <c r="E3" s="577" t="s">
        <v>2294</v>
      </c>
      <c r="F3" s="578"/>
      <c r="G3" s="577" t="s">
        <v>2299</v>
      </c>
      <c r="H3" s="579">
        <v>4.2699999999999996</v>
      </c>
      <c r="I3" s="577">
        <v>257</v>
      </c>
      <c r="J3" s="577" t="s">
        <v>3654</v>
      </c>
      <c r="K3" s="577" t="s">
        <v>3655</v>
      </c>
      <c r="L3" s="540">
        <v>98100000</v>
      </c>
      <c r="M3" s="577" t="s">
        <v>2317</v>
      </c>
      <c r="N3" t="str">
        <f t="shared" ref="N3:N66" si="0">IF(J3="MetLife","MetLife",K3)</f>
        <v>CY4</v>
      </c>
      <c r="O3" t="str">
        <f t="shared" ref="O3:O66" si="1">A3&amp;"|"&amp;B3&amp;"|"&amp;D3</f>
        <v>MaSH-3256633|61883|CML</v>
      </c>
    </row>
    <row r="4" spans="1:15" x14ac:dyDescent="0.35">
      <c r="A4" s="577" t="s">
        <v>3621</v>
      </c>
      <c r="B4" s="577">
        <v>61923</v>
      </c>
      <c r="C4" s="577" t="s">
        <v>3611</v>
      </c>
      <c r="D4" s="577" t="s">
        <v>2293</v>
      </c>
      <c r="E4" s="577" t="s">
        <v>3656</v>
      </c>
      <c r="F4" s="578">
        <v>44755</v>
      </c>
      <c r="G4" s="577" t="s">
        <v>2299</v>
      </c>
      <c r="H4" s="579">
        <v>1.6</v>
      </c>
      <c r="I4" s="577">
        <v>475</v>
      </c>
      <c r="J4" s="577" t="s">
        <v>3657</v>
      </c>
      <c r="K4" s="577" t="s">
        <v>3657</v>
      </c>
      <c r="L4" s="540">
        <v>46500000</v>
      </c>
      <c r="M4" s="577" t="s">
        <v>2317</v>
      </c>
      <c r="N4" t="str">
        <f t="shared" si="0"/>
        <v>Talcott Direct</v>
      </c>
      <c r="O4" t="str">
        <f t="shared" si="1"/>
        <v>MaSH-3257025|61923|CML</v>
      </c>
    </row>
    <row r="5" spans="1:15" x14ac:dyDescent="0.35">
      <c r="A5" s="577" t="s">
        <v>1182</v>
      </c>
      <c r="B5" s="577">
        <v>61973</v>
      </c>
      <c r="C5" s="577" t="s">
        <v>3658</v>
      </c>
      <c r="D5" s="577" t="s">
        <v>2293</v>
      </c>
      <c r="E5" s="577" t="s">
        <v>2294</v>
      </c>
      <c r="F5" s="578"/>
      <c r="G5" s="577" t="s">
        <v>1793</v>
      </c>
      <c r="H5" s="579">
        <v>7.99</v>
      </c>
      <c r="I5" s="577">
        <v>306</v>
      </c>
      <c r="J5" s="577" t="s">
        <v>3659</v>
      </c>
      <c r="K5" s="577" t="s">
        <v>3660</v>
      </c>
      <c r="L5" s="540">
        <v>50000000</v>
      </c>
      <c r="M5" s="577" t="s">
        <v>2317</v>
      </c>
      <c r="N5" t="str">
        <f t="shared" si="0"/>
        <v>DR3</v>
      </c>
      <c r="O5" t="str">
        <f t="shared" si="1"/>
        <v>MaSH-3258016|61973|CML</v>
      </c>
    </row>
    <row r="6" spans="1:15" x14ac:dyDescent="0.35">
      <c r="A6" s="577" t="s">
        <v>1185</v>
      </c>
      <c r="B6" s="577">
        <v>64681</v>
      </c>
      <c r="C6" s="577" t="s">
        <v>280</v>
      </c>
      <c r="D6" s="577" t="s">
        <v>2293</v>
      </c>
      <c r="E6" s="577" t="s">
        <v>2294</v>
      </c>
      <c r="F6" s="578">
        <v>44909</v>
      </c>
      <c r="G6" s="577" t="s">
        <v>2299</v>
      </c>
      <c r="H6" s="579">
        <v>3.95</v>
      </c>
      <c r="I6" s="577">
        <v>353</v>
      </c>
      <c r="J6" s="577" t="s">
        <v>3659</v>
      </c>
      <c r="K6" s="577" t="s">
        <v>3660</v>
      </c>
      <c r="L6" s="540">
        <v>67217965.810000002</v>
      </c>
      <c r="M6" s="577" t="s">
        <v>2317</v>
      </c>
      <c r="N6" t="str">
        <f t="shared" si="0"/>
        <v>DR3</v>
      </c>
      <c r="O6" t="str">
        <f t="shared" si="1"/>
        <v>MaSH-3337170|64681|CML</v>
      </c>
    </row>
    <row r="7" spans="1:15" x14ac:dyDescent="0.35">
      <c r="A7" s="577" t="s">
        <v>1186</v>
      </c>
      <c r="B7" s="577">
        <v>64777</v>
      </c>
      <c r="C7" s="577" t="s">
        <v>287</v>
      </c>
      <c r="D7" s="577" t="s">
        <v>2293</v>
      </c>
      <c r="E7" s="577" t="s">
        <v>2294</v>
      </c>
      <c r="F7" s="578">
        <v>44909</v>
      </c>
      <c r="G7" s="577" t="s">
        <v>2299</v>
      </c>
      <c r="H7" s="579">
        <v>3.76</v>
      </c>
      <c r="I7" s="577">
        <v>398</v>
      </c>
      <c r="J7" s="577" t="s">
        <v>3659</v>
      </c>
      <c r="K7" s="577" t="s">
        <v>3660</v>
      </c>
      <c r="L7" s="540">
        <v>96000000</v>
      </c>
      <c r="M7" s="577" t="s">
        <v>2317</v>
      </c>
      <c r="N7" t="str">
        <f t="shared" si="0"/>
        <v>DR3</v>
      </c>
      <c r="O7" t="str">
        <f t="shared" si="1"/>
        <v>MaSH-3340378|64777|CML</v>
      </c>
    </row>
    <row r="8" spans="1:15" x14ac:dyDescent="0.35">
      <c r="A8" s="577" t="s">
        <v>1183</v>
      </c>
      <c r="B8" s="577">
        <v>64734</v>
      </c>
      <c r="C8" s="577" t="s">
        <v>274</v>
      </c>
      <c r="D8" s="577" t="s">
        <v>2293</v>
      </c>
      <c r="E8" s="577" t="s">
        <v>2294</v>
      </c>
      <c r="F8" s="578">
        <v>44909</v>
      </c>
      <c r="G8" s="577" t="s">
        <v>1793</v>
      </c>
      <c r="H8" s="579">
        <v>5.16</v>
      </c>
      <c r="I8" s="577">
        <v>393</v>
      </c>
      <c r="J8" s="577" t="s">
        <v>2308</v>
      </c>
      <c r="K8" s="577" t="s">
        <v>3661</v>
      </c>
      <c r="L8" s="540">
        <v>41250000</v>
      </c>
      <c r="M8" s="577" t="s">
        <v>2317</v>
      </c>
      <c r="N8" t="str">
        <f t="shared" si="0"/>
        <v>P17</v>
      </c>
      <c r="O8" t="str">
        <f t="shared" si="1"/>
        <v>MaSH-3339577|64734|CML</v>
      </c>
    </row>
    <row r="9" spans="1:15" x14ac:dyDescent="0.35">
      <c r="A9" s="577" t="s">
        <v>1180</v>
      </c>
      <c r="B9" s="577">
        <v>67692</v>
      </c>
      <c r="C9" s="577" t="s">
        <v>90</v>
      </c>
      <c r="D9" s="577" t="s">
        <v>2293</v>
      </c>
      <c r="E9" s="577" t="s">
        <v>3651</v>
      </c>
      <c r="F9" s="578">
        <v>45098</v>
      </c>
      <c r="G9" s="577" t="s">
        <v>2299</v>
      </c>
      <c r="H9" s="579">
        <v>4</v>
      </c>
      <c r="I9" s="577">
        <v>463</v>
      </c>
      <c r="J9" s="577" t="s">
        <v>2308</v>
      </c>
      <c r="K9" s="577" t="s">
        <v>3661</v>
      </c>
      <c r="L9" s="540">
        <v>149600000</v>
      </c>
      <c r="M9" s="577" t="s">
        <v>2317</v>
      </c>
      <c r="N9" t="str">
        <f t="shared" si="0"/>
        <v>P17</v>
      </c>
      <c r="O9" t="str">
        <f t="shared" si="1"/>
        <v>MaSH-3410443|67692|CML</v>
      </c>
    </row>
    <row r="10" spans="1:15" x14ac:dyDescent="0.35">
      <c r="A10" s="577" t="s">
        <v>3662</v>
      </c>
      <c r="B10" s="577">
        <v>62830</v>
      </c>
      <c r="C10" s="577" t="s">
        <v>3663</v>
      </c>
      <c r="D10" s="577" t="s">
        <v>3664</v>
      </c>
      <c r="E10" s="577" t="s">
        <v>2294</v>
      </c>
      <c r="F10" s="578">
        <v>45273</v>
      </c>
      <c r="G10" s="577" t="s">
        <v>3665</v>
      </c>
      <c r="H10" s="579">
        <v>15.31</v>
      </c>
      <c r="I10" s="577">
        <v>230</v>
      </c>
      <c r="J10" s="577" t="s">
        <v>3666</v>
      </c>
      <c r="K10" s="577" t="s">
        <v>3667</v>
      </c>
      <c r="L10" s="540">
        <v>42914182.5</v>
      </c>
      <c r="M10" s="577" t="s">
        <v>2317</v>
      </c>
      <c r="N10" t="str">
        <f t="shared" si="0"/>
        <v>MetLife</v>
      </c>
      <c r="O10" t="str">
        <f t="shared" si="1"/>
        <v>MaSH-3287650|62830|A</v>
      </c>
    </row>
    <row r="11" spans="1:15" x14ac:dyDescent="0.35">
      <c r="A11" s="577" t="s">
        <v>3662</v>
      </c>
      <c r="B11" s="577">
        <v>62830</v>
      </c>
      <c r="C11" s="577" t="s">
        <v>3663</v>
      </c>
      <c r="D11" s="577" t="s">
        <v>3668</v>
      </c>
      <c r="E11" s="577" t="s">
        <v>2294</v>
      </c>
      <c r="F11" s="578">
        <v>45273</v>
      </c>
      <c r="G11" s="577" t="s">
        <v>3669</v>
      </c>
      <c r="H11" s="579">
        <v>15.31</v>
      </c>
      <c r="I11" s="577">
        <v>290</v>
      </c>
      <c r="J11" s="577" t="s">
        <v>3666</v>
      </c>
      <c r="K11" s="577" t="s">
        <v>3667</v>
      </c>
      <c r="L11" s="540">
        <v>9675</v>
      </c>
      <c r="M11" s="577" t="s">
        <v>2317</v>
      </c>
      <c r="N11" t="str">
        <f t="shared" si="0"/>
        <v>MetLife</v>
      </c>
      <c r="O11" t="str">
        <f t="shared" si="1"/>
        <v>MaSH-3287650|62830|B</v>
      </c>
    </row>
    <row r="12" spans="1:15" x14ac:dyDescent="0.35">
      <c r="A12" s="577" t="s">
        <v>3662</v>
      </c>
      <c r="B12" s="577">
        <v>62830</v>
      </c>
      <c r="C12" s="577" t="s">
        <v>3670</v>
      </c>
      <c r="D12" s="577" t="s">
        <v>3671</v>
      </c>
      <c r="E12" s="577" t="s">
        <v>2294</v>
      </c>
      <c r="F12" s="578">
        <v>45273</v>
      </c>
      <c r="G12" s="577" t="s">
        <v>3665</v>
      </c>
      <c r="H12" s="579">
        <v>16.489999999999998</v>
      </c>
      <c r="I12" s="577">
        <v>230</v>
      </c>
      <c r="J12" s="577" t="s">
        <v>2308</v>
      </c>
      <c r="K12" s="577" t="s">
        <v>3672</v>
      </c>
      <c r="L12" s="540">
        <v>11289791.25</v>
      </c>
      <c r="M12" s="577" t="s">
        <v>2317</v>
      </c>
      <c r="N12" t="str">
        <f t="shared" si="0"/>
        <v>P04</v>
      </c>
      <c r="O12" t="str">
        <f t="shared" si="1"/>
        <v>MaSH-3287650|62830|A-S2</v>
      </c>
    </row>
    <row r="13" spans="1:15" x14ac:dyDescent="0.35">
      <c r="A13" s="577" t="s">
        <v>3662</v>
      </c>
      <c r="B13" s="577">
        <v>62830</v>
      </c>
      <c r="C13" s="577" t="s">
        <v>3670</v>
      </c>
      <c r="D13" s="577" t="s">
        <v>3673</v>
      </c>
      <c r="E13" s="577" t="s">
        <v>2294</v>
      </c>
      <c r="F13" s="578">
        <v>45273</v>
      </c>
      <c r="G13" s="577" t="s">
        <v>3669</v>
      </c>
      <c r="H13" s="579">
        <v>16.489999999999998</v>
      </c>
      <c r="I13" s="577">
        <v>290</v>
      </c>
      <c r="J13" s="577" t="s">
        <v>2308</v>
      </c>
      <c r="K13" s="577" t="s">
        <v>3672</v>
      </c>
      <c r="L13" s="540">
        <v>2542.5</v>
      </c>
      <c r="M13" s="577" t="s">
        <v>2317</v>
      </c>
      <c r="N13" t="str">
        <f t="shared" si="0"/>
        <v>P04</v>
      </c>
      <c r="O13" t="str">
        <f t="shared" si="1"/>
        <v>MaSH-3287650|62830|B-S2</v>
      </c>
    </row>
    <row r="14" spans="1:15" x14ac:dyDescent="0.35">
      <c r="A14" s="577" t="s">
        <v>1184</v>
      </c>
      <c r="B14" s="577">
        <v>102039</v>
      </c>
      <c r="C14" s="577" t="s">
        <v>277</v>
      </c>
      <c r="D14" s="577" t="s">
        <v>2293</v>
      </c>
      <c r="E14" s="577" t="s">
        <v>3651</v>
      </c>
      <c r="F14" s="578">
        <v>45350</v>
      </c>
      <c r="G14" s="577" t="s">
        <v>2299</v>
      </c>
      <c r="H14" s="579">
        <v>2.9119999999999999</v>
      </c>
      <c r="I14" s="577">
        <v>362</v>
      </c>
      <c r="J14" s="577" t="s">
        <v>3654</v>
      </c>
      <c r="K14" s="577" t="s">
        <v>3655</v>
      </c>
      <c r="L14" s="540">
        <v>50100000</v>
      </c>
      <c r="M14" s="577" t="s">
        <v>2317</v>
      </c>
      <c r="N14" t="str">
        <f t="shared" si="0"/>
        <v>CY4</v>
      </c>
      <c r="O14" t="str">
        <f t="shared" si="1"/>
        <v>MaSH-3534532|102039|CML</v>
      </c>
    </row>
    <row r="15" spans="1:15" x14ac:dyDescent="0.35">
      <c r="A15" s="577" t="s">
        <v>3662</v>
      </c>
      <c r="B15" s="577">
        <v>62830</v>
      </c>
      <c r="C15" s="577" t="s">
        <v>3674</v>
      </c>
      <c r="D15" s="577" t="s">
        <v>3675</v>
      </c>
      <c r="E15" s="577" t="s">
        <v>2294</v>
      </c>
      <c r="F15" s="578">
        <v>45273</v>
      </c>
      <c r="G15" s="577" t="s">
        <v>3665</v>
      </c>
      <c r="H15" s="579">
        <v>15.13</v>
      </c>
      <c r="I15" s="577">
        <v>228</v>
      </c>
      <c r="J15" s="577" t="s">
        <v>2308</v>
      </c>
      <c r="K15" s="577" t="s">
        <v>3672</v>
      </c>
      <c r="L15" s="540">
        <v>4421250</v>
      </c>
      <c r="M15" s="577" t="s">
        <v>2317</v>
      </c>
      <c r="N15" t="str">
        <f t="shared" si="0"/>
        <v>P04</v>
      </c>
      <c r="O15" t="str">
        <f t="shared" si="1"/>
        <v>MaSH-3287650|62830|A-S3</v>
      </c>
    </row>
    <row r="16" spans="1:15" x14ac:dyDescent="0.35">
      <c r="A16" s="577" t="s">
        <v>3662</v>
      </c>
      <c r="B16" s="577">
        <v>62830</v>
      </c>
      <c r="C16" s="577" t="s">
        <v>3674</v>
      </c>
      <c r="D16" s="577" t="s">
        <v>3676</v>
      </c>
      <c r="E16" s="577" t="s">
        <v>2294</v>
      </c>
      <c r="F16" s="578">
        <v>45273</v>
      </c>
      <c r="G16" s="577" t="s">
        <v>3669</v>
      </c>
      <c r="H16" s="579">
        <v>15.13</v>
      </c>
      <c r="I16" s="577">
        <v>288</v>
      </c>
      <c r="J16" s="577" t="s">
        <v>2308</v>
      </c>
      <c r="K16" s="577" t="s">
        <v>3672</v>
      </c>
      <c r="L16" s="540">
        <v>78750</v>
      </c>
      <c r="M16" s="577" t="s">
        <v>2317</v>
      </c>
      <c r="N16" t="str">
        <f t="shared" si="0"/>
        <v>P04</v>
      </c>
      <c r="O16" t="str">
        <f t="shared" si="1"/>
        <v>MaSH-3287650|62830|B-S3</v>
      </c>
    </row>
    <row r="17" spans="1:15" x14ac:dyDescent="0.35">
      <c r="A17" s="577" t="s">
        <v>3677</v>
      </c>
      <c r="B17" s="577">
        <v>144648</v>
      </c>
      <c r="C17" s="577" t="s">
        <v>3678</v>
      </c>
      <c r="D17" s="577" t="s">
        <v>2293</v>
      </c>
      <c r="E17" s="577" t="s">
        <v>3651</v>
      </c>
      <c r="F17" s="578">
        <v>45483</v>
      </c>
      <c r="G17" s="577" t="s">
        <v>2299</v>
      </c>
      <c r="H17" s="579">
        <v>3.01</v>
      </c>
      <c r="I17" s="577">
        <v>527</v>
      </c>
      <c r="J17" s="577" t="s">
        <v>2308</v>
      </c>
      <c r="K17" s="577" t="s">
        <v>3661</v>
      </c>
      <c r="L17" s="540">
        <v>68900000</v>
      </c>
      <c r="M17" s="577" t="s">
        <v>2317</v>
      </c>
      <c r="N17" t="str">
        <f t="shared" si="0"/>
        <v>P17</v>
      </c>
      <c r="O17" t="str">
        <f t="shared" si="1"/>
        <v>MaSH-3577141|144648|CML</v>
      </c>
    </row>
    <row r="18" spans="1:15" x14ac:dyDescent="0.35">
      <c r="A18" s="577" t="s">
        <v>3662</v>
      </c>
      <c r="B18" s="577">
        <v>62830</v>
      </c>
      <c r="C18" s="577" t="s">
        <v>3679</v>
      </c>
      <c r="D18" s="577" t="s">
        <v>3680</v>
      </c>
      <c r="E18" s="577" t="s">
        <v>2294</v>
      </c>
      <c r="F18" s="578">
        <v>45273</v>
      </c>
      <c r="G18" s="577" t="s">
        <v>3665</v>
      </c>
      <c r="H18" s="579">
        <v>15.52</v>
      </c>
      <c r="I18" s="577">
        <v>228</v>
      </c>
      <c r="J18" s="577" t="s">
        <v>3666</v>
      </c>
      <c r="K18" s="577" t="s">
        <v>3681</v>
      </c>
      <c r="L18" s="540">
        <v>2608784.83</v>
      </c>
      <c r="M18" s="577" t="s">
        <v>2317</v>
      </c>
      <c r="N18" t="str">
        <f t="shared" si="0"/>
        <v>MetLife</v>
      </c>
      <c r="O18" t="str">
        <f t="shared" si="1"/>
        <v>MaSH-3287650|62830|A-S4</v>
      </c>
    </row>
    <row r="19" spans="1:15" x14ac:dyDescent="0.35">
      <c r="A19" s="577" t="s">
        <v>3662</v>
      </c>
      <c r="B19" s="577">
        <v>62830</v>
      </c>
      <c r="C19" s="577" t="s">
        <v>3679</v>
      </c>
      <c r="D19" s="577" t="s">
        <v>3682</v>
      </c>
      <c r="E19" s="577" t="s">
        <v>2294</v>
      </c>
      <c r="F19" s="578">
        <v>45273</v>
      </c>
      <c r="G19" s="577" t="s">
        <v>3669</v>
      </c>
      <c r="H19" s="579">
        <v>15.52</v>
      </c>
      <c r="I19" s="577">
        <v>288</v>
      </c>
      <c r="J19" s="577" t="s">
        <v>3666</v>
      </c>
      <c r="K19" s="577" t="s">
        <v>3681</v>
      </c>
      <c r="L19" s="540">
        <v>33022.589999999997</v>
      </c>
      <c r="M19" s="577" t="s">
        <v>2317</v>
      </c>
      <c r="N19" t="str">
        <f t="shared" si="0"/>
        <v>MetLife</v>
      </c>
      <c r="O19" t="str">
        <f t="shared" si="1"/>
        <v>MaSH-3287650|62830|B-S4</v>
      </c>
    </row>
    <row r="20" spans="1:15" x14ac:dyDescent="0.35">
      <c r="A20" s="577" t="s">
        <v>2899</v>
      </c>
      <c r="B20" s="577">
        <v>138125</v>
      </c>
      <c r="C20" s="577" t="s">
        <v>2898</v>
      </c>
      <c r="D20" s="577" t="s">
        <v>3329</v>
      </c>
      <c r="E20" s="577" t="s">
        <v>2294</v>
      </c>
      <c r="F20" s="578">
        <v>45504</v>
      </c>
      <c r="G20" s="577" t="s">
        <v>3652</v>
      </c>
      <c r="H20" s="579">
        <v>2.09</v>
      </c>
      <c r="I20" s="577" t="s">
        <v>95</v>
      </c>
      <c r="J20" s="577" t="s">
        <v>3683</v>
      </c>
      <c r="K20" s="577" t="s">
        <v>3684</v>
      </c>
      <c r="L20" s="540">
        <v>150248219</v>
      </c>
      <c r="M20" s="577" t="s">
        <v>3283</v>
      </c>
      <c r="N20" t="str">
        <f t="shared" si="0"/>
        <v>Madrone Series 1 &amp; 2</v>
      </c>
      <c r="O20" t="str">
        <f t="shared" si="1"/>
        <v>MaSH-3570618|138125|Equity</v>
      </c>
    </row>
    <row r="21" spans="1:15" x14ac:dyDescent="0.35">
      <c r="A21" s="577" t="s">
        <v>3624</v>
      </c>
      <c r="B21" s="577">
        <v>226601</v>
      </c>
      <c r="C21" s="577" t="s">
        <v>3610</v>
      </c>
      <c r="D21" s="577" t="s">
        <v>3329</v>
      </c>
      <c r="E21" s="577" t="s">
        <v>2294</v>
      </c>
      <c r="F21" s="578">
        <v>45574</v>
      </c>
      <c r="G21" s="577" t="s">
        <v>3652</v>
      </c>
      <c r="H21" s="579">
        <v>1.9</v>
      </c>
      <c r="I21" s="577">
        <v>1185</v>
      </c>
      <c r="J21" s="577" t="s">
        <v>3653</v>
      </c>
      <c r="K21" s="577" t="s">
        <v>3653</v>
      </c>
      <c r="L21" s="540">
        <v>64474719.497100003</v>
      </c>
      <c r="M21" s="577" t="s">
        <v>3283</v>
      </c>
      <c r="N21" t="str">
        <f t="shared" si="0"/>
        <v>TAO</v>
      </c>
      <c r="O21" t="str">
        <f t="shared" si="1"/>
        <v>MaSH-3659094|226601|Equity</v>
      </c>
    </row>
    <row r="22" spans="1:15" x14ac:dyDescent="0.35">
      <c r="A22" s="577" t="s">
        <v>1187</v>
      </c>
      <c r="B22" s="577">
        <v>255488</v>
      </c>
      <c r="C22" s="577" t="s">
        <v>291</v>
      </c>
      <c r="D22" s="577" t="s">
        <v>2293</v>
      </c>
      <c r="E22" s="577" t="s">
        <v>2294</v>
      </c>
      <c r="F22" s="578">
        <v>45698</v>
      </c>
      <c r="G22" s="577" t="s">
        <v>2299</v>
      </c>
      <c r="H22" s="579">
        <v>2.3929999999999998</v>
      </c>
      <c r="I22" s="577">
        <v>436</v>
      </c>
      <c r="J22" s="577" t="s">
        <v>3659</v>
      </c>
      <c r="K22" s="577" t="s">
        <v>3660</v>
      </c>
      <c r="L22" s="540">
        <v>40000000</v>
      </c>
      <c r="M22" s="577" t="s">
        <v>2317</v>
      </c>
      <c r="N22" t="str">
        <f t="shared" si="0"/>
        <v>DR3</v>
      </c>
      <c r="O22" t="str">
        <f t="shared" si="1"/>
        <v>MaSH-3687981|255488|CML</v>
      </c>
    </row>
    <row r="23" spans="1:15" x14ac:dyDescent="0.35">
      <c r="A23" s="577" t="s">
        <v>3616</v>
      </c>
      <c r="B23" s="577">
        <v>333234</v>
      </c>
      <c r="C23" s="577" t="s">
        <v>3685</v>
      </c>
      <c r="D23" s="577" t="s">
        <v>3664</v>
      </c>
      <c r="E23" s="577" t="s">
        <v>3651</v>
      </c>
      <c r="F23" s="578">
        <v>45826</v>
      </c>
      <c r="G23" s="577" t="s">
        <v>3686</v>
      </c>
      <c r="H23" s="579">
        <v>3.09</v>
      </c>
      <c r="I23" s="577">
        <v>260</v>
      </c>
      <c r="J23" s="577" t="s">
        <v>2308</v>
      </c>
      <c r="K23" s="577" t="s">
        <v>3672</v>
      </c>
      <c r="L23" s="540">
        <v>8241945</v>
      </c>
      <c r="M23" s="577" t="s">
        <v>2317</v>
      </c>
      <c r="N23" t="str">
        <f t="shared" si="0"/>
        <v>P04</v>
      </c>
      <c r="O23" t="str">
        <f t="shared" si="1"/>
        <v>MaSH-3765727|333234|A</v>
      </c>
    </row>
    <row r="24" spans="1:15" x14ac:dyDescent="0.35">
      <c r="A24" s="577" t="s">
        <v>3616</v>
      </c>
      <c r="B24" s="577">
        <v>333234</v>
      </c>
      <c r="C24" s="577" t="s">
        <v>3685</v>
      </c>
      <c r="D24" s="577" t="s">
        <v>3664</v>
      </c>
      <c r="E24" s="577" t="s">
        <v>2294</v>
      </c>
      <c r="F24" s="578">
        <v>45826</v>
      </c>
      <c r="G24" s="577" t="s">
        <v>3686</v>
      </c>
      <c r="H24" s="579">
        <v>3.09</v>
      </c>
      <c r="I24" s="577">
        <v>260</v>
      </c>
      <c r="J24" s="577" t="s">
        <v>3654</v>
      </c>
      <c r="K24" s="577" t="s">
        <v>3655</v>
      </c>
      <c r="L24" s="540">
        <v>4991945</v>
      </c>
      <c r="M24" s="577" t="s">
        <v>2317</v>
      </c>
      <c r="N24" t="str">
        <f t="shared" si="0"/>
        <v>CY4</v>
      </c>
      <c r="O24" t="str">
        <f t="shared" si="1"/>
        <v>MaSH-3765727|333234|A</v>
      </c>
    </row>
    <row r="25" spans="1:15" x14ac:dyDescent="0.35">
      <c r="A25" s="577" t="s">
        <v>3616</v>
      </c>
      <c r="B25" s="577">
        <v>333234</v>
      </c>
      <c r="C25" s="577" t="s">
        <v>3685</v>
      </c>
      <c r="D25" s="577" t="s">
        <v>3664</v>
      </c>
      <c r="E25" s="577" t="s">
        <v>2294</v>
      </c>
      <c r="F25" s="578">
        <v>45826</v>
      </c>
      <c r="G25" s="577" t="s">
        <v>3686</v>
      </c>
      <c r="H25" s="579">
        <v>3.09</v>
      </c>
      <c r="I25" s="577">
        <v>260</v>
      </c>
      <c r="J25" s="577" t="s">
        <v>3687</v>
      </c>
      <c r="K25" s="577" t="s">
        <v>3687</v>
      </c>
      <c r="L25" s="540">
        <v>73008055</v>
      </c>
      <c r="M25" s="577" t="s">
        <v>2317</v>
      </c>
      <c r="N25" t="str">
        <f t="shared" si="0"/>
        <v>NWML</v>
      </c>
      <c r="O25" t="str">
        <f t="shared" si="1"/>
        <v>MaSH-3765727|333234|A</v>
      </c>
    </row>
    <row r="26" spans="1:15" x14ac:dyDescent="0.35">
      <c r="A26" s="577" t="s">
        <v>3616</v>
      </c>
      <c r="B26" s="577">
        <v>333234</v>
      </c>
      <c r="C26" s="577" t="s">
        <v>3685</v>
      </c>
      <c r="D26" s="577" t="s">
        <v>3668</v>
      </c>
      <c r="E26" s="577" t="s">
        <v>3651</v>
      </c>
      <c r="F26" s="578">
        <v>45826</v>
      </c>
      <c r="G26" s="577" t="s">
        <v>3688</v>
      </c>
      <c r="H26" s="579">
        <v>3.85</v>
      </c>
      <c r="I26" s="577">
        <v>360</v>
      </c>
      <c r="J26" s="577" t="s">
        <v>2308</v>
      </c>
      <c r="K26" s="577" t="s">
        <v>3672</v>
      </c>
      <c r="L26" s="540">
        <v>4437970</v>
      </c>
      <c r="M26" s="577" t="s">
        <v>2317</v>
      </c>
      <c r="N26" t="str">
        <f t="shared" si="0"/>
        <v>P04</v>
      </c>
      <c r="O26" t="str">
        <f t="shared" si="1"/>
        <v>MaSH-3765727|333234|B</v>
      </c>
    </row>
    <row r="27" spans="1:15" x14ac:dyDescent="0.35">
      <c r="A27" s="577" t="s">
        <v>3616</v>
      </c>
      <c r="B27" s="577">
        <v>333234</v>
      </c>
      <c r="C27" s="577" t="s">
        <v>3685</v>
      </c>
      <c r="D27" s="577" t="s">
        <v>3668</v>
      </c>
      <c r="E27" s="577" t="s">
        <v>2294</v>
      </c>
      <c r="F27" s="578">
        <v>45826</v>
      </c>
      <c r="G27" s="577" t="s">
        <v>3688</v>
      </c>
      <c r="H27" s="579">
        <v>3.85</v>
      </c>
      <c r="I27" s="577">
        <v>360</v>
      </c>
      <c r="J27" s="577" t="s">
        <v>3654</v>
      </c>
      <c r="K27" s="577" t="s">
        <v>3655</v>
      </c>
      <c r="L27" s="540">
        <v>2687970</v>
      </c>
      <c r="M27" s="577" t="s">
        <v>2317</v>
      </c>
      <c r="N27" t="str">
        <f t="shared" si="0"/>
        <v>CY4</v>
      </c>
      <c r="O27" t="str">
        <f t="shared" si="1"/>
        <v>MaSH-3765727|333234|B</v>
      </c>
    </row>
    <row r="28" spans="1:15" x14ac:dyDescent="0.35">
      <c r="A28" s="577" t="s">
        <v>3616</v>
      </c>
      <c r="B28" s="577">
        <v>333234</v>
      </c>
      <c r="C28" s="577" t="s">
        <v>3685</v>
      </c>
      <c r="D28" s="577" t="s">
        <v>3668</v>
      </c>
      <c r="E28" s="577" t="s">
        <v>2294</v>
      </c>
      <c r="F28" s="578">
        <v>45826</v>
      </c>
      <c r="G28" s="577" t="s">
        <v>3688</v>
      </c>
      <c r="H28" s="579">
        <v>3.85</v>
      </c>
      <c r="I28" s="577">
        <v>360</v>
      </c>
      <c r="J28" s="577" t="s">
        <v>3687</v>
      </c>
      <c r="K28" s="577" t="s">
        <v>3687</v>
      </c>
      <c r="L28" s="540">
        <v>39312030</v>
      </c>
      <c r="M28" s="577" t="s">
        <v>2317</v>
      </c>
      <c r="N28" t="str">
        <f t="shared" si="0"/>
        <v>NWML</v>
      </c>
      <c r="O28" t="str">
        <f t="shared" si="1"/>
        <v>MaSH-3765727|333234|B</v>
      </c>
    </row>
    <row r="29" spans="1:15" x14ac:dyDescent="0.35">
      <c r="A29" s="577" t="s">
        <v>2891</v>
      </c>
      <c r="B29" s="577">
        <v>336008</v>
      </c>
      <c r="C29" s="577" t="s">
        <v>2890</v>
      </c>
      <c r="D29" s="577" t="s">
        <v>3329</v>
      </c>
      <c r="E29" s="577" t="s">
        <v>2294</v>
      </c>
      <c r="F29" s="578">
        <v>45924</v>
      </c>
      <c r="G29" s="577" t="s">
        <v>3652</v>
      </c>
      <c r="H29" s="579">
        <v>3</v>
      </c>
      <c r="I29" s="577" t="s">
        <v>95</v>
      </c>
      <c r="J29" s="577" t="s">
        <v>3689</v>
      </c>
      <c r="K29" s="577" t="s">
        <v>3689</v>
      </c>
      <c r="L29" s="584">
        <v>21478908.0645</v>
      </c>
      <c r="M29" s="577" t="s">
        <v>3283</v>
      </c>
      <c r="N29" t="str">
        <f t="shared" si="0"/>
        <v>Beacon</v>
      </c>
      <c r="O29" t="str">
        <f t="shared" si="1"/>
        <v>MaSH-3768501|336008|Equity</v>
      </c>
    </row>
    <row r="30" spans="1:15" x14ac:dyDescent="0.35">
      <c r="A30" s="577" t="s">
        <v>2891</v>
      </c>
      <c r="B30" s="577">
        <v>336008</v>
      </c>
      <c r="C30" s="577" t="s">
        <v>2890</v>
      </c>
      <c r="D30" s="577" t="s">
        <v>3329</v>
      </c>
      <c r="E30" s="577" t="s">
        <v>2294</v>
      </c>
      <c r="F30" s="578">
        <v>45924</v>
      </c>
      <c r="G30" s="577" t="s">
        <v>3652</v>
      </c>
      <c r="H30" s="579">
        <v>3</v>
      </c>
      <c r="I30" s="577" t="s">
        <v>95</v>
      </c>
      <c r="J30" s="577" t="s">
        <v>3683</v>
      </c>
      <c r="K30" s="577" t="s">
        <v>3684</v>
      </c>
      <c r="L30" s="584">
        <v>17173076.9355</v>
      </c>
      <c r="M30" s="577" t="s">
        <v>3283</v>
      </c>
      <c r="N30" t="str">
        <f t="shared" si="0"/>
        <v>Madrone Series 1 &amp; 2</v>
      </c>
      <c r="O30" t="str">
        <f t="shared" si="1"/>
        <v>MaSH-3768501|336008|Equity</v>
      </c>
    </row>
    <row r="31" spans="1:15" x14ac:dyDescent="0.35">
      <c r="A31" s="577" t="s">
        <v>3156</v>
      </c>
      <c r="B31" s="577">
        <v>316243</v>
      </c>
      <c r="C31" s="577" t="s">
        <v>3690</v>
      </c>
      <c r="D31" s="577" t="s">
        <v>3691</v>
      </c>
      <c r="E31" s="577" t="s">
        <v>2294</v>
      </c>
      <c r="F31" s="578">
        <v>45924</v>
      </c>
      <c r="G31" s="577" t="s">
        <v>3652</v>
      </c>
      <c r="H31" s="579">
        <v>1.66</v>
      </c>
      <c r="I31" s="577" t="s">
        <v>95</v>
      </c>
      <c r="J31" s="577" t="s">
        <v>3689</v>
      </c>
      <c r="K31" s="577" t="s">
        <v>3689</v>
      </c>
      <c r="L31" s="540">
        <v>38799331</v>
      </c>
      <c r="M31" s="577" t="s">
        <v>3283</v>
      </c>
      <c r="N31" t="str">
        <f t="shared" si="0"/>
        <v>Beacon</v>
      </c>
      <c r="O31" t="str">
        <f t="shared" si="1"/>
        <v>MaSH-3748736|316243|Class A Pref</v>
      </c>
    </row>
    <row r="32" spans="1:15" x14ac:dyDescent="0.35">
      <c r="A32" s="577" t="s">
        <v>3156</v>
      </c>
      <c r="B32" s="577">
        <v>316243</v>
      </c>
      <c r="C32" s="577" t="s">
        <v>3690</v>
      </c>
      <c r="D32" s="577" t="s">
        <v>3692</v>
      </c>
      <c r="E32" s="577" t="s">
        <v>2294</v>
      </c>
      <c r="F32" s="578">
        <v>45924</v>
      </c>
      <c r="G32" s="577" t="s">
        <v>3652</v>
      </c>
      <c r="H32" s="579">
        <v>2.2400000000000002</v>
      </c>
      <c r="I32" s="577" t="s">
        <v>95</v>
      </c>
      <c r="J32" s="577" t="s">
        <v>3689</v>
      </c>
      <c r="K32" s="577" t="s">
        <v>3689</v>
      </c>
      <c r="L32" s="540">
        <v>5265623.46</v>
      </c>
      <c r="M32" s="577" t="s">
        <v>3283</v>
      </c>
      <c r="N32" t="str">
        <f t="shared" si="0"/>
        <v>Beacon</v>
      </c>
      <c r="O32" t="str">
        <f t="shared" si="1"/>
        <v>MaSH-3748736|316243|Class B</v>
      </c>
    </row>
    <row r="33" spans="1:15" x14ac:dyDescent="0.35">
      <c r="A33" s="577" t="s">
        <v>3156</v>
      </c>
      <c r="B33" s="577">
        <v>316243</v>
      </c>
      <c r="C33" s="577" t="s">
        <v>3690</v>
      </c>
      <c r="D33" s="577" t="s">
        <v>3691</v>
      </c>
      <c r="E33" s="577" t="s">
        <v>2294</v>
      </c>
      <c r="F33" s="578">
        <v>45924</v>
      </c>
      <c r="G33" s="577" t="s">
        <v>3652</v>
      </c>
      <c r="H33" s="579">
        <v>1.66</v>
      </c>
      <c r="I33" s="577" t="s">
        <v>95</v>
      </c>
      <c r="J33" s="577" t="s">
        <v>3683</v>
      </c>
      <c r="K33" s="577" t="s">
        <v>3684</v>
      </c>
      <c r="L33" s="540">
        <v>31200669</v>
      </c>
      <c r="M33" s="577" t="s">
        <v>3283</v>
      </c>
      <c r="N33" t="str">
        <f t="shared" si="0"/>
        <v>Madrone Series 1 &amp; 2</v>
      </c>
      <c r="O33" t="str">
        <f t="shared" si="1"/>
        <v>MaSH-3748736|316243|Class A Pref</v>
      </c>
    </row>
    <row r="34" spans="1:15" x14ac:dyDescent="0.35">
      <c r="A34" s="577" t="s">
        <v>3156</v>
      </c>
      <c r="B34" s="577">
        <v>316243</v>
      </c>
      <c r="C34" s="577" t="s">
        <v>3690</v>
      </c>
      <c r="D34" s="577" t="s">
        <v>3692</v>
      </c>
      <c r="E34" s="577" t="s">
        <v>2294</v>
      </c>
      <c r="F34" s="578">
        <v>45924</v>
      </c>
      <c r="G34" s="577" t="s">
        <v>3652</v>
      </c>
      <c r="H34" s="579">
        <v>2.2400000000000002</v>
      </c>
      <c r="I34" s="577" t="s">
        <v>95</v>
      </c>
      <c r="J34" s="577" t="s">
        <v>3683</v>
      </c>
      <c r="K34" s="577" t="s">
        <v>3684</v>
      </c>
      <c r="L34" s="540">
        <v>4234376.54</v>
      </c>
      <c r="M34" s="577" t="s">
        <v>3283</v>
      </c>
      <c r="N34" t="str">
        <f t="shared" si="0"/>
        <v>Madrone Series 1 &amp; 2</v>
      </c>
      <c r="O34" t="str">
        <f t="shared" si="1"/>
        <v>MaSH-3748736|316243|Class B</v>
      </c>
    </row>
    <row r="35" spans="1:15" x14ac:dyDescent="0.35">
      <c r="A35" s="577" t="s">
        <v>1281</v>
      </c>
      <c r="B35" s="577">
        <v>340674</v>
      </c>
      <c r="C35" s="577" t="s">
        <v>1279</v>
      </c>
      <c r="D35" s="577" t="s">
        <v>2293</v>
      </c>
      <c r="E35" s="577" t="s">
        <v>2294</v>
      </c>
      <c r="F35" s="578">
        <v>46008</v>
      </c>
      <c r="G35" s="577" t="s">
        <v>2299</v>
      </c>
      <c r="H35" s="579">
        <v>4.9800000000000004</v>
      </c>
      <c r="I35" s="577">
        <v>251</v>
      </c>
      <c r="J35" s="577" t="s">
        <v>3687</v>
      </c>
      <c r="K35" s="577" t="s">
        <v>3687</v>
      </c>
      <c r="L35" s="540">
        <v>22300000</v>
      </c>
      <c r="M35" s="577" t="s">
        <v>2317</v>
      </c>
      <c r="N35" t="str">
        <f t="shared" si="0"/>
        <v>NWML</v>
      </c>
      <c r="O35" t="str">
        <f t="shared" si="1"/>
        <v>MaSH-3773167|340674|CML</v>
      </c>
    </row>
    <row r="36" spans="1:15" x14ac:dyDescent="0.35">
      <c r="A36" s="577" t="s">
        <v>1281</v>
      </c>
      <c r="B36" s="577">
        <v>340674</v>
      </c>
      <c r="C36" s="577" t="s">
        <v>1279</v>
      </c>
      <c r="D36" s="577" t="s">
        <v>2293</v>
      </c>
      <c r="E36" s="577" t="s">
        <v>2294</v>
      </c>
      <c r="F36" s="578">
        <v>46008</v>
      </c>
      <c r="G36" s="577" t="s">
        <v>2299</v>
      </c>
      <c r="H36" s="579">
        <v>4.9800000000000004</v>
      </c>
      <c r="I36" s="577">
        <v>251</v>
      </c>
      <c r="J36" s="577" t="s">
        <v>3659</v>
      </c>
      <c r="K36" s="577" t="s">
        <v>3693</v>
      </c>
      <c r="L36" s="540">
        <v>2700000</v>
      </c>
      <c r="M36" s="577" t="s">
        <v>2317</v>
      </c>
      <c r="N36" t="str">
        <f t="shared" si="0"/>
        <v>CS2</v>
      </c>
      <c r="O36" t="str">
        <f t="shared" si="1"/>
        <v>MaSH-3773167|340674|CML</v>
      </c>
    </row>
    <row r="37" spans="1:15" x14ac:dyDescent="0.35">
      <c r="A37" s="577" t="s">
        <v>1281</v>
      </c>
      <c r="B37" s="577">
        <v>340674</v>
      </c>
      <c r="C37" s="577" t="s">
        <v>1279</v>
      </c>
      <c r="D37" s="577" t="s">
        <v>2293</v>
      </c>
      <c r="E37" s="577" t="s">
        <v>2294</v>
      </c>
      <c r="F37" s="578">
        <v>46008</v>
      </c>
      <c r="G37" s="577" t="s">
        <v>2299</v>
      </c>
      <c r="H37" s="579">
        <v>4.9800000000000004</v>
      </c>
      <c r="I37" s="577">
        <v>251</v>
      </c>
      <c r="J37" s="577" t="s">
        <v>3694</v>
      </c>
      <c r="K37" s="577" t="s">
        <v>3694</v>
      </c>
      <c r="L37" s="540">
        <v>14953000</v>
      </c>
      <c r="M37" s="577" t="s">
        <v>2317</v>
      </c>
      <c r="N37" t="str">
        <f t="shared" si="0"/>
        <v>NWML TAO FI Plus</v>
      </c>
      <c r="O37" t="str">
        <f t="shared" si="1"/>
        <v>MaSH-3773167|340674|CML</v>
      </c>
    </row>
    <row r="38" spans="1:15" x14ac:dyDescent="0.35">
      <c r="A38" s="577" t="s">
        <v>1282</v>
      </c>
      <c r="B38" s="577">
        <v>342321</v>
      </c>
      <c r="C38" s="577" t="s">
        <v>3695</v>
      </c>
      <c r="D38" s="577" t="s">
        <v>2293</v>
      </c>
      <c r="E38" s="577" t="s">
        <v>2294</v>
      </c>
      <c r="F38" s="578">
        <v>46008</v>
      </c>
      <c r="G38" s="577" t="s">
        <v>2299</v>
      </c>
      <c r="H38" s="579">
        <v>5.07</v>
      </c>
      <c r="I38" s="577">
        <v>251</v>
      </c>
      <c r="J38" s="577" t="s">
        <v>3687</v>
      </c>
      <c r="K38" s="577" t="s">
        <v>3687</v>
      </c>
      <c r="L38" s="540">
        <v>27000000</v>
      </c>
      <c r="M38" s="577" t="s">
        <v>2317</v>
      </c>
      <c r="N38" t="str">
        <f t="shared" si="0"/>
        <v>NWML</v>
      </c>
      <c r="O38" t="str">
        <f t="shared" si="1"/>
        <v>MaSH-3774814|342321|CML</v>
      </c>
    </row>
    <row r="39" spans="1:15" x14ac:dyDescent="0.35">
      <c r="A39" s="577" t="s">
        <v>1282</v>
      </c>
      <c r="B39" s="577">
        <v>342321</v>
      </c>
      <c r="C39" s="577" t="s">
        <v>3695</v>
      </c>
      <c r="D39" s="577" t="s">
        <v>2293</v>
      </c>
      <c r="E39" s="577" t="s">
        <v>2294</v>
      </c>
      <c r="F39" s="578">
        <v>46008</v>
      </c>
      <c r="G39" s="577" t="s">
        <v>2299</v>
      </c>
      <c r="H39" s="579">
        <v>5.07</v>
      </c>
      <c r="I39" s="577">
        <v>251</v>
      </c>
      <c r="J39" s="577" t="s">
        <v>3659</v>
      </c>
      <c r="K39" s="577" t="s">
        <v>3693</v>
      </c>
      <c r="L39" s="540">
        <v>3300000</v>
      </c>
      <c r="M39" s="577" t="s">
        <v>2317</v>
      </c>
      <c r="N39" t="str">
        <f t="shared" si="0"/>
        <v>CS2</v>
      </c>
      <c r="O39" t="str">
        <f t="shared" si="1"/>
        <v>MaSH-3774814|342321|CML</v>
      </c>
    </row>
    <row r="40" spans="1:15" x14ac:dyDescent="0.35">
      <c r="A40" s="577" t="s">
        <v>1282</v>
      </c>
      <c r="B40" s="577">
        <v>342321</v>
      </c>
      <c r="C40" s="577" t="s">
        <v>3695</v>
      </c>
      <c r="D40" s="577" t="s">
        <v>2293</v>
      </c>
      <c r="E40" s="577" t="s">
        <v>2294</v>
      </c>
      <c r="F40" s="578">
        <v>46008</v>
      </c>
      <c r="G40" s="577" t="s">
        <v>2299</v>
      </c>
      <c r="H40" s="579">
        <v>5.07</v>
      </c>
      <c r="I40" s="577">
        <v>251</v>
      </c>
      <c r="J40" s="577" t="s">
        <v>3694</v>
      </c>
      <c r="K40" s="577" t="s">
        <v>3694</v>
      </c>
      <c r="L40" s="540">
        <v>18100000</v>
      </c>
      <c r="M40" s="577" t="s">
        <v>2317</v>
      </c>
      <c r="N40" t="str">
        <f t="shared" si="0"/>
        <v>NWML TAO FI Plus</v>
      </c>
      <c r="O40" t="str">
        <f t="shared" si="1"/>
        <v>MaSH-3774814|342321|CML</v>
      </c>
    </row>
    <row r="41" spans="1:15" x14ac:dyDescent="0.35">
      <c r="A41" s="577" t="s">
        <v>1636</v>
      </c>
      <c r="B41" s="577">
        <v>268493</v>
      </c>
      <c r="C41" s="577" t="s">
        <v>1637</v>
      </c>
      <c r="D41" s="577" t="s">
        <v>2293</v>
      </c>
      <c r="E41" s="577" t="s">
        <v>2294</v>
      </c>
      <c r="F41" s="578">
        <v>46008</v>
      </c>
      <c r="G41" s="577" t="s">
        <v>3652</v>
      </c>
      <c r="H41" s="579">
        <v>4.95</v>
      </c>
      <c r="I41" s="577">
        <v>571</v>
      </c>
      <c r="J41" s="577" t="s">
        <v>3689</v>
      </c>
      <c r="K41" s="577" t="s">
        <v>3689</v>
      </c>
      <c r="L41" s="540">
        <v>38803883</v>
      </c>
      <c r="M41" s="577" t="s">
        <v>3283</v>
      </c>
      <c r="N41" t="str">
        <f t="shared" si="0"/>
        <v>Beacon</v>
      </c>
      <c r="O41" t="str">
        <f t="shared" si="1"/>
        <v>MaSH-3700986|268493|CML</v>
      </c>
    </row>
    <row r="42" spans="1:15" x14ac:dyDescent="0.35">
      <c r="A42" s="577" t="s">
        <v>1636</v>
      </c>
      <c r="B42" s="577">
        <v>268493</v>
      </c>
      <c r="C42" s="577" t="s">
        <v>1637</v>
      </c>
      <c r="D42" s="577" t="s">
        <v>2293</v>
      </c>
      <c r="E42" s="577" t="s">
        <v>2294</v>
      </c>
      <c r="F42" s="578">
        <v>46008</v>
      </c>
      <c r="G42" s="577" t="s">
        <v>3652</v>
      </c>
      <c r="H42" s="579">
        <v>4.95</v>
      </c>
      <c r="I42" s="577">
        <v>571</v>
      </c>
      <c r="J42" s="577" t="s">
        <v>3683</v>
      </c>
      <c r="K42" s="577" t="s">
        <v>3684</v>
      </c>
      <c r="L42" s="540">
        <v>30696117</v>
      </c>
      <c r="M42" s="577" t="s">
        <v>3283</v>
      </c>
      <c r="N42" t="str">
        <f t="shared" si="0"/>
        <v>Madrone Series 1 &amp; 2</v>
      </c>
      <c r="O42" t="str">
        <f t="shared" si="1"/>
        <v>MaSH-3700986|268493|CML</v>
      </c>
    </row>
    <row r="43" spans="1:15" x14ac:dyDescent="0.35">
      <c r="A43" s="577" t="s">
        <v>1593</v>
      </c>
      <c r="B43" s="577">
        <v>342327</v>
      </c>
      <c r="C43" s="577" t="s">
        <v>1594</v>
      </c>
      <c r="D43" s="577" t="s">
        <v>2293</v>
      </c>
      <c r="E43" s="577" t="s">
        <v>2294</v>
      </c>
      <c r="F43" s="578">
        <v>46036</v>
      </c>
      <c r="G43" s="577" t="s">
        <v>2299</v>
      </c>
      <c r="H43" s="579">
        <v>4.32</v>
      </c>
      <c r="I43" s="577">
        <v>231</v>
      </c>
      <c r="J43" s="577" t="s">
        <v>3659</v>
      </c>
      <c r="K43" s="577" t="s">
        <v>3660</v>
      </c>
      <c r="L43" s="540">
        <v>48000000</v>
      </c>
      <c r="M43" s="577" t="s">
        <v>2317</v>
      </c>
      <c r="N43" t="str">
        <f t="shared" si="0"/>
        <v>DR3</v>
      </c>
      <c r="O43" t="str">
        <f t="shared" si="1"/>
        <v>MaSH-3774820|342327|CML</v>
      </c>
    </row>
    <row r="44" spans="1:15" x14ac:dyDescent="0.35">
      <c r="A44" s="577" t="s">
        <v>2897</v>
      </c>
      <c r="B44" s="577">
        <v>341453</v>
      </c>
      <c r="C44" s="577" t="s">
        <v>3696</v>
      </c>
      <c r="D44" s="577" t="s">
        <v>2293</v>
      </c>
      <c r="E44" s="577" t="s">
        <v>2294</v>
      </c>
      <c r="F44" s="578">
        <v>46036</v>
      </c>
      <c r="G44" s="577" t="s">
        <v>3652</v>
      </c>
      <c r="H44" s="579">
        <v>3</v>
      </c>
      <c r="I44" s="577">
        <v>3.2000000000000001E-2</v>
      </c>
      <c r="J44" s="577" t="s">
        <v>3689</v>
      </c>
      <c r="K44" s="577" t="s">
        <v>3689</v>
      </c>
      <c r="L44" s="540">
        <v>19699778.540541001</v>
      </c>
      <c r="M44" s="577" t="s">
        <v>3283</v>
      </c>
      <c r="N44" t="str">
        <f t="shared" si="0"/>
        <v>Beacon</v>
      </c>
      <c r="O44" t="str">
        <f t="shared" si="1"/>
        <v>MaSH-3773946|341453|CML</v>
      </c>
    </row>
    <row r="45" spans="1:15" x14ac:dyDescent="0.35">
      <c r="A45" s="577" t="s">
        <v>2897</v>
      </c>
      <c r="B45" s="577">
        <v>342718</v>
      </c>
      <c r="C45" s="577" t="s">
        <v>3696</v>
      </c>
      <c r="D45" s="577" t="s">
        <v>2293</v>
      </c>
      <c r="E45" s="577" t="s">
        <v>2294</v>
      </c>
      <c r="F45" s="578">
        <v>46036</v>
      </c>
      <c r="G45" s="577" t="s">
        <v>3652</v>
      </c>
      <c r="H45" s="579">
        <v>3</v>
      </c>
      <c r="I45" s="577">
        <v>3.2000000000000001E-2</v>
      </c>
      <c r="J45" s="577" t="s">
        <v>3683</v>
      </c>
      <c r="K45" s="577" t="s">
        <v>3684</v>
      </c>
      <c r="L45" s="540">
        <v>11031875.982703</v>
      </c>
      <c r="M45" s="577" t="s">
        <v>3283</v>
      </c>
      <c r="N45" t="str">
        <f t="shared" si="0"/>
        <v>Madrone Series 1 &amp; 2</v>
      </c>
      <c r="O45" t="str">
        <f t="shared" si="1"/>
        <v>MaSH-3773946|342718|CML</v>
      </c>
    </row>
    <row r="46" spans="1:15" x14ac:dyDescent="0.35">
      <c r="A46" s="577" t="s">
        <v>2897</v>
      </c>
      <c r="B46" s="577">
        <v>341453</v>
      </c>
      <c r="C46" s="577" t="s">
        <v>3696</v>
      </c>
      <c r="D46" s="577" t="s">
        <v>2293</v>
      </c>
      <c r="E46" s="577" t="s">
        <v>2294</v>
      </c>
      <c r="F46" s="578">
        <v>46036</v>
      </c>
      <c r="G46" s="577" t="s">
        <v>3652</v>
      </c>
      <c r="H46" s="579">
        <v>3</v>
      </c>
      <c r="I46" s="577">
        <v>3.2000000000000001E-2</v>
      </c>
      <c r="J46" s="577" t="s">
        <v>3653</v>
      </c>
      <c r="K46" s="577" t="s">
        <v>3653</v>
      </c>
      <c r="L46" s="540">
        <v>39241958.852756999</v>
      </c>
      <c r="M46" s="577" t="s">
        <v>3283</v>
      </c>
      <c r="N46" t="str">
        <f t="shared" si="0"/>
        <v>TAO</v>
      </c>
      <c r="O46" t="str">
        <f t="shared" si="1"/>
        <v>MaSH-3773946|341453|CML</v>
      </c>
    </row>
    <row r="47" spans="1:15" x14ac:dyDescent="0.35">
      <c r="A47" s="577" t="s">
        <v>2897</v>
      </c>
      <c r="B47" s="577">
        <v>341453</v>
      </c>
      <c r="C47" s="577" t="s">
        <v>3696</v>
      </c>
      <c r="D47" s="577" t="s">
        <v>2293</v>
      </c>
      <c r="E47" s="577" t="s">
        <v>2294</v>
      </c>
      <c r="F47" s="578">
        <v>46036</v>
      </c>
      <c r="G47" s="577" t="s">
        <v>3652</v>
      </c>
      <c r="H47" s="579">
        <v>3</v>
      </c>
      <c r="I47" s="577">
        <v>3.2000000000000001E-2</v>
      </c>
      <c r="J47" s="577" t="s">
        <v>3689</v>
      </c>
      <c r="K47" s="577" t="s">
        <v>3689</v>
      </c>
      <c r="L47" s="540">
        <v>13133185.693693999</v>
      </c>
      <c r="M47" s="577" t="s">
        <v>3283</v>
      </c>
      <c r="N47" t="str">
        <f t="shared" si="0"/>
        <v>Beacon</v>
      </c>
      <c r="O47" t="str">
        <f t="shared" si="1"/>
        <v>MaSH-3773946|341453|CML</v>
      </c>
    </row>
    <row r="48" spans="1:15" x14ac:dyDescent="0.35">
      <c r="A48" s="577" t="s">
        <v>2897</v>
      </c>
      <c r="B48" s="577">
        <v>342718</v>
      </c>
      <c r="C48" s="577" t="s">
        <v>3696</v>
      </c>
      <c r="D48" s="577" t="s">
        <v>2293</v>
      </c>
      <c r="E48" s="577" t="s">
        <v>2294</v>
      </c>
      <c r="F48" s="578">
        <v>46036</v>
      </c>
      <c r="G48" s="577" t="s">
        <v>3652</v>
      </c>
      <c r="H48" s="579">
        <v>3</v>
      </c>
      <c r="I48" s="577">
        <v>3.2000000000000001E-2</v>
      </c>
      <c r="J48" s="577" t="s">
        <v>3683</v>
      </c>
      <c r="K48" s="577" t="s">
        <v>3684</v>
      </c>
      <c r="L48" s="540">
        <v>7354583.9884679997</v>
      </c>
      <c r="M48" s="577" t="s">
        <v>3283</v>
      </c>
      <c r="N48" t="str">
        <f t="shared" si="0"/>
        <v>Madrone Series 1 &amp; 2</v>
      </c>
      <c r="O48" t="str">
        <f t="shared" si="1"/>
        <v>MaSH-3773946|342718|CML</v>
      </c>
    </row>
    <row r="49" spans="1:15" x14ac:dyDescent="0.35">
      <c r="A49" s="577" t="s">
        <v>2897</v>
      </c>
      <c r="B49" s="577">
        <v>341453</v>
      </c>
      <c r="C49" s="577" t="s">
        <v>3696</v>
      </c>
      <c r="D49" s="577" t="s">
        <v>2293</v>
      </c>
      <c r="E49" s="577" t="s">
        <v>2294</v>
      </c>
      <c r="F49" s="578">
        <v>46036</v>
      </c>
      <c r="G49" s="577" t="s">
        <v>3652</v>
      </c>
      <c r="H49" s="579">
        <v>3</v>
      </c>
      <c r="I49" s="577">
        <v>3.2000000000000001E-2</v>
      </c>
      <c r="J49" s="577" t="s">
        <v>3653</v>
      </c>
      <c r="K49" s="577" t="s">
        <v>3653</v>
      </c>
      <c r="L49" s="540">
        <v>26161305.901838001</v>
      </c>
      <c r="M49" s="577" t="s">
        <v>3283</v>
      </c>
      <c r="N49" t="str">
        <f t="shared" si="0"/>
        <v>TAO</v>
      </c>
      <c r="O49" t="str">
        <f t="shared" si="1"/>
        <v>MaSH-3773946|341453|CML</v>
      </c>
    </row>
    <row r="50" spans="1:15" x14ac:dyDescent="0.35">
      <c r="A50" s="577" t="s">
        <v>2897</v>
      </c>
      <c r="B50" s="577">
        <v>341453</v>
      </c>
      <c r="C50" s="577" t="s">
        <v>3696</v>
      </c>
      <c r="D50" s="577" t="s">
        <v>2293</v>
      </c>
      <c r="E50" s="577" t="s">
        <v>2294</v>
      </c>
      <c r="F50" s="578">
        <v>46036</v>
      </c>
      <c r="G50" s="577" t="s">
        <v>3652</v>
      </c>
      <c r="H50" s="579">
        <v>3</v>
      </c>
      <c r="I50" s="577">
        <v>3.2000000000000001E-2</v>
      </c>
      <c r="J50" s="577" t="s">
        <v>3689</v>
      </c>
      <c r="K50" s="577" t="s">
        <v>3689</v>
      </c>
      <c r="L50" s="540">
        <v>0</v>
      </c>
      <c r="M50" s="577" t="s">
        <v>3283</v>
      </c>
      <c r="N50" t="str">
        <f t="shared" si="0"/>
        <v>Beacon</v>
      </c>
      <c r="O50" t="str">
        <f t="shared" si="1"/>
        <v>MaSH-3773946|341453|CML</v>
      </c>
    </row>
    <row r="51" spans="1:15" x14ac:dyDescent="0.35">
      <c r="A51" s="577" t="s">
        <v>2897</v>
      </c>
      <c r="B51" s="577">
        <v>342718</v>
      </c>
      <c r="C51" s="577" t="s">
        <v>3696</v>
      </c>
      <c r="D51" s="577" t="s">
        <v>2293</v>
      </c>
      <c r="E51" s="577" t="s">
        <v>2294</v>
      </c>
      <c r="F51" s="578">
        <v>46036</v>
      </c>
      <c r="G51" s="577" t="s">
        <v>3652</v>
      </c>
      <c r="H51" s="579">
        <v>3</v>
      </c>
      <c r="I51" s="577">
        <v>3.2000000000000001E-2</v>
      </c>
      <c r="J51" s="577" t="s">
        <v>3683</v>
      </c>
      <c r="K51" s="577" t="s">
        <v>3684</v>
      </c>
      <c r="L51" s="540">
        <v>0</v>
      </c>
      <c r="M51" s="577" t="s">
        <v>3283</v>
      </c>
      <c r="N51" t="str">
        <f t="shared" si="0"/>
        <v>Madrone Series 1 &amp; 2</v>
      </c>
      <c r="O51" t="str">
        <f t="shared" si="1"/>
        <v>MaSH-3773946|342718|CML</v>
      </c>
    </row>
    <row r="52" spans="1:15" x14ac:dyDescent="0.35">
      <c r="A52" s="577" t="s">
        <v>2897</v>
      </c>
      <c r="B52" s="577">
        <v>341453</v>
      </c>
      <c r="C52" s="577" t="s">
        <v>3696</v>
      </c>
      <c r="D52" s="577" t="s">
        <v>2293</v>
      </c>
      <c r="E52" s="577" t="s">
        <v>2294</v>
      </c>
      <c r="F52" s="578">
        <v>46036</v>
      </c>
      <c r="G52" s="577" t="s">
        <v>3652</v>
      </c>
      <c r="H52" s="579">
        <v>3</v>
      </c>
      <c r="I52" s="577">
        <v>3.2000000000000001E-2</v>
      </c>
      <c r="J52" s="577" t="s">
        <v>3653</v>
      </c>
      <c r="K52" s="577" t="s">
        <v>3653</v>
      </c>
      <c r="L52" s="540">
        <v>0</v>
      </c>
      <c r="M52" s="577" t="s">
        <v>3283</v>
      </c>
      <c r="N52" t="str">
        <f t="shared" si="0"/>
        <v>TAO</v>
      </c>
      <c r="O52" t="str">
        <f t="shared" si="1"/>
        <v>MaSH-3773946|341453|CML</v>
      </c>
    </row>
    <row r="53" spans="1:15" x14ac:dyDescent="0.35">
      <c r="A53" s="577" t="s">
        <v>2897</v>
      </c>
      <c r="B53" s="577">
        <v>341453</v>
      </c>
      <c r="C53" s="577" t="s">
        <v>3696</v>
      </c>
      <c r="D53" s="577" t="s">
        <v>2293</v>
      </c>
      <c r="E53" s="577" t="s">
        <v>2294</v>
      </c>
      <c r="F53" s="578">
        <v>46036</v>
      </c>
      <c r="G53" s="577" t="s">
        <v>3652</v>
      </c>
      <c r="H53" s="579">
        <v>3</v>
      </c>
      <c r="I53" s="577">
        <v>3.2000000000000001E-2</v>
      </c>
      <c r="J53" s="577" t="s">
        <v>3689</v>
      </c>
      <c r="K53" s="577" t="s">
        <v>3689</v>
      </c>
      <c r="L53" s="540">
        <v>0</v>
      </c>
      <c r="M53" s="577" t="s">
        <v>3283</v>
      </c>
      <c r="N53" t="str">
        <f t="shared" si="0"/>
        <v>Beacon</v>
      </c>
      <c r="O53" t="str">
        <f t="shared" si="1"/>
        <v>MaSH-3773946|341453|CML</v>
      </c>
    </row>
    <row r="54" spans="1:15" x14ac:dyDescent="0.35">
      <c r="A54" s="577" t="s">
        <v>2897</v>
      </c>
      <c r="B54" s="577">
        <v>342718</v>
      </c>
      <c r="C54" s="577" t="s">
        <v>3696</v>
      </c>
      <c r="D54" s="577" t="s">
        <v>2293</v>
      </c>
      <c r="E54" s="577" t="s">
        <v>2294</v>
      </c>
      <c r="F54" s="578">
        <v>46036</v>
      </c>
      <c r="G54" s="577" t="s">
        <v>3652</v>
      </c>
      <c r="H54" s="579">
        <v>3</v>
      </c>
      <c r="I54" s="577">
        <v>3.2000000000000001E-2</v>
      </c>
      <c r="J54" s="577" t="s">
        <v>3683</v>
      </c>
      <c r="K54" s="577" t="s">
        <v>3684</v>
      </c>
      <c r="L54" s="540">
        <v>0</v>
      </c>
      <c r="M54" s="577" t="s">
        <v>3283</v>
      </c>
      <c r="N54" t="str">
        <f t="shared" si="0"/>
        <v>Madrone Series 1 &amp; 2</v>
      </c>
      <c r="O54" t="str">
        <f t="shared" si="1"/>
        <v>MaSH-3773946|342718|CML</v>
      </c>
    </row>
    <row r="55" spans="1:15" x14ac:dyDescent="0.35">
      <c r="A55" s="577" t="s">
        <v>2897</v>
      </c>
      <c r="B55" s="577">
        <v>341453</v>
      </c>
      <c r="C55" s="577" t="s">
        <v>3696</v>
      </c>
      <c r="D55" s="577" t="s">
        <v>2293</v>
      </c>
      <c r="E55" s="577" t="s">
        <v>2294</v>
      </c>
      <c r="F55" s="578">
        <v>46036</v>
      </c>
      <c r="G55" s="577" t="s">
        <v>3652</v>
      </c>
      <c r="H55" s="579">
        <v>3</v>
      </c>
      <c r="I55" s="577">
        <v>3.2000000000000001E-2</v>
      </c>
      <c r="J55" s="577" t="s">
        <v>3653</v>
      </c>
      <c r="K55" s="577" t="s">
        <v>3653</v>
      </c>
      <c r="L55" s="540">
        <v>0</v>
      </c>
      <c r="M55" s="577" t="s">
        <v>3283</v>
      </c>
      <c r="N55" t="str">
        <f t="shared" si="0"/>
        <v>TAO</v>
      </c>
      <c r="O55" t="str">
        <f t="shared" si="1"/>
        <v>MaSH-3773946|341453|CML</v>
      </c>
    </row>
    <row r="56" spans="1:15" x14ac:dyDescent="0.35">
      <c r="A56" s="577" t="s">
        <v>2897</v>
      </c>
      <c r="B56" s="577">
        <v>341453</v>
      </c>
      <c r="C56" s="577" t="s">
        <v>3696</v>
      </c>
      <c r="D56" s="577" t="s">
        <v>2293</v>
      </c>
      <c r="E56" s="577" t="s">
        <v>2294</v>
      </c>
      <c r="F56" s="578">
        <v>46036</v>
      </c>
      <c r="G56" s="577" t="s">
        <v>3652</v>
      </c>
      <c r="H56" s="579">
        <v>3</v>
      </c>
      <c r="I56" s="577">
        <v>3.2000000000000001E-2</v>
      </c>
      <c r="J56" s="577" t="s">
        <v>3689</v>
      </c>
      <c r="K56" s="577" t="s">
        <v>3689</v>
      </c>
      <c r="L56" s="540">
        <v>0</v>
      </c>
      <c r="M56" s="577" t="s">
        <v>3283</v>
      </c>
      <c r="N56" t="str">
        <f t="shared" si="0"/>
        <v>Beacon</v>
      </c>
      <c r="O56" t="str">
        <f t="shared" si="1"/>
        <v>MaSH-3773946|341453|CML</v>
      </c>
    </row>
    <row r="57" spans="1:15" x14ac:dyDescent="0.35">
      <c r="A57" s="577" t="s">
        <v>2897</v>
      </c>
      <c r="B57" s="577">
        <v>342718</v>
      </c>
      <c r="C57" s="577" t="s">
        <v>3696</v>
      </c>
      <c r="D57" s="577" t="s">
        <v>2293</v>
      </c>
      <c r="E57" s="577" t="s">
        <v>2294</v>
      </c>
      <c r="F57" s="578">
        <v>46036</v>
      </c>
      <c r="G57" s="577" t="s">
        <v>3652</v>
      </c>
      <c r="H57" s="579">
        <v>3</v>
      </c>
      <c r="I57" s="577">
        <v>3.2000000000000001E-2</v>
      </c>
      <c r="J57" s="577" t="s">
        <v>3683</v>
      </c>
      <c r="K57" s="577" t="s">
        <v>3684</v>
      </c>
      <c r="L57" s="540">
        <v>0</v>
      </c>
      <c r="M57" s="577" t="s">
        <v>3283</v>
      </c>
      <c r="N57" t="str">
        <f t="shared" si="0"/>
        <v>Madrone Series 1 &amp; 2</v>
      </c>
      <c r="O57" t="str">
        <f t="shared" si="1"/>
        <v>MaSH-3773946|342718|CML</v>
      </c>
    </row>
    <row r="58" spans="1:15" x14ac:dyDescent="0.35">
      <c r="A58" s="577" t="s">
        <v>2897</v>
      </c>
      <c r="B58" s="577">
        <v>341453</v>
      </c>
      <c r="C58" s="577" t="s">
        <v>3696</v>
      </c>
      <c r="D58" s="577" t="s">
        <v>2293</v>
      </c>
      <c r="E58" s="577" t="s">
        <v>2294</v>
      </c>
      <c r="F58" s="578">
        <v>46036</v>
      </c>
      <c r="G58" s="577" t="s">
        <v>3652</v>
      </c>
      <c r="H58" s="579">
        <v>3</v>
      </c>
      <c r="I58" s="577">
        <v>3.2000000000000001E-2</v>
      </c>
      <c r="J58" s="577" t="s">
        <v>3653</v>
      </c>
      <c r="K58" s="577" t="s">
        <v>3653</v>
      </c>
      <c r="L58" s="540">
        <v>0</v>
      </c>
      <c r="M58" s="577" t="s">
        <v>3283</v>
      </c>
      <c r="N58" t="str">
        <f t="shared" si="0"/>
        <v>TAO</v>
      </c>
      <c r="O58" t="str">
        <f t="shared" si="1"/>
        <v>MaSH-3773946|341453|CML</v>
      </c>
    </row>
    <row r="59" spans="1:15" x14ac:dyDescent="0.35">
      <c r="A59" s="577" t="s">
        <v>2897</v>
      </c>
      <c r="B59" s="577">
        <v>341453</v>
      </c>
      <c r="C59" s="577" t="s">
        <v>3696</v>
      </c>
      <c r="D59" s="577" t="s">
        <v>2293</v>
      </c>
      <c r="E59" s="577" t="s">
        <v>2294</v>
      </c>
      <c r="F59" s="578">
        <v>46036</v>
      </c>
      <c r="G59" s="577" t="s">
        <v>3652</v>
      </c>
      <c r="H59" s="579">
        <v>3</v>
      </c>
      <c r="I59" s="577">
        <v>3.2000000000000001E-2</v>
      </c>
      <c r="J59" s="577" t="s">
        <v>3689</v>
      </c>
      <c r="K59" s="577" t="s">
        <v>3689</v>
      </c>
      <c r="L59" s="540">
        <v>0</v>
      </c>
      <c r="M59" s="577" t="s">
        <v>3283</v>
      </c>
      <c r="N59" t="str">
        <f t="shared" si="0"/>
        <v>Beacon</v>
      </c>
      <c r="O59" t="str">
        <f t="shared" si="1"/>
        <v>MaSH-3773946|341453|CML</v>
      </c>
    </row>
    <row r="60" spans="1:15" x14ac:dyDescent="0.35">
      <c r="A60" s="577" t="s">
        <v>2897</v>
      </c>
      <c r="B60" s="577">
        <v>342718</v>
      </c>
      <c r="C60" s="577" t="s">
        <v>3696</v>
      </c>
      <c r="D60" s="577" t="s">
        <v>2293</v>
      </c>
      <c r="E60" s="577" t="s">
        <v>2294</v>
      </c>
      <c r="F60" s="578">
        <v>46036</v>
      </c>
      <c r="G60" s="577" t="s">
        <v>3652</v>
      </c>
      <c r="H60" s="579">
        <v>3</v>
      </c>
      <c r="I60" s="577">
        <v>3.2000000000000001E-2</v>
      </c>
      <c r="J60" s="577" t="s">
        <v>3683</v>
      </c>
      <c r="K60" s="577" t="s">
        <v>3684</v>
      </c>
      <c r="L60" s="540">
        <v>0</v>
      </c>
      <c r="M60" s="577" t="s">
        <v>3283</v>
      </c>
      <c r="N60" t="str">
        <f t="shared" si="0"/>
        <v>Madrone Series 1 &amp; 2</v>
      </c>
      <c r="O60" t="str">
        <f t="shared" si="1"/>
        <v>MaSH-3773946|342718|CML</v>
      </c>
    </row>
    <row r="61" spans="1:15" x14ac:dyDescent="0.35">
      <c r="A61" s="577" t="s">
        <v>2897</v>
      </c>
      <c r="B61" s="577">
        <v>341453</v>
      </c>
      <c r="C61" s="577" t="s">
        <v>3696</v>
      </c>
      <c r="D61" s="577" t="s">
        <v>2293</v>
      </c>
      <c r="E61" s="577" t="s">
        <v>2294</v>
      </c>
      <c r="F61" s="578">
        <v>46036</v>
      </c>
      <c r="G61" s="577" t="s">
        <v>3652</v>
      </c>
      <c r="H61" s="579">
        <v>3</v>
      </c>
      <c r="I61" s="577">
        <v>3.2000000000000001E-2</v>
      </c>
      <c r="J61" s="577" t="s">
        <v>3653</v>
      </c>
      <c r="K61" s="577" t="s">
        <v>3653</v>
      </c>
      <c r="L61" s="540">
        <v>0</v>
      </c>
      <c r="M61" s="577" t="s">
        <v>3283</v>
      </c>
      <c r="N61" t="str">
        <f t="shared" si="0"/>
        <v>TAO</v>
      </c>
      <c r="O61" t="str">
        <f t="shared" si="1"/>
        <v>MaSH-3773946|341453|CML</v>
      </c>
    </row>
    <row r="62" spans="1:15" x14ac:dyDescent="0.35">
      <c r="A62" s="577" t="s">
        <v>2897</v>
      </c>
      <c r="B62" s="577">
        <v>341453</v>
      </c>
      <c r="C62" s="577" t="s">
        <v>3696</v>
      </c>
      <c r="D62" s="577" t="s">
        <v>2293</v>
      </c>
      <c r="E62" s="577" t="s">
        <v>2294</v>
      </c>
      <c r="F62" s="578">
        <v>46036</v>
      </c>
      <c r="G62" s="577" t="s">
        <v>3652</v>
      </c>
      <c r="H62" s="579">
        <v>3</v>
      </c>
      <c r="I62" s="577">
        <v>0.14199999999999999</v>
      </c>
      <c r="J62" s="577" t="s">
        <v>3689</v>
      </c>
      <c r="K62" s="577" t="s">
        <v>3689</v>
      </c>
      <c r="L62" s="540">
        <v>1077248.486486</v>
      </c>
      <c r="M62" s="577" t="s">
        <v>3283</v>
      </c>
      <c r="N62" t="str">
        <f t="shared" si="0"/>
        <v>Beacon</v>
      </c>
      <c r="O62" t="str">
        <f t="shared" si="1"/>
        <v>MaSH-3773946|341453|CML</v>
      </c>
    </row>
    <row r="63" spans="1:15" x14ac:dyDescent="0.35">
      <c r="A63" s="577" t="s">
        <v>2897</v>
      </c>
      <c r="B63" s="577">
        <v>342718</v>
      </c>
      <c r="C63" s="577" t="s">
        <v>3696</v>
      </c>
      <c r="D63" s="577" t="s">
        <v>2293</v>
      </c>
      <c r="E63" s="577" t="s">
        <v>2294</v>
      </c>
      <c r="F63" s="578">
        <v>46036</v>
      </c>
      <c r="G63" s="577" t="s">
        <v>3652</v>
      </c>
      <c r="H63" s="579">
        <v>3</v>
      </c>
      <c r="I63" s="577">
        <v>0.14199999999999999</v>
      </c>
      <c r="J63" s="577" t="s">
        <v>3683</v>
      </c>
      <c r="K63" s="577" t="s">
        <v>3684</v>
      </c>
      <c r="L63" s="540">
        <v>603259.15243200003</v>
      </c>
      <c r="M63" s="577" t="s">
        <v>3283</v>
      </c>
      <c r="N63" t="str">
        <f t="shared" si="0"/>
        <v>Madrone Series 1 &amp; 2</v>
      </c>
      <c r="O63" t="str">
        <f t="shared" si="1"/>
        <v>MaSH-3773946|342718|CML</v>
      </c>
    </row>
    <row r="64" spans="1:15" x14ac:dyDescent="0.35">
      <c r="A64" s="577" t="s">
        <v>2897</v>
      </c>
      <c r="B64" s="577">
        <v>341453</v>
      </c>
      <c r="C64" s="577" t="s">
        <v>3696</v>
      </c>
      <c r="D64" s="577" t="s">
        <v>2293</v>
      </c>
      <c r="E64" s="577" t="s">
        <v>2294</v>
      </c>
      <c r="F64" s="578">
        <v>46036</v>
      </c>
      <c r="G64" s="577" t="s">
        <v>3652</v>
      </c>
      <c r="H64" s="579">
        <v>3</v>
      </c>
      <c r="I64" s="577">
        <v>0.14199999999999999</v>
      </c>
      <c r="J64" s="577" t="s">
        <v>3653</v>
      </c>
      <c r="K64" s="577" t="s">
        <v>3653</v>
      </c>
      <c r="L64" s="540">
        <v>2145878.9850809998</v>
      </c>
      <c r="M64" s="577" t="s">
        <v>3283</v>
      </c>
      <c r="N64" t="str">
        <f t="shared" si="0"/>
        <v>TAO</v>
      </c>
      <c r="O64" t="str">
        <f t="shared" si="1"/>
        <v>MaSH-3773946|341453|CML</v>
      </c>
    </row>
    <row r="65" spans="1:15" x14ac:dyDescent="0.35">
      <c r="A65" s="577" t="s">
        <v>2897</v>
      </c>
      <c r="B65" s="577">
        <v>341453</v>
      </c>
      <c r="C65" s="577" t="s">
        <v>3696</v>
      </c>
      <c r="D65" s="577" t="s">
        <v>2293</v>
      </c>
      <c r="E65" s="577" t="s">
        <v>2294</v>
      </c>
      <c r="F65" s="578">
        <v>46036</v>
      </c>
      <c r="G65" s="577" t="s">
        <v>3652</v>
      </c>
      <c r="H65" s="579">
        <v>3</v>
      </c>
      <c r="I65" s="577">
        <v>0.14199999999999999</v>
      </c>
      <c r="J65" s="577" t="s">
        <v>3689</v>
      </c>
      <c r="K65" s="577" t="s">
        <v>3689</v>
      </c>
      <c r="L65" s="540">
        <v>718165.65765800001</v>
      </c>
      <c r="M65" s="577" t="s">
        <v>3283</v>
      </c>
      <c r="N65" t="str">
        <f t="shared" si="0"/>
        <v>Beacon</v>
      </c>
      <c r="O65" t="str">
        <f t="shared" si="1"/>
        <v>MaSH-3773946|341453|CML</v>
      </c>
    </row>
    <row r="66" spans="1:15" x14ac:dyDescent="0.35">
      <c r="A66" s="577" t="s">
        <v>2897</v>
      </c>
      <c r="B66" s="577">
        <v>342718</v>
      </c>
      <c r="C66" s="577" t="s">
        <v>3696</v>
      </c>
      <c r="D66" s="577" t="s">
        <v>2293</v>
      </c>
      <c r="E66" s="577" t="s">
        <v>2294</v>
      </c>
      <c r="F66" s="578">
        <v>46036</v>
      </c>
      <c r="G66" s="577" t="s">
        <v>3652</v>
      </c>
      <c r="H66" s="579">
        <v>3</v>
      </c>
      <c r="I66" s="577">
        <v>0.14199999999999999</v>
      </c>
      <c r="J66" s="577" t="s">
        <v>3683</v>
      </c>
      <c r="K66" s="577" t="s">
        <v>3684</v>
      </c>
      <c r="L66" s="540">
        <v>402172.76828800002</v>
      </c>
      <c r="M66" s="577" t="s">
        <v>3283</v>
      </c>
      <c r="N66" t="str">
        <f t="shared" si="0"/>
        <v>Madrone Series 1 &amp; 2</v>
      </c>
      <c r="O66" t="str">
        <f t="shared" si="1"/>
        <v>MaSH-3773946|342718|CML</v>
      </c>
    </row>
    <row r="67" spans="1:15" x14ac:dyDescent="0.35">
      <c r="A67" s="577" t="s">
        <v>2897</v>
      </c>
      <c r="B67" s="577">
        <v>341453</v>
      </c>
      <c r="C67" s="577" t="s">
        <v>3696</v>
      </c>
      <c r="D67" s="577" t="s">
        <v>2293</v>
      </c>
      <c r="E67" s="577" t="s">
        <v>2294</v>
      </c>
      <c r="F67" s="578">
        <v>46036</v>
      </c>
      <c r="G67" s="577" t="s">
        <v>3652</v>
      </c>
      <c r="H67" s="579">
        <v>3</v>
      </c>
      <c r="I67" s="577">
        <v>0.14199999999999999</v>
      </c>
      <c r="J67" s="577" t="s">
        <v>3653</v>
      </c>
      <c r="K67" s="577" t="s">
        <v>3653</v>
      </c>
      <c r="L67" s="540">
        <v>1430585.9900539999</v>
      </c>
      <c r="M67" s="577" t="s">
        <v>3283</v>
      </c>
      <c r="N67" t="str">
        <f t="shared" ref="N67:N128" si="2">IF(J67="MetLife","MetLife",K67)</f>
        <v>TAO</v>
      </c>
      <c r="O67" t="str">
        <f t="shared" ref="O67:O128" si="3">A67&amp;"|"&amp;B67&amp;"|"&amp;D67</f>
        <v>MaSH-3773946|341453|CML</v>
      </c>
    </row>
    <row r="68" spans="1:15" x14ac:dyDescent="0.35">
      <c r="A68" s="577" t="s">
        <v>2964</v>
      </c>
      <c r="B68" s="577">
        <v>344509</v>
      </c>
      <c r="C68" s="577" t="s">
        <v>3697</v>
      </c>
      <c r="D68" s="577" t="s">
        <v>3668</v>
      </c>
      <c r="E68" s="577" t="s">
        <v>2294</v>
      </c>
      <c r="F68" s="578">
        <v>46120</v>
      </c>
      <c r="G68" s="577" t="s">
        <v>3698</v>
      </c>
      <c r="H68" s="579">
        <v>4.9800000000000004</v>
      </c>
      <c r="I68" s="577">
        <v>200</v>
      </c>
      <c r="J68" s="577" t="s">
        <v>3694</v>
      </c>
      <c r="K68" s="577" t="s">
        <v>3694</v>
      </c>
      <c r="L68" s="540">
        <v>1500000</v>
      </c>
      <c r="M68" s="577" t="s">
        <v>2317</v>
      </c>
      <c r="N68" t="str">
        <f t="shared" si="2"/>
        <v>NWML TAO FI Plus</v>
      </c>
      <c r="O68" t="str">
        <f t="shared" si="3"/>
        <v>MaSH-3777002|344509|B</v>
      </c>
    </row>
    <row r="69" spans="1:15" x14ac:dyDescent="0.35">
      <c r="A69" s="577" t="s">
        <v>2964</v>
      </c>
      <c r="B69" s="577">
        <v>344509</v>
      </c>
      <c r="C69" s="577" t="s">
        <v>3697</v>
      </c>
      <c r="D69" s="577" t="s">
        <v>3668</v>
      </c>
      <c r="E69" s="577" t="s">
        <v>2294</v>
      </c>
      <c r="F69" s="578">
        <v>46120</v>
      </c>
      <c r="G69" s="577" t="s">
        <v>3698</v>
      </c>
      <c r="H69" s="579">
        <v>4.9800000000000004</v>
      </c>
      <c r="I69" s="577">
        <v>200</v>
      </c>
      <c r="J69" s="577" t="s">
        <v>3687</v>
      </c>
      <c r="K69" s="577" t="s">
        <v>3687</v>
      </c>
      <c r="L69" s="540">
        <v>6400000</v>
      </c>
      <c r="M69" s="577" t="s">
        <v>2317</v>
      </c>
      <c r="N69" t="str">
        <f t="shared" si="2"/>
        <v>NWML</v>
      </c>
      <c r="O69" t="str">
        <f t="shared" si="3"/>
        <v>MaSH-3777002|344509|B</v>
      </c>
    </row>
    <row r="70" spans="1:15" x14ac:dyDescent="0.35">
      <c r="A70" s="577" t="s">
        <v>2964</v>
      </c>
      <c r="B70" s="577">
        <v>344509</v>
      </c>
      <c r="C70" s="577" t="s">
        <v>3697</v>
      </c>
      <c r="D70" s="577" t="s">
        <v>3668</v>
      </c>
      <c r="E70" s="577" t="s">
        <v>2294</v>
      </c>
      <c r="F70" s="578">
        <v>46120</v>
      </c>
      <c r="G70" s="577" t="s">
        <v>3698</v>
      </c>
      <c r="H70" s="579">
        <v>4.9800000000000004</v>
      </c>
      <c r="I70" s="577">
        <v>200</v>
      </c>
      <c r="J70" s="577" t="s">
        <v>3654</v>
      </c>
      <c r="K70" s="577" t="s">
        <v>3655</v>
      </c>
      <c r="L70" s="540">
        <v>300000</v>
      </c>
      <c r="M70" s="577" t="s">
        <v>2317</v>
      </c>
      <c r="N70" t="str">
        <f t="shared" si="2"/>
        <v>CY4</v>
      </c>
      <c r="O70" t="str">
        <f t="shared" si="3"/>
        <v>MaSH-3777002|344509|B</v>
      </c>
    </row>
    <row r="71" spans="1:15" x14ac:dyDescent="0.35">
      <c r="A71" s="577" t="s">
        <v>2964</v>
      </c>
      <c r="B71" s="577">
        <v>344509</v>
      </c>
      <c r="C71" s="577" t="s">
        <v>3697</v>
      </c>
      <c r="D71" s="577" t="s">
        <v>3668</v>
      </c>
      <c r="E71" s="577" t="s">
        <v>2294</v>
      </c>
      <c r="F71" s="578">
        <v>46120</v>
      </c>
      <c r="G71" s="577" t="s">
        <v>3698</v>
      </c>
      <c r="H71" s="579">
        <v>4.9800000000000004</v>
      </c>
      <c r="I71" s="577">
        <v>200</v>
      </c>
      <c r="J71" s="577" t="s">
        <v>3659</v>
      </c>
      <c r="K71" s="577" t="s">
        <v>3693</v>
      </c>
      <c r="L71" s="540">
        <v>1800000</v>
      </c>
      <c r="M71" s="577" t="s">
        <v>2317</v>
      </c>
      <c r="N71" t="str">
        <f t="shared" si="2"/>
        <v>CS2</v>
      </c>
      <c r="O71" t="str">
        <f t="shared" si="3"/>
        <v>MaSH-3777002|344509|B</v>
      </c>
    </row>
    <row r="72" spans="1:15" x14ac:dyDescent="0.35">
      <c r="A72" s="577" t="s">
        <v>2964</v>
      </c>
      <c r="B72" s="577">
        <v>344509</v>
      </c>
      <c r="C72" s="577" t="s">
        <v>3697</v>
      </c>
      <c r="D72" s="577" t="s">
        <v>3699</v>
      </c>
      <c r="E72" s="577" t="s">
        <v>2294</v>
      </c>
      <c r="F72" s="578">
        <v>46120</v>
      </c>
      <c r="G72" s="577" t="s">
        <v>3686</v>
      </c>
      <c r="H72" s="579">
        <v>4.9800000000000004</v>
      </c>
      <c r="I72" s="577">
        <v>225</v>
      </c>
      <c r="J72" s="577" t="s">
        <v>3694</v>
      </c>
      <c r="K72" s="577" t="s">
        <v>3694</v>
      </c>
      <c r="L72" s="540">
        <v>3700000</v>
      </c>
      <c r="M72" s="577" t="s">
        <v>2317</v>
      </c>
      <c r="N72" t="str">
        <f t="shared" si="2"/>
        <v>NWML TAO FI Plus</v>
      </c>
      <c r="O72" t="str">
        <f t="shared" si="3"/>
        <v>MaSH-3777002|344509|C</v>
      </c>
    </row>
    <row r="73" spans="1:15" x14ac:dyDescent="0.35">
      <c r="A73" s="577" t="s">
        <v>2964</v>
      </c>
      <c r="B73" s="577">
        <v>344509</v>
      </c>
      <c r="C73" s="577" t="s">
        <v>3697</v>
      </c>
      <c r="D73" s="577" t="s">
        <v>3699</v>
      </c>
      <c r="E73" s="577" t="s">
        <v>2294</v>
      </c>
      <c r="F73" s="578">
        <v>46120</v>
      </c>
      <c r="G73" s="577" t="s">
        <v>3686</v>
      </c>
      <c r="H73" s="579">
        <v>4.9800000000000004</v>
      </c>
      <c r="I73" s="577">
        <v>225</v>
      </c>
      <c r="J73" s="577" t="s">
        <v>3687</v>
      </c>
      <c r="K73" s="577" t="s">
        <v>3687</v>
      </c>
      <c r="L73" s="540">
        <v>15900000</v>
      </c>
      <c r="M73" s="577" t="s">
        <v>2317</v>
      </c>
      <c r="N73" t="str">
        <f t="shared" si="2"/>
        <v>NWML</v>
      </c>
      <c r="O73" t="str">
        <f t="shared" si="3"/>
        <v>MaSH-3777002|344509|C</v>
      </c>
    </row>
    <row r="74" spans="1:15" x14ac:dyDescent="0.35">
      <c r="A74" s="577" t="s">
        <v>2964</v>
      </c>
      <c r="B74" s="577">
        <v>344509</v>
      </c>
      <c r="C74" s="577" t="s">
        <v>3697</v>
      </c>
      <c r="D74" s="577" t="s">
        <v>3699</v>
      </c>
      <c r="E74" s="577" t="s">
        <v>2294</v>
      </c>
      <c r="F74" s="578">
        <v>46120</v>
      </c>
      <c r="G74" s="577" t="s">
        <v>3686</v>
      </c>
      <c r="H74" s="579">
        <v>4.9800000000000004</v>
      </c>
      <c r="I74" s="577">
        <v>225</v>
      </c>
      <c r="J74" s="577" t="s">
        <v>3654</v>
      </c>
      <c r="K74" s="577" t="s">
        <v>3655</v>
      </c>
      <c r="L74" s="540">
        <v>900000</v>
      </c>
      <c r="M74" s="577" t="s">
        <v>2317</v>
      </c>
      <c r="N74" t="str">
        <f t="shared" si="2"/>
        <v>CY4</v>
      </c>
      <c r="O74" t="str">
        <f t="shared" si="3"/>
        <v>MaSH-3777002|344509|C</v>
      </c>
    </row>
    <row r="75" spans="1:15" x14ac:dyDescent="0.35">
      <c r="A75" s="577" t="s">
        <v>2964</v>
      </c>
      <c r="B75" s="577">
        <v>344509</v>
      </c>
      <c r="C75" s="577" t="s">
        <v>3697</v>
      </c>
      <c r="D75" s="577" t="s">
        <v>3699</v>
      </c>
      <c r="E75" s="577" t="s">
        <v>2294</v>
      </c>
      <c r="F75" s="578">
        <v>46120</v>
      </c>
      <c r="G75" s="577" t="s">
        <v>3686</v>
      </c>
      <c r="H75" s="579">
        <v>4.9800000000000004</v>
      </c>
      <c r="I75" s="577">
        <v>225</v>
      </c>
      <c r="J75" s="577" t="s">
        <v>3659</v>
      </c>
      <c r="K75" s="577" t="s">
        <v>3693</v>
      </c>
      <c r="L75" s="540">
        <v>4500000</v>
      </c>
      <c r="M75" s="577" t="s">
        <v>2317</v>
      </c>
      <c r="N75" t="str">
        <f t="shared" si="2"/>
        <v>CS2</v>
      </c>
      <c r="O75" t="str">
        <f t="shared" si="3"/>
        <v>MaSH-3777002|344509|C</v>
      </c>
    </row>
    <row r="76" spans="1:15" x14ac:dyDescent="0.35">
      <c r="A76" s="577" t="s">
        <v>2964</v>
      </c>
      <c r="B76" s="577">
        <v>344509</v>
      </c>
      <c r="C76" s="577" t="s">
        <v>3697</v>
      </c>
      <c r="D76" s="577" t="s">
        <v>3700</v>
      </c>
      <c r="E76" s="577" t="s">
        <v>2294</v>
      </c>
      <c r="F76" s="578">
        <v>46120</v>
      </c>
      <c r="G76" s="577" t="s">
        <v>3688</v>
      </c>
      <c r="H76" s="579">
        <v>4.9800000000000004</v>
      </c>
      <c r="I76" s="577">
        <v>275</v>
      </c>
      <c r="J76" s="577" t="s">
        <v>3694</v>
      </c>
      <c r="K76" s="577" t="s">
        <v>3694</v>
      </c>
      <c r="L76" s="540">
        <v>3700000</v>
      </c>
      <c r="M76" s="577" t="s">
        <v>2317</v>
      </c>
      <c r="N76" t="str">
        <f t="shared" si="2"/>
        <v>NWML TAO FI Plus</v>
      </c>
      <c r="O76" t="str">
        <f t="shared" si="3"/>
        <v>MaSH-3777002|344509|D</v>
      </c>
    </row>
    <row r="77" spans="1:15" x14ac:dyDescent="0.35">
      <c r="A77" s="577" t="s">
        <v>2964</v>
      </c>
      <c r="B77" s="577">
        <v>344509</v>
      </c>
      <c r="C77" s="577" t="s">
        <v>3697</v>
      </c>
      <c r="D77" s="577" t="s">
        <v>3700</v>
      </c>
      <c r="E77" s="577" t="s">
        <v>2294</v>
      </c>
      <c r="F77" s="578">
        <v>46120</v>
      </c>
      <c r="G77" s="577" t="s">
        <v>3688</v>
      </c>
      <c r="H77" s="579">
        <v>4.9800000000000004</v>
      </c>
      <c r="I77" s="577">
        <v>275</v>
      </c>
      <c r="J77" s="577" t="s">
        <v>3687</v>
      </c>
      <c r="K77" s="577" t="s">
        <v>3687</v>
      </c>
      <c r="L77" s="540">
        <v>15900000</v>
      </c>
      <c r="M77" s="577" t="s">
        <v>2317</v>
      </c>
      <c r="N77" t="str">
        <f t="shared" si="2"/>
        <v>NWML</v>
      </c>
      <c r="O77" t="str">
        <f t="shared" si="3"/>
        <v>MaSH-3777002|344509|D</v>
      </c>
    </row>
    <row r="78" spans="1:15" x14ac:dyDescent="0.35">
      <c r="A78" s="577" t="s">
        <v>2964</v>
      </c>
      <c r="B78" s="577">
        <v>344509</v>
      </c>
      <c r="C78" s="577" t="s">
        <v>3697</v>
      </c>
      <c r="D78" s="577" t="s">
        <v>3700</v>
      </c>
      <c r="E78" s="577" t="s">
        <v>2294</v>
      </c>
      <c r="F78" s="578">
        <v>46120</v>
      </c>
      <c r="G78" s="577" t="s">
        <v>3688</v>
      </c>
      <c r="H78" s="579">
        <v>4.9800000000000004</v>
      </c>
      <c r="I78" s="577">
        <v>275</v>
      </c>
      <c r="J78" s="577" t="s">
        <v>3654</v>
      </c>
      <c r="K78" s="577" t="s">
        <v>3655</v>
      </c>
      <c r="L78" s="540">
        <v>900000</v>
      </c>
      <c r="M78" s="577" t="s">
        <v>2317</v>
      </c>
      <c r="N78" t="str">
        <f t="shared" si="2"/>
        <v>CY4</v>
      </c>
      <c r="O78" t="str">
        <f t="shared" si="3"/>
        <v>MaSH-3777002|344509|D</v>
      </c>
    </row>
    <row r="79" spans="1:15" x14ac:dyDescent="0.35">
      <c r="A79" s="577" t="s">
        <v>2964</v>
      </c>
      <c r="B79" s="577">
        <v>344509</v>
      </c>
      <c r="C79" s="577" t="s">
        <v>3697</v>
      </c>
      <c r="D79" s="577" t="s">
        <v>3700</v>
      </c>
      <c r="E79" s="577" t="s">
        <v>2294</v>
      </c>
      <c r="F79" s="578">
        <v>46120</v>
      </c>
      <c r="G79" s="577" t="s">
        <v>3688</v>
      </c>
      <c r="H79" s="579">
        <v>4.9800000000000004</v>
      </c>
      <c r="I79" s="577">
        <v>275</v>
      </c>
      <c r="J79" s="577" t="s">
        <v>3659</v>
      </c>
      <c r="K79" s="577" t="s">
        <v>3693</v>
      </c>
      <c r="L79" s="540">
        <v>4500000</v>
      </c>
      <c r="M79" s="577" t="s">
        <v>2317</v>
      </c>
      <c r="N79" t="str">
        <f t="shared" si="2"/>
        <v>CS2</v>
      </c>
      <c r="O79" t="str">
        <f t="shared" si="3"/>
        <v>MaSH-3777002|344509|D</v>
      </c>
    </row>
    <row r="80" spans="1:15" x14ac:dyDescent="0.35">
      <c r="A80" s="577" t="s">
        <v>1716</v>
      </c>
      <c r="B80" s="577">
        <v>344498</v>
      </c>
      <c r="C80" s="577" t="s">
        <v>3701</v>
      </c>
      <c r="D80" s="577" t="s">
        <v>2293</v>
      </c>
      <c r="E80" s="577" t="s">
        <v>2294</v>
      </c>
      <c r="F80" s="578">
        <v>46161</v>
      </c>
      <c r="G80" s="577" t="s">
        <v>1793</v>
      </c>
      <c r="H80" s="579">
        <v>5.05</v>
      </c>
      <c r="I80" s="577">
        <v>266</v>
      </c>
      <c r="J80" s="577" t="s">
        <v>2308</v>
      </c>
      <c r="K80" s="577" t="s">
        <v>3661</v>
      </c>
      <c r="L80" s="540">
        <v>75000000</v>
      </c>
      <c r="M80" s="577" t="s">
        <v>2317</v>
      </c>
      <c r="N80" t="str">
        <f t="shared" si="2"/>
        <v>P17</v>
      </c>
      <c r="O80" t="str">
        <f t="shared" si="3"/>
        <v>MaSH-3776991|344498|CML</v>
      </c>
    </row>
    <row r="81" spans="1:15" x14ac:dyDescent="0.35">
      <c r="A81" s="577" t="s">
        <v>1716</v>
      </c>
      <c r="B81" s="577">
        <v>344498</v>
      </c>
      <c r="C81" s="577" t="s">
        <v>3701</v>
      </c>
      <c r="D81" s="577" t="s">
        <v>2293</v>
      </c>
      <c r="E81" s="577" t="s">
        <v>2294</v>
      </c>
      <c r="F81" s="578">
        <v>46161</v>
      </c>
      <c r="G81" s="577" t="s">
        <v>1793</v>
      </c>
      <c r="H81" s="579">
        <v>5.05</v>
      </c>
      <c r="I81" s="577">
        <v>266</v>
      </c>
      <c r="J81" s="577" t="s">
        <v>3659</v>
      </c>
      <c r="K81" s="577" t="s">
        <v>3702</v>
      </c>
      <c r="L81" s="540">
        <v>43000000</v>
      </c>
      <c r="M81" s="577" t="s">
        <v>2317</v>
      </c>
      <c r="N81" t="str">
        <f t="shared" si="2"/>
        <v>DR7</v>
      </c>
      <c r="O81" t="str">
        <f t="shared" si="3"/>
        <v>MaSH-3776991|344498|CML</v>
      </c>
    </row>
    <row r="82" spans="1:15" x14ac:dyDescent="0.35">
      <c r="A82" s="577" t="s">
        <v>1716</v>
      </c>
      <c r="B82" s="577">
        <v>344498</v>
      </c>
      <c r="C82" s="577" t="s">
        <v>3701</v>
      </c>
      <c r="D82" s="577" t="s">
        <v>2293</v>
      </c>
      <c r="E82" s="577" t="s">
        <v>2294</v>
      </c>
      <c r="F82" s="578">
        <v>46161</v>
      </c>
      <c r="G82" s="577" t="s">
        <v>1793</v>
      </c>
      <c r="H82" s="579">
        <v>5.05</v>
      </c>
      <c r="I82" s="577">
        <v>266</v>
      </c>
      <c r="J82" s="577" t="s">
        <v>3659</v>
      </c>
      <c r="K82" s="577" t="s">
        <v>3660</v>
      </c>
      <c r="L82" s="540">
        <v>13000000</v>
      </c>
      <c r="M82" s="577" t="s">
        <v>2317</v>
      </c>
      <c r="N82" t="str">
        <f t="shared" si="2"/>
        <v>DR3</v>
      </c>
      <c r="O82" t="str">
        <f t="shared" si="3"/>
        <v>MaSH-3776991|344498|CML</v>
      </c>
    </row>
    <row r="83" spans="1:15" x14ac:dyDescent="0.35">
      <c r="A83" s="577" t="s">
        <v>2982</v>
      </c>
      <c r="B83" s="577">
        <v>345181</v>
      </c>
      <c r="C83" s="577" t="s">
        <v>3703</v>
      </c>
      <c r="D83" s="577" t="s">
        <v>3668</v>
      </c>
      <c r="E83" s="577" t="s">
        <v>2294</v>
      </c>
      <c r="F83" s="578">
        <v>46161</v>
      </c>
      <c r="G83" s="577" t="s">
        <v>3698</v>
      </c>
      <c r="H83" s="579">
        <v>5</v>
      </c>
      <c r="I83" s="577">
        <v>180</v>
      </c>
      <c r="J83" s="577" t="s">
        <v>3659</v>
      </c>
      <c r="K83" s="577" t="s">
        <v>3693</v>
      </c>
      <c r="L83" s="540">
        <v>800000</v>
      </c>
      <c r="M83" s="577" t="s">
        <v>2317</v>
      </c>
      <c r="N83" t="str">
        <f t="shared" si="2"/>
        <v>CS2</v>
      </c>
      <c r="O83" t="str">
        <f t="shared" si="3"/>
        <v>MaSH-3777674|345181|B</v>
      </c>
    </row>
    <row r="84" spans="1:15" x14ac:dyDescent="0.35">
      <c r="A84" s="577" t="s">
        <v>2982</v>
      </c>
      <c r="B84" s="577">
        <v>345181</v>
      </c>
      <c r="C84" s="577" t="s">
        <v>3703</v>
      </c>
      <c r="D84" s="577" t="s">
        <v>3668</v>
      </c>
      <c r="E84" s="577" t="s">
        <v>2294</v>
      </c>
      <c r="F84" s="578">
        <v>46161</v>
      </c>
      <c r="G84" s="577" t="s">
        <v>3698</v>
      </c>
      <c r="H84" s="579">
        <v>5</v>
      </c>
      <c r="I84" s="577">
        <v>180</v>
      </c>
      <c r="J84" s="577" t="s">
        <v>3654</v>
      </c>
      <c r="K84" s="577" t="s">
        <v>3655</v>
      </c>
      <c r="L84" s="540">
        <v>800000</v>
      </c>
      <c r="M84" s="577" t="s">
        <v>2317</v>
      </c>
      <c r="N84" t="str">
        <f t="shared" si="2"/>
        <v>CY4</v>
      </c>
      <c r="O84" t="str">
        <f t="shared" si="3"/>
        <v>MaSH-3777674|345181|B</v>
      </c>
    </row>
    <row r="85" spans="1:15" x14ac:dyDescent="0.35">
      <c r="A85" s="577" t="s">
        <v>2982</v>
      </c>
      <c r="B85" s="577">
        <v>345181</v>
      </c>
      <c r="C85" s="577" t="s">
        <v>3703</v>
      </c>
      <c r="D85" s="577" t="s">
        <v>3668</v>
      </c>
      <c r="E85" s="577" t="s">
        <v>2294</v>
      </c>
      <c r="F85" s="578">
        <v>46161</v>
      </c>
      <c r="G85" s="577" t="s">
        <v>3698</v>
      </c>
      <c r="H85" s="579">
        <v>5</v>
      </c>
      <c r="I85" s="577">
        <v>180</v>
      </c>
      <c r="J85" s="577" t="s">
        <v>3687</v>
      </c>
      <c r="K85" s="577" t="s">
        <v>3687</v>
      </c>
      <c r="L85" s="540">
        <v>7100000</v>
      </c>
      <c r="M85" s="577" t="s">
        <v>2317</v>
      </c>
      <c r="N85" t="str">
        <f t="shared" si="2"/>
        <v>NWML</v>
      </c>
      <c r="O85" t="str">
        <f t="shared" si="3"/>
        <v>MaSH-3777674|345181|B</v>
      </c>
    </row>
    <row r="86" spans="1:15" x14ac:dyDescent="0.35">
      <c r="A86" s="577" t="s">
        <v>2982</v>
      </c>
      <c r="B86" s="577">
        <v>345181</v>
      </c>
      <c r="C86" s="577" t="s">
        <v>3703</v>
      </c>
      <c r="D86" s="577" t="s">
        <v>3668</v>
      </c>
      <c r="E86" s="577" t="s">
        <v>2294</v>
      </c>
      <c r="F86" s="578">
        <v>46161</v>
      </c>
      <c r="G86" s="577" t="s">
        <v>3698</v>
      </c>
      <c r="H86" s="579">
        <v>5</v>
      </c>
      <c r="I86" s="577">
        <v>180</v>
      </c>
      <c r="J86" s="577" t="s">
        <v>3694</v>
      </c>
      <c r="K86" s="577" t="s">
        <v>3694</v>
      </c>
      <c r="L86" s="540">
        <v>1300000</v>
      </c>
      <c r="M86" s="577" t="s">
        <v>2317</v>
      </c>
      <c r="N86" t="str">
        <f t="shared" si="2"/>
        <v>NWML TAO FI Plus</v>
      </c>
      <c r="O86" t="str">
        <f t="shared" si="3"/>
        <v>MaSH-3777674|345181|B</v>
      </c>
    </row>
    <row r="87" spans="1:15" x14ac:dyDescent="0.35">
      <c r="A87" s="577" t="s">
        <v>2982</v>
      </c>
      <c r="B87" s="577">
        <v>345181</v>
      </c>
      <c r="C87" s="577" t="s">
        <v>3703</v>
      </c>
      <c r="D87" s="577" t="s">
        <v>3699</v>
      </c>
      <c r="E87" s="577" t="s">
        <v>2294</v>
      </c>
      <c r="F87" s="578">
        <v>46161</v>
      </c>
      <c r="G87" s="577" t="s">
        <v>3704</v>
      </c>
      <c r="H87" s="579">
        <v>5</v>
      </c>
      <c r="I87" s="577">
        <v>205</v>
      </c>
      <c r="J87" s="577" t="s">
        <v>3659</v>
      </c>
      <c r="K87" s="577" t="s">
        <v>3693</v>
      </c>
      <c r="L87" s="540">
        <v>1300000</v>
      </c>
      <c r="M87" s="577" t="s">
        <v>2317</v>
      </c>
      <c r="N87" t="str">
        <f t="shared" si="2"/>
        <v>CS2</v>
      </c>
      <c r="O87" t="str">
        <f t="shared" si="3"/>
        <v>MaSH-3777674|345181|C</v>
      </c>
    </row>
    <row r="88" spans="1:15" x14ac:dyDescent="0.35">
      <c r="A88" s="577" t="s">
        <v>2982</v>
      </c>
      <c r="B88" s="577">
        <v>345181</v>
      </c>
      <c r="C88" s="577" t="s">
        <v>3703</v>
      </c>
      <c r="D88" s="577" t="s">
        <v>3699</v>
      </c>
      <c r="E88" s="577" t="s">
        <v>2294</v>
      </c>
      <c r="F88" s="578">
        <v>46161</v>
      </c>
      <c r="G88" s="577" t="s">
        <v>3704</v>
      </c>
      <c r="H88" s="579">
        <v>5</v>
      </c>
      <c r="I88" s="577">
        <v>205</v>
      </c>
      <c r="J88" s="577" t="s">
        <v>3654</v>
      </c>
      <c r="K88" s="577" t="s">
        <v>3655</v>
      </c>
      <c r="L88" s="540">
        <v>1300000</v>
      </c>
      <c r="M88" s="577" t="s">
        <v>2317</v>
      </c>
      <c r="N88" t="str">
        <f t="shared" si="2"/>
        <v>CY4</v>
      </c>
      <c r="O88" t="str">
        <f t="shared" si="3"/>
        <v>MaSH-3777674|345181|C</v>
      </c>
    </row>
    <row r="89" spans="1:15" x14ac:dyDescent="0.35">
      <c r="A89" s="577" t="s">
        <v>2982</v>
      </c>
      <c r="B89" s="577">
        <v>345181</v>
      </c>
      <c r="C89" s="577" t="s">
        <v>3703</v>
      </c>
      <c r="D89" s="577" t="s">
        <v>3699</v>
      </c>
      <c r="E89" s="577" t="s">
        <v>2294</v>
      </c>
      <c r="F89" s="578">
        <v>46161</v>
      </c>
      <c r="G89" s="577" t="s">
        <v>3704</v>
      </c>
      <c r="H89" s="579">
        <v>5</v>
      </c>
      <c r="I89" s="577">
        <v>205</v>
      </c>
      <c r="J89" s="577" t="s">
        <v>3687</v>
      </c>
      <c r="K89" s="577" t="s">
        <v>3687</v>
      </c>
      <c r="L89" s="540">
        <v>10500000</v>
      </c>
      <c r="M89" s="577" t="s">
        <v>2317</v>
      </c>
      <c r="N89" t="str">
        <f t="shared" si="2"/>
        <v>NWML</v>
      </c>
      <c r="O89" t="str">
        <f t="shared" si="3"/>
        <v>MaSH-3777674|345181|C</v>
      </c>
    </row>
    <row r="90" spans="1:15" x14ac:dyDescent="0.35">
      <c r="A90" s="577" t="s">
        <v>2982</v>
      </c>
      <c r="B90" s="577">
        <v>345181</v>
      </c>
      <c r="C90" s="577" t="s">
        <v>3703</v>
      </c>
      <c r="D90" s="577" t="s">
        <v>3699</v>
      </c>
      <c r="E90" s="577" t="s">
        <v>2294</v>
      </c>
      <c r="F90" s="578">
        <v>46161</v>
      </c>
      <c r="G90" s="577" t="s">
        <v>3704</v>
      </c>
      <c r="H90" s="579">
        <v>5</v>
      </c>
      <c r="I90" s="577">
        <v>205</v>
      </c>
      <c r="J90" s="577" t="s">
        <v>3694</v>
      </c>
      <c r="K90" s="577" t="s">
        <v>3694</v>
      </c>
      <c r="L90" s="540">
        <v>1900000</v>
      </c>
      <c r="M90" s="577" t="s">
        <v>2317</v>
      </c>
      <c r="N90" t="str">
        <f t="shared" si="2"/>
        <v>NWML TAO FI Plus</v>
      </c>
      <c r="O90" t="str">
        <f t="shared" si="3"/>
        <v>MaSH-3777674|345181|C</v>
      </c>
    </row>
    <row r="91" spans="1:15" x14ac:dyDescent="0.35">
      <c r="A91" s="577" t="s">
        <v>2982</v>
      </c>
      <c r="B91" s="577">
        <v>345181</v>
      </c>
      <c r="C91" s="577" t="s">
        <v>3703</v>
      </c>
      <c r="D91" s="577" t="s">
        <v>3700</v>
      </c>
      <c r="E91" s="577" t="s">
        <v>2294</v>
      </c>
      <c r="F91" s="578">
        <v>46161</v>
      </c>
      <c r="G91" s="577" t="s">
        <v>3688</v>
      </c>
      <c r="H91" s="579">
        <v>5</v>
      </c>
      <c r="I91" s="577">
        <v>275</v>
      </c>
      <c r="J91" s="577" t="s">
        <v>3659</v>
      </c>
      <c r="K91" s="577" t="s">
        <v>3693</v>
      </c>
      <c r="L91" s="540">
        <v>2900000</v>
      </c>
      <c r="M91" s="577" t="s">
        <v>2317</v>
      </c>
      <c r="N91" t="str">
        <f t="shared" si="2"/>
        <v>CS2</v>
      </c>
      <c r="O91" t="str">
        <f t="shared" si="3"/>
        <v>MaSH-3777674|345181|D</v>
      </c>
    </row>
    <row r="92" spans="1:15" x14ac:dyDescent="0.35">
      <c r="A92" s="577" t="s">
        <v>2982</v>
      </c>
      <c r="B92" s="577">
        <v>345181</v>
      </c>
      <c r="C92" s="577" t="s">
        <v>3703</v>
      </c>
      <c r="D92" s="577" t="s">
        <v>3700</v>
      </c>
      <c r="E92" s="577" t="s">
        <v>2294</v>
      </c>
      <c r="F92" s="578">
        <v>46161</v>
      </c>
      <c r="G92" s="577" t="s">
        <v>3688</v>
      </c>
      <c r="H92" s="579">
        <v>5</v>
      </c>
      <c r="I92" s="577">
        <v>275</v>
      </c>
      <c r="J92" s="577" t="s">
        <v>3654</v>
      </c>
      <c r="K92" s="577" t="s">
        <v>3655</v>
      </c>
      <c r="L92" s="540">
        <v>2900000</v>
      </c>
      <c r="M92" s="577" t="s">
        <v>2317</v>
      </c>
      <c r="N92" t="str">
        <f t="shared" si="2"/>
        <v>CY4</v>
      </c>
      <c r="O92" t="str">
        <f t="shared" si="3"/>
        <v>MaSH-3777674|345181|D</v>
      </c>
    </row>
    <row r="93" spans="1:15" x14ac:dyDescent="0.35">
      <c r="A93" s="577" t="s">
        <v>2982</v>
      </c>
      <c r="B93" s="577">
        <v>345181</v>
      </c>
      <c r="C93" s="577" t="s">
        <v>3703</v>
      </c>
      <c r="D93" s="577" t="s">
        <v>3700</v>
      </c>
      <c r="E93" s="577" t="s">
        <v>2294</v>
      </c>
      <c r="F93" s="578">
        <v>46161</v>
      </c>
      <c r="G93" s="577" t="s">
        <v>3688</v>
      </c>
      <c r="H93" s="579">
        <v>5</v>
      </c>
      <c r="I93" s="577">
        <v>275</v>
      </c>
      <c r="J93" s="577" t="s">
        <v>3687</v>
      </c>
      <c r="K93" s="577" t="s">
        <v>3687</v>
      </c>
      <c r="L93" s="540">
        <v>24500000</v>
      </c>
      <c r="M93" s="577" t="s">
        <v>2317</v>
      </c>
      <c r="N93" t="str">
        <f t="shared" si="2"/>
        <v>NWML</v>
      </c>
      <c r="O93" t="str">
        <f t="shared" si="3"/>
        <v>MaSH-3777674|345181|D</v>
      </c>
    </row>
    <row r="94" spans="1:15" x14ac:dyDescent="0.35">
      <c r="A94" s="577" t="s">
        <v>2982</v>
      </c>
      <c r="B94" s="577">
        <v>345181</v>
      </c>
      <c r="C94" s="577" t="s">
        <v>3703</v>
      </c>
      <c r="D94" s="577" t="s">
        <v>3700</v>
      </c>
      <c r="E94" s="577" t="s">
        <v>2294</v>
      </c>
      <c r="F94" s="578">
        <v>46161</v>
      </c>
      <c r="G94" s="577" t="s">
        <v>3688</v>
      </c>
      <c r="H94" s="579">
        <v>5</v>
      </c>
      <c r="I94" s="577">
        <v>275</v>
      </c>
      <c r="J94" s="577" t="s">
        <v>3694</v>
      </c>
      <c r="K94" s="577" t="s">
        <v>3694</v>
      </c>
      <c r="L94" s="540">
        <v>4700000</v>
      </c>
      <c r="M94" s="577" t="s">
        <v>2317</v>
      </c>
      <c r="N94" t="str">
        <f t="shared" si="2"/>
        <v>NWML TAO FI Plus</v>
      </c>
      <c r="O94" t="str">
        <f t="shared" si="3"/>
        <v>MaSH-3777674|345181|D</v>
      </c>
    </row>
    <row r="95" spans="1:15" x14ac:dyDescent="0.35">
      <c r="A95" s="577" t="s">
        <v>3619</v>
      </c>
      <c r="B95" s="577">
        <v>347748</v>
      </c>
      <c r="C95" s="577" t="s">
        <v>3705</v>
      </c>
      <c r="D95" s="577" t="s">
        <v>3699</v>
      </c>
      <c r="E95" s="577" t="s">
        <v>2294</v>
      </c>
      <c r="F95" s="578">
        <v>46224</v>
      </c>
      <c r="G95" s="577" t="s">
        <v>3706</v>
      </c>
      <c r="H95" s="579">
        <v>6.9</v>
      </c>
      <c r="I95" s="577">
        <v>532</v>
      </c>
      <c r="J95" s="577" t="s">
        <v>3654</v>
      </c>
      <c r="K95" s="577" t="s">
        <v>3655</v>
      </c>
      <c r="L95" s="540">
        <v>2525000</v>
      </c>
      <c r="M95" s="577" t="s">
        <v>2317</v>
      </c>
      <c r="N95" t="str">
        <f t="shared" si="2"/>
        <v>CY4</v>
      </c>
      <c r="O95" t="str">
        <f t="shared" si="3"/>
        <v>MaSH-3780241|347748|C</v>
      </c>
    </row>
    <row r="96" spans="1:15" x14ac:dyDescent="0.35">
      <c r="A96" s="577" t="s">
        <v>3619</v>
      </c>
      <c r="B96" s="577">
        <v>347748</v>
      </c>
      <c r="C96" s="577" t="s">
        <v>3705</v>
      </c>
      <c r="D96" s="577" t="s">
        <v>3699</v>
      </c>
      <c r="E96" s="577" t="s">
        <v>2294</v>
      </c>
      <c r="F96" s="578">
        <v>46224</v>
      </c>
      <c r="G96" s="577" t="s">
        <v>3706</v>
      </c>
      <c r="H96" s="579">
        <v>6.9</v>
      </c>
      <c r="I96" s="577">
        <v>532</v>
      </c>
      <c r="J96" s="577" t="s">
        <v>3687</v>
      </c>
      <c r="K96" s="577" t="s">
        <v>3687</v>
      </c>
      <c r="L96" s="540">
        <v>22475000</v>
      </c>
      <c r="M96" s="577" t="s">
        <v>2317</v>
      </c>
      <c r="N96" t="str">
        <f t="shared" si="2"/>
        <v>NWML</v>
      </c>
      <c r="O96" t="str">
        <f t="shared" si="3"/>
        <v>MaSH-3780241|347748|C</v>
      </c>
    </row>
    <row r="97" spans="1:15" x14ac:dyDescent="0.35">
      <c r="A97" s="577" t="s">
        <v>2326</v>
      </c>
      <c r="B97" s="577">
        <v>344500</v>
      </c>
      <c r="C97" s="577" t="s">
        <v>3707</v>
      </c>
      <c r="D97" s="577" t="s">
        <v>2293</v>
      </c>
      <c r="E97" s="577" t="s">
        <v>2294</v>
      </c>
      <c r="F97" s="578">
        <v>46220</v>
      </c>
      <c r="G97" s="577" t="s">
        <v>2299</v>
      </c>
      <c r="H97" s="579">
        <v>2.96</v>
      </c>
      <c r="I97" s="577">
        <v>235</v>
      </c>
      <c r="J97" s="577" t="s">
        <v>3659</v>
      </c>
      <c r="K97" s="577" t="s">
        <v>3693</v>
      </c>
      <c r="L97" s="540">
        <v>5000000</v>
      </c>
      <c r="M97" s="577" t="s">
        <v>2317</v>
      </c>
      <c r="N97" t="str">
        <f t="shared" si="2"/>
        <v>CS2</v>
      </c>
      <c r="O97" t="str">
        <f t="shared" si="3"/>
        <v>MaSH-3776993|344500|CML</v>
      </c>
    </row>
    <row r="98" spans="1:15" x14ac:dyDescent="0.35">
      <c r="A98" s="577" t="s">
        <v>2326</v>
      </c>
      <c r="B98" s="577">
        <v>344500</v>
      </c>
      <c r="C98" s="577" t="s">
        <v>3707</v>
      </c>
      <c r="D98" s="577" t="s">
        <v>2293</v>
      </c>
      <c r="E98" s="577" t="s">
        <v>2294</v>
      </c>
      <c r="F98" s="578">
        <v>46220</v>
      </c>
      <c r="G98" s="577" t="s">
        <v>2299</v>
      </c>
      <c r="H98" s="579">
        <v>2.96</v>
      </c>
      <c r="I98" s="577">
        <v>235</v>
      </c>
      <c r="J98" s="577" t="s">
        <v>2308</v>
      </c>
      <c r="K98" s="577" t="s">
        <v>3661</v>
      </c>
      <c r="L98" s="540">
        <v>5000000</v>
      </c>
      <c r="M98" s="577" t="s">
        <v>2317</v>
      </c>
      <c r="N98" t="str">
        <f t="shared" si="2"/>
        <v>P17</v>
      </c>
      <c r="O98" t="str">
        <f t="shared" si="3"/>
        <v>MaSH-3776993|344500|CML</v>
      </c>
    </row>
    <row r="99" spans="1:15" x14ac:dyDescent="0.35">
      <c r="A99" s="577" t="s">
        <v>2326</v>
      </c>
      <c r="B99" s="577">
        <v>344500</v>
      </c>
      <c r="C99" s="577" t="s">
        <v>3707</v>
      </c>
      <c r="D99" s="577" t="s">
        <v>2293</v>
      </c>
      <c r="E99" s="577" t="s">
        <v>2294</v>
      </c>
      <c r="F99" s="578">
        <v>46220</v>
      </c>
      <c r="G99" s="577" t="s">
        <v>2299</v>
      </c>
      <c r="H99" s="579">
        <v>2.96</v>
      </c>
      <c r="I99" s="577">
        <v>235</v>
      </c>
      <c r="J99" s="577" t="s">
        <v>3687</v>
      </c>
      <c r="K99" s="577" t="s">
        <v>3687</v>
      </c>
      <c r="L99" s="540">
        <v>39250000</v>
      </c>
      <c r="M99" s="577" t="s">
        <v>2317</v>
      </c>
      <c r="N99" t="str">
        <f t="shared" si="2"/>
        <v>NWML</v>
      </c>
      <c r="O99" t="str">
        <f t="shared" si="3"/>
        <v>MaSH-3776993|344500|CML</v>
      </c>
    </row>
    <row r="100" spans="1:15" x14ac:dyDescent="0.35">
      <c r="A100" s="577" t="s">
        <v>2326</v>
      </c>
      <c r="B100" s="577">
        <v>344500</v>
      </c>
      <c r="C100" s="577" t="s">
        <v>3707</v>
      </c>
      <c r="D100" s="577" t="s">
        <v>2293</v>
      </c>
      <c r="E100" s="577" t="s">
        <v>2294</v>
      </c>
      <c r="F100" s="578">
        <v>46220</v>
      </c>
      <c r="G100" s="577" t="s">
        <v>2299</v>
      </c>
      <c r="H100" s="579">
        <v>2.96</v>
      </c>
      <c r="I100" s="577">
        <v>235</v>
      </c>
      <c r="J100" s="577" t="s">
        <v>3694</v>
      </c>
      <c r="K100" s="577" t="s">
        <v>3694</v>
      </c>
      <c r="L100" s="540">
        <v>5000000</v>
      </c>
      <c r="M100" s="577" t="s">
        <v>2317</v>
      </c>
      <c r="N100" t="str">
        <f t="shared" si="2"/>
        <v>NWML TAO FI Plus</v>
      </c>
      <c r="O100" t="str">
        <f t="shared" si="3"/>
        <v>MaSH-3776993|344500|CML</v>
      </c>
    </row>
    <row r="101" spans="1:15" x14ac:dyDescent="0.35">
      <c r="A101" s="577" t="s">
        <v>2343</v>
      </c>
      <c r="B101" s="577">
        <v>340601</v>
      </c>
      <c r="C101" s="577" t="s">
        <v>2344</v>
      </c>
      <c r="D101" s="577" t="s">
        <v>3708</v>
      </c>
      <c r="E101" s="577" t="s">
        <v>2294</v>
      </c>
      <c r="F101" s="578">
        <v>46234</v>
      </c>
      <c r="G101" s="577" t="s">
        <v>3652</v>
      </c>
      <c r="H101" s="579">
        <v>5</v>
      </c>
      <c r="I101" s="577">
        <v>1250</v>
      </c>
      <c r="J101" s="577" t="s">
        <v>3683</v>
      </c>
      <c r="K101" s="577" t="s">
        <v>3684</v>
      </c>
      <c r="L101" s="540">
        <v>30000000</v>
      </c>
      <c r="M101" s="577" t="s">
        <v>3283</v>
      </c>
      <c r="N101" t="str">
        <f t="shared" si="2"/>
        <v>Madrone Series 1 &amp; 2</v>
      </c>
      <c r="O101" t="str">
        <f t="shared" si="3"/>
        <v>MaSH-3773094|340601|Mezz Debt</v>
      </c>
    </row>
    <row r="102" spans="1:15" x14ac:dyDescent="0.35">
      <c r="A102" s="577" t="s">
        <v>2343</v>
      </c>
      <c r="B102" s="577">
        <v>340601</v>
      </c>
      <c r="C102" s="577" t="s">
        <v>2344</v>
      </c>
      <c r="D102" s="577" t="s">
        <v>3708</v>
      </c>
      <c r="E102" s="577" t="s">
        <v>2294</v>
      </c>
      <c r="F102" s="578">
        <v>46234</v>
      </c>
      <c r="G102" s="577" t="s">
        <v>3652</v>
      </c>
      <c r="H102" s="579">
        <v>5</v>
      </c>
      <c r="I102" s="577">
        <v>1250</v>
      </c>
      <c r="J102" s="577" t="s">
        <v>3689</v>
      </c>
      <c r="K102" s="577" t="s">
        <v>3689</v>
      </c>
      <c r="L102" s="540">
        <v>35000000</v>
      </c>
      <c r="M102" s="577" t="s">
        <v>3283</v>
      </c>
      <c r="N102" t="str">
        <f t="shared" si="2"/>
        <v>Beacon</v>
      </c>
      <c r="O102" t="str">
        <f t="shared" si="3"/>
        <v>MaSH-3773094|340601|Mezz Debt</v>
      </c>
    </row>
    <row r="103" spans="1:15" x14ac:dyDescent="0.35">
      <c r="A103" s="577" t="s">
        <v>2343</v>
      </c>
      <c r="B103" s="577">
        <v>340601</v>
      </c>
      <c r="C103" s="577" t="s">
        <v>2344</v>
      </c>
      <c r="D103" s="577" t="s">
        <v>3708</v>
      </c>
      <c r="E103" s="577" t="s">
        <v>2294</v>
      </c>
      <c r="F103" s="578">
        <v>46234</v>
      </c>
      <c r="G103" s="577" t="s">
        <v>3652</v>
      </c>
      <c r="H103" s="579">
        <v>5</v>
      </c>
      <c r="I103" s="577">
        <v>1250</v>
      </c>
      <c r="J103" s="577" t="s">
        <v>3709</v>
      </c>
      <c r="K103" s="577" t="s">
        <v>3709</v>
      </c>
      <c r="L103" s="540">
        <v>15000000</v>
      </c>
      <c r="M103" s="577" t="s">
        <v>3283</v>
      </c>
      <c r="N103" t="str">
        <f t="shared" si="2"/>
        <v>Diamond</v>
      </c>
      <c r="O103" t="str">
        <f t="shared" si="3"/>
        <v>MaSH-3773094|340601|Mezz Debt</v>
      </c>
    </row>
    <row r="104" spans="1:15" x14ac:dyDescent="0.35">
      <c r="A104" s="577" t="s">
        <v>3710</v>
      </c>
      <c r="B104" s="577">
        <v>348209</v>
      </c>
      <c r="C104" s="577" t="s">
        <v>3711</v>
      </c>
      <c r="D104" s="577" t="s">
        <v>3699</v>
      </c>
      <c r="E104" s="577" t="s">
        <v>2294</v>
      </c>
      <c r="F104" s="578">
        <v>46244</v>
      </c>
      <c r="G104" s="577" t="s">
        <v>3686</v>
      </c>
      <c r="H104" s="579">
        <v>5.03</v>
      </c>
      <c r="I104" s="577">
        <v>220</v>
      </c>
      <c r="J104" s="577" t="s">
        <v>3712</v>
      </c>
      <c r="K104" s="577" t="s">
        <v>3712</v>
      </c>
      <c r="L104" s="540">
        <v>2500000</v>
      </c>
      <c r="M104" s="577" t="s">
        <v>3290</v>
      </c>
      <c r="N104" t="str">
        <f t="shared" si="2"/>
        <v>Cedar</v>
      </c>
      <c r="O104" t="str">
        <f t="shared" si="3"/>
        <v>MaSH-3780702|348209|C</v>
      </c>
    </row>
    <row r="105" spans="1:15" x14ac:dyDescent="0.35">
      <c r="A105" s="577" t="s">
        <v>3710</v>
      </c>
      <c r="B105" s="577">
        <v>348209</v>
      </c>
      <c r="C105" s="577" t="s">
        <v>3711</v>
      </c>
      <c r="D105" s="577" t="s">
        <v>3700</v>
      </c>
      <c r="E105" s="577" t="s">
        <v>2294</v>
      </c>
      <c r="F105" s="578">
        <v>46244</v>
      </c>
      <c r="G105" s="577" t="s">
        <v>3688</v>
      </c>
      <c r="H105" s="579">
        <v>5.03</v>
      </c>
      <c r="I105" s="577">
        <v>320</v>
      </c>
      <c r="J105" s="577" t="s">
        <v>3712</v>
      </c>
      <c r="K105" s="577" t="s">
        <v>3712</v>
      </c>
      <c r="L105" s="540">
        <v>8000000</v>
      </c>
      <c r="M105" s="577" t="s">
        <v>3290</v>
      </c>
      <c r="N105" t="str">
        <f t="shared" si="2"/>
        <v>Cedar</v>
      </c>
      <c r="O105" t="str">
        <f t="shared" si="3"/>
        <v>MaSH-3780702|348209|D</v>
      </c>
    </row>
    <row r="106" spans="1:15" x14ac:dyDescent="0.35">
      <c r="A106" s="577" t="s">
        <v>3710</v>
      </c>
      <c r="B106" s="577">
        <v>348209</v>
      </c>
      <c r="C106" s="577" t="s">
        <v>3711</v>
      </c>
      <c r="D106" s="577" t="s">
        <v>3713</v>
      </c>
      <c r="E106" s="577" t="s">
        <v>2294</v>
      </c>
      <c r="F106" s="578">
        <v>46244</v>
      </c>
      <c r="G106" s="577" t="s">
        <v>3706</v>
      </c>
      <c r="H106" s="579">
        <v>5.03</v>
      </c>
      <c r="I106" s="577">
        <v>450</v>
      </c>
      <c r="J106" s="577" t="s">
        <v>3712</v>
      </c>
      <c r="K106" s="577" t="s">
        <v>3712</v>
      </c>
      <c r="L106" s="540">
        <v>4000000</v>
      </c>
      <c r="M106" s="577" t="s">
        <v>3290</v>
      </c>
      <c r="N106" t="str">
        <f t="shared" si="2"/>
        <v>Cedar</v>
      </c>
      <c r="O106" t="str">
        <f t="shared" si="3"/>
        <v>MaSH-3780702|348209|E</v>
      </c>
    </row>
    <row r="107" spans="1:15" x14ac:dyDescent="0.35">
      <c r="A107" s="577" t="s">
        <v>2977</v>
      </c>
      <c r="B107" s="577">
        <v>346842</v>
      </c>
      <c r="C107" s="577" t="s">
        <v>3714</v>
      </c>
      <c r="D107" s="577" t="s">
        <v>3668</v>
      </c>
      <c r="E107" s="577" t="s">
        <v>2294</v>
      </c>
      <c r="F107" s="578">
        <v>46244</v>
      </c>
      <c r="G107" s="577" t="s">
        <v>3698</v>
      </c>
      <c r="H107" s="579">
        <v>5.03</v>
      </c>
      <c r="I107" s="577">
        <v>190</v>
      </c>
      <c r="J107" s="577" t="s">
        <v>3659</v>
      </c>
      <c r="K107" s="577" t="s">
        <v>3660</v>
      </c>
      <c r="L107" s="540">
        <v>910000</v>
      </c>
      <c r="M107" s="577" t="s">
        <v>2317</v>
      </c>
      <c r="N107" t="str">
        <f t="shared" si="2"/>
        <v>DR3</v>
      </c>
      <c r="O107" t="str">
        <f t="shared" si="3"/>
        <v>MaSH-3779335|346842|B</v>
      </c>
    </row>
    <row r="108" spans="1:15" x14ac:dyDescent="0.35">
      <c r="A108" s="577" t="s">
        <v>2977</v>
      </c>
      <c r="B108" s="577">
        <v>346842</v>
      </c>
      <c r="C108" s="577" t="s">
        <v>3714</v>
      </c>
      <c r="D108" s="577" t="s">
        <v>3699</v>
      </c>
      <c r="E108" s="577" t="s">
        <v>2294</v>
      </c>
      <c r="F108" s="578">
        <v>46244</v>
      </c>
      <c r="G108" s="577" t="s">
        <v>3686</v>
      </c>
      <c r="H108" s="579">
        <v>5.03</v>
      </c>
      <c r="I108" s="577">
        <v>220</v>
      </c>
      <c r="J108" s="577" t="s">
        <v>3659</v>
      </c>
      <c r="K108" s="577" t="s">
        <v>3660</v>
      </c>
      <c r="L108" s="540">
        <v>760000</v>
      </c>
      <c r="M108" s="577" t="s">
        <v>2317</v>
      </c>
      <c r="N108" t="str">
        <f t="shared" si="2"/>
        <v>DR3</v>
      </c>
      <c r="O108" t="str">
        <f t="shared" si="3"/>
        <v>MaSH-3779335|346842|C</v>
      </c>
    </row>
    <row r="109" spans="1:15" x14ac:dyDescent="0.35">
      <c r="A109" s="577" t="s">
        <v>2977</v>
      </c>
      <c r="B109" s="577">
        <v>346842</v>
      </c>
      <c r="C109" s="577" t="s">
        <v>3714</v>
      </c>
      <c r="D109" s="577" t="s">
        <v>3700</v>
      </c>
      <c r="E109" s="577" t="s">
        <v>2294</v>
      </c>
      <c r="F109" s="578">
        <v>46244</v>
      </c>
      <c r="G109" s="577" t="s">
        <v>3688</v>
      </c>
      <c r="H109" s="579">
        <v>5.03</v>
      </c>
      <c r="I109" s="577">
        <v>320</v>
      </c>
      <c r="J109" s="577" t="s">
        <v>3659</v>
      </c>
      <c r="K109" s="577" t="s">
        <v>3660</v>
      </c>
      <c r="L109" s="540">
        <v>830000</v>
      </c>
      <c r="M109" s="577" t="s">
        <v>2317</v>
      </c>
      <c r="N109" t="str">
        <f t="shared" si="2"/>
        <v>DR3</v>
      </c>
      <c r="O109" t="str">
        <f t="shared" si="3"/>
        <v>MaSH-3779335|346842|D</v>
      </c>
    </row>
    <row r="110" spans="1:15" x14ac:dyDescent="0.35">
      <c r="A110" s="577" t="s">
        <v>2977</v>
      </c>
      <c r="B110" s="577">
        <v>346842</v>
      </c>
      <c r="C110" s="577" t="s">
        <v>3714</v>
      </c>
      <c r="D110" s="577" t="s">
        <v>3668</v>
      </c>
      <c r="E110" s="577" t="s">
        <v>2294</v>
      </c>
      <c r="F110" s="578">
        <v>46244</v>
      </c>
      <c r="G110" s="577" t="s">
        <v>3698</v>
      </c>
      <c r="H110" s="579">
        <v>5.03</v>
      </c>
      <c r="I110" s="577">
        <v>190</v>
      </c>
      <c r="J110" s="577" t="s">
        <v>3654</v>
      </c>
      <c r="K110" s="577" t="s">
        <v>3655</v>
      </c>
      <c r="L110" s="540">
        <v>910000</v>
      </c>
      <c r="M110" s="577" t="s">
        <v>2317</v>
      </c>
      <c r="N110" t="str">
        <f t="shared" si="2"/>
        <v>CY4</v>
      </c>
      <c r="O110" t="str">
        <f t="shared" si="3"/>
        <v>MaSH-3779335|346842|B</v>
      </c>
    </row>
    <row r="111" spans="1:15" x14ac:dyDescent="0.35">
      <c r="A111" s="577" t="s">
        <v>2977</v>
      </c>
      <c r="B111" s="577">
        <v>346842</v>
      </c>
      <c r="C111" s="577" t="s">
        <v>3714</v>
      </c>
      <c r="D111" s="577" t="s">
        <v>3699</v>
      </c>
      <c r="E111" s="577" t="s">
        <v>2294</v>
      </c>
      <c r="F111" s="578">
        <v>46244</v>
      </c>
      <c r="G111" s="577" t="s">
        <v>3686</v>
      </c>
      <c r="H111" s="579">
        <v>5.03</v>
      </c>
      <c r="I111" s="577">
        <v>220</v>
      </c>
      <c r="J111" s="577" t="s">
        <v>3654</v>
      </c>
      <c r="K111" s="577" t="s">
        <v>3655</v>
      </c>
      <c r="L111" s="540">
        <v>760000</v>
      </c>
      <c r="M111" s="577" t="s">
        <v>2317</v>
      </c>
      <c r="N111" t="str">
        <f t="shared" si="2"/>
        <v>CY4</v>
      </c>
      <c r="O111" t="str">
        <f t="shared" si="3"/>
        <v>MaSH-3779335|346842|C</v>
      </c>
    </row>
    <row r="112" spans="1:15" x14ac:dyDescent="0.35">
      <c r="A112" s="577" t="s">
        <v>2977</v>
      </c>
      <c r="B112" s="577">
        <v>346842</v>
      </c>
      <c r="C112" s="577" t="s">
        <v>3714</v>
      </c>
      <c r="D112" s="577" t="s">
        <v>3700</v>
      </c>
      <c r="E112" s="577" t="s">
        <v>2294</v>
      </c>
      <c r="F112" s="578">
        <v>46244</v>
      </c>
      <c r="G112" s="577" t="s">
        <v>3688</v>
      </c>
      <c r="H112" s="579">
        <v>5.03</v>
      </c>
      <c r="I112" s="577">
        <v>320</v>
      </c>
      <c r="J112" s="577" t="s">
        <v>3654</v>
      </c>
      <c r="K112" s="577" t="s">
        <v>3655</v>
      </c>
      <c r="L112" s="540">
        <v>830000</v>
      </c>
      <c r="M112" s="577" t="s">
        <v>2317</v>
      </c>
      <c r="N112" t="str">
        <f t="shared" si="2"/>
        <v>CY4</v>
      </c>
      <c r="O112" t="str">
        <f t="shared" si="3"/>
        <v>MaSH-3779335|346842|D</v>
      </c>
    </row>
    <row r="113" spans="1:15" x14ac:dyDescent="0.35">
      <c r="A113" s="577" t="s">
        <v>2977</v>
      </c>
      <c r="B113" s="577">
        <v>346842</v>
      </c>
      <c r="C113" s="577" t="s">
        <v>3714</v>
      </c>
      <c r="D113" s="577" t="s">
        <v>3668</v>
      </c>
      <c r="E113" s="577" t="s">
        <v>2294</v>
      </c>
      <c r="F113" s="578">
        <v>46244</v>
      </c>
      <c r="G113" s="577" t="s">
        <v>3698</v>
      </c>
      <c r="H113" s="579">
        <v>5.03</v>
      </c>
      <c r="I113" s="577">
        <v>190</v>
      </c>
      <c r="J113" s="577" t="s">
        <v>2308</v>
      </c>
      <c r="K113" s="577" t="s">
        <v>3715</v>
      </c>
      <c r="L113" s="540">
        <v>910000</v>
      </c>
      <c r="M113" s="577" t="s">
        <v>2317</v>
      </c>
      <c r="N113" t="str">
        <f t="shared" si="2"/>
        <v>P03</v>
      </c>
      <c r="O113" t="str">
        <f t="shared" si="3"/>
        <v>MaSH-3779335|346842|B</v>
      </c>
    </row>
    <row r="114" spans="1:15" x14ac:dyDescent="0.35">
      <c r="A114" s="577" t="s">
        <v>2977</v>
      </c>
      <c r="B114" s="577">
        <v>346842</v>
      </c>
      <c r="C114" s="577" t="s">
        <v>3714</v>
      </c>
      <c r="D114" s="577" t="s">
        <v>3699</v>
      </c>
      <c r="E114" s="577" t="s">
        <v>2294</v>
      </c>
      <c r="F114" s="578">
        <v>46244</v>
      </c>
      <c r="G114" s="577" t="s">
        <v>3686</v>
      </c>
      <c r="H114" s="579">
        <v>5.03</v>
      </c>
      <c r="I114" s="577">
        <v>220</v>
      </c>
      <c r="J114" s="577" t="s">
        <v>2308</v>
      </c>
      <c r="K114" s="577" t="s">
        <v>3715</v>
      </c>
      <c r="L114" s="540">
        <v>760000</v>
      </c>
      <c r="M114" s="577" t="s">
        <v>2317</v>
      </c>
      <c r="N114" t="str">
        <f t="shared" si="2"/>
        <v>P03</v>
      </c>
      <c r="O114" t="str">
        <f t="shared" si="3"/>
        <v>MaSH-3779335|346842|C</v>
      </c>
    </row>
    <row r="115" spans="1:15" x14ac:dyDescent="0.35">
      <c r="A115" s="577" t="s">
        <v>2977</v>
      </c>
      <c r="B115" s="577">
        <v>346842</v>
      </c>
      <c r="C115" s="577" t="s">
        <v>3714</v>
      </c>
      <c r="D115" s="577" t="s">
        <v>3700</v>
      </c>
      <c r="E115" s="577" t="s">
        <v>2294</v>
      </c>
      <c r="F115" s="578">
        <v>46244</v>
      </c>
      <c r="G115" s="577" t="s">
        <v>3688</v>
      </c>
      <c r="H115" s="579">
        <v>5.03</v>
      </c>
      <c r="I115" s="577">
        <v>320</v>
      </c>
      <c r="J115" s="577" t="s">
        <v>2308</v>
      </c>
      <c r="K115" s="577" t="s">
        <v>3715</v>
      </c>
      <c r="L115" s="540">
        <v>830000</v>
      </c>
      <c r="M115" s="577" t="s">
        <v>2317</v>
      </c>
      <c r="N115" t="str">
        <f t="shared" si="2"/>
        <v>P03</v>
      </c>
      <c r="O115" t="str">
        <f t="shared" si="3"/>
        <v>MaSH-3779335|346842|D</v>
      </c>
    </row>
    <row r="116" spans="1:15" x14ac:dyDescent="0.35">
      <c r="A116" s="577" t="s">
        <v>2977</v>
      </c>
      <c r="B116" s="577">
        <v>346842</v>
      </c>
      <c r="C116" s="577" t="s">
        <v>3714</v>
      </c>
      <c r="D116" s="577" t="s">
        <v>3668</v>
      </c>
      <c r="E116" s="577" t="s">
        <v>2294</v>
      </c>
      <c r="F116" s="578">
        <v>46244</v>
      </c>
      <c r="G116" s="577" t="s">
        <v>3698</v>
      </c>
      <c r="H116" s="579">
        <v>5.03</v>
      </c>
      <c r="I116" s="577">
        <v>190</v>
      </c>
      <c r="J116" s="577" t="s">
        <v>3716</v>
      </c>
      <c r="K116" s="577" t="s">
        <v>3716</v>
      </c>
      <c r="L116" s="540">
        <v>910000</v>
      </c>
      <c r="M116" s="577" t="s">
        <v>2317</v>
      </c>
      <c r="N116" t="str">
        <f t="shared" si="2"/>
        <v>Everen TAO FI+</v>
      </c>
      <c r="O116" t="str">
        <f t="shared" si="3"/>
        <v>MaSH-3779335|346842|B</v>
      </c>
    </row>
    <row r="117" spans="1:15" x14ac:dyDescent="0.35">
      <c r="A117" s="577" t="s">
        <v>2977</v>
      </c>
      <c r="B117" s="577">
        <v>346842</v>
      </c>
      <c r="C117" s="577" t="s">
        <v>3714</v>
      </c>
      <c r="D117" s="577" t="s">
        <v>3699</v>
      </c>
      <c r="E117" s="577" t="s">
        <v>2294</v>
      </c>
      <c r="F117" s="578">
        <v>46244</v>
      </c>
      <c r="G117" s="577" t="s">
        <v>3686</v>
      </c>
      <c r="H117" s="579">
        <v>5.03</v>
      </c>
      <c r="I117" s="577">
        <v>220</v>
      </c>
      <c r="J117" s="577" t="s">
        <v>3716</v>
      </c>
      <c r="K117" s="577" t="s">
        <v>3716</v>
      </c>
      <c r="L117" s="540">
        <v>760000</v>
      </c>
      <c r="M117" s="577" t="s">
        <v>2317</v>
      </c>
      <c r="N117" t="str">
        <f t="shared" si="2"/>
        <v>Everen TAO FI+</v>
      </c>
      <c r="O117" t="str">
        <f t="shared" si="3"/>
        <v>MaSH-3779335|346842|C</v>
      </c>
    </row>
    <row r="118" spans="1:15" x14ac:dyDescent="0.35">
      <c r="A118" s="577" t="s">
        <v>2977</v>
      </c>
      <c r="B118" s="577">
        <v>346842</v>
      </c>
      <c r="C118" s="577" t="s">
        <v>3714</v>
      </c>
      <c r="D118" s="577" t="s">
        <v>3700</v>
      </c>
      <c r="E118" s="577" t="s">
        <v>2294</v>
      </c>
      <c r="F118" s="578">
        <v>46244</v>
      </c>
      <c r="G118" s="577" t="s">
        <v>3688</v>
      </c>
      <c r="H118" s="579">
        <v>5.03</v>
      </c>
      <c r="I118" s="577">
        <v>320</v>
      </c>
      <c r="J118" s="577" t="s">
        <v>3716</v>
      </c>
      <c r="K118" s="577" t="s">
        <v>3716</v>
      </c>
      <c r="L118" s="540">
        <v>830000</v>
      </c>
      <c r="M118" s="577" t="s">
        <v>2317</v>
      </c>
      <c r="N118" t="str">
        <f t="shared" si="2"/>
        <v>Everen TAO FI+</v>
      </c>
      <c r="O118" t="str">
        <f t="shared" si="3"/>
        <v>MaSH-3779335|346842|D</v>
      </c>
    </row>
    <row r="119" spans="1:15" x14ac:dyDescent="0.35">
      <c r="A119" s="577" t="s">
        <v>2977</v>
      </c>
      <c r="B119" s="577">
        <v>346842</v>
      </c>
      <c r="C119" s="577" t="s">
        <v>3714</v>
      </c>
      <c r="D119" s="577" t="s">
        <v>3668</v>
      </c>
      <c r="E119" s="577" t="s">
        <v>2294</v>
      </c>
      <c r="F119" s="578">
        <v>46244</v>
      </c>
      <c r="G119" s="577" t="s">
        <v>3698</v>
      </c>
      <c r="H119" s="579">
        <v>5.03</v>
      </c>
      <c r="I119" s="577">
        <v>190</v>
      </c>
      <c r="J119" s="577" t="s">
        <v>3687</v>
      </c>
      <c r="K119" s="577" t="s">
        <v>3687</v>
      </c>
      <c r="L119" s="540">
        <v>8290000</v>
      </c>
      <c r="M119" s="577" t="s">
        <v>2317</v>
      </c>
      <c r="N119" t="str">
        <f t="shared" si="2"/>
        <v>NWML</v>
      </c>
      <c r="O119" t="str">
        <f t="shared" si="3"/>
        <v>MaSH-3779335|346842|B</v>
      </c>
    </row>
    <row r="120" spans="1:15" x14ac:dyDescent="0.35">
      <c r="A120" s="577" t="s">
        <v>2977</v>
      </c>
      <c r="B120" s="577">
        <v>346842</v>
      </c>
      <c r="C120" s="577" t="s">
        <v>3714</v>
      </c>
      <c r="D120" s="577" t="s">
        <v>3699</v>
      </c>
      <c r="E120" s="577" t="s">
        <v>2294</v>
      </c>
      <c r="F120" s="578">
        <v>46244</v>
      </c>
      <c r="G120" s="577" t="s">
        <v>3686</v>
      </c>
      <c r="H120" s="579">
        <v>5.03</v>
      </c>
      <c r="I120" s="577">
        <v>220</v>
      </c>
      <c r="J120" s="577" t="s">
        <v>3687</v>
      </c>
      <c r="K120" s="577" t="s">
        <v>3687</v>
      </c>
      <c r="L120" s="540">
        <v>7050000</v>
      </c>
      <c r="M120" s="577" t="s">
        <v>2317</v>
      </c>
      <c r="N120" t="str">
        <f t="shared" si="2"/>
        <v>NWML</v>
      </c>
      <c r="O120" t="str">
        <f t="shared" si="3"/>
        <v>MaSH-3779335|346842|C</v>
      </c>
    </row>
    <row r="121" spans="1:15" x14ac:dyDescent="0.35">
      <c r="A121" s="577" t="s">
        <v>2977</v>
      </c>
      <c r="B121" s="577">
        <v>346842</v>
      </c>
      <c r="C121" s="577" t="s">
        <v>3714</v>
      </c>
      <c r="D121" s="577" t="s">
        <v>3700</v>
      </c>
      <c r="E121" s="577" t="s">
        <v>2294</v>
      </c>
      <c r="F121" s="578">
        <v>46244</v>
      </c>
      <c r="G121" s="577" t="s">
        <v>3688</v>
      </c>
      <c r="H121" s="579">
        <v>5.03</v>
      </c>
      <c r="I121" s="577">
        <v>320</v>
      </c>
      <c r="J121" s="577" t="s">
        <v>3687</v>
      </c>
      <c r="K121" s="577" t="s">
        <v>3687</v>
      </c>
      <c r="L121" s="540">
        <v>7690000</v>
      </c>
      <c r="M121" s="577" t="s">
        <v>2317</v>
      </c>
      <c r="N121" t="str">
        <f t="shared" si="2"/>
        <v>NWML</v>
      </c>
      <c r="O121" t="str">
        <f t="shared" si="3"/>
        <v>MaSH-3779335|346842|D</v>
      </c>
    </row>
    <row r="122" spans="1:15" x14ac:dyDescent="0.35">
      <c r="A122" s="577" t="s">
        <v>2977</v>
      </c>
      <c r="B122" s="577">
        <v>346842</v>
      </c>
      <c r="C122" s="577" t="s">
        <v>3714</v>
      </c>
      <c r="D122" s="577" t="s">
        <v>3668</v>
      </c>
      <c r="E122" s="577" t="s">
        <v>2294</v>
      </c>
      <c r="F122" s="578">
        <v>46244</v>
      </c>
      <c r="G122" s="577" t="s">
        <v>3698</v>
      </c>
      <c r="H122" s="579">
        <v>5.03</v>
      </c>
      <c r="I122" s="577">
        <v>190</v>
      </c>
      <c r="J122" s="577" t="s">
        <v>3694</v>
      </c>
      <c r="K122" s="577" t="s">
        <v>3694</v>
      </c>
      <c r="L122" s="540">
        <v>1070000</v>
      </c>
      <c r="M122" s="577" t="s">
        <v>2317</v>
      </c>
      <c r="N122" t="str">
        <f t="shared" si="2"/>
        <v>NWML TAO FI Plus</v>
      </c>
      <c r="O122" t="str">
        <f t="shared" si="3"/>
        <v>MaSH-3779335|346842|B</v>
      </c>
    </row>
    <row r="123" spans="1:15" x14ac:dyDescent="0.35">
      <c r="A123" s="577" t="s">
        <v>2977</v>
      </c>
      <c r="B123" s="577">
        <v>346842</v>
      </c>
      <c r="C123" s="577" t="s">
        <v>3714</v>
      </c>
      <c r="D123" s="577" t="s">
        <v>3699</v>
      </c>
      <c r="E123" s="577" t="s">
        <v>2294</v>
      </c>
      <c r="F123" s="578">
        <v>46244</v>
      </c>
      <c r="G123" s="577" t="s">
        <v>3686</v>
      </c>
      <c r="H123" s="579">
        <v>5.03</v>
      </c>
      <c r="I123" s="577">
        <v>220</v>
      </c>
      <c r="J123" s="577" t="s">
        <v>3694</v>
      </c>
      <c r="K123" s="577" t="s">
        <v>3694</v>
      </c>
      <c r="L123" s="540">
        <v>910000</v>
      </c>
      <c r="M123" s="577" t="s">
        <v>2317</v>
      </c>
      <c r="N123" t="str">
        <f t="shared" si="2"/>
        <v>NWML TAO FI Plus</v>
      </c>
      <c r="O123" t="str">
        <f t="shared" si="3"/>
        <v>MaSH-3779335|346842|C</v>
      </c>
    </row>
    <row r="124" spans="1:15" x14ac:dyDescent="0.35">
      <c r="A124" s="577" t="s">
        <v>2977</v>
      </c>
      <c r="B124" s="577">
        <v>346842</v>
      </c>
      <c r="C124" s="577" t="s">
        <v>3714</v>
      </c>
      <c r="D124" s="577" t="s">
        <v>3700</v>
      </c>
      <c r="E124" s="577" t="s">
        <v>2294</v>
      </c>
      <c r="F124" s="578">
        <v>46244</v>
      </c>
      <c r="G124" s="577" t="s">
        <v>3688</v>
      </c>
      <c r="H124" s="579">
        <v>5.03</v>
      </c>
      <c r="I124" s="577">
        <v>320</v>
      </c>
      <c r="J124" s="577" t="s">
        <v>3694</v>
      </c>
      <c r="K124" s="577" t="s">
        <v>3694</v>
      </c>
      <c r="L124" s="540">
        <v>990000</v>
      </c>
      <c r="M124" s="577" t="s">
        <v>2317</v>
      </c>
      <c r="N124" t="str">
        <f t="shared" si="2"/>
        <v>NWML TAO FI Plus</v>
      </c>
      <c r="O124" t="str">
        <f t="shared" si="3"/>
        <v>MaSH-3779335|346842|D</v>
      </c>
    </row>
    <row r="125" spans="1:15" x14ac:dyDescent="0.35">
      <c r="A125" s="577" t="s">
        <v>2839</v>
      </c>
      <c r="B125" s="577">
        <v>347849</v>
      </c>
      <c r="C125" s="577" t="s">
        <v>2838</v>
      </c>
      <c r="D125" s="577" t="s">
        <v>2293</v>
      </c>
      <c r="E125" s="577" t="s">
        <v>2294</v>
      </c>
      <c r="F125" s="578">
        <v>46259</v>
      </c>
      <c r="G125" s="577" t="s">
        <v>2299</v>
      </c>
      <c r="H125" s="579">
        <v>5</v>
      </c>
      <c r="I125" s="577">
        <v>285</v>
      </c>
      <c r="J125" s="577" t="s">
        <v>3659</v>
      </c>
      <c r="K125" s="577" t="s">
        <v>3660</v>
      </c>
      <c r="L125" s="540">
        <v>5000000</v>
      </c>
      <c r="M125" s="577" t="s">
        <v>2317</v>
      </c>
      <c r="N125" t="str">
        <f t="shared" si="2"/>
        <v>DR3</v>
      </c>
      <c r="O125" t="str">
        <f t="shared" si="3"/>
        <v>MaSH-3780342|347849|CML</v>
      </c>
    </row>
    <row r="126" spans="1:15" x14ac:dyDescent="0.35">
      <c r="A126" s="577" t="s">
        <v>2839</v>
      </c>
      <c r="B126" s="577">
        <v>347849</v>
      </c>
      <c r="C126" s="577" t="s">
        <v>2838</v>
      </c>
      <c r="D126" s="577" t="s">
        <v>2293</v>
      </c>
      <c r="E126" s="577" t="s">
        <v>2294</v>
      </c>
      <c r="F126" s="578">
        <v>46259</v>
      </c>
      <c r="G126" s="577" t="s">
        <v>2299</v>
      </c>
      <c r="H126" s="579">
        <v>5</v>
      </c>
      <c r="I126" s="577">
        <v>285</v>
      </c>
      <c r="J126" s="577" t="s">
        <v>2308</v>
      </c>
      <c r="K126" s="577" t="s">
        <v>3661</v>
      </c>
      <c r="L126" s="540">
        <v>5000000</v>
      </c>
      <c r="M126" s="577" t="s">
        <v>2317</v>
      </c>
      <c r="N126" t="str">
        <f t="shared" si="2"/>
        <v>P17</v>
      </c>
      <c r="O126" t="str">
        <f t="shared" si="3"/>
        <v>MaSH-3780342|347849|CML</v>
      </c>
    </row>
    <row r="127" spans="1:15" x14ac:dyDescent="0.35">
      <c r="A127" s="577" t="s">
        <v>2839</v>
      </c>
      <c r="B127" s="577">
        <v>347849</v>
      </c>
      <c r="C127" s="577" t="s">
        <v>2838</v>
      </c>
      <c r="D127" s="577" t="s">
        <v>2293</v>
      </c>
      <c r="E127" s="577" t="s">
        <v>2294</v>
      </c>
      <c r="F127" s="578">
        <v>46259</v>
      </c>
      <c r="G127" s="577" t="s">
        <v>2299</v>
      </c>
      <c r="H127" s="579">
        <v>5</v>
      </c>
      <c r="I127" s="577">
        <v>285</v>
      </c>
      <c r="J127" s="577" t="s">
        <v>3687</v>
      </c>
      <c r="K127" s="577" t="s">
        <v>3687</v>
      </c>
      <c r="L127" s="540">
        <v>39180000</v>
      </c>
      <c r="M127" s="577" t="s">
        <v>2317</v>
      </c>
      <c r="N127" t="str">
        <f t="shared" si="2"/>
        <v>NWML</v>
      </c>
      <c r="O127" t="str">
        <f t="shared" si="3"/>
        <v>MaSH-3780342|347849|CML</v>
      </c>
    </row>
    <row r="128" spans="1:15" x14ac:dyDescent="0.35">
      <c r="A128" s="577" t="s">
        <v>2839</v>
      </c>
      <c r="B128" s="577">
        <v>347849</v>
      </c>
      <c r="C128" s="577" t="s">
        <v>2838</v>
      </c>
      <c r="D128" s="577" t="s">
        <v>2293</v>
      </c>
      <c r="E128" s="577" t="s">
        <v>2294</v>
      </c>
      <c r="F128" s="578">
        <v>46259</v>
      </c>
      <c r="G128" s="577" t="s">
        <v>2299</v>
      </c>
      <c r="H128" s="579">
        <v>5</v>
      </c>
      <c r="I128" s="577">
        <v>285</v>
      </c>
      <c r="J128" s="577" t="s">
        <v>3694</v>
      </c>
      <c r="K128" s="577" t="s">
        <v>3694</v>
      </c>
      <c r="L128" s="540">
        <v>5820000</v>
      </c>
      <c r="M128" s="577" t="s">
        <v>2317</v>
      </c>
      <c r="N128" t="str">
        <f t="shared" si="2"/>
        <v>NWML TAO FI Plus</v>
      </c>
      <c r="O128" t="str">
        <f t="shared" si="3"/>
        <v>MaSH-3780342|347849|CML</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5F55D-6416-419A-8E20-E5DF56B5AC5E}">
  <sheetPr>
    <tabColor theme="3" tint="0.89999084444715716"/>
  </sheetPr>
  <dimension ref="A1:Z437"/>
  <sheetViews>
    <sheetView workbookViewId="0"/>
  </sheetViews>
  <sheetFormatPr defaultRowHeight="14.5" x14ac:dyDescent="0.35"/>
  <cols>
    <col min="1" max="1" width="52.1796875" bestFit="1" customWidth="1"/>
    <col min="3" max="3" width="14.1796875" bestFit="1" customWidth="1"/>
    <col min="4" max="4" width="10.54296875" bestFit="1" customWidth="1"/>
    <col min="5" max="5" width="16.1796875" bestFit="1" customWidth="1"/>
    <col min="6" max="6" width="13.1796875" bestFit="1" customWidth="1"/>
    <col min="7" max="7" width="15.54296875" bestFit="1" customWidth="1"/>
    <col min="8" max="8" width="16.81640625" bestFit="1" customWidth="1"/>
    <col min="9" max="9" width="28.54296875" bestFit="1" customWidth="1"/>
    <col min="10" max="11" width="14.1796875" bestFit="1" customWidth="1"/>
    <col min="12" max="12" width="15.453125" bestFit="1" customWidth="1"/>
    <col min="13" max="13" width="16.54296875" bestFit="1" customWidth="1"/>
    <col min="14" max="14" width="17.453125" bestFit="1" customWidth="1"/>
    <col min="15" max="15" width="18.1796875" bestFit="1" customWidth="1"/>
    <col min="16" max="16" width="16.81640625" bestFit="1" customWidth="1"/>
    <col min="17" max="17" width="10.81640625" bestFit="1" customWidth="1"/>
    <col min="18" max="18" width="16.453125" bestFit="1" customWidth="1"/>
    <col min="22" max="22" width="30" bestFit="1" customWidth="1"/>
    <col min="26" max="26" width="65" bestFit="1" customWidth="1"/>
  </cols>
  <sheetData>
    <row r="1" spans="1:26" x14ac:dyDescent="0.35">
      <c r="A1" s="19" t="s">
        <v>110</v>
      </c>
      <c r="C1" s="1" t="s">
        <v>6</v>
      </c>
      <c r="D1" s="1" t="s">
        <v>71</v>
      </c>
      <c r="E1" s="1" t="s">
        <v>21</v>
      </c>
      <c r="F1" s="1" t="s">
        <v>29</v>
      </c>
      <c r="G1" s="1" t="s">
        <v>1233</v>
      </c>
      <c r="H1" s="1" t="s">
        <v>1234</v>
      </c>
      <c r="I1" s="1" t="s">
        <v>1235</v>
      </c>
      <c r="J1" s="1" t="s">
        <v>111</v>
      </c>
      <c r="K1" s="1" t="s">
        <v>132</v>
      </c>
      <c r="L1" s="1" t="s">
        <v>333</v>
      </c>
      <c r="M1" s="1" t="s">
        <v>1261</v>
      </c>
      <c r="N1" s="1" t="s">
        <v>7</v>
      </c>
      <c r="O1" s="1" t="s">
        <v>9</v>
      </c>
      <c r="P1" s="1" t="s">
        <v>32</v>
      </c>
      <c r="Q1" s="1" t="s">
        <v>1271</v>
      </c>
      <c r="R1" s="1" t="s">
        <v>1274</v>
      </c>
      <c r="S1" s="1" t="s">
        <v>20</v>
      </c>
      <c r="U1" s="1" t="s">
        <v>114</v>
      </c>
      <c r="V1" s="1" t="s">
        <v>212</v>
      </c>
      <c r="W1" s="1" t="s">
        <v>1224</v>
      </c>
      <c r="Z1" s="602" t="s">
        <v>2373</v>
      </c>
    </row>
    <row r="2" spans="1:26" x14ac:dyDescent="0.35">
      <c r="A2" s="450" t="s">
        <v>2854</v>
      </c>
      <c r="C2" t="s">
        <v>93</v>
      </c>
      <c r="D2" t="s">
        <v>1237</v>
      </c>
      <c r="E2" t="s">
        <v>98</v>
      </c>
      <c r="F2" s="2" t="s">
        <v>99</v>
      </c>
      <c r="G2" t="s">
        <v>1238</v>
      </c>
      <c r="H2" t="s">
        <v>101</v>
      </c>
      <c r="I2" t="s">
        <v>106</v>
      </c>
      <c r="J2" s="2" t="s">
        <v>1611</v>
      </c>
      <c r="K2" s="2" t="s">
        <v>774</v>
      </c>
      <c r="L2" t="s">
        <v>334</v>
      </c>
      <c r="M2" t="s">
        <v>283</v>
      </c>
      <c r="N2" t="s">
        <v>554</v>
      </c>
      <c r="O2" t="s">
        <v>168</v>
      </c>
      <c r="P2" s="2" t="s">
        <v>100</v>
      </c>
      <c r="Q2" t="s">
        <v>1563</v>
      </c>
      <c r="R2" t="s">
        <v>95</v>
      </c>
      <c r="S2" t="s">
        <v>97</v>
      </c>
      <c r="U2" t="s">
        <v>1300</v>
      </c>
      <c r="V2" t="s">
        <v>626</v>
      </c>
      <c r="W2" t="s">
        <v>1299</v>
      </c>
      <c r="Z2" s="603"/>
    </row>
    <row r="3" spans="1:26" x14ac:dyDescent="0.35">
      <c r="A3" s="450" t="s">
        <v>147</v>
      </c>
      <c r="C3" t="s">
        <v>1239</v>
      </c>
      <c r="D3" t="s">
        <v>1240</v>
      </c>
      <c r="E3" t="s">
        <v>555</v>
      </c>
      <c r="F3" s="2" t="s">
        <v>1241</v>
      </c>
      <c r="G3" t="s">
        <v>1242</v>
      </c>
      <c r="H3" t="s">
        <v>201</v>
      </c>
      <c r="I3" t="s">
        <v>1243</v>
      </c>
      <c r="J3" s="2" t="s">
        <v>1612</v>
      </c>
      <c r="K3" s="2" t="s">
        <v>152</v>
      </c>
      <c r="L3" t="s">
        <v>1260</v>
      </c>
      <c r="M3" t="s">
        <v>284</v>
      </c>
      <c r="N3" t="s">
        <v>94</v>
      </c>
      <c r="O3" t="s">
        <v>96</v>
      </c>
      <c r="P3" s="2" t="s">
        <v>1268</v>
      </c>
      <c r="Q3" t="s">
        <v>97</v>
      </c>
      <c r="R3" t="s">
        <v>256</v>
      </c>
      <c r="S3" t="s">
        <v>3153</v>
      </c>
      <c r="U3" t="s">
        <v>1301</v>
      </c>
      <c r="V3" t="s">
        <v>1302</v>
      </c>
      <c r="W3" t="s">
        <v>1299</v>
      </c>
      <c r="Z3" s="443" t="s">
        <v>348</v>
      </c>
    </row>
    <row r="4" spans="1:26" x14ac:dyDescent="0.35">
      <c r="A4" s="450" t="s">
        <v>475</v>
      </c>
      <c r="C4" t="s">
        <v>1244</v>
      </c>
      <c r="D4" t="s">
        <v>1245</v>
      </c>
      <c r="E4" t="s">
        <v>1246</v>
      </c>
      <c r="H4" t="s">
        <v>1247</v>
      </c>
      <c r="I4" t="s">
        <v>105</v>
      </c>
      <c r="J4" s="2" t="s">
        <v>148</v>
      </c>
      <c r="K4" s="2" t="s">
        <v>773</v>
      </c>
      <c r="M4" t="s">
        <v>1262</v>
      </c>
      <c r="N4" t="s">
        <v>1251</v>
      </c>
      <c r="O4" t="s">
        <v>1267</v>
      </c>
      <c r="P4" t="s">
        <v>1269</v>
      </c>
      <c r="Q4" t="s">
        <v>1272</v>
      </c>
      <c r="R4" t="s">
        <v>1275</v>
      </c>
      <c r="S4" t="s">
        <v>3154</v>
      </c>
      <c r="U4" t="s">
        <v>360</v>
      </c>
      <c r="V4" t="s">
        <v>1303</v>
      </c>
      <c r="W4" t="s">
        <v>1299</v>
      </c>
      <c r="Z4" s="444" t="s">
        <v>2374</v>
      </c>
    </row>
    <row r="5" spans="1:26" x14ac:dyDescent="0.35">
      <c r="A5" s="20" t="s">
        <v>1248</v>
      </c>
      <c r="C5" t="s">
        <v>1249</v>
      </c>
      <c r="H5" t="s">
        <v>95</v>
      </c>
      <c r="I5" t="s">
        <v>418</v>
      </c>
      <c r="M5" t="s">
        <v>1263</v>
      </c>
      <c r="N5" t="s">
        <v>1265</v>
      </c>
      <c r="P5" t="s">
        <v>1270</v>
      </c>
      <c r="Q5" t="s">
        <v>1273</v>
      </c>
      <c r="R5" t="s">
        <v>1276</v>
      </c>
      <c r="S5" t="s">
        <v>3155</v>
      </c>
      <c r="U5" t="s">
        <v>1304</v>
      </c>
      <c r="V5" t="s">
        <v>1305</v>
      </c>
      <c r="W5" t="s">
        <v>1299</v>
      </c>
      <c r="Z5" s="445" t="s">
        <v>2375</v>
      </c>
    </row>
    <row r="6" spans="1:26" x14ac:dyDescent="0.35">
      <c r="A6" s="20" t="s">
        <v>1250</v>
      </c>
      <c r="C6" t="s">
        <v>1266</v>
      </c>
      <c r="M6" t="s">
        <v>288</v>
      </c>
      <c r="U6" t="s">
        <v>1306</v>
      </c>
      <c r="V6" t="s">
        <v>1307</v>
      </c>
      <c r="W6" t="s">
        <v>1299</v>
      </c>
      <c r="Z6" s="445" t="s">
        <v>2376</v>
      </c>
    </row>
    <row r="7" spans="1:26" x14ac:dyDescent="0.35">
      <c r="A7" s="20" t="s">
        <v>1252</v>
      </c>
      <c r="C7" t="s">
        <v>1253</v>
      </c>
      <c r="M7" t="s">
        <v>292</v>
      </c>
      <c r="U7" t="s">
        <v>1308</v>
      </c>
      <c r="V7" t="s">
        <v>1309</v>
      </c>
      <c r="W7" t="s">
        <v>1299</v>
      </c>
      <c r="Z7" s="445" t="s">
        <v>2377</v>
      </c>
    </row>
    <row r="8" spans="1:26" x14ac:dyDescent="0.35">
      <c r="A8" s="450" t="s">
        <v>3151</v>
      </c>
      <c r="C8" t="s">
        <v>2342</v>
      </c>
      <c r="M8" t="s">
        <v>1264</v>
      </c>
      <c r="U8" t="s">
        <v>478</v>
      </c>
      <c r="V8" t="s">
        <v>1310</v>
      </c>
      <c r="W8" t="s">
        <v>1232</v>
      </c>
      <c r="Z8" s="445" t="s">
        <v>2378</v>
      </c>
    </row>
    <row r="9" spans="1:26" x14ac:dyDescent="0.35">
      <c r="A9" s="450" t="s">
        <v>3149</v>
      </c>
      <c r="C9" t="s">
        <v>2894</v>
      </c>
      <c r="M9" t="s">
        <v>2842</v>
      </c>
      <c r="U9" t="s">
        <v>261</v>
      </c>
      <c r="V9" t="s">
        <v>259</v>
      </c>
      <c r="W9" t="s">
        <v>1232</v>
      </c>
      <c r="Z9" s="445" t="s">
        <v>2379</v>
      </c>
    </row>
    <row r="10" spans="1:26" x14ac:dyDescent="0.35">
      <c r="A10" s="450" t="s">
        <v>3150</v>
      </c>
      <c r="C10" t="s">
        <v>418</v>
      </c>
      <c r="M10" t="s">
        <v>2900</v>
      </c>
      <c r="U10" t="s">
        <v>324</v>
      </c>
      <c r="V10" t="s">
        <v>1311</v>
      </c>
      <c r="W10" t="s">
        <v>1232</v>
      </c>
      <c r="Z10" s="445" t="s">
        <v>2380</v>
      </c>
    </row>
    <row r="11" spans="1:26" x14ac:dyDescent="0.35">
      <c r="A11" s="450" t="s">
        <v>3152</v>
      </c>
      <c r="Z11" s="445"/>
    </row>
    <row r="12" spans="1:26" x14ac:dyDescent="0.35">
      <c r="A12" s="20" t="s">
        <v>522</v>
      </c>
      <c r="U12" t="s">
        <v>190</v>
      </c>
      <c r="V12" t="s">
        <v>1312</v>
      </c>
      <c r="W12" t="s">
        <v>1227</v>
      </c>
      <c r="Z12" s="445" t="s">
        <v>2381</v>
      </c>
    </row>
    <row r="13" spans="1:26" x14ac:dyDescent="0.35">
      <c r="A13" s="20" t="s">
        <v>170</v>
      </c>
      <c r="U13" t="s">
        <v>1313</v>
      </c>
      <c r="V13" t="s">
        <v>1314</v>
      </c>
      <c r="W13" t="s">
        <v>1227</v>
      </c>
      <c r="Z13" s="445" t="s">
        <v>2382</v>
      </c>
    </row>
    <row r="14" spans="1:26" x14ac:dyDescent="0.35">
      <c r="A14" s="20" t="s">
        <v>521</v>
      </c>
      <c r="U14" t="s">
        <v>298</v>
      </c>
      <c r="V14" t="s">
        <v>1315</v>
      </c>
      <c r="W14" t="s">
        <v>1227</v>
      </c>
      <c r="Z14" s="445" t="s">
        <v>2383</v>
      </c>
    </row>
    <row r="15" spans="1:26" x14ac:dyDescent="0.35">
      <c r="A15" s="20" t="s">
        <v>1254</v>
      </c>
      <c r="U15" t="s">
        <v>479</v>
      </c>
      <c r="V15" t="s">
        <v>1316</v>
      </c>
      <c r="W15" t="s">
        <v>1227</v>
      </c>
      <c r="Z15" s="445" t="s">
        <v>2384</v>
      </c>
    </row>
    <row r="16" spans="1:26" x14ac:dyDescent="0.35">
      <c r="A16" s="20" t="s">
        <v>1255</v>
      </c>
      <c r="U16" t="s">
        <v>1317</v>
      </c>
      <c r="V16" t="s">
        <v>1318</v>
      </c>
      <c r="W16" t="s">
        <v>1231</v>
      </c>
      <c r="Z16" s="445" t="s">
        <v>2385</v>
      </c>
    </row>
    <row r="17" spans="1:26" x14ac:dyDescent="0.35">
      <c r="A17" s="20" t="s">
        <v>345</v>
      </c>
      <c r="U17" t="s">
        <v>301</v>
      </c>
      <c r="V17" t="s">
        <v>1319</v>
      </c>
      <c r="W17" t="s">
        <v>1231</v>
      </c>
      <c r="Z17" s="445" t="s">
        <v>2386</v>
      </c>
    </row>
    <row r="18" spans="1:26" x14ac:dyDescent="0.35">
      <c r="A18" s="20" t="s">
        <v>1256</v>
      </c>
      <c r="U18" t="s">
        <v>480</v>
      </c>
      <c r="V18" t="s">
        <v>1320</v>
      </c>
      <c r="W18" t="s">
        <v>1231</v>
      </c>
      <c r="Z18" s="445" t="s">
        <v>2387</v>
      </c>
    </row>
    <row r="19" spans="1:26" x14ac:dyDescent="0.35">
      <c r="A19" s="20" t="s">
        <v>365</v>
      </c>
      <c r="U19" t="s">
        <v>1321</v>
      </c>
      <c r="V19" t="s">
        <v>1322</v>
      </c>
      <c r="W19" t="s">
        <v>1231</v>
      </c>
      <c r="Z19" s="445" t="s">
        <v>2388</v>
      </c>
    </row>
    <row r="20" spans="1:26" x14ac:dyDescent="0.35">
      <c r="A20" s="450" t="s">
        <v>1257</v>
      </c>
      <c r="U20" t="s">
        <v>1323</v>
      </c>
      <c r="V20" t="s">
        <v>1324</v>
      </c>
      <c r="W20" t="s">
        <v>1231</v>
      </c>
      <c r="Z20" s="445" t="s">
        <v>2389</v>
      </c>
    </row>
    <row r="21" spans="1:26" x14ac:dyDescent="0.35">
      <c r="A21" s="20" t="s">
        <v>1258</v>
      </c>
      <c r="U21" t="s">
        <v>1325</v>
      </c>
      <c r="V21" t="s">
        <v>1326</v>
      </c>
      <c r="W21" t="s">
        <v>1231</v>
      </c>
      <c r="Z21" s="445" t="s">
        <v>2390</v>
      </c>
    </row>
    <row r="22" spans="1:26" x14ac:dyDescent="0.35">
      <c r="A22" s="20" t="s">
        <v>1259</v>
      </c>
      <c r="U22" t="s">
        <v>1327</v>
      </c>
      <c r="V22" t="s">
        <v>1328</v>
      </c>
      <c r="W22" t="s">
        <v>1231</v>
      </c>
      <c r="Z22" s="445" t="s">
        <v>2391</v>
      </c>
    </row>
    <row r="23" spans="1:26" x14ac:dyDescent="0.35">
      <c r="A23" s="20" t="s">
        <v>284</v>
      </c>
      <c r="U23" t="s">
        <v>1329</v>
      </c>
      <c r="V23" t="s">
        <v>1330</v>
      </c>
      <c r="W23" t="s">
        <v>1226</v>
      </c>
      <c r="Z23" s="445" t="s">
        <v>2392</v>
      </c>
    </row>
    <row r="24" spans="1:26" x14ac:dyDescent="0.35">
      <c r="A24" s="450" t="s">
        <v>2901</v>
      </c>
      <c r="U24" t="s">
        <v>1331</v>
      </c>
      <c r="V24" t="s">
        <v>1332</v>
      </c>
      <c r="W24" t="s">
        <v>1226</v>
      </c>
      <c r="Z24" s="446" t="s">
        <v>2393</v>
      </c>
    </row>
    <row r="25" spans="1:26" x14ac:dyDescent="0.35">
      <c r="A25" s="20" t="s">
        <v>2900</v>
      </c>
      <c r="U25" t="s">
        <v>191</v>
      </c>
      <c r="V25" t="s">
        <v>1333</v>
      </c>
      <c r="W25" t="s">
        <v>1226</v>
      </c>
      <c r="Z25" s="446" t="s">
        <v>2394</v>
      </c>
    </row>
    <row r="26" spans="1:26" x14ac:dyDescent="0.35">
      <c r="U26" t="s">
        <v>187</v>
      </c>
      <c r="V26" t="s">
        <v>1334</v>
      </c>
      <c r="W26" t="s">
        <v>1226</v>
      </c>
      <c r="Z26" s="445" t="s">
        <v>2395</v>
      </c>
    </row>
    <row r="27" spans="1:26" x14ac:dyDescent="0.35">
      <c r="U27" t="s">
        <v>477</v>
      </c>
      <c r="V27" t="s">
        <v>1335</v>
      </c>
      <c r="W27" t="s">
        <v>1226</v>
      </c>
      <c r="Z27" s="445" t="s">
        <v>2396</v>
      </c>
    </row>
    <row r="28" spans="1:26" x14ac:dyDescent="0.35">
      <c r="U28" t="s">
        <v>296</v>
      </c>
      <c r="V28" t="s">
        <v>1336</v>
      </c>
      <c r="W28" t="s">
        <v>1226</v>
      </c>
      <c r="Z28" s="445" t="s">
        <v>2397</v>
      </c>
    </row>
    <row r="29" spans="1:26" x14ac:dyDescent="0.35">
      <c r="U29" t="s">
        <v>1337</v>
      </c>
      <c r="V29" t="s">
        <v>1338</v>
      </c>
      <c r="W29" t="s">
        <v>1226</v>
      </c>
      <c r="Z29" s="445" t="s">
        <v>2398</v>
      </c>
    </row>
    <row r="30" spans="1:26" x14ac:dyDescent="0.35">
      <c r="U30" t="s">
        <v>189</v>
      </c>
      <c r="V30" t="s">
        <v>1339</v>
      </c>
      <c r="W30" t="s">
        <v>1226</v>
      </c>
      <c r="Z30" s="445" t="s">
        <v>2399</v>
      </c>
    </row>
    <row r="31" spans="1:26" x14ac:dyDescent="0.35">
      <c r="U31" t="s">
        <v>1340</v>
      </c>
      <c r="V31" t="s">
        <v>1341</v>
      </c>
      <c r="W31" t="s">
        <v>1226</v>
      </c>
      <c r="Z31" s="445" t="s">
        <v>2400</v>
      </c>
    </row>
    <row r="32" spans="1:26" x14ac:dyDescent="0.35">
      <c r="U32" t="s">
        <v>304</v>
      </c>
      <c r="V32" t="s">
        <v>1342</v>
      </c>
      <c r="W32" t="s">
        <v>1225</v>
      </c>
      <c r="Z32" s="445" t="s">
        <v>2401</v>
      </c>
    </row>
    <row r="33" spans="21:26" x14ac:dyDescent="0.35">
      <c r="U33" t="s">
        <v>185</v>
      </c>
      <c r="V33" t="s">
        <v>1343</v>
      </c>
      <c r="W33" t="s">
        <v>1225</v>
      </c>
      <c r="Z33" s="445" t="s">
        <v>2402</v>
      </c>
    </row>
    <row r="34" spans="21:26" x14ac:dyDescent="0.35">
      <c r="U34" t="s">
        <v>1344</v>
      </c>
      <c r="V34" t="s">
        <v>1345</v>
      </c>
      <c r="W34" t="s">
        <v>1225</v>
      </c>
      <c r="Z34" s="445" t="s">
        <v>2403</v>
      </c>
    </row>
    <row r="35" spans="21:26" x14ac:dyDescent="0.35">
      <c r="U35" t="s">
        <v>1346</v>
      </c>
      <c r="V35" t="s">
        <v>1347</v>
      </c>
      <c r="W35" t="s">
        <v>1225</v>
      </c>
      <c r="Z35" s="445" t="s">
        <v>2404</v>
      </c>
    </row>
    <row r="36" spans="21:26" x14ac:dyDescent="0.35">
      <c r="U36" t="s">
        <v>1348</v>
      </c>
      <c r="V36" t="s">
        <v>1349</v>
      </c>
      <c r="W36" t="s">
        <v>1228</v>
      </c>
      <c r="Z36" s="445" t="s">
        <v>2405</v>
      </c>
    </row>
    <row r="37" spans="21:26" x14ac:dyDescent="0.35">
      <c r="U37" t="s">
        <v>1350</v>
      </c>
      <c r="V37" t="s">
        <v>1351</v>
      </c>
      <c r="W37" t="s">
        <v>1228</v>
      </c>
      <c r="Z37" s="445" t="s">
        <v>2406</v>
      </c>
    </row>
    <row r="38" spans="21:26" x14ac:dyDescent="0.35">
      <c r="U38" t="s">
        <v>1352</v>
      </c>
      <c r="V38" t="s">
        <v>1353</v>
      </c>
      <c r="W38" t="s">
        <v>1228</v>
      </c>
      <c r="Z38" s="445" t="s">
        <v>2407</v>
      </c>
    </row>
    <row r="39" spans="21:26" x14ac:dyDescent="0.35">
      <c r="U39" t="s">
        <v>161</v>
      </c>
      <c r="V39" t="s">
        <v>160</v>
      </c>
      <c r="W39" t="s">
        <v>1228</v>
      </c>
      <c r="Z39" s="445" t="s">
        <v>2408</v>
      </c>
    </row>
    <row r="40" spans="21:26" x14ac:dyDescent="0.35">
      <c r="U40" t="s">
        <v>476</v>
      </c>
      <c r="V40" t="s">
        <v>1354</v>
      </c>
      <c r="W40" t="s">
        <v>1230</v>
      </c>
      <c r="Z40" s="445" t="s">
        <v>2409</v>
      </c>
    </row>
    <row r="41" spans="21:26" x14ac:dyDescent="0.35">
      <c r="U41" t="s">
        <v>319</v>
      </c>
      <c r="V41" t="s">
        <v>1355</v>
      </c>
      <c r="W41" t="s">
        <v>1230</v>
      </c>
      <c r="Z41" s="445" t="s">
        <v>2410</v>
      </c>
    </row>
    <row r="42" spans="21:26" x14ac:dyDescent="0.35">
      <c r="U42" t="s">
        <v>1356</v>
      </c>
      <c r="V42" t="s">
        <v>1357</v>
      </c>
      <c r="W42" t="s">
        <v>1230</v>
      </c>
      <c r="Z42" s="445" t="s">
        <v>2411</v>
      </c>
    </row>
    <row r="43" spans="21:26" x14ac:dyDescent="0.35">
      <c r="U43" t="s">
        <v>1358</v>
      </c>
      <c r="V43" t="s">
        <v>1359</v>
      </c>
      <c r="W43" t="s">
        <v>1230</v>
      </c>
      <c r="Z43" s="445" t="s">
        <v>2412</v>
      </c>
    </row>
    <row r="44" spans="21:26" x14ac:dyDescent="0.35">
      <c r="U44" t="s">
        <v>1360</v>
      </c>
      <c r="V44" t="s">
        <v>1361</v>
      </c>
      <c r="W44" t="s">
        <v>1230</v>
      </c>
      <c r="Z44" s="445" t="s">
        <v>2413</v>
      </c>
    </row>
    <row r="45" spans="21:26" x14ac:dyDescent="0.35">
      <c r="U45" t="s">
        <v>1362</v>
      </c>
      <c r="V45" t="s">
        <v>1363</v>
      </c>
      <c r="W45" t="s">
        <v>1230</v>
      </c>
      <c r="Z45" s="445" t="s">
        <v>2414</v>
      </c>
    </row>
    <row r="46" spans="21:26" x14ac:dyDescent="0.35">
      <c r="U46" t="s">
        <v>1364</v>
      </c>
      <c r="V46" t="s">
        <v>1365</v>
      </c>
      <c r="W46" t="s">
        <v>1230</v>
      </c>
      <c r="Z46" s="445" t="s">
        <v>2415</v>
      </c>
    </row>
    <row r="47" spans="21:26" x14ac:dyDescent="0.35">
      <c r="U47" t="s">
        <v>1366</v>
      </c>
      <c r="V47" t="s">
        <v>1367</v>
      </c>
      <c r="W47" t="s">
        <v>1230</v>
      </c>
      <c r="Z47" s="445" t="s">
        <v>2416</v>
      </c>
    </row>
    <row r="48" spans="21:26" x14ac:dyDescent="0.35">
      <c r="U48" t="s">
        <v>1368</v>
      </c>
      <c r="V48" t="s">
        <v>1369</v>
      </c>
      <c r="W48" t="s">
        <v>1229</v>
      </c>
      <c r="Z48" s="445" t="s">
        <v>2417</v>
      </c>
    </row>
    <row r="49" spans="21:26" x14ac:dyDescent="0.35">
      <c r="U49" t="s">
        <v>150</v>
      </c>
      <c r="V49" t="s">
        <v>1370</v>
      </c>
      <c r="W49" t="s">
        <v>1229</v>
      </c>
      <c r="Z49" s="445" t="s">
        <v>2418</v>
      </c>
    </row>
    <row r="50" spans="21:26" x14ac:dyDescent="0.35">
      <c r="U50" t="s">
        <v>317</v>
      </c>
      <c r="V50" t="s">
        <v>1371</v>
      </c>
      <c r="W50" t="s">
        <v>1229</v>
      </c>
      <c r="Z50" s="446" t="s">
        <v>2419</v>
      </c>
    </row>
    <row r="51" spans="21:26" x14ac:dyDescent="0.35">
      <c r="U51" t="s">
        <v>1372</v>
      </c>
      <c r="V51" t="s">
        <v>1373</v>
      </c>
      <c r="W51" t="s">
        <v>1229</v>
      </c>
      <c r="Z51" s="446" t="s">
        <v>2420</v>
      </c>
    </row>
    <row r="52" spans="21:26" x14ac:dyDescent="0.35">
      <c r="U52" t="s">
        <v>156</v>
      </c>
      <c r="V52" t="s">
        <v>1011</v>
      </c>
      <c r="W52" t="s">
        <v>1229</v>
      </c>
      <c r="Z52" s="446" t="s">
        <v>2421</v>
      </c>
    </row>
    <row r="53" spans="21:26" x14ac:dyDescent="0.35">
      <c r="U53" t="s">
        <v>1374</v>
      </c>
      <c r="V53" t="s">
        <v>1375</v>
      </c>
      <c r="W53" t="s">
        <v>418</v>
      </c>
      <c r="Z53" s="445" t="s">
        <v>2422</v>
      </c>
    </row>
    <row r="54" spans="21:26" x14ac:dyDescent="0.35">
      <c r="V54" t="s">
        <v>1376</v>
      </c>
      <c r="W54" t="s">
        <v>418</v>
      </c>
      <c r="Z54" s="445" t="s">
        <v>2423</v>
      </c>
    </row>
    <row r="55" spans="21:26" x14ac:dyDescent="0.35">
      <c r="V55" t="s">
        <v>1377</v>
      </c>
      <c r="W55" t="s">
        <v>418</v>
      </c>
      <c r="Z55" s="445" t="s">
        <v>2424</v>
      </c>
    </row>
    <row r="56" spans="21:26" x14ac:dyDescent="0.35">
      <c r="V56" t="s">
        <v>1378</v>
      </c>
      <c r="W56" t="s">
        <v>418</v>
      </c>
      <c r="Z56" s="445" t="s">
        <v>2425</v>
      </c>
    </row>
    <row r="57" spans="21:26" x14ac:dyDescent="0.35">
      <c r="Z57" s="445" t="s">
        <v>2426</v>
      </c>
    </row>
    <row r="58" spans="21:26" x14ac:dyDescent="0.35">
      <c r="Z58" s="445" t="s">
        <v>2427</v>
      </c>
    </row>
    <row r="59" spans="21:26" x14ac:dyDescent="0.35">
      <c r="Z59" s="445" t="s">
        <v>2428</v>
      </c>
    </row>
    <row r="60" spans="21:26" x14ac:dyDescent="0.35">
      <c r="Z60" s="445" t="s">
        <v>2429</v>
      </c>
    </row>
    <row r="61" spans="21:26" x14ac:dyDescent="0.35">
      <c r="Z61" s="445" t="s">
        <v>2430</v>
      </c>
    </row>
    <row r="62" spans="21:26" x14ac:dyDescent="0.35">
      <c r="Z62" s="445" t="s">
        <v>2431</v>
      </c>
    </row>
    <row r="63" spans="21:26" x14ac:dyDescent="0.35">
      <c r="Z63" s="445" t="s">
        <v>2432</v>
      </c>
    </row>
    <row r="64" spans="21:26" x14ac:dyDescent="0.35">
      <c r="Z64" s="445" t="s">
        <v>2433</v>
      </c>
    </row>
    <row r="65" spans="26:26" x14ac:dyDescent="0.35">
      <c r="Z65" s="445" t="s">
        <v>2434</v>
      </c>
    </row>
    <row r="66" spans="26:26" x14ac:dyDescent="0.35">
      <c r="Z66" s="445" t="s">
        <v>2435</v>
      </c>
    </row>
    <row r="67" spans="26:26" x14ac:dyDescent="0.35">
      <c r="Z67" s="445" t="s">
        <v>2436</v>
      </c>
    </row>
    <row r="68" spans="26:26" x14ac:dyDescent="0.35">
      <c r="Z68" s="445" t="s">
        <v>2437</v>
      </c>
    </row>
    <row r="69" spans="26:26" x14ac:dyDescent="0.35">
      <c r="Z69" s="445" t="s">
        <v>2438</v>
      </c>
    </row>
    <row r="70" spans="26:26" x14ac:dyDescent="0.35">
      <c r="Z70" s="445" t="s">
        <v>2439</v>
      </c>
    </row>
    <row r="71" spans="26:26" x14ac:dyDescent="0.35">
      <c r="Z71" s="445" t="s">
        <v>2440</v>
      </c>
    </row>
    <row r="72" spans="26:26" x14ac:dyDescent="0.35">
      <c r="Z72" s="445" t="s">
        <v>2441</v>
      </c>
    </row>
    <row r="73" spans="26:26" x14ac:dyDescent="0.35">
      <c r="Z73" s="445" t="s">
        <v>2442</v>
      </c>
    </row>
    <row r="74" spans="26:26" x14ac:dyDescent="0.35">
      <c r="Z74" s="445" t="s">
        <v>2443</v>
      </c>
    </row>
    <row r="75" spans="26:26" x14ac:dyDescent="0.35">
      <c r="Z75" s="445" t="s">
        <v>2444</v>
      </c>
    </row>
    <row r="76" spans="26:26" x14ac:dyDescent="0.35">
      <c r="Z76" s="445" t="s">
        <v>2445</v>
      </c>
    </row>
    <row r="77" spans="26:26" x14ac:dyDescent="0.35">
      <c r="Z77" s="445" t="s">
        <v>2446</v>
      </c>
    </row>
    <row r="78" spans="26:26" x14ac:dyDescent="0.35">
      <c r="Z78" s="446" t="s">
        <v>2447</v>
      </c>
    </row>
    <row r="79" spans="26:26" x14ac:dyDescent="0.35">
      <c r="Z79" s="446" t="s">
        <v>2448</v>
      </c>
    </row>
    <row r="80" spans="26:26" x14ac:dyDescent="0.35">
      <c r="Z80" s="446" t="s">
        <v>2449</v>
      </c>
    </row>
    <row r="81" spans="26:26" x14ac:dyDescent="0.35">
      <c r="Z81" s="446" t="s">
        <v>2450</v>
      </c>
    </row>
    <row r="82" spans="26:26" x14ac:dyDescent="0.35">
      <c r="Z82" s="445" t="s">
        <v>2451</v>
      </c>
    </row>
    <row r="83" spans="26:26" x14ac:dyDescent="0.35">
      <c r="Z83" s="445" t="s">
        <v>2452</v>
      </c>
    </row>
    <row r="84" spans="26:26" x14ac:dyDescent="0.35">
      <c r="Z84" s="445" t="s">
        <v>2453</v>
      </c>
    </row>
    <row r="85" spans="26:26" x14ac:dyDescent="0.35">
      <c r="Z85" s="445" t="s">
        <v>2454</v>
      </c>
    </row>
    <row r="86" spans="26:26" x14ac:dyDescent="0.35">
      <c r="Z86" s="445" t="s">
        <v>2455</v>
      </c>
    </row>
    <row r="87" spans="26:26" x14ac:dyDescent="0.35">
      <c r="Z87" s="445" t="s">
        <v>2456</v>
      </c>
    </row>
    <row r="88" spans="26:26" x14ac:dyDescent="0.35">
      <c r="Z88" s="445" t="s">
        <v>2457</v>
      </c>
    </row>
    <row r="89" spans="26:26" x14ac:dyDescent="0.35">
      <c r="Z89" s="445" t="s">
        <v>2458</v>
      </c>
    </row>
    <row r="90" spans="26:26" x14ac:dyDescent="0.35">
      <c r="Z90" s="445" t="s">
        <v>2459</v>
      </c>
    </row>
    <row r="91" spans="26:26" x14ac:dyDescent="0.35">
      <c r="Z91" s="445" t="s">
        <v>2460</v>
      </c>
    </row>
    <row r="92" spans="26:26" x14ac:dyDescent="0.35">
      <c r="Z92" s="445" t="s">
        <v>2461</v>
      </c>
    </row>
    <row r="93" spans="26:26" x14ac:dyDescent="0.35">
      <c r="Z93" s="445" t="s">
        <v>2462</v>
      </c>
    </row>
    <row r="94" spans="26:26" x14ac:dyDescent="0.35">
      <c r="Z94" s="445" t="s">
        <v>2463</v>
      </c>
    </row>
    <row r="95" spans="26:26" x14ac:dyDescent="0.35">
      <c r="Z95" s="445" t="s">
        <v>2464</v>
      </c>
    </row>
    <row r="96" spans="26:26" x14ac:dyDescent="0.35">
      <c r="Z96" s="445" t="s">
        <v>2465</v>
      </c>
    </row>
    <row r="97" spans="26:26" x14ac:dyDescent="0.35">
      <c r="Z97" s="445" t="s">
        <v>2466</v>
      </c>
    </row>
    <row r="98" spans="26:26" x14ac:dyDescent="0.35">
      <c r="Z98" s="445" t="s">
        <v>2467</v>
      </c>
    </row>
    <row r="99" spans="26:26" x14ac:dyDescent="0.35">
      <c r="Z99" s="446" t="s">
        <v>2468</v>
      </c>
    </row>
    <row r="100" spans="26:26" x14ac:dyDescent="0.35">
      <c r="Z100" s="446" t="s">
        <v>2469</v>
      </c>
    </row>
    <row r="101" spans="26:26" x14ac:dyDescent="0.35">
      <c r="Z101" s="445" t="s">
        <v>2470</v>
      </c>
    </row>
    <row r="102" spans="26:26" x14ac:dyDescent="0.35">
      <c r="Z102" s="445" t="s">
        <v>2471</v>
      </c>
    </row>
    <row r="103" spans="26:26" x14ac:dyDescent="0.35">
      <c r="Z103" s="445" t="s">
        <v>2472</v>
      </c>
    </row>
    <row r="104" spans="26:26" x14ac:dyDescent="0.35">
      <c r="Z104" s="445" t="s">
        <v>2473</v>
      </c>
    </row>
    <row r="105" spans="26:26" x14ac:dyDescent="0.35">
      <c r="Z105" s="445" t="s">
        <v>2474</v>
      </c>
    </row>
    <row r="106" spans="26:26" x14ac:dyDescent="0.35">
      <c r="Z106" s="445" t="s">
        <v>2475</v>
      </c>
    </row>
    <row r="107" spans="26:26" x14ac:dyDescent="0.35">
      <c r="Z107" s="445" t="s">
        <v>2476</v>
      </c>
    </row>
    <row r="108" spans="26:26" x14ac:dyDescent="0.35">
      <c r="Z108" s="445" t="s">
        <v>2477</v>
      </c>
    </row>
    <row r="109" spans="26:26" x14ac:dyDescent="0.35">
      <c r="Z109" s="445" t="s">
        <v>2478</v>
      </c>
    </row>
    <row r="110" spans="26:26" x14ac:dyDescent="0.35">
      <c r="Z110" s="445" t="s">
        <v>2479</v>
      </c>
    </row>
    <row r="111" spans="26:26" x14ac:dyDescent="0.35">
      <c r="Z111" s="446" t="s">
        <v>2480</v>
      </c>
    </row>
    <row r="112" spans="26:26" x14ac:dyDescent="0.35">
      <c r="Z112" s="446" t="s">
        <v>2481</v>
      </c>
    </row>
    <row r="113" spans="26:26" x14ac:dyDescent="0.35">
      <c r="Z113" s="445" t="s">
        <v>2482</v>
      </c>
    </row>
    <row r="114" spans="26:26" x14ac:dyDescent="0.35">
      <c r="Z114" s="445" t="s">
        <v>2483</v>
      </c>
    </row>
    <row r="115" spans="26:26" x14ac:dyDescent="0.35">
      <c r="Z115" s="445" t="s">
        <v>2484</v>
      </c>
    </row>
    <row r="116" spans="26:26" x14ac:dyDescent="0.35">
      <c r="Z116" s="445" t="s">
        <v>2485</v>
      </c>
    </row>
    <row r="117" spans="26:26" x14ac:dyDescent="0.35">
      <c r="Z117" s="445" t="s">
        <v>2486</v>
      </c>
    </row>
    <row r="118" spans="26:26" x14ac:dyDescent="0.35">
      <c r="Z118" s="445" t="s">
        <v>2487</v>
      </c>
    </row>
    <row r="119" spans="26:26" x14ac:dyDescent="0.35">
      <c r="Z119" s="445" t="s">
        <v>2488</v>
      </c>
    </row>
    <row r="120" spans="26:26" x14ac:dyDescent="0.35">
      <c r="Z120" s="445" t="s">
        <v>2489</v>
      </c>
    </row>
    <row r="121" spans="26:26" x14ac:dyDescent="0.35">
      <c r="Z121" s="445" t="s">
        <v>2490</v>
      </c>
    </row>
    <row r="122" spans="26:26" x14ac:dyDescent="0.35">
      <c r="Z122" s="445" t="s">
        <v>2491</v>
      </c>
    </row>
    <row r="123" spans="26:26" x14ac:dyDescent="0.35">
      <c r="Z123" s="445" t="s">
        <v>2492</v>
      </c>
    </row>
    <row r="124" spans="26:26" x14ac:dyDescent="0.35">
      <c r="Z124" s="445" t="s">
        <v>2493</v>
      </c>
    </row>
    <row r="125" spans="26:26" x14ac:dyDescent="0.35">
      <c r="Z125" s="445" t="s">
        <v>2494</v>
      </c>
    </row>
    <row r="126" spans="26:26" x14ac:dyDescent="0.35">
      <c r="Z126" s="445" t="s">
        <v>2495</v>
      </c>
    </row>
    <row r="127" spans="26:26" x14ac:dyDescent="0.35">
      <c r="Z127" s="445" t="s">
        <v>2496</v>
      </c>
    </row>
    <row r="128" spans="26:26" x14ac:dyDescent="0.35">
      <c r="Z128" s="445" t="s">
        <v>2497</v>
      </c>
    </row>
    <row r="129" spans="26:26" x14ac:dyDescent="0.35">
      <c r="Z129" s="445" t="s">
        <v>2498</v>
      </c>
    </row>
    <row r="130" spans="26:26" x14ac:dyDescent="0.35">
      <c r="Z130" s="445" t="s">
        <v>2499</v>
      </c>
    </row>
    <row r="131" spans="26:26" x14ac:dyDescent="0.35">
      <c r="Z131" s="445" t="s">
        <v>2500</v>
      </c>
    </row>
    <row r="132" spans="26:26" x14ac:dyDescent="0.35">
      <c r="Z132" s="445" t="s">
        <v>2501</v>
      </c>
    </row>
    <row r="133" spans="26:26" x14ac:dyDescent="0.35">
      <c r="Z133" s="445" t="s">
        <v>2502</v>
      </c>
    </row>
    <row r="134" spans="26:26" x14ac:dyDescent="0.35">
      <c r="Z134" s="445" t="s">
        <v>2503</v>
      </c>
    </row>
    <row r="135" spans="26:26" x14ac:dyDescent="0.35">
      <c r="Z135" s="445" t="s">
        <v>2504</v>
      </c>
    </row>
    <row r="136" spans="26:26" x14ac:dyDescent="0.35">
      <c r="Z136" s="445" t="s">
        <v>2505</v>
      </c>
    </row>
    <row r="137" spans="26:26" x14ac:dyDescent="0.35">
      <c r="Z137" s="445" t="s">
        <v>2506</v>
      </c>
    </row>
    <row r="138" spans="26:26" x14ac:dyDescent="0.35">
      <c r="Z138" s="445" t="s">
        <v>2507</v>
      </c>
    </row>
    <row r="139" spans="26:26" x14ac:dyDescent="0.35">
      <c r="Z139" s="445" t="s">
        <v>2508</v>
      </c>
    </row>
    <row r="140" spans="26:26" x14ac:dyDescent="0.35">
      <c r="Z140" s="445" t="s">
        <v>2509</v>
      </c>
    </row>
    <row r="141" spans="26:26" x14ac:dyDescent="0.35">
      <c r="Z141" s="445" t="s">
        <v>2510</v>
      </c>
    </row>
    <row r="142" spans="26:26" x14ac:dyDescent="0.35">
      <c r="Z142" s="445" t="s">
        <v>2511</v>
      </c>
    </row>
    <row r="143" spans="26:26" x14ac:dyDescent="0.35">
      <c r="Z143" s="445" t="s">
        <v>2512</v>
      </c>
    </row>
    <row r="144" spans="26:26" x14ac:dyDescent="0.35">
      <c r="Z144" s="445" t="s">
        <v>2513</v>
      </c>
    </row>
    <row r="145" spans="26:26" x14ac:dyDescent="0.35">
      <c r="Z145" s="445" t="s">
        <v>2514</v>
      </c>
    </row>
    <row r="146" spans="26:26" x14ac:dyDescent="0.35">
      <c r="Z146" s="445" t="s">
        <v>2515</v>
      </c>
    </row>
    <row r="147" spans="26:26" x14ac:dyDescent="0.35">
      <c r="Z147" s="445" t="s">
        <v>2516</v>
      </c>
    </row>
    <row r="148" spans="26:26" x14ac:dyDescent="0.35">
      <c r="Z148" s="445" t="s">
        <v>2517</v>
      </c>
    </row>
    <row r="149" spans="26:26" x14ac:dyDescent="0.35">
      <c r="Z149" s="445" t="s">
        <v>2518</v>
      </c>
    </row>
    <row r="150" spans="26:26" x14ac:dyDescent="0.35">
      <c r="Z150" s="445" t="s">
        <v>2519</v>
      </c>
    </row>
    <row r="151" spans="26:26" x14ac:dyDescent="0.35">
      <c r="Z151" s="445" t="s">
        <v>2520</v>
      </c>
    </row>
    <row r="152" spans="26:26" x14ac:dyDescent="0.35">
      <c r="Z152" s="445" t="s">
        <v>2521</v>
      </c>
    </row>
    <row r="153" spans="26:26" x14ac:dyDescent="0.35">
      <c r="Z153" s="445" t="s">
        <v>2522</v>
      </c>
    </row>
    <row r="154" spans="26:26" x14ac:dyDescent="0.35">
      <c r="Z154" s="445" t="s">
        <v>2523</v>
      </c>
    </row>
    <row r="155" spans="26:26" x14ac:dyDescent="0.35">
      <c r="Z155" s="445" t="s">
        <v>2524</v>
      </c>
    </row>
    <row r="156" spans="26:26" x14ac:dyDescent="0.35">
      <c r="Z156" s="445" t="s">
        <v>2525</v>
      </c>
    </row>
    <row r="157" spans="26:26" x14ac:dyDescent="0.35">
      <c r="Z157" s="445" t="s">
        <v>2526</v>
      </c>
    </row>
    <row r="158" spans="26:26" x14ac:dyDescent="0.35">
      <c r="Z158" s="445" t="s">
        <v>2527</v>
      </c>
    </row>
    <row r="159" spans="26:26" x14ac:dyDescent="0.35">
      <c r="Z159" s="445" t="s">
        <v>2528</v>
      </c>
    </row>
    <row r="160" spans="26:26" x14ac:dyDescent="0.35">
      <c r="Z160" s="445" t="s">
        <v>2529</v>
      </c>
    </row>
    <row r="161" spans="26:26" x14ac:dyDescent="0.35">
      <c r="Z161" s="445" t="s">
        <v>2530</v>
      </c>
    </row>
    <row r="162" spans="26:26" x14ac:dyDescent="0.35">
      <c r="Z162" s="445" t="s">
        <v>2531</v>
      </c>
    </row>
    <row r="163" spans="26:26" x14ac:dyDescent="0.35">
      <c r="Z163" s="445" t="s">
        <v>2532</v>
      </c>
    </row>
    <row r="164" spans="26:26" x14ac:dyDescent="0.35">
      <c r="Z164" s="445" t="s">
        <v>2533</v>
      </c>
    </row>
    <row r="165" spans="26:26" x14ac:dyDescent="0.35">
      <c r="Z165" s="445" t="s">
        <v>2534</v>
      </c>
    </row>
    <row r="166" spans="26:26" x14ac:dyDescent="0.35">
      <c r="Z166" s="445" t="s">
        <v>2535</v>
      </c>
    </row>
    <row r="167" spans="26:26" x14ac:dyDescent="0.35">
      <c r="Z167" s="445" t="s">
        <v>2536</v>
      </c>
    </row>
    <row r="168" spans="26:26" x14ac:dyDescent="0.35">
      <c r="Z168" s="445" t="s">
        <v>2537</v>
      </c>
    </row>
    <row r="169" spans="26:26" x14ac:dyDescent="0.35">
      <c r="Z169" s="445" t="s">
        <v>2538</v>
      </c>
    </row>
    <row r="170" spans="26:26" x14ac:dyDescent="0.35">
      <c r="Z170" s="445" t="s">
        <v>2539</v>
      </c>
    </row>
    <row r="171" spans="26:26" x14ac:dyDescent="0.35">
      <c r="Z171" s="445" t="s">
        <v>2540</v>
      </c>
    </row>
    <row r="172" spans="26:26" x14ac:dyDescent="0.35">
      <c r="Z172" s="445" t="s">
        <v>2541</v>
      </c>
    </row>
    <row r="173" spans="26:26" x14ac:dyDescent="0.35">
      <c r="Z173" s="445" t="s">
        <v>2542</v>
      </c>
    </row>
    <row r="174" spans="26:26" x14ac:dyDescent="0.35">
      <c r="Z174" s="445" t="s">
        <v>2543</v>
      </c>
    </row>
    <row r="175" spans="26:26" x14ac:dyDescent="0.35">
      <c r="Z175" s="445" t="s">
        <v>2544</v>
      </c>
    </row>
    <row r="176" spans="26:26" x14ac:dyDescent="0.35">
      <c r="Z176" s="445" t="s">
        <v>2545</v>
      </c>
    </row>
    <row r="177" spans="26:26" x14ac:dyDescent="0.35">
      <c r="Z177" s="445" t="s">
        <v>2546</v>
      </c>
    </row>
    <row r="178" spans="26:26" x14ac:dyDescent="0.35">
      <c r="Z178" s="445" t="s">
        <v>2547</v>
      </c>
    </row>
    <row r="179" spans="26:26" x14ac:dyDescent="0.35">
      <c r="Z179" s="445" t="s">
        <v>2548</v>
      </c>
    </row>
    <row r="180" spans="26:26" x14ac:dyDescent="0.35">
      <c r="Z180" s="445" t="s">
        <v>2549</v>
      </c>
    </row>
    <row r="181" spans="26:26" x14ac:dyDescent="0.35">
      <c r="Z181" s="445" t="s">
        <v>2550</v>
      </c>
    </row>
    <row r="182" spans="26:26" x14ac:dyDescent="0.35">
      <c r="Z182" s="445" t="s">
        <v>2551</v>
      </c>
    </row>
    <row r="183" spans="26:26" x14ac:dyDescent="0.35">
      <c r="Z183" s="445" t="s">
        <v>2552</v>
      </c>
    </row>
    <row r="184" spans="26:26" x14ac:dyDescent="0.35">
      <c r="Z184" s="445" t="s">
        <v>2553</v>
      </c>
    </row>
    <row r="185" spans="26:26" x14ac:dyDescent="0.35">
      <c r="Z185" s="445" t="s">
        <v>2554</v>
      </c>
    </row>
    <row r="186" spans="26:26" x14ac:dyDescent="0.35">
      <c r="Z186" s="445" t="s">
        <v>2555</v>
      </c>
    </row>
    <row r="187" spans="26:26" x14ac:dyDescent="0.35">
      <c r="Z187" s="445" t="s">
        <v>2556</v>
      </c>
    </row>
    <row r="188" spans="26:26" x14ac:dyDescent="0.35">
      <c r="Z188" s="445" t="s">
        <v>2557</v>
      </c>
    </row>
    <row r="189" spans="26:26" x14ac:dyDescent="0.35">
      <c r="Z189" s="445" t="s">
        <v>2558</v>
      </c>
    </row>
    <row r="190" spans="26:26" x14ac:dyDescent="0.35">
      <c r="Z190" s="445" t="s">
        <v>2559</v>
      </c>
    </row>
    <row r="191" spans="26:26" x14ac:dyDescent="0.35">
      <c r="Z191" s="445" t="s">
        <v>2560</v>
      </c>
    </row>
    <row r="192" spans="26:26" x14ac:dyDescent="0.35">
      <c r="Z192" s="445" t="s">
        <v>2561</v>
      </c>
    </row>
    <row r="193" spans="26:26" x14ac:dyDescent="0.35">
      <c r="Z193" s="445" t="s">
        <v>2562</v>
      </c>
    </row>
    <row r="194" spans="26:26" x14ac:dyDescent="0.35">
      <c r="Z194" s="445" t="s">
        <v>2563</v>
      </c>
    </row>
    <row r="195" spans="26:26" x14ac:dyDescent="0.35">
      <c r="Z195" s="445" t="s">
        <v>2564</v>
      </c>
    </row>
    <row r="196" spans="26:26" x14ac:dyDescent="0.35">
      <c r="Z196" s="445" t="s">
        <v>2565</v>
      </c>
    </row>
    <row r="197" spans="26:26" x14ac:dyDescent="0.35">
      <c r="Z197" s="445" t="s">
        <v>2566</v>
      </c>
    </row>
    <row r="198" spans="26:26" x14ac:dyDescent="0.35">
      <c r="Z198" s="445" t="s">
        <v>2567</v>
      </c>
    </row>
    <row r="199" spans="26:26" x14ac:dyDescent="0.35">
      <c r="Z199" s="445" t="s">
        <v>2568</v>
      </c>
    </row>
    <row r="200" spans="26:26" x14ac:dyDescent="0.35">
      <c r="Z200" s="445" t="s">
        <v>2569</v>
      </c>
    </row>
    <row r="201" spans="26:26" x14ac:dyDescent="0.35">
      <c r="Z201" s="445" t="s">
        <v>2570</v>
      </c>
    </row>
    <row r="202" spans="26:26" x14ac:dyDescent="0.35">
      <c r="Z202" s="445" t="s">
        <v>2571</v>
      </c>
    </row>
    <row r="203" spans="26:26" x14ac:dyDescent="0.35">
      <c r="Z203" s="445" t="s">
        <v>2572</v>
      </c>
    </row>
    <row r="204" spans="26:26" x14ac:dyDescent="0.35">
      <c r="Z204" s="445" t="s">
        <v>2573</v>
      </c>
    </row>
    <row r="205" spans="26:26" x14ac:dyDescent="0.35">
      <c r="Z205" s="445" t="s">
        <v>2574</v>
      </c>
    </row>
    <row r="206" spans="26:26" x14ac:dyDescent="0.35">
      <c r="Z206" s="445" t="s">
        <v>2575</v>
      </c>
    </row>
    <row r="207" spans="26:26" x14ac:dyDescent="0.35">
      <c r="Z207" s="445" t="s">
        <v>2576</v>
      </c>
    </row>
    <row r="208" spans="26:26" x14ac:dyDescent="0.35">
      <c r="Z208" s="445" t="s">
        <v>2577</v>
      </c>
    </row>
    <row r="209" spans="26:26" x14ac:dyDescent="0.35">
      <c r="Z209" s="445" t="s">
        <v>2578</v>
      </c>
    </row>
    <row r="210" spans="26:26" x14ac:dyDescent="0.35">
      <c r="Z210" s="445" t="s">
        <v>2579</v>
      </c>
    </row>
    <row r="211" spans="26:26" x14ac:dyDescent="0.35">
      <c r="Z211" s="445" t="s">
        <v>2580</v>
      </c>
    </row>
    <row r="212" spans="26:26" x14ac:dyDescent="0.35">
      <c r="Z212" s="445" t="s">
        <v>2581</v>
      </c>
    </row>
    <row r="213" spans="26:26" x14ac:dyDescent="0.35">
      <c r="Z213" s="445" t="s">
        <v>2582</v>
      </c>
    </row>
    <row r="214" spans="26:26" x14ac:dyDescent="0.35">
      <c r="Z214" s="445" t="s">
        <v>2583</v>
      </c>
    </row>
    <row r="215" spans="26:26" x14ac:dyDescent="0.35">
      <c r="Z215" s="445" t="s">
        <v>2584</v>
      </c>
    </row>
    <row r="216" spans="26:26" x14ac:dyDescent="0.35">
      <c r="Z216" s="445" t="s">
        <v>2585</v>
      </c>
    </row>
    <row r="217" spans="26:26" x14ac:dyDescent="0.35">
      <c r="Z217" s="445" t="s">
        <v>2586</v>
      </c>
    </row>
    <row r="218" spans="26:26" x14ac:dyDescent="0.35">
      <c r="Z218" s="445" t="s">
        <v>2587</v>
      </c>
    </row>
    <row r="219" spans="26:26" x14ac:dyDescent="0.35">
      <c r="Z219" s="445" t="s">
        <v>2588</v>
      </c>
    </row>
    <row r="220" spans="26:26" x14ac:dyDescent="0.35">
      <c r="Z220" s="445" t="s">
        <v>2589</v>
      </c>
    </row>
    <row r="221" spans="26:26" x14ac:dyDescent="0.35">
      <c r="Z221" s="445" t="s">
        <v>2590</v>
      </c>
    </row>
    <row r="222" spans="26:26" x14ac:dyDescent="0.35">
      <c r="Z222" s="445" t="s">
        <v>2591</v>
      </c>
    </row>
    <row r="223" spans="26:26" x14ac:dyDescent="0.35">
      <c r="Z223" s="445" t="s">
        <v>2592</v>
      </c>
    </row>
    <row r="224" spans="26:26" x14ac:dyDescent="0.35">
      <c r="Z224" s="445" t="s">
        <v>2593</v>
      </c>
    </row>
    <row r="225" spans="26:26" x14ac:dyDescent="0.35">
      <c r="Z225" s="445" t="s">
        <v>2594</v>
      </c>
    </row>
    <row r="226" spans="26:26" x14ac:dyDescent="0.35">
      <c r="Z226" s="445" t="s">
        <v>2595</v>
      </c>
    </row>
    <row r="227" spans="26:26" x14ac:dyDescent="0.35">
      <c r="Z227" s="445" t="s">
        <v>2596</v>
      </c>
    </row>
    <row r="228" spans="26:26" x14ac:dyDescent="0.35">
      <c r="Z228" s="445" t="s">
        <v>2597</v>
      </c>
    </row>
    <row r="229" spans="26:26" x14ac:dyDescent="0.35">
      <c r="Z229" s="445" t="s">
        <v>2598</v>
      </c>
    </row>
    <row r="230" spans="26:26" x14ac:dyDescent="0.35">
      <c r="Z230" s="446" t="s">
        <v>2599</v>
      </c>
    </row>
    <row r="231" spans="26:26" x14ac:dyDescent="0.35">
      <c r="Z231" s="446" t="s">
        <v>2600</v>
      </c>
    </row>
    <row r="232" spans="26:26" x14ac:dyDescent="0.35">
      <c r="Z232" s="445" t="s">
        <v>2601</v>
      </c>
    </row>
    <row r="233" spans="26:26" x14ac:dyDescent="0.35">
      <c r="Z233" s="445" t="s">
        <v>2602</v>
      </c>
    </row>
    <row r="234" spans="26:26" x14ac:dyDescent="0.35">
      <c r="Z234" s="445" t="s">
        <v>2603</v>
      </c>
    </row>
    <row r="235" spans="26:26" x14ac:dyDescent="0.35">
      <c r="Z235" s="445" t="s">
        <v>2604</v>
      </c>
    </row>
    <row r="236" spans="26:26" x14ac:dyDescent="0.35">
      <c r="Z236" s="445" t="s">
        <v>2605</v>
      </c>
    </row>
    <row r="237" spans="26:26" x14ac:dyDescent="0.35">
      <c r="Z237" s="445" t="s">
        <v>2606</v>
      </c>
    </row>
    <row r="238" spans="26:26" x14ac:dyDescent="0.35">
      <c r="Z238" s="445" t="s">
        <v>2607</v>
      </c>
    </row>
    <row r="239" spans="26:26" x14ac:dyDescent="0.35">
      <c r="Z239" s="445" t="s">
        <v>2608</v>
      </c>
    </row>
    <row r="240" spans="26:26" x14ac:dyDescent="0.35">
      <c r="Z240" s="445" t="s">
        <v>2609</v>
      </c>
    </row>
    <row r="241" spans="26:26" x14ac:dyDescent="0.35">
      <c r="Z241" s="445" t="s">
        <v>2610</v>
      </c>
    </row>
    <row r="242" spans="26:26" x14ac:dyDescent="0.35">
      <c r="Z242" s="445" t="s">
        <v>2611</v>
      </c>
    </row>
    <row r="243" spans="26:26" x14ac:dyDescent="0.35">
      <c r="Z243" s="445" t="s">
        <v>2612</v>
      </c>
    </row>
    <row r="244" spans="26:26" x14ac:dyDescent="0.35">
      <c r="Z244" s="445" t="s">
        <v>2613</v>
      </c>
    </row>
    <row r="245" spans="26:26" x14ac:dyDescent="0.35">
      <c r="Z245" s="445" t="s">
        <v>2614</v>
      </c>
    </row>
    <row r="246" spans="26:26" x14ac:dyDescent="0.35">
      <c r="Z246" s="446" t="s">
        <v>2615</v>
      </c>
    </row>
    <row r="247" spans="26:26" x14ac:dyDescent="0.35">
      <c r="Z247" s="446" t="s">
        <v>2616</v>
      </c>
    </row>
    <row r="248" spans="26:26" x14ac:dyDescent="0.35">
      <c r="Z248" s="446" t="s">
        <v>2617</v>
      </c>
    </row>
    <row r="249" spans="26:26" x14ac:dyDescent="0.35">
      <c r="Z249" s="445" t="s">
        <v>2618</v>
      </c>
    </row>
    <row r="250" spans="26:26" x14ac:dyDescent="0.35">
      <c r="Z250" s="445" t="s">
        <v>2619</v>
      </c>
    </row>
    <row r="251" spans="26:26" x14ac:dyDescent="0.35">
      <c r="Z251" s="445" t="s">
        <v>2620</v>
      </c>
    </row>
    <row r="252" spans="26:26" x14ac:dyDescent="0.35">
      <c r="Z252" s="445" t="s">
        <v>2621</v>
      </c>
    </row>
    <row r="253" spans="26:26" x14ac:dyDescent="0.35">
      <c r="Z253" s="445" t="s">
        <v>2622</v>
      </c>
    </row>
    <row r="254" spans="26:26" x14ac:dyDescent="0.35">
      <c r="Z254" s="445" t="s">
        <v>2623</v>
      </c>
    </row>
    <row r="255" spans="26:26" x14ac:dyDescent="0.35">
      <c r="Z255" s="445" t="s">
        <v>2624</v>
      </c>
    </row>
    <row r="256" spans="26:26" x14ac:dyDescent="0.35">
      <c r="Z256" s="445" t="s">
        <v>2625</v>
      </c>
    </row>
    <row r="257" spans="26:26" x14ac:dyDescent="0.35">
      <c r="Z257" s="445" t="s">
        <v>2626</v>
      </c>
    </row>
    <row r="258" spans="26:26" x14ac:dyDescent="0.35">
      <c r="Z258" s="445" t="s">
        <v>2627</v>
      </c>
    </row>
    <row r="259" spans="26:26" x14ac:dyDescent="0.35">
      <c r="Z259" s="445" t="s">
        <v>2628</v>
      </c>
    </row>
    <row r="260" spans="26:26" x14ac:dyDescent="0.35">
      <c r="Z260" s="445" t="s">
        <v>2629</v>
      </c>
    </row>
    <row r="261" spans="26:26" x14ac:dyDescent="0.35">
      <c r="Z261" s="445" t="s">
        <v>2630</v>
      </c>
    </row>
    <row r="262" spans="26:26" x14ac:dyDescent="0.35">
      <c r="Z262" s="445" t="s">
        <v>2631</v>
      </c>
    </row>
    <row r="263" spans="26:26" x14ac:dyDescent="0.35">
      <c r="Z263" s="445" t="s">
        <v>2632</v>
      </c>
    </row>
    <row r="264" spans="26:26" x14ac:dyDescent="0.35">
      <c r="Z264" s="445" t="s">
        <v>2633</v>
      </c>
    </row>
    <row r="265" spans="26:26" x14ac:dyDescent="0.35">
      <c r="Z265" s="445" t="s">
        <v>2634</v>
      </c>
    </row>
    <row r="266" spans="26:26" x14ac:dyDescent="0.35">
      <c r="Z266" s="445" t="s">
        <v>2635</v>
      </c>
    </row>
    <row r="267" spans="26:26" x14ac:dyDescent="0.35">
      <c r="Z267" s="445" t="s">
        <v>2636</v>
      </c>
    </row>
    <row r="268" spans="26:26" x14ac:dyDescent="0.35">
      <c r="Z268" s="445" t="s">
        <v>2637</v>
      </c>
    </row>
    <row r="269" spans="26:26" x14ac:dyDescent="0.35">
      <c r="Z269" s="445" t="s">
        <v>2638</v>
      </c>
    </row>
    <row r="270" spans="26:26" x14ac:dyDescent="0.35">
      <c r="Z270" s="445" t="s">
        <v>2639</v>
      </c>
    </row>
    <row r="271" spans="26:26" x14ac:dyDescent="0.35">
      <c r="Z271" s="445" t="s">
        <v>2640</v>
      </c>
    </row>
    <row r="272" spans="26:26" x14ac:dyDescent="0.35">
      <c r="Z272" s="445" t="s">
        <v>2641</v>
      </c>
    </row>
    <row r="273" spans="26:26" x14ac:dyDescent="0.35">
      <c r="Z273" s="446" t="s">
        <v>2642</v>
      </c>
    </row>
    <row r="274" spans="26:26" x14ac:dyDescent="0.35">
      <c r="Z274" s="446" t="s">
        <v>2643</v>
      </c>
    </row>
    <row r="275" spans="26:26" x14ac:dyDescent="0.35">
      <c r="Z275" s="446" t="s">
        <v>2644</v>
      </c>
    </row>
    <row r="276" spans="26:26" x14ac:dyDescent="0.35">
      <c r="Z276" s="446" t="s">
        <v>2645</v>
      </c>
    </row>
    <row r="277" spans="26:26" x14ac:dyDescent="0.35">
      <c r="Z277" s="445" t="s">
        <v>2646</v>
      </c>
    </row>
    <row r="278" spans="26:26" x14ac:dyDescent="0.35">
      <c r="Z278" s="445" t="s">
        <v>2647</v>
      </c>
    </row>
    <row r="279" spans="26:26" x14ac:dyDescent="0.35">
      <c r="Z279" s="445" t="s">
        <v>2648</v>
      </c>
    </row>
    <row r="280" spans="26:26" x14ac:dyDescent="0.35">
      <c r="Z280" s="445" t="s">
        <v>2649</v>
      </c>
    </row>
    <row r="281" spans="26:26" x14ac:dyDescent="0.35">
      <c r="Z281" s="445" t="s">
        <v>2650</v>
      </c>
    </row>
    <row r="282" spans="26:26" x14ac:dyDescent="0.35">
      <c r="Z282" s="445" t="s">
        <v>2651</v>
      </c>
    </row>
    <row r="283" spans="26:26" x14ac:dyDescent="0.35">
      <c r="Z283" s="445" t="s">
        <v>2652</v>
      </c>
    </row>
    <row r="284" spans="26:26" x14ac:dyDescent="0.35">
      <c r="Z284" s="445" t="s">
        <v>2653</v>
      </c>
    </row>
    <row r="285" spans="26:26" x14ac:dyDescent="0.35">
      <c r="Z285" s="445" t="s">
        <v>2654</v>
      </c>
    </row>
    <row r="286" spans="26:26" x14ac:dyDescent="0.35">
      <c r="Z286" s="445" t="s">
        <v>2655</v>
      </c>
    </row>
    <row r="287" spans="26:26" x14ac:dyDescent="0.35">
      <c r="Z287" s="445" t="s">
        <v>2656</v>
      </c>
    </row>
    <row r="288" spans="26:26" x14ac:dyDescent="0.35">
      <c r="Z288" s="445" t="s">
        <v>2657</v>
      </c>
    </row>
    <row r="289" spans="26:26" x14ac:dyDescent="0.35">
      <c r="Z289" s="445" t="s">
        <v>2658</v>
      </c>
    </row>
    <row r="290" spans="26:26" x14ac:dyDescent="0.35">
      <c r="Z290" s="445" t="s">
        <v>2659</v>
      </c>
    </row>
    <row r="291" spans="26:26" x14ac:dyDescent="0.35">
      <c r="Z291" s="445" t="s">
        <v>2660</v>
      </c>
    </row>
    <row r="292" spans="26:26" x14ac:dyDescent="0.35">
      <c r="Z292" s="445" t="s">
        <v>2661</v>
      </c>
    </row>
    <row r="293" spans="26:26" x14ac:dyDescent="0.35">
      <c r="Z293" s="445" t="s">
        <v>2662</v>
      </c>
    </row>
    <row r="294" spans="26:26" x14ac:dyDescent="0.35">
      <c r="Z294" s="445" t="s">
        <v>2663</v>
      </c>
    </row>
    <row r="295" spans="26:26" x14ac:dyDescent="0.35">
      <c r="Z295" s="445" t="s">
        <v>2664</v>
      </c>
    </row>
    <row r="296" spans="26:26" x14ac:dyDescent="0.35">
      <c r="Z296" s="445" t="s">
        <v>2665</v>
      </c>
    </row>
    <row r="297" spans="26:26" x14ac:dyDescent="0.35">
      <c r="Z297" s="446" t="s">
        <v>2666</v>
      </c>
    </row>
    <row r="298" spans="26:26" x14ac:dyDescent="0.35">
      <c r="Z298" s="446" t="s">
        <v>2667</v>
      </c>
    </row>
    <row r="299" spans="26:26" x14ac:dyDescent="0.35">
      <c r="Z299" s="446" t="s">
        <v>2668</v>
      </c>
    </row>
    <row r="300" spans="26:26" x14ac:dyDescent="0.35">
      <c r="Z300" s="446" t="s">
        <v>2669</v>
      </c>
    </row>
    <row r="301" spans="26:26" x14ac:dyDescent="0.35">
      <c r="Z301" s="445" t="s">
        <v>2670</v>
      </c>
    </row>
    <row r="302" spans="26:26" x14ac:dyDescent="0.35">
      <c r="Z302" s="445" t="s">
        <v>2671</v>
      </c>
    </row>
    <row r="303" spans="26:26" x14ac:dyDescent="0.35">
      <c r="Z303" s="445" t="s">
        <v>2672</v>
      </c>
    </row>
    <row r="304" spans="26:26" x14ac:dyDescent="0.35">
      <c r="Z304" s="445" t="s">
        <v>2673</v>
      </c>
    </row>
    <row r="305" spans="26:26" x14ac:dyDescent="0.35">
      <c r="Z305" s="445" t="s">
        <v>2674</v>
      </c>
    </row>
    <row r="306" spans="26:26" x14ac:dyDescent="0.35">
      <c r="Z306" s="445" t="s">
        <v>2675</v>
      </c>
    </row>
    <row r="307" spans="26:26" x14ac:dyDescent="0.35">
      <c r="Z307" s="445" t="s">
        <v>2676</v>
      </c>
    </row>
    <row r="308" spans="26:26" x14ac:dyDescent="0.35">
      <c r="Z308" s="445" t="s">
        <v>2677</v>
      </c>
    </row>
    <row r="309" spans="26:26" x14ac:dyDescent="0.35">
      <c r="Z309" s="445" t="s">
        <v>2678</v>
      </c>
    </row>
    <row r="310" spans="26:26" x14ac:dyDescent="0.35">
      <c r="Z310" s="445" t="s">
        <v>2679</v>
      </c>
    </row>
    <row r="311" spans="26:26" x14ac:dyDescent="0.35">
      <c r="Z311" s="445" t="s">
        <v>2680</v>
      </c>
    </row>
    <row r="312" spans="26:26" x14ac:dyDescent="0.35">
      <c r="Z312" s="445" t="s">
        <v>2681</v>
      </c>
    </row>
    <row r="313" spans="26:26" x14ac:dyDescent="0.35">
      <c r="Z313" s="445" t="s">
        <v>2682</v>
      </c>
    </row>
    <row r="314" spans="26:26" x14ac:dyDescent="0.35">
      <c r="Z314" s="445" t="s">
        <v>2683</v>
      </c>
    </row>
    <row r="315" spans="26:26" x14ac:dyDescent="0.35">
      <c r="Z315" s="445" t="s">
        <v>2684</v>
      </c>
    </row>
    <row r="316" spans="26:26" x14ac:dyDescent="0.35">
      <c r="Z316" s="445" t="s">
        <v>2685</v>
      </c>
    </row>
    <row r="317" spans="26:26" x14ac:dyDescent="0.35">
      <c r="Z317" s="445" t="s">
        <v>2686</v>
      </c>
    </row>
    <row r="318" spans="26:26" x14ac:dyDescent="0.35">
      <c r="Z318" s="445" t="s">
        <v>2687</v>
      </c>
    </row>
    <row r="319" spans="26:26" x14ac:dyDescent="0.35">
      <c r="Z319" s="445" t="s">
        <v>2688</v>
      </c>
    </row>
    <row r="320" spans="26:26" x14ac:dyDescent="0.35">
      <c r="Z320" s="445" t="s">
        <v>2689</v>
      </c>
    </row>
    <row r="321" spans="26:26" x14ac:dyDescent="0.35">
      <c r="Z321" s="445" t="s">
        <v>2690</v>
      </c>
    </row>
    <row r="322" spans="26:26" x14ac:dyDescent="0.35">
      <c r="Z322" s="445" t="s">
        <v>2691</v>
      </c>
    </row>
    <row r="323" spans="26:26" x14ac:dyDescent="0.35">
      <c r="Z323" s="445" t="s">
        <v>2692</v>
      </c>
    </row>
    <row r="324" spans="26:26" x14ac:dyDescent="0.35">
      <c r="Z324" s="445" t="s">
        <v>2693</v>
      </c>
    </row>
    <row r="325" spans="26:26" x14ac:dyDescent="0.35">
      <c r="Z325" s="445" t="s">
        <v>2694</v>
      </c>
    </row>
    <row r="326" spans="26:26" x14ac:dyDescent="0.35">
      <c r="Z326" s="445" t="s">
        <v>2695</v>
      </c>
    </row>
    <row r="327" spans="26:26" x14ac:dyDescent="0.35">
      <c r="Z327" s="445" t="s">
        <v>2696</v>
      </c>
    </row>
    <row r="328" spans="26:26" x14ac:dyDescent="0.35">
      <c r="Z328" s="445" t="s">
        <v>2697</v>
      </c>
    </row>
    <row r="329" spans="26:26" x14ac:dyDescent="0.35">
      <c r="Z329" s="445" t="s">
        <v>2698</v>
      </c>
    </row>
    <row r="330" spans="26:26" x14ac:dyDescent="0.35">
      <c r="Z330" s="445" t="s">
        <v>2699</v>
      </c>
    </row>
    <row r="331" spans="26:26" x14ac:dyDescent="0.35">
      <c r="Z331" s="445" t="s">
        <v>2700</v>
      </c>
    </row>
    <row r="332" spans="26:26" x14ac:dyDescent="0.35">
      <c r="Z332" s="445" t="s">
        <v>2701</v>
      </c>
    </row>
    <row r="333" spans="26:26" x14ac:dyDescent="0.35">
      <c r="Z333" s="445" t="s">
        <v>2702</v>
      </c>
    </row>
    <row r="334" spans="26:26" x14ac:dyDescent="0.35">
      <c r="Z334" s="445" t="s">
        <v>2703</v>
      </c>
    </row>
    <row r="335" spans="26:26" x14ac:dyDescent="0.35">
      <c r="Z335" s="445" t="s">
        <v>2704</v>
      </c>
    </row>
    <row r="336" spans="26:26" x14ac:dyDescent="0.35">
      <c r="Z336" s="445" t="s">
        <v>2705</v>
      </c>
    </row>
    <row r="337" spans="26:26" x14ac:dyDescent="0.35">
      <c r="Z337" s="445" t="s">
        <v>2706</v>
      </c>
    </row>
    <row r="338" spans="26:26" x14ac:dyDescent="0.35">
      <c r="Z338" s="445" t="s">
        <v>2707</v>
      </c>
    </row>
    <row r="339" spans="26:26" x14ac:dyDescent="0.35">
      <c r="Z339" s="445" t="s">
        <v>2708</v>
      </c>
    </row>
    <row r="340" spans="26:26" x14ac:dyDescent="0.35">
      <c r="Z340" s="445" t="s">
        <v>2709</v>
      </c>
    </row>
    <row r="341" spans="26:26" x14ac:dyDescent="0.35">
      <c r="Z341" s="445" t="s">
        <v>2710</v>
      </c>
    </row>
    <row r="342" spans="26:26" x14ac:dyDescent="0.35">
      <c r="Z342" s="445" t="s">
        <v>2711</v>
      </c>
    </row>
    <row r="343" spans="26:26" x14ac:dyDescent="0.35">
      <c r="Z343" s="446" t="s">
        <v>2712</v>
      </c>
    </row>
    <row r="344" spans="26:26" x14ac:dyDescent="0.35">
      <c r="Z344" s="446" t="s">
        <v>2713</v>
      </c>
    </row>
    <row r="345" spans="26:26" x14ac:dyDescent="0.35">
      <c r="Z345" s="446" t="s">
        <v>2714</v>
      </c>
    </row>
    <row r="346" spans="26:26" x14ac:dyDescent="0.35">
      <c r="Z346" s="445" t="s">
        <v>2715</v>
      </c>
    </row>
    <row r="347" spans="26:26" x14ac:dyDescent="0.35">
      <c r="Z347" s="445" t="s">
        <v>2716</v>
      </c>
    </row>
    <row r="348" spans="26:26" x14ac:dyDescent="0.35">
      <c r="Z348" s="445" t="s">
        <v>2717</v>
      </c>
    </row>
    <row r="349" spans="26:26" x14ac:dyDescent="0.35">
      <c r="Z349" s="445" t="s">
        <v>2718</v>
      </c>
    </row>
    <row r="350" spans="26:26" x14ac:dyDescent="0.35">
      <c r="Z350" s="445" t="s">
        <v>2719</v>
      </c>
    </row>
    <row r="351" spans="26:26" x14ac:dyDescent="0.35">
      <c r="Z351" s="445" t="s">
        <v>2720</v>
      </c>
    </row>
    <row r="352" spans="26:26" x14ac:dyDescent="0.35">
      <c r="Z352" s="445" t="s">
        <v>2721</v>
      </c>
    </row>
    <row r="353" spans="26:26" x14ac:dyDescent="0.35">
      <c r="Z353" s="445" t="s">
        <v>2722</v>
      </c>
    </row>
    <row r="354" spans="26:26" x14ac:dyDescent="0.35">
      <c r="Z354" s="445" t="s">
        <v>2723</v>
      </c>
    </row>
    <row r="355" spans="26:26" x14ac:dyDescent="0.35">
      <c r="Z355" s="446" t="s">
        <v>2724</v>
      </c>
    </row>
    <row r="356" spans="26:26" x14ac:dyDescent="0.35">
      <c r="Z356" s="446" t="s">
        <v>2725</v>
      </c>
    </row>
    <row r="357" spans="26:26" x14ac:dyDescent="0.35">
      <c r="Z357" s="446" t="s">
        <v>2726</v>
      </c>
    </row>
    <row r="358" spans="26:26" x14ac:dyDescent="0.35">
      <c r="Z358" s="445" t="s">
        <v>2727</v>
      </c>
    </row>
    <row r="359" spans="26:26" x14ac:dyDescent="0.35">
      <c r="Z359" s="445" t="s">
        <v>2728</v>
      </c>
    </row>
    <row r="360" spans="26:26" x14ac:dyDescent="0.35">
      <c r="Z360" s="445" t="s">
        <v>2729</v>
      </c>
    </row>
    <row r="361" spans="26:26" x14ac:dyDescent="0.35">
      <c r="Z361" s="445" t="s">
        <v>2730</v>
      </c>
    </row>
    <row r="362" spans="26:26" x14ac:dyDescent="0.35">
      <c r="Z362" s="445" t="s">
        <v>2731</v>
      </c>
    </row>
    <row r="363" spans="26:26" x14ac:dyDescent="0.35">
      <c r="Z363" s="445" t="s">
        <v>2732</v>
      </c>
    </row>
    <row r="364" spans="26:26" x14ac:dyDescent="0.35">
      <c r="Z364" s="445" t="s">
        <v>2733</v>
      </c>
    </row>
    <row r="365" spans="26:26" x14ac:dyDescent="0.35">
      <c r="Z365" s="445" t="s">
        <v>2734</v>
      </c>
    </row>
    <row r="366" spans="26:26" x14ac:dyDescent="0.35">
      <c r="Z366" s="445" t="s">
        <v>2735</v>
      </c>
    </row>
    <row r="367" spans="26:26" x14ac:dyDescent="0.35">
      <c r="Z367" s="445" t="s">
        <v>2736</v>
      </c>
    </row>
    <row r="368" spans="26:26" x14ac:dyDescent="0.35">
      <c r="Z368" s="445" t="s">
        <v>2737</v>
      </c>
    </row>
    <row r="369" spans="26:26" x14ac:dyDescent="0.35">
      <c r="Z369" s="445" t="s">
        <v>2738</v>
      </c>
    </row>
    <row r="370" spans="26:26" x14ac:dyDescent="0.35">
      <c r="Z370" s="445" t="s">
        <v>2739</v>
      </c>
    </row>
    <row r="371" spans="26:26" x14ac:dyDescent="0.35">
      <c r="Z371" s="445" t="s">
        <v>2740</v>
      </c>
    </row>
    <row r="372" spans="26:26" x14ac:dyDescent="0.35">
      <c r="Z372" s="445" t="s">
        <v>2741</v>
      </c>
    </row>
    <row r="373" spans="26:26" x14ac:dyDescent="0.35">
      <c r="Z373" s="445" t="s">
        <v>2742</v>
      </c>
    </row>
    <row r="374" spans="26:26" x14ac:dyDescent="0.35">
      <c r="Z374" s="445" t="s">
        <v>2743</v>
      </c>
    </row>
    <row r="375" spans="26:26" x14ac:dyDescent="0.35">
      <c r="Z375" s="445" t="s">
        <v>2744</v>
      </c>
    </row>
    <row r="376" spans="26:26" x14ac:dyDescent="0.35">
      <c r="Z376" s="445" t="s">
        <v>2745</v>
      </c>
    </row>
    <row r="377" spans="26:26" x14ac:dyDescent="0.35">
      <c r="Z377" s="445" t="s">
        <v>2746</v>
      </c>
    </row>
    <row r="378" spans="26:26" x14ac:dyDescent="0.35">
      <c r="Z378" s="445" t="s">
        <v>2747</v>
      </c>
    </row>
    <row r="379" spans="26:26" x14ac:dyDescent="0.35">
      <c r="Z379" s="445" t="s">
        <v>2748</v>
      </c>
    </row>
    <row r="380" spans="26:26" x14ac:dyDescent="0.35">
      <c r="Z380" s="445" t="s">
        <v>2749</v>
      </c>
    </row>
    <row r="381" spans="26:26" x14ac:dyDescent="0.35">
      <c r="Z381" s="446" t="s">
        <v>2750</v>
      </c>
    </row>
    <row r="382" spans="26:26" x14ac:dyDescent="0.35">
      <c r="Z382" s="446" t="s">
        <v>2751</v>
      </c>
    </row>
    <row r="383" spans="26:26" x14ac:dyDescent="0.35">
      <c r="Z383" s="445" t="s">
        <v>2752</v>
      </c>
    </row>
    <row r="384" spans="26:26" x14ac:dyDescent="0.35">
      <c r="Z384" s="445" t="s">
        <v>2753</v>
      </c>
    </row>
    <row r="385" spans="26:26" x14ac:dyDescent="0.35">
      <c r="Z385" s="445" t="s">
        <v>2754</v>
      </c>
    </row>
    <row r="386" spans="26:26" x14ac:dyDescent="0.35">
      <c r="Z386" s="445" t="s">
        <v>2755</v>
      </c>
    </row>
    <row r="387" spans="26:26" x14ac:dyDescent="0.35">
      <c r="Z387" s="445" t="s">
        <v>2756</v>
      </c>
    </row>
    <row r="388" spans="26:26" x14ac:dyDescent="0.35">
      <c r="Z388" s="445" t="s">
        <v>2757</v>
      </c>
    </row>
    <row r="389" spans="26:26" x14ac:dyDescent="0.35">
      <c r="Z389" s="445" t="s">
        <v>2758</v>
      </c>
    </row>
    <row r="390" spans="26:26" x14ac:dyDescent="0.35">
      <c r="Z390" s="445" t="s">
        <v>2759</v>
      </c>
    </row>
    <row r="391" spans="26:26" x14ac:dyDescent="0.35">
      <c r="Z391" s="445" t="s">
        <v>2760</v>
      </c>
    </row>
    <row r="392" spans="26:26" x14ac:dyDescent="0.35">
      <c r="Z392" s="445" t="s">
        <v>2761</v>
      </c>
    </row>
    <row r="393" spans="26:26" x14ac:dyDescent="0.35">
      <c r="Z393" s="445" t="s">
        <v>2762</v>
      </c>
    </row>
    <row r="394" spans="26:26" x14ac:dyDescent="0.35">
      <c r="Z394" s="445" t="s">
        <v>2763</v>
      </c>
    </row>
    <row r="395" spans="26:26" x14ac:dyDescent="0.35">
      <c r="Z395" s="445" t="s">
        <v>2764</v>
      </c>
    </row>
    <row r="396" spans="26:26" x14ac:dyDescent="0.35">
      <c r="Z396" s="445" t="s">
        <v>2765</v>
      </c>
    </row>
    <row r="397" spans="26:26" x14ac:dyDescent="0.35">
      <c r="Z397" s="445" t="s">
        <v>2766</v>
      </c>
    </row>
    <row r="398" spans="26:26" x14ac:dyDescent="0.35">
      <c r="Z398" s="445" t="s">
        <v>2767</v>
      </c>
    </row>
    <row r="399" spans="26:26" x14ac:dyDescent="0.35">
      <c r="Z399" s="445" t="s">
        <v>2768</v>
      </c>
    </row>
    <row r="400" spans="26:26" x14ac:dyDescent="0.35">
      <c r="Z400" s="445" t="s">
        <v>2769</v>
      </c>
    </row>
    <row r="401" spans="26:26" x14ac:dyDescent="0.35">
      <c r="Z401" s="445" t="s">
        <v>2770</v>
      </c>
    </row>
    <row r="402" spans="26:26" x14ac:dyDescent="0.35">
      <c r="Z402" s="445" t="s">
        <v>2771</v>
      </c>
    </row>
    <row r="403" spans="26:26" x14ac:dyDescent="0.35">
      <c r="Z403" s="445" t="s">
        <v>2772</v>
      </c>
    </row>
    <row r="404" spans="26:26" x14ac:dyDescent="0.35">
      <c r="Z404" s="445" t="s">
        <v>2773</v>
      </c>
    </row>
    <row r="405" spans="26:26" x14ac:dyDescent="0.35">
      <c r="Z405" s="445" t="s">
        <v>2774</v>
      </c>
    </row>
    <row r="406" spans="26:26" x14ac:dyDescent="0.35">
      <c r="Z406" s="446" t="s">
        <v>2775</v>
      </c>
    </row>
    <row r="407" spans="26:26" x14ac:dyDescent="0.35">
      <c r="Z407" s="446" t="s">
        <v>2776</v>
      </c>
    </row>
    <row r="408" spans="26:26" x14ac:dyDescent="0.35">
      <c r="Z408" s="446" t="s">
        <v>2777</v>
      </c>
    </row>
    <row r="409" spans="26:26" x14ac:dyDescent="0.35">
      <c r="Z409" s="445" t="s">
        <v>2778</v>
      </c>
    </row>
    <row r="410" spans="26:26" x14ac:dyDescent="0.35">
      <c r="Z410" s="445" t="s">
        <v>2779</v>
      </c>
    </row>
    <row r="411" spans="26:26" x14ac:dyDescent="0.35">
      <c r="Z411" s="445" t="s">
        <v>2780</v>
      </c>
    </row>
    <row r="412" spans="26:26" x14ac:dyDescent="0.35">
      <c r="Z412" s="445" t="s">
        <v>2781</v>
      </c>
    </row>
    <row r="413" spans="26:26" x14ac:dyDescent="0.35">
      <c r="Z413" s="445" t="s">
        <v>2782</v>
      </c>
    </row>
    <row r="414" spans="26:26" x14ac:dyDescent="0.35">
      <c r="Z414" s="445" t="s">
        <v>2783</v>
      </c>
    </row>
    <row r="415" spans="26:26" x14ac:dyDescent="0.35">
      <c r="Z415" s="445" t="s">
        <v>2784</v>
      </c>
    </row>
    <row r="416" spans="26:26" x14ac:dyDescent="0.35">
      <c r="Z416" s="445" t="s">
        <v>2785</v>
      </c>
    </row>
    <row r="417" spans="26:26" x14ac:dyDescent="0.35">
      <c r="Z417" s="445" t="s">
        <v>2786</v>
      </c>
    </row>
    <row r="418" spans="26:26" x14ac:dyDescent="0.35">
      <c r="Z418" s="445" t="s">
        <v>2787</v>
      </c>
    </row>
    <row r="419" spans="26:26" x14ac:dyDescent="0.35">
      <c r="Z419" s="445" t="s">
        <v>2788</v>
      </c>
    </row>
    <row r="420" spans="26:26" x14ac:dyDescent="0.35">
      <c r="Z420" s="445" t="s">
        <v>2789</v>
      </c>
    </row>
    <row r="421" spans="26:26" x14ac:dyDescent="0.35">
      <c r="Z421" s="445" t="s">
        <v>2790</v>
      </c>
    </row>
    <row r="422" spans="26:26" x14ac:dyDescent="0.35">
      <c r="Z422" s="445" t="s">
        <v>2791</v>
      </c>
    </row>
    <row r="423" spans="26:26" x14ac:dyDescent="0.35">
      <c r="Z423" s="445" t="s">
        <v>2792</v>
      </c>
    </row>
    <row r="424" spans="26:26" x14ac:dyDescent="0.35">
      <c r="Z424" s="445" t="s">
        <v>2793</v>
      </c>
    </row>
    <row r="425" spans="26:26" x14ac:dyDescent="0.35">
      <c r="Z425" s="445" t="s">
        <v>2794</v>
      </c>
    </row>
    <row r="426" spans="26:26" x14ac:dyDescent="0.35">
      <c r="Z426" s="445" t="s">
        <v>2795</v>
      </c>
    </row>
    <row r="427" spans="26:26" x14ac:dyDescent="0.35">
      <c r="Z427" s="445" t="s">
        <v>2796</v>
      </c>
    </row>
    <row r="428" spans="26:26" x14ac:dyDescent="0.35">
      <c r="Z428" s="445" t="s">
        <v>2797</v>
      </c>
    </row>
    <row r="429" spans="26:26" x14ac:dyDescent="0.35">
      <c r="Z429" s="445" t="s">
        <v>2798</v>
      </c>
    </row>
    <row r="430" spans="26:26" x14ac:dyDescent="0.35">
      <c r="Z430" s="447" t="s">
        <v>1375</v>
      </c>
    </row>
    <row r="431" spans="26:26" x14ac:dyDescent="0.35">
      <c r="Z431" s="444" t="s">
        <v>2374</v>
      </c>
    </row>
    <row r="432" spans="26:26" x14ac:dyDescent="0.35">
      <c r="Z432" s="445" t="s">
        <v>2799</v>
      </c>
    </row>
    <row r="433" spans="26:26" x14ac:dyDescent="0.35">
      <c r="Z433" s="445" t="s">
        <v>2800</v>
      </c>
    </row>
    <row r="434" spans="26:26" x14ac:dyDescent="0.35">
      <c r="Z434" s="445" t="s">
        <v>2801</v>
      </c>
    </row>
    <row r="435" spans="26:26" x14ac:dyDescent="0.35">
      <c r="Z435" s="445" t="s">
        <v>2802</v>
      </c>
    </row>
    <row r="436" spans="26:26" x14ac:dyDescent="0.35">
      <c r="Z436" s="445" t="s">
        <v>2803</v>
      </c>
    </row>
    <row r="437" spans="26:26" x14ac:dyDescent="0.35">
      <c r="Z437" s="448" t="s">
        <v>2804</v>
      </c>
    </row>
  </sheetData>
  <mergeCells count="1">
    <mergeCell ref="Z1:Z2"/>
  </mergeCells>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BFA6-E24F-47F0-83C7-76F16B8360A8}">
  <sheetPr>
    <tabColor theme="3" tint="0.89999084444715716"/>
  </sheetPr>
  <dimension ref="A5:D156"/>
  <sheetViews>
    <sheetView workbookViewId="0"/>
  </sheetViews>
  <sheetFormatPr defaultRowHeight="14.5" x14ac:dyDescent="0.35"/>
  <cols>
    <col min="1" max="1" width="42.54296875" bestFit="1" customWidth="1"/>
    <col min="2" max="2" width="3.81640625" style="1" bestFit="1" customWidth="1"/>
    <col min="3" max="3" width="42.54296875" bestFit="1" customWidth="1"/>
    <col min="4" max="4" width="170.1796875" bestFit="1" customWidth="1"/>
  </cols>
  <sheetData>
    <row r="5" spans="1:4" s="1" customFormat="1" ht="15" thickBot="1" x14ac:dyDescent="0.4">
      <c r="A5" s="1" t="s">
        <v>1385</v>
      </c>
    </row>
    <row r="6" spans="1:4" s="1" customFormat="1" x14ac:dyDescent="0.35">
      <c r="A6" s="1" t="s">
        <v>1386</v>
      </c>
      <c r="B6" s="22" t="s">
        <v>1387</v>
      </c>
      <c r="C6" s="23" t="s">
        <v>1388</v>
      </c>
      <c r="D6" s="24" t="s">
        <v>1389</v>
      </c>
    </row>
    <row r="7" spans="1:4" x14ac:dyDescent="0.35">
      <c r="A7" t="s">
        <v>1178</v>
      </c>
      <c r="B7" s="25">
        <v>1</v>
      </c>
      <c r="C7" s="21" t="s">
        <v>1178</v>
      </c>
      <c r="D7" s="26" t="s">
        <v>1390</v>
      </c>
    </row>
    <row r="8" spans="1:4" x14ac:dyDescent="0.35">
      <c r="A8" t="s">
        <v>1179</v>
      </c>
      <c r="B8" s="25">
        <f>B7+1</f>
        <v>2</v>
      </c>
      <c r="C8" s="21" t="s">
        <v>1179</v>
      </c>
      <c r="D8" s="26" t="s">
        <v>1391</v>
      </c>
    </row>
    <row r="9" spans="1:4" x14ac:dyDescent="0.35">
      <c r="A9" t="s">
        <v>0</v>
      </c>
      <c r="B9" s="25">
        <f t="shared" ref="B9:B72" si="0">B8+1</f>
        <v>3</v>
      </c>
      <c r="C9" s="21" t="s">
        <v>0</v>
      </c>
      <c r="D9" s="26" t="s">
        <v>1392</v>
      </c>
    </row>
    <row r="10" spans="1:4" x14ac:dyDescent="0.35">
      <c r="A10" t="s">
        <v>1</v>
      </c>
      <c r="B10" s="25">
        <f t="shared" si="0"/>
        <v>4</v>
      </c>
      <c r="C10" s="21" t="s">
        <v>1</v>
      </c>
      <c r="D10" s="26" t="s">
        <v>1393</v>
      </c>
    </row>
    <row r="11" spans="1:4" x14ac:dyDescent="0.35">
      <c r="A11" t="s">
        <v>2</v>
      </c>
      <c r="B11" s="25">
        <f t="shared" si="0"/>
        <v>5</v>
      </c>
      <c r="C11" s="21" t="s">
        <v>1394</v>
      </c>
      <c r="D11" s="26" t="s">
        <v>1395</v>
      </c>
    </row>
    <row r="12" spans="1:4" x14ac:dyDescent="0.35">
      <c r="A12" t="s">
        <v>3</v>
      </c>
      <c r="B12" s="25">
        <f t="shared" si="0"/>
        <v>6</v>
      </c>
      <c r="C12" s="21" t="s">
        <v>3</v>
      </c>
      <c r="D12" s="26" t="s">
        <v>1396</v>
      </c>
    </row>
    <row r="13" spans="1:4" x14ac:dyDescent="0.35">
      <c r="A13" t="s">
        <v>326</v>
      </c>
      <c r="B13" s="25">
        <f t="shared" si="0"/>
        <v>7</v>
      </c>
      <c r="C13" s="21" t="s">
        <v>326</v>
      </c>
      <c r="D13" s="26" t="s">
        <v>1397</v>
      </c>
    </row>
    <row r="14" spans="1:4" x14ac:dyDescent="0.35">
      <c r="A14" t="s">
        <v>333</v>
      </c>
      <c r="B14" s="25">
        <f t="shared" si="0"/>
        <v>8</v>
      </c>
      <c r="C14" s="21" t="s">
        <v>333</v>
      </c>
      <c r="D14" s="26" t="s">
        <v>1398</v>
      </c>
    </row>
    <row r="15" spans="1:4" x14ac:dyDescent="0.35">
      <c r="A15" t="s">
        <v>1598</v>
      </c>
      <c r="B15" s="25">
        <f t="shared" si="0"/>
        <v>9</v>
      </c>
      <c r="C15" s="21" t="s">
        <v>1708</v>
      </c>
      <c r="D15" s="26" t="s">
        <v>1399</v>
      </c>
    </row>
    <row r="16" spans="1:4" x14ac:dyDescent="0.35">
      <c r="A16" t="s">
        <v>335</v>
      </c>
      <c r="B16" s="25">
        <f t="shared" si="0"/>
        <v>10</v>
      </c>
      <c r="C16" s="21" t="s">
        <v>335</v>
      </c>
      <c r="D16" s="26" t="s">
        <v>1400</v>
      </c>
    </row>
    <row r="17" spans="1:4" x14ac:dyDescent="0.35">
      <c r="A17" t="s">
        <v>110</v>
      </c>
      <c r="B17" s="25">
        <f t="shared" si="0"/>
        <v>11</v>
      </c>
      <c r="C17" s="21" t="s">
        <v>110</v>
      </c>
      <c r="D17" s="26" t="s">
        <v>1401</v>
      </c>
    </row>
    <row r="18" spans="1:4" x14ac:dyDescent="0.35">
      <c r="A18" t="s">
        <v>332</v>
      </c>
      <c r="B18" s="25">
        <f t="shared" si="0"/>
        <v>12</v>
      </c>
      <c r="C18" s="21" t="s">
        <v>332</v>
      </c>
      <c r="D18" s="26" t="s">
        <v>1402</v>
      </c>
    </row>
    <row r="19" spans="1:4" x14ac:dyDescent="0.35">
      <c r="A19" t="s">
        <v>1558</v>
      </c>
      <c r="B19" s="25">
        <f t="shared" si="0"/>
        <v>13</v>
      </c>
      <c r="C19" s="21" t="s">
        <v>1558</v>
      </c>
      <c r="D19" s="26" t="s">
        <v>1710</v>
      </c>
    </row>
    <row r="20" spans="1:4" x14ac:dyDescent="0.35">
      <c r="A20" t="s">
        <v>4</v>
      </c>
      <c r="B20" s="25">
        <f t="shared" si="0"/>
        <v>14</v>
      </c>
      <c r="C20" s="21" t="s">
        <v>4</v>
      </c>
      <c r="D20" s="26" t="s">
        <v>1404</v>
      </c>
    </row>
    <row r="21" spans="1:4" x14ac:dyDescent="0.35">
      <c r="A21" t="s">
        <v>1278</v>
      </c>
      <c r="B21" s="25">
        <f t="shared" si="0"/>
        <v>15</v>
      </c>
      <c r="C21" s="21" t="s">
        <v>1278</v>
      </c>
      <c r="D21" s="26" t="s">
        <v>1405</v>
      </c>
    </row>
    <row r="22" spans="1:4" x14ac:dyDescent="0.35">
      <c r="A22" t="s">
        <v>5</v>
      </c>
      <c r="B22" s="25">
        <f t="shared" si="0"/>
        <v>16</v>
      </c>
      <c r="C22" s="21" t="s">
        <v>1406</v>
      </c>
      <c r="D22" s="26" t="s">
        <v>1407</v>
      </c>
    </row>
    <row r="23" spans="1:4" x14ac:dyDescent="0.35">
      <c r="A23" t="s">
        <v>6</v>
      </c>
      <c r="B23" s="25">
        <f t="shared" si="0"/>
        <v>17</v>
      </c>
      <c r="C23" s="21" t="s">
        <v>6</v>
      </c>
      <c r="D23" s="26" t="s">
        <v>1408</v>
      </c>
    </row>
    <row r="24" spans="1:4" x14ac:dyDescent="0.35">
      <c r="A24" t="s">
        <v>1596</v>
      </c>
      <c r="B24" s="25">
        <f t="shared" si="0"/>
        <v>18</v>
      </c>
      <c r="C24" s="21" t="s">
        <v>1596</v>
      </c>
      <c r="D24" s="26" t="s">
        <v>1709</v>
      </c>
    </row>
    <row r="25" spans="1:4" x14ac:dyDescent="0.35">
      <c r="A25" t="s">
        <v>7</v>
      </c>
      <c r="B25" s="25">
        <f t="shared" si="0"/>
        <v>19</v>
      </c>
      <c r="C25" s="21" t="s">
        <v>7</v>
      </c>
      <c r="D25" s="26" t="s">
        <v>1409</v>
      </c>
    </row>
    <row r="26" spans="1:4" x14ac:dyDescent="0.35">
      <c r="A26" t="s">
        <v>8</v>
      </c>
      <c r="B26" s="25">
        <f t="shared" si="0"/>
        <v>20</v>
      </c>
      <c r="C26" s="21" t="s">
        <v>8</v>
      </c>
      <c r="D26" s="26" t="s">
        <v>1410</v>
      </c>
    </row>
    <row r="27" spans="1:4" x14ac:dyDescent="0.35">
      <c r="A27" t="s">
        <v>9</v>
      </c>
      <c r="B27" s="25">
        <f t="shared" si="0"/>
        <v>21</v>
      </c>
      <c r="C27" s="21" t="s">
        <v>9</v>
      </c>
      <c r="D27" s="26" t="s">
        <v>1411</v>
      </c>
    </row>
    <row r="28" spans="1:4" x14ac:dyDescent="0.35">
      <c r="A28" t="s">
        <v>1277</v>
      </c>
      <c r="B28" s="25">
        <f t="shared" si="0"/>
        <v>22</v>
      </c>
      <c r="C28" s="21" t="s">
        <v>1277</v>
      </c>
      <c r="D28" s="26" t="s">
        <v>1403</v>
      </c>
    </row>
    <row r="29" spans="1:4" x14ac:dyDescent="0.35">
      <c r="A29" t="s">
        <v>1559</v>
      </c>
      <c r="B29" s="25">
        <f t="shared" si="0"/>
        <v>23</v>
      </c>
      <c r="C29" s="21" t="s">
        <v>1559</v>
      </c>
      <c r="D29" s="26" t="s">
        <v>1412</v>
      </c>
    </row>
    <row r="30" spans="1:4" x14ac:dyDescent="0.35">
      <c r="A30" t="s">
        <v>10</v>
      </c>
      <c r="B30" s="25">
        <f t="shared" si="0"/>
        <v>24</v>
      </c>
      <c r="C30" s="21" t="s">
        <v>10</v>
      </c>
      <c r="D30" s="26" t="s">
        <v>1413</v>
      </c>
    </row>
    <row r="31" spans="1:4" x14ac:dyDescent="0.35">
      <c r="A31" t="s">
        <v>11</v>
      </c>
      <c r="B31" s="25">
        <f t="shared" si="0"/>
        <v>25</v>
      </c>
      <c r="C31" s="21" t="s">
        <v>11</v>
      </c>
      <c r="D31" s="26" t="s">
        <v>1414</v>
      </c>
    </row>
    <row r="32" spans="1:4" x14ac:dyDescent="0.35">
      <c r="A32" t="s">
        <v>12</v>
      </c>
      <c r="B32" s="25">
        <f t="shared" si="0"/>
        <v>26</v>
      </c>
      <c r="C32" s="21" t="s">
        <v>12</v>
      </c>
      <c r="D32" s="26" t="s">
        <v>1415</v>
      </c>
    </row>
    <row r="33" spans="1:4" x14ac:dyDescent="0.35">
      <c r="A33" t="s">
        <v>13</v>
      </c>
      <c r="B33" s="25">
        <f t="shared" si="0"/>
        <v>27</v>
      </c>
      <c r="C33" s="21" t="s">
        <v>13</v>
      </c>
      <c r="D33" s="26" t="s">
        <v>1416</v>
      </c>
    </row>
    <row r="34" spans="1:4" x14ac:dyDescent="0.35">
      <c r="A34" t="s">
        <v>1560</v>
      </c>
      <c r="B34" s="25">
        <f t="shared" si="0"/>
        <v>28</v>
      </c>
      <c r="C34" s="21" t="s">
        <v>1560</v>
      </c>
      <c r="D34" s="26" t="s">
        <v>1417</v>
      </c>
    </row>
    <row r="35" spans="1:4" x14ac:dyDescent="0.35">
      <c r="A35" t="s">
        <v>14</v>
      </c>
      <c r="B35" s="25">
        <f t="shared" si="0"/>
        <v>29</v>
      </c>
      <c r="C35" s="21" t="s">
        <v>14</v>
      </c>
      <c r="D35" s="26" t="s">
        <v>1418</v>
      </c>
    </row>
    <row r="36" spans="1:4" x14ac:dyDescent="0.35">
      <c r="A36" t="s">
        <v>15</v>
      </c>
      <c r="B36" s="25">
        <f t="shared" si="0"/>
        <v>30</v>
      </c>
      <c r="C36" s="21" t="s">
        <v>15</v>
      </c>
      <c r="D36" s="26" t="s">
        <v>1419</v>
      </c>
    </row>
    <row r="37" spans="1:4" x14ac:dyDescent="0.35">
      <c r="A37" t="s">
        <v>1561</v>
      </c>
      <c r="B37" s="25">
        <f t="shared" si="0"/>
        <v>31</v>
      </c>
      <c r="C37" s="21" t="s">
        <v>1561</v>
      </c>
      <c r="D37" s="26" t="s">
        <v>1420</v>
      </c>
    </row>
    <row r="38" spans="1:4" x14ac:dyDescent="0.35">
      <c r="A38" t="s">
        <v>16</v>
      </c>
      <c r="B38" s="25">
        <f t="shared" si="0"/>
        <v>32</v>
      </c>
      <c r="C38" s="21" t="s">
        <v>16</v>
      </c>
      <c r="D38" s="26" t="s">
        <v>1421</v>
      </c>
    </row>
    <row r="39" spans="1:4" x14ac:dyDescent="0.35">
      <c r="A39" t="s">
        <v>17</v>
      </c>
      <c r="B39" s="25">
        <f t="shared" si="0"/>
        <v>33</v>
      </c>
      <c r="C39" s="21" t="s">
        <v>17</v>
      </c>
      <c r="D39" s="26" t="s">
        <v>1422</v>
      </c>
    </row>
    <row r="40" spans="1:4" x14ac:dyDescent="0.35">
      <c r="A40" t="s">
        <v>18</v>
      </c>
      <c r="B40" s="25">
        <f t="shared" si="0"/>
        <v>34</v>
      </c>
      <c r="C40" s="21" t="s">
        <v>18</v>
      </c>
      <c r="D40" s="26" t="s">
        <v>1423</v>
      </c>
    </row>
    <row r="41" spans="1:4" x14ac:dyDescent="0.35">
      <c r="A41" t="s">
        <v>1562</v>
      </c>
      <c r="B41" s="25">
        <f t="shared" si="0"/>
        <v>35</v>
      </c>
      <c r="C41" s="21" t="s">
        <v>1562</v>
      </c>
      <c r="D41" s="26" t="s">
        <v>1424</v>
      </c>
    </row>
    <row r="42" spans="1:4" x14ac:dyDescent="0.35">
      <c r="A42" t="s">
        <v>19</v>
      </c>
      <c r="B42" s="25">
        <f t="shared" si="0"/>
        <v>36</v>
      </c>
      <c r="C42" s="21" t="s">
        <v>19</v>
      </c>
      <c r="D42" s="26" t="s">
        <v>1425</v>
      </c>
    </row>
    <row r="43" spans="1:4" x14ac:dyDescent="0.35">
      <c r="A43" t="s">
        <v>20</v>
      </c>
      <c r="B43" s="25">
        <f t="shared" si="0"/>
        <v>37</v>
      </c>
      <c r="C43" s="21" t="s">
        <v>20</v>
      </c>
      <c r="D43" s="26" t="s">
        <v>1426</v>
      </c>
    </row>
    <row r="44" spans="1:4" x14ac:dyDescent="0.35">
      <c r="A44" t="s">
        <v>21</v>
      </c>
      <c r="B44" s="25">
        <f t="shared" si="0"/>
        <v>38</v>
      </c>
      <c r="C44" s="21" t="s">
        <v>21</v>
      </c>
      <c r="D44" s="26" t="s">
        <v>1427</v>
      </c>
    </row>
    <row r="45" spans="1:4" x14ac:dyDescent="0.35">
      <c r="A45" t="s">
        <v>1601</v>
      </c>
      <c r="B45" s="25">
        <f t="shared" si="0"/>
        <v>39</v>
      </c>
      <c r="C45" s="21" t="s">
        <v>1601</v>
      </c>
      <c r="D45" s="26" t="s">
        <v>1428</v>
      </c>
    </row>
    <row r="46" spans="1:4" x14ac:dyDescent="0.35">
      <c r="A46" t="s">
        <v>22</v>
      </c>
      <c r="B46" s="25">
        <f t="shared" si="0"/>
        <v>40</v>
      </c>
      <c r="C46" s="21" t="s">
        <v>22</v>
      </c>
      <c r="D46" s="26" t="s">
        <v>1429</v>
      </c>
    </row>
    <row r="47" spans="1:4" x14ac:dyDescent="0.35">
      <c r="A47" t="s">
        <v>23</v>
      </c>
      <c r="B47" s="25">
        <f t="shared" si="0"/>
        <v>41</v>
      </c>
      <c r="C47" s="21" t="s">
        <v>23</v>
      </c>
      <c r="D47" s="26" t="s">
        <v>1430</v>
      </c>
    </row>
    <row r="48" spans="1:4" x14ac:dyDescent="0.35">
      <c r="A48" t="s">
        <v>24</v>
      </c>
      <c r="B48" s="25">
        <f t="shared" si="0"/>
        <v>42</v>
      </c>
      <c r="C48" s="21" t="s">
        <v>24</v>
      </c>
      <c r="D48" s="26" t="s">
        <v>1431</v>
      </c>
    </row>
    <row r="49" spans="1:4" x14ac:dyDescent="0.35">
      <c r="A49" t="s">
        <v>25</v>
      </c>
      <c r="B49" s="25">
        <f t="shared" si="0"/>
        <v>43</v>
      </c>
      <c r="C49" s="21" t="s">
        <v>25</v>
      </c>
      <c r="D49" s="26" t="s">
        <v>1432</v>
      </c>
    </row>
    <row r="50" spans="1:4" x14ac:dyDescent="0.35">
      <c r="A50" t="s">
        <v>26</v>
      </c>
      <c r="B50" s="25">
        <f t="shared" si="0"/>
        <v>44</v>
      </c>
      <c r="C50" s="21" t="s">
        <v>26</v>
      </c>
      <c r="D50" s="26" t="s">
        <v>1433</v>
      </c>
    </row>
    <row r="51" spans="1:4" x14ac:dyDescent="0.35">
      <c r="A51" t="s">
        <v>27</v>
      </c>
      <c r="B51" s="25">
        <f t="shared" si="0"/>
        <v>45</v>
      </c>
      <c r="C51" s="21" t="s">
        <v>1434</v>
      </c>
      <c r="D51" s="26" t="s">
        <v>1435</v>
      </c>
    </row>
    <row r="52" spans="1:4" x14ac:dyDescent="0.35">
      <c r="A52" t="s">
        <v>28</v>
      </c>
      <c r="B52" s="25">
        <f t="shared" si="0"/>
        <v>46</v>
      </c>
      <c r="C52" s="21" t="s">
        <v>1436</v>
      </c>
      <c r="D52" s="26" t="s">
        <v>1437</v>
      </c>
    </row>
    <row r="53" spans="1:4" x14ac:dyDescent="0.35">
      <c r="A53" t="s">
        <v>29</v>
      </c>
      <c r="B53" s="25">
        <f t="shared" si="0"/>
        <v>47</v>
      </c>
      <c r="C53" s="21" t="s">
        <v>29</v>
      </c>
      <c r="D53" s="26" t="s">
        <v>1438</v>
      </c>
    </row>
    <row r="54" spans="1:4" x14ac:dyDescent="0.35">
      <c r="A54" t="s">
        <v>30</v>
      </c>
      <c r="B54" s="25">
        <f t="shared" si="0"/>
        <v>48</v>
      </c>
      <c r="C54" s="21" t="s">
        <v>30</v>
      </c>
      <c r="D54" s="26" t="s">
        <v>1439</v>
      </c>
    </row>
    <row r="55" spans="1:4" x14ac:dyDescent="0.35">
      <c r="A55" t="s">
        <v>1602</v>
      </c>
      <c r="B55" s="25">
        <f t="shared" si="0"/>
        <v>49</v>
      </c>
      <c r="C55" s="21" t="s">
        <v>1602</v>
      </c>
      <c r="D55" s="26" t="s">
        <v>1440</v>
      </c>
    </row>
    <row r="56" spans="1:4" x14ac:dyDescent="0.35">
      <c r="A56" t="s">
        <v>31</v>
      </c>
      <c r="B56" s="25">
        <f t="shared" si="0"/>
        <v>50</v>
      </c>
      <c r="C56" s="21" t="s">
        <v>31</v>
      </c>
      <c r="D56" s="26" t="s">
        <v>1441</v>
      </c>
    </row>
    <row r="57" spans="1:4" x14ac:dyDescent="0.35">
      <c r="A57" t="s">
        <v>32</v>
      </c>
      <c r="B57" s="25">
        <f t="shared" si="0"/>
        <v>51</v>
      </c>
      <c r="C57" s="21" t="s">
        <v>32</v>
      </c>
      <c r="D57" s="26" t="s">
        <v>1442</v>
      </c>
    </row>
    <row r="58" spans="1:4" x14ac:dyDescent="0.35">
      <c r="A58" t="s">
        <v>33</v>
      </c>
      <c r="B58" s="25">
        <f t="shared" si="0"/>
        <v>52</v>
      </c>
      <c r="C58" s="21" t="s">
        <v>33</v>
      </c>
      <c r="D58" s="26" t="s">
        <v>1443</v>
      </c>
    </row>
    <row r="59" spans="1:4" x14ac:dyDescent="0.35">
      <c r="A59" t="s">
        <v>34</v>
      </c>
      <c r="B59" s="25">
        <f t="shared" si="0"/>
        <v>53</v>
      </c>
      <c r="C59" s="21" t="s">
        <v>34</v>
      </c>
      <c r="D59" s="26" t="s">
        <v>1444</v>
      </c>
    </row>
    <row r="60" spans="1:4" x14ac:dyDescent="0.35">
      <c r="A60" t="s">
        <v>35</v>
      </c>
      <c r="B60" s="25">
        <f t="shared" si="0"/>
        <v>54</v>
      </c>
      <c r="C60" s="21" t="s">
        <v>35</v>
      </c>
      <c r="D60" s="26" t="s">
        <v>1445</v>
      </c>
    </row>
    <row r="61" spans="1:4" x14ac:dyDescent="0.35">
      <c r="A61" t="s">
        <v>1603</v>
      </c>
      <c r="B61" s="25">
        <f t="shared" si="0"/>
        <v>55</v>
      </c>
      <c r="C61" s="21" t="s">
        <v>1603</v>
      </c>
      <c r="D61" s="26" t="s">
        <v>1446</v>
      </c>
    </row>
    <row r="62" spans="1:4" x14ac:dyDescent="0.35">
      <c r="A62" t="s">
        <v>36</v>
      </c>
      <c r="B62" s="25">
        <f t="shared" si="0"/>
        <v>56</v>
      </c>
      <c r="C62" s="21" t="s">
        <v>36</v>
      </c>
      <c r="D62" s="26" t="s">
        <v>1447</v>
      </c>
    </row>
    <row r="63" spans="1:4" x14ac:dyDescent="0.35">
      <c r="A63" t="s">
        <v>37</v>
      </c>
      <c r="B63" s="25">
        <f t="shared" si="0"/>
        <v>57</v>
      </c>
      <c r="C63" s="21" t="s">
        <v>37</v>
      </c>
      <c r="D63" s="26" t="s">
        <v>1448</v>
      </c>
    </row>
    <row r="64" spans="1:4" x14ac:dyDescent="0.35">
      <c r="A64" t="s">
        <v>38</v>
      </c>
      <c r="B64" s="25">
        <f t="shared" si="0"/>
        <v>58</v>
      </c>
      <c r="C64" s="21" t="s">
        <v>38</v>
      </c>
      <c r="D64" s="26" t="s">
        <v>1449</v>
      </c>
    </row>
    <row r="65" spans="1:4" x14ac:dyDescent="0.35">
      <c r="A65" t="s">
        <v>39</v>
      </c>
      <c r="B65" s="25">
        <f t="shared" si="0"/>
        <v>59</v>
      </c>
      <c r="C65" s="21" t="s">
        <v>39</v>
      </c>
      <c r="D65" s="26" t="s">
        <v>1450</v>
      </c>
    </row>
    <row r="66" spans="1:4" x14ac:dyDescent="0.35">
      <c r="A66" t="s">
        <v>40</v>
      </c>
      <c r="B66" s="25">
        <f t="shared" si="0"/>
        <v>60</v>
      </c>
      <c r="C66" s="21" t="s">
        <v>40</v>
      </c>
      <c r="D66" s="26" t="s">
        <v>1451</v>
      </c>
    </row>
    <row r="67" spans="1:4" x14ac:dyDescent="0.35">
      <c r="A67" t="s">
        <v>41</v>
      </c>
      <c r="B67" s="25">
        <f t="shared" si="0"/>
        <v>61</v>
      </c>
      <c r="C67" s="21" t="s">
        <v>41</v>
      </c>
      <c r="D67" s="26" t="s">
        <v>1452</v>
      </c>
    </row>
    <row r="68" spans="1:4" x14ac:dyDescent="0.35">
      <c r="A68" t="s">
        <v>42</v>
      </c>
      <c r="B68" s="25">
        <f t="shared" si="0"/>
        <v>62</v>
      </c>
      <c r="C68" s="21" t="s">
        <v>42</v>
      </c>
      <c r="D68" s="26" t="s">
        <v>1453</v>
      </c>
    </row>
    <row r="69" spans="1:4" x14ac:dyDescent="0.35">
      <c r="A69" t="s">
        <v>43</v>
      </c>
      <c r="B69" s="25">
        <f t="shared" si="0"/>
        <v>63</v>
      </c>
      <c r="C69" s="21" t="s">
        <v>43</v>
      </c>
      <c r="D69" s="26" t="s">
        <v>1454</v>
      </c>
    </row>
    <row r="70" spans="1:4" x14ac:dyDescent="0.35">
      <c r="A70" t="s">
        <v>1604</v>
      </c>
      <c r="B70" s="25">
        <f t="shared" si="0"/>
        <v>64</v>
      </c>
      <c r="C70" s="21" t="s">
        <v>1604</v>
      </c>
      <c r="D70" s="26" t="s">
        <v>1455</v>
      </c>
    </row>
    <row r="71" spans="1:4" x14ac:dyDescent="0.35">
      <c r="A71" t="s">
        <v>44</v>
      </c>
      <c r="B71" s="25">
        <f t="shared" si="0"/>
        <v>65</v>
      </c>
      <c r="C71" s="21" t="s">
        <v>44</v>
      </c>
      <c r="D71" s="26" t="s">
        <v>1456</v>
      </c>
    </row>
    <row r="72" spans="1:4" x14ac:dyDescent="0.35">
      <c r="A72" t="s">
        <v>1606</v>
      </c>
      <c r="B72" s="25">
        <f t="shared" si="0"/>
        <v>66</v>
      </c>
      <c r="C72" s="21" t="s">
        <v>1606</v>
      </c>
      <c r="D72" s="26" t="s">
        <v>1457</v>
      </c>
    </row>
    <row r="73" spans="1:4" x14ac:dyDescent="0.35">
      <c r="A73" t="s">
        <v>45</v>
      </c>
      <c r="B73" s="25">
        <f t="shared" ref="B73:B136" si="1">B72+1</f>
        <v>67</v>
      </c>
      <c r="C73" s="21" t="s">
        <v>45</v>
      </c>
      <c r="D73" s="26" t="s">
        <v>1458</v>
      </c>
    </row>
    <row r="74" spans="1:4" x14ac:dyDescent="0.35">
      <c r="A74" t="s">
        <v>46</v>
      </c>
      <c r="B74" s="25">
        <f t="shared" si="1"/>
        <v>68</v>
      </c>
      <c r="C74" s="21" t="s">
        <v>46</v>
      </c>
      <c r="D74" s="26" t="s">
        <v>1459</v>
      </c>
    </row>
    <row r="75" spans="1:4" x14ac:dyDescent="0.35">
      <c r="A75" t="s">
        <v>1564</v>
      </c>
      <c r="B75" s="25">
        <f t="shared" si="1"/>
        <v>69</v>
      </c>
      <c r="C75" s="21" t="s">
        <v>1564</v>
      </c>
      <c r="D75" s="26" t="s">
        <v>1460</v>
      </c>
    </row>
    <row r="76" spans="1:4" x14ac:dyDescent="0.35">
      <c r="A76" t="s">
        <v>1566</v>
      </c>
      <c r="B76" s="25">
        <f t="shared" si="1"/>
        <v>70</v>
      </c>
      <c r="C76" s="21" t="s">
        <v>1566</v>
      </c>
      <c r="D76" s="26" t="s">
        <v>1461</v>
      </c>
    </row>
    <row r="77" spans="1:4" x14ac:dyDescent="0.35">
      <c r="A77" t="s">
        <v>1567</v>
      </c>
      <c r="B77" s="25">
        <f t="shared" si="1"/>
        <v>71</v>
      </c>
      <c r="C77" s="21" t="s">
        <v>1567</v>
      </c>
      <c r="D77" s="26" t="s">
        <v>1462</v>
      </c>
    </row>
    <row r="78" spans="1:4" x14ac:dyDescent="0.35">
      <c r="A78" t="s">
        <v>47</v>
      </c>
      <c r="B78" s="25">
        <f t="shared" si="1"/>
        <v>72</v>
      </c>
      <c r="C78" s="21" t="s">
        <v>1463</v>
      </c>
      <c r="D78" s="26" t="s">
        <v>1464</v>
      </c>
    </row>
    <row r="79" spans="1:4" x14ac:dyDescent="0.35">
      <c r="A79" t="s">
        <v>48</v>
      </c>
      <c r="B79" s="25">
        <f t="shared" si="1"/>
        <v>73</v>
      </c>
      <c r="C79" s="21" t="s">
        <v>1465</v>
      </c>
      <c r="D79" s="26" t="s">
        <v>1466</v>
      </c>
    </row>
    <row r="80" spans="1:4" x14ac:dyDescent="0.35">
      <c r="A80" t="s">
        <v>49</v>
      </c>
      <c r="B80" s="25">
        <f t="shared" si="1"/>
        <v>74</v>
      </c>
      <c r="C80" s="21" t="s">
        <v>49</v>
      </c>
      <c r="D80" s="26" t="s">
        <v>1467</v>
      </c>
    </row>
    <row r="81" spans="1:4" x14ac:dyDescent="0.35">
      <c r="A81" t="s">
        <v>50</v>
      </c>
      <c r="B81" s="25">
        <f t="shared" si="1"/>
        <v>75</v>
      </c>
      <c r="C81" s="21" t="s">
        <v>50</v>
      </c>
      <c r="D81" s="26" t="s">
        <v>1468</v>
      </c>
    </row>
    <row r="82" spans="1:4" x14ac:dyDescent="0.35">
      <c r="A82" t="s">
        <v>51</v>
      </c>
      <c r="B82" s="25">
        <f t="shared" si="1"/>
        <v>76</v>
      </c>
      <c r="C82" s="21" t="s">
        <v>51</v>
      </c>
      <c r="D82" s="26" t="s">
        <v>1469</v>
      </c>
    </row>
    <row r="83" spans="1:4" x14ac:dyDescent="0.35">
      <c r="A83" t="s">
        <v>52</v>
      </c>
      <c r="B83" s="25">
        <f t="shared" si="1"/>
        <v>77</v>
      </c>
      <c r="C83" s="21" t="s">
        <v>1470</v>
      </c>
      <c r="D83" s="26" t="s">
        <v>1471</v>
      </c>
    </row>
    <row r="84" spans="1:4" x14ac:dyDescent="0.35">
      <c r="A84" t="s">
        <v>537</v>
      </c>
      <c r="B84" s="25">
        <f t="shared" si="1"/>
        <v>78</v>
      </c>
      <c r="C84" s="21" t="s">
        <v>1472</v>
      </c>
      <c r="D84" s="26" t="s">
        <v>1473</v>
      </c>
    </row>
    <row r="85" spans="1:4" x14ac:dyDescent="0.35">
      <c r="A85" t="s">
        <v>536</v>
      </c>
      <c r="B85" s="25">
        <f t="shared" si="1"/>
        <v>79</v>
      </c>
      <c r="C85" s="21" t="s">
        <v>536</v>
      </c>
      <c r="D85" s="26" t="s">
        <v>1474</v>
      </c>
    </row>
    <row r="86" spans="1:4" x14ac:dyDescent="0.35">
      <c r="A86" t="s">
        <v>53</v>
      </c>
      <c r="B86" s="25">
        <f t="shared" si="1"/>
        <v>80</v>
      </c>
      <c r="C86" s="21" t="s">
        <v>1475</v>
      </c>
      <c r="D86" s="26" t="s">
        <v>1476</v>
      </c>
    </row>
    <row r="87" spans="1:4" x14ac:dyDescent="0.35">
      <c r="A87" t="s">
        <v>54</v>
      </c>
      <c r="B87" s="25">
        <f t="shared" si="1"/>
        <v>81</v>
      </c>
      <c r="C87" s="21" t="s">
        <v>1477</v>
      </c>
      <c r="D87" s="26" t="s">
        <v>1478</v>
      </c>
    </row>
    <row r="88" spans="1:4" x14ac:dyDescent="0.35">
      <c r="A88" t="s">
        <v>55</v>
      </c>
      <c r="B88" s="25">
        <f t="shared" si="1"/>
        <v>82</v>
      </c>
      <c r="C88" s="21" t="s">
        <v>1479</v>
      </c>
      <c r="D88" s="26" t="s">
        <v>1480</v>
      </c>
    </row>
    <row r="89" spans="1:4" x14ac:dyDescent="0.35">
      <c r="A89" t="s">
        <v>56</v>
      </c>
      <c r="B89" s="25">
        <f t="shared" si="1"/>
        <v>83</v>
      </c>
      <c r="C89" s="21" t="s">
        <v>56</v>
      </c>
      <c r="D89" s="26" t="s">
        <v>1481</v>
      </c>
    </row>
    <row r="90" spans="1:4" x14ac:dyDescent="0.35">
      <c r="A90" t="s">
        <v>57</v>
      </c>
      <c r="B90" s="25">
        <f t="shared" si="1"/>
        <v>84</v>
      </c>
      <c r="C90" s="21" t="s">
        <v>57</v>
      </c>
      <c r="D90" s="26" t="s">
        <v>1482</v>
      </c>
    </row>
    <row r="91" spans="1:4" x14ac:dyDescent="0.35">
      <c r="A91" t="s">
        <v>539</v>
      </c>
      <c r="B91" s="25">
        <f t="shared" si="1"/>
        <v>85</v>
      </c>
      <c r="C91" s="21" t="s">
        <v>1483</v>
      </c>
      <c r="D91" s="26" t="s">
        <v>1484</v>
      </c>
    </row>
    <row r="92" spans="1:4" x14ac:dyDescent="0.35">
      <c r="A92" t="s">
        <v>538</v>
      </c>
      <c r="B92" s="25">
        <f t="shared" si="1"/>
        <v>86</v>
      </c>
      <c r="C92" s="21" t="s">
        <v>538</v>
      </c>
      <c r="D92" s="26" t="s">
        <v>1485</v>
      </c>
    </row>
    <row r="93" spans="1:4" x14ac:dyDescent="0.35">
      <c r="A93" t="s">
        <v>58</v>
      </c>
      <c r="B93" s="25">
        <f t="shared" si="1"/>
        <v>87</v>
      </c>
      <c r="C93" s="21" t="s">
        <v>1486</v>
      </c>
      <c r="D93" s="26" t="s">
        <v>1487</v>
      </c>
    </row>
    <row r="94" spans="1:4" x14ac:dyDescent="0.35">
      <c r="A94" t="s">
        <v>59</v>
      </c>
      <c r="B94" s="25">
        <f t="shared" si="1"/>
        <v>88</v>
      </c>
      <c r="C94" s="21" t="s">
        <v>1488</v>
      </c>
      <c r="D94" s="26" t="s">
        <v>1489</v>
      </c>
    </row>
    <row r="95" spans="1:4" x14ac:dyDescent="0.35">
      <c r="A95" t="s">
        <v>60</v>
      </c>
      <c r="B95" s="25">
        <f t="shared" si="1"/>
        <v>89</v>
      </c>
      <c r="C95" s="21" t="s">
        <v>1490</v>
      </c>
      <c r="D95" s="26" t="s">
        <v>1491</v>
      </c>
    </row>
    <row r="96" spans="1:4" x14ac:dyDescent="0.35">
      <c r="A96" t="s">
        <v>61</v>
      </c>
      <c r="B96" s="25">
        <f t="shared" si="1"/>
        <v>90</v>
      </c>
      <c r="C96" s="21" t="s">
        <v>1492</v>
      </c>
      <c r="D96" s="26" t="s">
        <v>1493</v>
      </c>
    </row>
    <row r="97" spans="1:4" x14ac:dyDescent="0.35">
      <c r="A97" t="s">
        <v>62</v>
      </c>
      <c r="B97" s="25">
        <f t="shared" si="1"/>
        <v>91</v>
      </c>
      <c r="C97" s="21" t="s">
        <v>1494</v>
      </c>
      <c r="D97" s="26" t="s">
        <v>1495</v>
      </c>
    </row>
    <row r="98" spans="1:4" x14ac:dyDescent="0.35">
      <c r="A98" t="s">
        <v>63</v>
      </c>
      <c r="B98" s="25">
        <f t="shared" si="1"/>
        <v>92</v>
      </c>
      <c r="C98" s="21" t="s">
        <v>63</v>
      </c>
      <c r="D98" s="26" t="s">
        <v>1496</v>
      </c>
    </row>
    <row r="99" spans="1:4" x14ac:dyDescent="0.35">
      <c r="A99" t="s">
        <v>64</v>
      </c>
      <c r="B99" s="25">
        <f t="shared" si="1"/>
        <v>93</v>
      </c>
      <c r="C99" s="21" t="s">
        <v>1497</v>
      </c>
      <c r="D99" s="26" t="s">
        <v>1498</v>
      </c>
    </row>
    <row r="100" spans="1:4" x14ac:dyDescent="0.35">
      <c r="A100" t="s">
        <v>65</v>
      </c>
      <c r="B100" s="25">
        <f t="shared" si="1"/>
        <v>94</v>
      </c>
      <c r="C100" s="21" t="s">
        <v>1499</v>
      </c>
      <c r="D100" s="26" t="s">
        <v>1500</v>
      </c>
    </row>
    <row r="101" spans="1:4" x14ac:dyDescent="0.35">
      <c r="A101" t="s">
        <v>66</v>
      </c>
      <c r="B101" s="25">
        <f t="shared" si="1"/>
        <v>95</v>
      </c>
      <c r="C101" s="21" t="s">
        <v>1501</v>
      </c>
      <c r="D101" s="26" t="s">
        <v>1502</v>
      </c>
    </row>
    <row r="102" spans="1:4" x14ac:dyDescent="0.35">
      <c r="A102" t="s">
        <v>67</v>
      </c>
      <c r="B102" s="25">
        <f t="shared" si="1"/>
        <v>96</v>
      </c>
      <c r="C102" s="21" t="s">
        <v>1503</v>
      </c>
      <c r="D102" s="26" t="s">
        <v>1504</v>
      </c>
    </row>
    <row r="103" spans="1:4" x14ac:dyDescent="0.35">
      <c r="A103" t="s">
        <v>1687</v>
      </c>
      <c r="B103" s="25">
        <f t="shared" si="1"/>
        <v>97</v>
      </c>
      <c r="C103" s="21" t="s">
        <v>1687</v>
      </c>
      <c r="D103" s="26" t="s">
        <v>1688</v>
      </c>
    </row>
    <row r="104" spans="1:4" x14ac:dyDescent="0.35">
      <c r="A104" t="s">
        <v>68</v>
      </c>
      <c r="B104" s="25">
        <f t="shared" si="1"/>
        <v>98</v>
      </c>
      <c r="C104" s="21" t="s">
        <v>1505</v>
      </c>
      <c r="D104" s="26" t="s">
        <v>1506</v>
      </c>
    </row>
    <row r="105" spans="1:4" x14ac:dyDescent="0.35">
      <c r="A105" t="s">
        <v>69</v>
      </c>
      <c r="B105" s="25">
        <f t="shared" si="1"/>
        <v>99</v>
      </c>
      <c r="C105" s="21" t="s">
        <v>1507</v>
      </c>
      <c r="D105" s="26" t="s">
        <v>1508</v>
      </c>
    </row>
    <row r="106" spans="1:4" x14ac:dyDescent="0.35">
      <c r="A106" t="s">
        <v>70</v>
      </c>
      <c r="B106" s="25">
        <f t="shared" si="1"/>
        <v>100</v>
      </c>
      <c r="C106" s="21" t="s">
        <v>1509</v>
      </c>
      <c r="D106" s="26" t="s">
        <v>1510</v>
      </c>
    </row>
    <row r="107" spans="1:4" x14ac:dyDescent="0.35">
      <c r="A107" t="s">
        <v>1599</v>
      </c>
      <c r="B107" s="25">
        <f t="shared" si="1"/>
        <v>101</v>
      </c>
      <c r="C107" s="21" t="s">
        <v>1599</v>
      </c>
      <c r="D107" s="26" t="s">
        <v>1511</v>
      </c>
    </row>
    <row r="108" spans="1:4" x14ac:dyDescent="0.35">
      <c r="A108" t="s">
        <v>72</v>
      </c>
      <c r="B108" s="25">
        <f t="shared" si="1"/>
        <v>102</v>
      </c>
      <c r="C108" s="21" t="s">
        <v>72</v>
      </c>
      <c r="D108" s="26" t="s">
        <v>1512</v>
      </c>
    </row>
    <row r="109" spans="1:4" x14ac:dyDescent="0.35">
      <c r="A109" t="s">
        <v>1600</v>
      </c>
      <c r="B109" s="25">
        <f t="shared" si="1"/>
        <v>103</v>
      </c>
      <c r="C109" s="21" t="s">
        <v>1600</v>
      </c>
      <c r="D109" s="26" t="s">
        <v>1513</v>
      </c>
    </row>
    <row r="110" spans="1:4" x14ac:dyDescent="0.35">
      <c r="A110" t="s">
        <v>73</v>
      </c>
      <c r="B110" s="25">
        <f t="shared" si="1"/>
        <v>104</v>
      </c>
      <c r="C110" s="21" t="s">
        <v>73</v>
      </c>
      <c r="D110" s="26" t="s">
        <v>1514</v>
      </c>
    </row>
    <row r="111" spans="1:4" x14ac:dyDescent="0.35">
      <c r="A111" t="s">
        <v>74</v>
      </c>
      <c r="B111" s="25">
        <f t="shared" si="1"/>
        <v>105</v>
      </c>
      <c r="C111" s="21" t="s">
        <v>74</v>
      </c>
      <c r="D111" s="26" t="s">
        <v>1515</v>
      </c>
    </row>
    <row r="112" spans="1:4" x14ac:dyDescent="0.35">
      <c r="A112" t="s">
        <v>75</v>
      </c>
      <c r="B112" s="25">
        <f t="shared" si="1"/>
        <v>106</v>
      </c>
      <c r="C112" s="21" t="s">
        <v>75</v>
      </c>
      <c r="D112" s="26" t="s">
        <v>1516</v>
      </c>
    </row>
    <row r="113" spans="1:4" x14ac:dyDescent="0.35">
      <c r="A113" t="s">
        <v>76</v>
      </c>
      <c r="B113" s="25">
        <f t="shared" si="1"/>
        <v>107</v>
      </c>
      <c r="C113" s="21" t="s">
        <v>76</v>
      </c>
      <c r="D113" s="26" t="s">
        <v>1517</v>
      </c>
    </row>
    <row r="114" spans="1:4" x14ac:dyDescent="0.35">
      <c r="A114" t="s">
        <v>77</v>
      </c>
      <c r="B114" s="25">
        <f t="shared" si="1"/>
        <v>108</v>
      </c>
      <c r="C114" s="21" t="s">
        <v>77</v>
      </c>
      <c r="D114" s="26" t="s">
        <v>1518</v>
      </c>
    </row>
    <row r="115" spans="1:4" x14ac:dyDescent="0.35">
      <c r="A115" t="s">
        <v>78</v>
      </c>
      <c r="B115" s="25">
        <f t="shared" si="1"/>
        <v>109</v>
      </c>
      <c r="C115" s="21" t="s">
        <v>78</v>
      </c>
      <c r="D115" s="26" t="s">
        <v>1519</v>
      </c>
    </row>
    <row r="116" spans="1:4" x14ac:dyDescent="0.35">
      <c r="A116" t="s">
        <v>79</v>
      </c>
      <c r="B116" s="25">
        <f t="shared" si="1"/>
        <v>110</v>
      </c>
      <c r="C116" s="21" t="s">
        <v>79</v>
      </c>
      <c r="D116" s="26" t="s">
        <v>1520</v>
      </c>
    </row>
    <row r="117" spans="1:4" x14ac:dyDescent="0.35">
      <c r="A117" t="s">
        <v>80</v>
      </c>
      <c r="B117" s="25">
        <f t="shared" si="1"/>
        <v>111</v>
      </c>
      <c r="C117" s="21" t="s">
        <v>80</v>
      </c>
      <c r="D117" s="26" t="s">
        <v>1521</v>
      </c>
    </row>
    <row r="118" spans="1:4" x14ac:dyDescent="0.35">
      <c r="A118" t="s">
        <v>81</v>
      </c>
      <c r="B118" s="25">
        <f t="shared" si="1"/>
        <v>112</v>
      </c>
      <c r="C118" s="21" t="s">
        <v>81</v>
      </c>
      <c r="D118" s="26" t="s">
        <v>1522</v>
      </c>
    </row>
    <row r="119" spans="1:4" x14ac:dyDescent="0.35">
      <c r="A119" t="s">
        <v>82</v>
      </c>
      <c r="B119" s="25">
        <f t="shared" si="1"/>
        <v>113</v>
      </c>
      <c r="C119" s="21" t="s">
        <v>82</v>
      </c>
      <c r="D119" s="26" t="s">
        <v>1523</v>
      </c>
    </row>
    <row r="120" spans="1:4" x14ac:dyDescent="0.35">
      <c r="A120" t="s">
        <v>83</v>
      </c>
      <c r="B120" s="25">
        <f t="shared" si="1"/>
        <v>114</v>
      </c>
      <c r="C120" s="21" t="s">
        <v>83</v>
      </c>
      <c r="D120" s="26" t="s">
        <v>1524</v>
      </c>
    </row>
    <row r="121" spans="1:4" x14ac:dyDescent="0.35">
      <c r="A121" t="s">
        <v>84</v>
      </c>
      <c r="B121" s="25">
        <f t="shared" si="1"/>
        <v>115</v>
      </c>
      <c r="C121" s="21" t="s">
        <v>84</v>
      </c>
      <c r="D121" s="26" t="s">
        <v>1525</v>
      </c>
    </row>
    <row r="122" spans="1:4" x14ac:dyDescent="0.35">
      <c r="A122" t="s">
        <v>1605</v>
      </c>
      <c r="B122" s="25">
        <f t="shared" si="1"/>
        <v>116</v>
      </c>
      <c r="C122" s="21" t="s">
        <v>1605</v>
      </c>
      <c r="D122" s="26" t="s">
        <v>1526</v>
      </c>
    </row>
    <row r="123" spans="1:4" x14ac:dyDescent="0.35">
      <c r="A123" t="s">
        <v>85</v>
      </c>
      <c r="B123" s="25">
        <f t="shared" si="1"/>
        <v>117</v>
      </c>
      <c r="C123" s="21" t="s">
        <v>85</v>
      </c>
      <c r="D123" s="26" t="s">
        <v>1527</v>
      </c>
    </row>
    <row r="124" spans="1:4" x14ac:dyDescent="0.35">
      <c r="A124" t="s">
        <v>86</v>
      </c>
      <c r="B124" s="25">
        <f t="shared" si="1"/>
        <v>118</v>
      </c>
      <c r="C124" s="21" t="s">
        <v>86</v>
      </c>
      <c r="D124" s="26" t="s">
        <v>1528</v>
      </c>
    </row>
    <row r="125" spans="1:4" x14ac:dyDescent="0.35">
      <c r="A125" t="s">
        <v>87</v>
      </c>
      <c r="B125" s="25">
        <f t="shared" si="1"/>
        <v>119</v>
      </c>
      <c r="C125" s="21" t="s">
        <v>87</v>
      </c>
      <c r="D125" s="26" t="s">
        <v>1529</v>
      </c>
    </row>
    <row r="126" spans="1:4" x14ac:dyDescent="0.35">
      <c r="A126" t="s">
        <v>1712</v>
      </c>
      <c r="B126" s="25">
        <f t="shared" si="1"/>
        <v>120</v>
      </c>
      <c r="C126" s="21" t="s">
        <v>1712</v>
      </c>
      <c r="D126" s="26" t="s">
        <v>1530</v>
      </c>
    </row>
    <row r="127" spans="1:4" x14ac:dyDescent="0.35">
      <c r="A127" t="s">
        <v>1614</v>
      </c>
      <c r="B127" s="25">
        <f t="shared" si="1"/>
        <v>121</v>
      </c>
      <c r="C127" s="21" t="s">
        <v>1614</v>
      </c>
      <c r="D127" s="26" t="s">
        <v>1531</v>
      </c>
    </row>
    <row r="128" spans="1:4" x14ac:dyDescent="0.35">
      <c r="A128" t="s">
        <v>1615</v>
      </c>
      <c r="B128" s="25">
        <f t="shared" si="1"/>
        <v>122</v>
      </c>
      <c r="C128" s="21" t="s">
        <v>1615</v>
      </c>
      <c r="D128" s="26" t="s">
        <v>1532</v>
      </c>
    </row>
    <row r="129" spans="1:4" x14ac:dyDescent="0.35">
      <c r="A129" t="s">
        <v>1616</v>
      </c>
      <c r="B129" s="25">
        <f t="shared" si="1"/>
        <v>123</v>
      </c>
      <c r="C129" s="21" t="s">
        <v>1616</v>
      </c>
      <c r="D129" s="26" t="s">
        <v>1533</v>
      </c>
    </row>
    <row r="130" spans="1:4" x14ac:dyDescent="0.35">
      <c r="A130" t="s">
        <v>1617</v>
      </c>
      <c r="B130" s="25">
        <f t="shared" si="1"/>
        <v>124</v>
      </c>
      <c r="C130" s="21" t="s">
        <v>1617</v>
      </c>
      <c r="D130" s="26" t="s">
        <v>1534</v>
      </c>
    </row>
    <row r="131" spans="1:4" x14ac:dyDescent="0.35">
      <c r="A131" t="s">
        <v>1618</v>
      </c>
      <c r="B131" s="25">
        <f t="shared" si="1"/>
        <v>125</v>
      </c>
      <c r="C131" s="21" t="s">
        <v>1618</v>
      </c>
      <c r="D131" s="26" t="s">
        <v>1535</v>
      </c>
    </row>
    <row r="132" spans="1:4" x14ac:dyDescent="0.35">
      <c r="A132" t="s">
        <v>1619</v>
      </c>
      <c r="B132" s="25">
        <f t="shared" si="1"/>
        <v>126</v>
      </c>
      <c r="C132" s="21" t="s">
        <v>1619</v>
      </c>
      <c r="D132" s="26" t="s">
        <v>1536</v>
      </c>
    </row>
    <row r="133" spans="1:4" x14ac:dyDescent="0.35">
      <c r="A133" t="s">
        <v>1620</v>
      </c>
      <c r="B133" s="25">
        <f t="shared" si="1"/>
        <v>127</v>
      </c>
      <c r="C133" s="21" t="s">
        <v>1620</v>
      </c>
      <c r="D133" s="26" t="s">
        <v>1537</v>
      </c>
    </row>
    <row r="134" spans="1:4" x14ac:dyDescent="0.35">
      <c r="A134" t="s">
        <v>1621</v>
      </c>
      <c r="B134" s="25">
        <f t="shared" si="1"/>
        <v>128</v>
      </c>
      <c r="C134" s="21" t="s">
        <v>1621</v>
      </c>
      <c r="D134" s="26" t="s">
        <v>1538</v>
      </c>
    </row>
    <row r="135" spans="1:4" x14ac:dyDescent="0.35">
      <c r="A135" t="s">
        <v>1622</v>
      </c>
      <c r="B135" s="25">
        <f t="shared" si="1"/>
        <v>129</v>
      </c>
      <c r="C135" s="21" t="s">
        <v>1622</v>
      </c>
      <c r="D135" s="26" t="s">
        <v>1539</v>
      </c>
    </row>
    <row r="136" spans="1:4" x14ac:dyDescent="0.35">
      <c r="A136" t="s">
        <v>1623</v>
      </c>
      <c r="B136" s="25">
        <f t="shared" si="1"/>
        <v>130</v>
      </c>
      <c r="C136" s="21" t="s">
        <v>1623</v>
      </c>
      <c r="D136" s="26" t="s">
        <v>1540</v>
      </c>
    </row>
    <row r="137" spans="1:4" x14ac:dyDescent="0.35">
      <c r="A137" t="s">
        <v>1624</v>
      </c>
      <c r="B137" s="25">
        <f t="shared" ref="B137:B156" si="2">B136+1</f>
        <v>131</v>
      </c>
      <c r="C137" s="21" t="s">
        <v>1624</v>
      </c>
      <c r="D137" s="26" t="s">
        <v>1541</v>
      </c>
    </row>
    <row r="138" spans="1:4" x14ac:dyDescent="0.35">
      <c r="A138" t="s">
        <v>1568</v>
      </c>
      <c r="B138" s="25">
        <f t="shared" si="2"/>
        <v>132</v>
      </c>
      <c r="C138" s="21" t="s">
        <v>1568</v>
      </c>
      <c r="D138" s="26" t="s">
        <v>1542</v>
      </c>
    </row>
    <row r="139" spans="1:4" x14ac:dyDescent="0.35">
      <c r="A139" t="s">
        <v>1576</v>
      </c>
      <c r="B139" s="25">
        <f t="shared" si="2"/>
        <v>133</v>
      </c>
      <c r="C139" s="21" t="s">
        <v>1576</v>
      </c>
      <c r="D139" s="26" t="s">
        <v>1543</v>
      </c>
    </row>
    <row r="140" spans="1:4" x14ac:dyDescent="0.35">
      <c r="A140" t="s">
        <v>1689</v>
      </c>
      <c r="B140" s="25">
        <f t="shared" si="2"/>
        <v>134</v>
      </c>
      <c r="C140" s="21" t="s">
        <v>1689</v>
      </c>
      <c r="D140" s="26" t="s">
        <v>1691</v>
      </c>
    </row>
    <row r="141" spans="1:4" x14ac:dyDescent="0.35">
      <c r="A141" t="s">
        <v>1690</v>
      </c>
      <c r="B141" s="25">
        <f t="shared" si="2"/>
        <v>135</v>
      </c>
      <c r="C141" s="21" t="s">
        <v>1690</v>
      </c>
      <c r="D141" s="26" t="s">
        <v>1692</v>
      </c>
    </row>
    <row r="142" spans="1:4" x14ac:dyDescent="0.35">
      <c r="A142" t="s">
        <v>1577</v>
      </c>
      <c r="B142" s="25">
        <f t="shared" si="2"/>
        <v>136</v>
      </c>
      <c r="C142" s="21" t="s">
        <v>1577</v>
      </c>
      <c r="D142" s="26" t="s">
        <v>1544</v>
      </c>
    </row>
    <row r="143" spans="1:4" x14ac:dyDescent="0.35">
      <c r="A143" t="s">
        <v>1578</v>
      </c>
      <c r="B143" s="25">
        <f t="shared" si="2"/>
        <v>137</v>
      </c>
      <c r="C143" s="21" t="s">
        <v>1578</v>
      </c>
      <c r="D143" s="26" t="s">
        <v>1545</v>
      </c>
    </row>
    <row r="144" spans="1:4" x14ac:dyDescent="0.35">
      <c r="A144" t="s">
        <v>1579</v>
      </c>
      <c r="B144" s="25">
        <f t="shared" si="2"/>
        <v>138</v>
      </c>
      <c r="C144" s="21" t="s">
        <v>1579</v>
      </c>
      <c r="D144" s="26" t="s">
        <v>1546</v>
      </c>
    </row>
    <row r="145" spans="1:4" x14ac:dyDescent="0.35">
      <c r="A145" t="s">
        <v>1580</v>
      </c>
      <c r="B145" s="25">
        <f t="shared" si="2"/>
        <v>139</v>
      </c>
      <c r="C145" s="21" t="s">
        <v>1580</v>
      </c>
      <c r="D145" s="26" t="s">
        <v>1547</v>
      </c>
    </row>
    <row r="146" spans="1:4" x14ac:dyDescent="0.35">
      <c r="A146" t="s">
        <v>1581</v>
      </c>
      <c r="B146" s="25">
        <f t="shared" si="2"/>
        <v>140</v>
      </c>
      <c r="C146" s="21" t="s">
        <v>1581</v>
      </c>
      <c r="D146" s="26" t="s">
        <v>1548</v>
      </c>
    </row>
    <row r="147" spans="1:4" x14ac:dyDescent="0.35">
      <c r="A147" t="s">
        <v>1582</v>
      </c>
      <c r="B147" s="25">
        <f t="shared" si="2"/>
        <v>141</v>
      </c>
      <c r="C147" s="21" t="s">
        <v>1582</v>
      </c>
      <c r="D147" s="26" t="s">
        <v>1549</v>
      </c>
    </row>
    <row r="148" spans="1:4" x14ac:dyDescent="0.35">
      <c r="A148" t="s">
        <v>88</v>
      </c>
      <c r="B148" s="25">
        <f t="shared" si="2"/>
        <v>142</v>
      </c>
      <c r="C148" s="21" t="s">
        <v>1274</v>
      </c>
      <c r="D148" s="26" t="s">
        <v>1550</v>
      </c>
    </row>
    <row r="149" spans="1:4" x14ac:dyDescent="0.35">
      <c r="A149" t="s">
        <v>89</v>
      </c>
      <c r="B149" s="25">
        <f t="shared" si="2"/>
        <v>143</v>
      </c>
      <c r="C149" s="21" t="s">
        <v>89</v>
      </c>
      <c r="D149" s="26" t="s">
        <v>1551</v>
      </c>
    </row>
    <row r="150" spans="1:4" x14ac:dyDescent="0.35">
      <c r="A150" t="s">
        <v>1597</v>
      </c>
      <c r="B150" s="25">
        <f t="shared" si="2"/>
        <v>144</v>
      </c>
      <c r="C150" s="21" t="s">
        <v>1597</v>
      </c>
      <c r="D150" s="26" t="s">
        <v>1552</v>
      </c>
    </row>
    <row r="151" spans="1:4" x14ac:dyDescent="0.35">
      <c r="A151" t="s">
        <v>1569</v>
      </c>
      <c r="B151" s="25">
        <f t="shared" si="2"/>
        <v>145</v>
      </c>
      <c r="C151" s="21" t="s">
        <v>1569</v>
      </c>
      <c r="D151" s="26" t="s">
        <v>1553</v>
      </c>
    </row>
    <row r="152" spans="1:4" x14ac:dyDescent="0.35">
      <c r="A152" t="s">
        <v>1713</v>
      </c>
      <c r="B152" s="25">
        <f t="shared" si="2"/>
        <v>146</v>
      </c>
      <c r="C152" s="21" t="s">
        <v>1713</v>
      </c>
      <c r="D152" s="26" t="s">
        <v>1554</v>
      </c>
    </row>
    <row r="153" spans="1:4" x14ac:dyDescent="0.35">
      <c r="A153" t="s">
        <v>1714</v>
      </c>
      <c r="B153" s="25">
        <f t="shared" si="2"/>
        <v>147</v>
      </c>
      <c r="C153" s="21" t="s">
        <v>1714</v>
      </c>
      <c r="D153" s="26" t="s">
        <v>1555</v>
      </c>
    </row>
    <row r="154" spans="1:4" x14ac:dyDescent="0.35">
      <c r="A154" t="s">
        <v>1194</v>
      </c>
      <c r="B154" s="25">
        <f t="shared" si="2"/>
        <v>148</v>
      </c>
      <c r="C154" s="21" t="s">
        <v>1194</v>
      </c>
      <c r="D154" s="26" t="s">
        <v>1556</v>
      </c>
    </row>
    <row r="155" spans="1:4" x14ac:dyDescent="0.35">
      <c r="A155" t="s">
        <v>1195</v>
      </c>
      <c r="B155" s="25">
        <f t="shared" si="2"/>
        <v>149</v>
      </c>
      <c r="C155" s="37" t="s">
        <v>1195</v>
      </c>
      <c r="D155" s="38" t="s">
        <v>1557</v>
      </c>
    </row>
    <row r="156" spans="1:4" ht="15" thickBot="1" x14ac:dyDescent="0.4">
      <c r="A156" t="s">
        <v>1592</v>
      </c>
      <c r="B156" s="27">
        <f t="shared" si="2"/>
        <v>150</v>
      </c>
      <c r="C156" s="28" t="s">
        <v>1592</v>
      </c>
      <c r="D156" s="29" t="s">
        <v>1715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JS Lookup</vt:lpstr>
      <vt:lpstr>Comment Summary</vt:lpstr>
      <vt:lpstr>INPUTS -&gt;</vt:lpstr>
      <vt:lpstr>Property UW</vt:lpstr>
      <vt:lpstr>Capital Stack</vt:lpstr>
      <vt:lpstr>Loan Data</vt:lpstr>
      <vt:lpstr>Collateral Data</vt:lpstr>
      <vt:lpstr>Entity Data</vt:lpstr>
      <vt:lpstr>Allocations &amp; Returns</vt:lpstr>
      <vt:lpstr>TALCOTT -&gt;</vt:lpstr>
      <vt:lpstr>Checklist</vt:lpstr>
      <vt:lpstr>PRINCIPAL -&gt;</vt:lpstr>
      <vt:lpstr>Loan Boarding Data</vt:lpstr>
      <vt:lpstr>Entity Boarding Data</vt:lpstr>
      <vt:lpstr>Collateral Boarding Data</vt:lpstr>
      <vt:lpstr>Escrow Boarding Data</vt:lpstr>
      <vt:lpstr>Post-Close</vt:lpstr>
      <vt:lpstr>Position Report</vt:lpstr>
      <vt:lpstr>WORKING -&gt;</vt:lpstr>
      <vt:lpstr>Position Report Src</vt:lpstr>
      <vt:lpstr>Dropdowns</vt:lpstr>
      <vt:lpstr>Onboarding Data Dictionary</vt:lpstr>
    </vt:vector>
  </TitlesOfParts>
  <Company>Sixth Street Partners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Julianne</dc:creator>
  <cp:lastModifiedBy>Russell, Charlie</cp:lastModifiedBy>
  <dcterms:created xsi:type="dcterms:W3CDTF">2025-06-23T22:05:48Z</dcterms:created>
  <dcterms:modified xsi:type="dcterms:W3CDTF">2026-10-21T20:51:34Z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{C7A84908-A4EC-40EE-8D6E-63C32DA1D518}</vt:lpwstr>
  </property>
  <property fmtid="{D5CDD505-2E9C-101B-9397-08002B2CF9AE}" pid="3" name="SSR_MIGRATION_STATUS">
    <vt:lpwstr>2</vt:lpwstr>
  </property>
</Properties>
</file>