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racruzcruz/Documents/Astroparticle Research/"/>
    </mc:Choice>
  </mc:AlternateContent>
  <xr:revisionPtr revIDLastSave="0" documentId="13_ncr:1_{8808E0ED-7385-6644-8368-7FF943199142}" xr6:coauthVersionLast="36" xr6:coauthVersionMax="36" xr10:uidLastSave="{00000000-0000-0000-0000-000000000000}"/>
  <bookViews>
    <workbookView xWindow="3720" yWindow="1880" windowWidth="24120" windowHeight="16860" tabRatio="554" xr2:uid="{00000000-000D-0000-FFFF-FFFF00000000}"/>
  </bookViews>
  <sheets>
    <sheet name="Sheet2" sheetId="1" r:id="rId1"/>
  </sheets>
  <calcPr calcId="181029" iterateDelta="1E-4"/>
</workbook>
</file>

<file path=xl/calcChain.xml><?xml version="1.0" encoding="utf-8"?>
<calcChain xmlns="http://schemas.openxmlformats.org/spreadsheetml/2006/main">
  <c r="I7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  <c r="I2" i="1"/>
  <c r="H2" i="1"/>
  <c r="H9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8" i="1"/>
  <c r="H7" i="1"/>
  <c r="H6" i="1"/>
  <c r="H5" i="1"/>
  <c r="H4" i="1"/>
  <c r="H3" i="1"/>
  <c r="F23" i="1" l="1"/>
  <c r="G23" i="1" s="1"/>
  <c r="F22" i="1"/>
  <c r="G22" i="1" s="1"/>
  <c r="F15" i="1"/>
  <c r="G15" i="1" s="1"/>
  <c r="F14" i="1"/>
  <c r="G14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E29" i="1"/>
  <c r="F29" i="1" s="1"/>
  <c r="G29" i="1" s="1"/>
  <c r="E28" i="1"/>
  <c r="F28" i="1" s="1"/>
  <c r="G28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E22" i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E14" i="1"/>
  <c r="E13" i="1"/>
  <c r="F13" i="1" s="1"/>
  <c r="G13" i="1" s="1"/>
</calcChain>
</file>

<file path=xl/sharedStrings.xml><?xml version="1.0" encoding="utf-8"?>
<sst xmlns="http://schemas.openxmlformats.org/spreadsheetml/2006/main" count="9" uniqueCount="9">
  <si>
    <t>Radius (arcmin)</t>
  </si>
  <si>
    <t>Radius (kpc)</t>
  </si>
  <si>
    <t>Observed frequency at peak (MHz)</t>
  </si>
  <si>
    <t>Velocity that corresponds to freq. @ peak [km/s]</t>
  </si>
  <si>
    <t>Velocity corrected for M31's motion [km/s]</t>
  </si>
  <si>
    <t>Final rotational velocity, after correcting for inclination [km/s]</t>
  </si>
  <si>
    <t>Mass enclosed within radius [solar masses]</t>
  </si>
  <si>
    <t>Velocity for Radii &gt;37kpc [km/s]</t>
  </si>
  <si>
    <t>Velocity for Radii &lt;37kpc[km/s]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</si>
</sst>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11" fontId="1" fillId="0" borderId="0" xfId="0" applyNumberFormat="1" applyFont="1"/>
    <xf numFmtId="11" fontId="1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tabSelected="1" zoomScale="111" zoomScaleNormal="65" workbookViewId="0">
      <selection activeCell="I4" sqref="I4"/>
    </sheetView>
  </sheetViews>
  <sheetFormatPr baseColWidth="10" defaultColWidth="8.83203125" defaultRowHeight="14" x14ac:dyDescent="0.15"/>
  <cols>
    <col min="1" max="1" width="17.83203125" style="1"/>
    <col min="2" max="2" width="15.83203125" style="1"/>
    <col min="3" max="3" width="39.5" style="1"/>
    <col min="4" max="4" width="52.1640625" style="1"/>
    <col min="5" max="5" width="46.5" style="1"/>
    <col min="6" max="6" width="66.5" style="1"/>
    <col min="7" max="7" width="47" style="1"/>
    <col min="8" max="8" width="26.1640625" style="1" customWidth="1"/>
    <col min="9" max="9" width="25.1640625" style="1" customWidth="1"/>
    <col min="10" max="1025" width="11.5" style="1"/>
  </cols>
  <sheetData>
    <row r="1" spans="1:9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25</v>
      </c>
      <c r="B2" s="4">
        <v>5.657</v>
      </c>
      <c r="C2" s="3">
        <v>1422.9459999999999</v>
      </c>
      <c r="D2" s="1">
        <v>-536.77300000000002</v>
      </c>
      <c r="E2" s="1">
        <v>-425.07299999999998</v>
      </c>
      <c r="F2" s="1">
        <f t="shared" ref="F2:F29" si="0">E2/SIN(1.35263017)</f>
        <v>-435.3935660167445</v>
      </c>
      <c r="G2" s="1">
        <f t="shared" ref="G2:G29" si="1">((F2^2)*B2)/(4.32274789371354E-06)</f>
        <v>248079161259.53879</v>
      </c>
      <c r="H2" s="1">
        <f t="shared" ref="H2:H29" si="2" xml:space="preserve"> SQRT(((4.32274789371354E-06*117594000000)/B30))</f>
        <v>117.21189126711873</v>
      </c>
      <c r="I2" s="1">
        <f t="shared" ref="I2:I29" si="3">SQRT((4.32274789371354E-06)*117594000000*(B2^3/37^3)/B2)</f>
        <v>17.920747808056504</v>
      </c>
    </row>
    <row r="3" spans="1:9" x14ac:dyDescent="0.15">
      <c r="A3" s="2">
        <v>30</v>
      </c>
      <c r="B3" s="4">
        <v>6.7895000000000003</v>
      </c>
      <c r="C3" s="3">
        <v>1422.981</v>
      </c>
      <c r="D3" s="1">
        <v>-544.13938059999998</v>
      </c>
      <c r="E3" s="1">
        <v>-432.43938059999999</v>
      </c>
      <c r="F3" s="1">
        <f t="shared" si="0"/>
        <v>-442.93879876046282</v>
      </c>
      <c r="G3" s="1">
        <f t="shared" si="1"/>
        <v>308152242002.1416</v>
      </c>
      <c r="H3" s="1">
        <f t="shared" si="2"/>
        <v>115.65934733806475</v>
      </c>
      <c r="I3" s="1">
        <f t="shared" si="3"/>
        <v>21.508382047516289</v>
      </c>
    </row>
    <row r="4" spans="1:9" x14ac:dyDescent="0.15">
      <c r="A4" s="2">
        <v>35</v>
      </c>
      <c r="B4" s="4">
        <v>7.9211</v>
      </c>
      <c r="C4" s="3">
        <v>1423.02</v>
      </c>
      <c r="D4" s="1">
        <v>-552.34640000000002</v>
      </c>
      <c r="E4" s="1">
        <v>-440.64640000000003</v>
      </c>
      <c r="F4" s="1">
        <f t="shared" si="0"/>
        <v>-451.34508060601553</v>
      </c>
      <c r="G4" s="1">
        <f t="shared" si="1"/>
        <v>373287128245.81927</v>
      </c>
      <c r="H4" s="1">
        <f t="shared" si="2"/>
        <v>114.16690613637809</v>
      </c>
      <c r="I4" s="1">
        <f t="shared" si="3"/>
        <v>25.09316518691822</v>
      </c>
    </row>
    <row r="5" spans="1:9" x14ac:dyDescent="0.15">
      <c r="A5" s="2">
        <v>40</v>
      </c>
      <c r="B5" s="4">
        <v>9.0527999999999995</v>
      </c>
      <c r="C5" s="3">
        <v>1423.0709999999999</v>
      </c>
      <c r="D5" s="1">
        <v>-563.07799999999997</v>
      </c>
      <c r="E5" s="1">
        <v>-451.37799999999999</v>
      </c>
      <c r="F5" s="1">
        <f t="shared" si="0"/>
        <v>-462.33723864255342</v>
      </c>
      <c r="G5" s="1">
        <f t="shared" si="1"/>
        <v>447652245708.9809</v>
      </c>
      <c r="H5" s="1">
        <f t="shared" si="2"/>
        <v>112.73078725589453</v>
      </c>
      <c r="I5" s="1">
        <f t="shared" si="3"/>
        <v>28.678265115215471</v>
      </c>
    </row>
    <row r="6" spans="1:9" x14ac:dyDescent="0.15">
      <c r="A6" s="2">
        <v>45</v>
      </c>
      <c r="B6" s="5">
        <v>10.184577000000001</v>
      </c>
      <c r="C6" s="3">
        <v>1423.057</v>
      </c>
      <c r="D6" s="1">
        <v>-560.13220000000001</v>
      </c>
      <c r="E6" s="1">
        <v>-448.43220000000002</v>
      </c>
      <c r="F6" s="1">
        <f t="shared" si="0"/>
        <v>-459.31991604908802</v>
      </c>
      <c r="G6" s="1">
        <f t="shared" si="1"/>
        <v>497065523728.71442</v>
      </c>
      <c r="H6" s="1">
        <f t="shared" si="2"/>
        <v>111.34753502625539</v>
      </c>
      <c r="I6" s="1">
        <f t="shared" si="3"/>
        <v>32.263608970962117</v>
      </c>
    </row>
    <row r="7" spans="1:9" x14ac:dyDescent="0.15">
      <c r="A7" s="2">
        <v>50</v>
      </c>
      <c r="B7" s="4">
        <v>11.3163</v>
      </c>
      <c r="C7" s="3">
        <v>1423.039</v>
      </c>
      <c r="D7" s="1">
        <v>-556.34460000000001</v>
      </c>
      <c r="E7" s="1">
        <v>-444.64460000000003</v>
      </c>
      <c r="F7" s="1">
        <f t="shared" si="0"/>
        <v>-455.44035496041613</v>
      </c>
      <c r="G7" s="1">
        <f t="shared" si="1"/>
        <v>543009669180.24976</v>
      </c>
      <c r="H7" s="1">
        <f t="shared" si="2"/>
        <v>110.01398350657304</v>
      </c>
      <c r="I7" s="1">
        <f t="shared" si="3"/>
        <v>35.848781760705286</v>
      </c>
    </row>
    <row r="8" spans="1:9" x14ac:dyDescent="0.15">
      <c r="A8" s="2">
        <v>55</v>
      </c>
      <c r="B8" s="4">
        <v>12.4481</v>
      </c>
      <c r="C8" s="3">
        <v>1423.0229999999999</v>
      </c>
      <c r="D8" s="1">
        <v>-552.97770000000003</v>
      </c>
      <c r="E8" s="1">
        <v>-441.27769999999998</v>
      </c>
      <c r="F8" s="1">
        <f t="shared" si="0"/>
        <v>-451.99170826344459</v>
      </c>
      <c r="G8" s="1">
        <f t="shared" si="1"/>
        <v>588307108855.34521</v>
      </c>
      <c r="H8" s="1">
        <f t="shared" si="2"/>
        <v>108.7272259835498</v>
      </c>
      <c r="I8" s="1">
        <f t="shared" si="3"/>
        <v>39.434198477897858</v>
      </c>
    </row>
    <row r="9" spans="1:9" x14ac:dyDescent="0.15">
      <c r="A9" s="2">
        <v>60</v>
      </c>
      <c r="B9" s="4">
        <v>13.58004</v>
      </c>
      <c r="C9" s="3">
        <v>1423.0250000000001</v>
      </c>
      <c r="D9" s="1">
        <v>-553.39859999999999</v>
      </c>
      <c r="E9" s="1">
        <v>-441.6986</v>
      </c>
      <c r="F9" s="1">
        <f t="shared" si="0"/>
        <v>-452.42282751104784</v>
      </c>
      <c r="G9" s="1">
        <f t="shared" si="1"/>
        <v>643028409129.28259</v>
      </c>
      <c r="H9" s="1">
        <f t="shared" si="2"/>
        <v>107.4845883046992</v>
      </c>
      <c r="I9" s="1">
        <f t="shared" si="3"/>
        <v>43.020058699543867</v>
      </c>
    </row>
    <row r="10" spans="1:9" x14ac:dyDescent="0.15">
      <c r="A10" s="2">
        <v>65</v>
      </c>
      <c r="B10" s="4">
        <v>14.711959999999999</v>
      </c>
      <c r="C10" s="3">
        <v>1423.019</v>
      </c>
      <c r="D10" s="1">
        <v>-552.13599999999997</v>
      </c>
      <c r="E10" s="1">
        <v>-440.43599999999998</v>
      </c>
      <c r="F10" s="1">
        <f t="shared" si="0"/>
        <v>-451.12957219618954</v>
      </c>
      <c r="G10" s="1">
        <f t="shared" si="1"/>
        <v>692649014925.29163</v>
      </c>
      <c r="H10" s="1">
        <f t="shared" si="2"/>
        <v>106.28360548952139</v>
      </c>
      <c r="I10" s="1">
        <f t="shared" si="3"/>
        <v>46.605855563410813</v>
      </c>
    </row>
    <row r="11" spans="1:9" x14ac:dyDescent="0.15">
      <c r="A11" s="2">
        <v>70</v>
      </c>
      <c r="B11" s="4">
        <v>15.8439</v>
      </c>
      <c r="C11" s="3">
        <v>1422.9929999999999</v>
      </c>
      <c r="D11" s="1">
        <v>-546.66470000000004</v>
      </c>
      <c r="E11" s="1">
        <v>-434.96469999999999</v>
      </c>
      <c r="F11" s="1">
        <f t="shared" si="0"/>
        <v>-445.52543168915332</v>
      </c>
      <c r="G11" s="1">
        <f t="shared" si="1"/>
        <v>727523764637.64209</v>
      </c>
      <c r="H11" s="1">
        <f t="shared" si="2"/>
        <v>103.99766934922761</v>
      </c>
      <c r="I11" s="1">
        <f t="shared" si="3"/>
        <v>50.191715785056829</v>
      </c>
    </row>
    <row r="12" spans="1:9" x14ac:dyDescent="0.15">
      <c r="A12" s="2">
        <v>75</v>
      </c>
      <c r="B12" s="4">
        <v>16.976019999999998</v>
      </c>
      <c r="C12" s="3">
        <v>1422.933</v>
      </c>
      <c r="D12" s="1">
        <v>-534.03779999999995</v>
      </c>
      <c r="E12" s="1">
        <v>-422.33780000000002</v>
      </c>
      <c r="F12" s="1">
        <f t="shared" si="0"/>
        <v>-432.59195668900787</v>
      </c>
      <c r="G12" s="1">
        <f t="shared" si="1"/>
        <v>734907789782.65088</v>
      </c>
      <c r="H12" s="1">
        <f t="shared" si="2"/>
        <v>102.90865850894889</v>
      </c>
      <c r="I12" s="1">
        <f t="shared" si="3"/>
        <v>53.778146226714398</v>
      </c>
    </row>
    <row r="13" spans="1:9" x14ac:dyDescent="0.15">
      <c r="A13" s="2">
        <v>80</v>
      </c>
      <c r="B13" s="4">
        <v>18.108150999999999</v>
      </c>
      <c r="C13" s="3">
        <v>1422.9290000000001</v>
      </c>
      <c r="D13" s="1">
        <v>-533.19600000000003</v>
      </c>
      <c r="E13" s="1">
        <f t="shared" ref="E13:E29" si="4">D13+111.7</f>
        <v>-421.49600000000004</v>
      </c>
      <c r="F13" s="1">
        <f t="shared" si="0"/>
        <v>-431.72971819380143</v>
      </c>
      <c r="G13" s="1">
        <f t="shared" si="1"/>
        <v>780796914278.93884</v>
      </c>
      <c r="H13" s="1">
        <f t="shared" si="2"/>
        <v>100.82948138449885</v>
      </c>
      <c r="I13" s="1">
        <f t="shared" si="3"/>
        <v>57.364611515150472</v>
      </c>
    </row>
    <row r="14" spans="1:9" x14ac:dyDescent="0.15">
      <c r="A14" s="2">
        <v>85</v>
      </c>
      <c r="B14" s="4">
        <v>19.240300000000001</v>
      </c>
      <c r="C14" s="3">
        <v>1422.9469999999999</v>
      </c>
      <c r="D14" s="1">
        <v>-536.98419999999999</v>
      </c>
      <c r="E14" s="1">
        <f t="shared" si="4"/>
        <v>-425.2842</v>
      </c>
      <c r="F14" s="1">
        <f t="shared" si="0"/>
        <v>-435.60989385018195</v>
      </c>
      <c r="G14" s="1">
        <f t="shared" si="1"/>
        <v>844592852614.74414</v>
      </c>
      <c r="H14" s="1">
        <f t="shared" si="2"/>
        <v>98.871440985576939</v>
      </c>
      <c r="I14" s="1">
        <f t="shared" si="3"/>
        <v>60.951133825587696</v>
      </c>
    </row>
    <row r="15" spans="1:9" x14ac:dyDescent="0.15">
      <c r="A15" s="2">
        <v>90</v>
      </c>
      <c r="B15" s="4">
        <v>20.372599999999998</v>
      </c>
      <c r="C15" s="1">
        <v>1422.90887292</v>
      </c>
      <c r="D15" s="1">
        <v>-528.96</v>
      </c>
      <c r="E15" s="1">
        <f t="shared" si="4"/>
        <v>-417.26000000000005</v>
      </c>
      <c r="F15" s="1">
        <f t="shared" si="0"/>
        <v>-427.39087017088087</v>
      </c>
      <c r="G15" s="1">
        <f t="shared" si="1"/>
        <v>860868925733.70593</v>
      </c>
      <c r="H15" s="1">
        <f t="shared" si="2"/>
        <v>97.023213699317949</v>
      </c>
      <c r="I15" s="1">
        <f t="shared" si="3"/>
        <v>64.538134487256826</v>
      </c>
    </row>
    <row r="16" spans="1:9" x14ac:dyDescent="0.15">
      <c r="A16" s="2">
        <v>94.5</v>
      </c>
      <c r="B16" s="4">
        <v>21.3917</v>
      </c>
      <c r="C16" s="1">
        <v>1422.8738083999999</v>
      </c>
      <c r="D16" s="1">
        <v>-521.58000000000004</v>
      </c>
      <c r="E16" s="1">
        <f t="shared" si="4"/>
        <v>-409.88000000000005</v>
      </c>
      <c r="F16" s="1">
        <f t="shared" si="0"/>
        <v>-419.83168735474442</v>
      </c>
      <c r="G16" s="1">
        <f t="shared" si="1"/>
        <v>872239641098.79102</v>
      </c>
      <c r="H16" s="1">
        <f t="shared" si="2"/>
        <v>96.13713839315453</v>
      </c>
      <c r="I16" s="1">
        <f t="shared" si="3"/>
        <v>67.766530119427671</v>
      </c>
    </row>
    <row r="17" spans="1:9" x14ac:dyDescent="0.15">
      <c r="A17" s="2">
        <v>99</v>
      </c>
      <c r="B17" s="4">
        <v>22.410900000000002</v>
      </c>
      <c r="C17" s="1">
        <v>1422.86311834</v>
      </c>
      <c r="D17" s="1">
        <v>-519.33000000000004</v>
      </c>
      <c r="E17" s="1">
        <f t="shared" si="4"/>
        <v>-407.63000000000005</v>
      </c>
      <c r="F17" s="1">
        <f t="shared" si="0"/>
        <v>-417.52705844738574</v>
      </c>
      <c r="G17" s="1">
        <f t="shared" si="1"/>
        <v>903792309444.50208</v>
      </c>
      <c r="H17" s="1">
        <f t="shared" si="2"/>
        <v>94.435461653862163</v>
      </c>
      <c r="I17" s="1">
        <f t="shared" si="3"/>
        <v>70.99524254049382</v>
      </c>
    </row>
    <row r="18" spans="1:9" x14ac:dyDescent="0.15">
      <c r="A18" s="2">
        <v>103.5</v>
      </c>
      <c r="B18" s="4">
        <v>23.43027</v>
      </c>
      <c r="C18" s="1">
        <v>1422.8760414599999</v>
      </c>
      <c r="D18" s="1">
        <v>-522.04999999999995</v>
      </c>
      <c r="E18" s="1">
        <f t="shared" si="4"/>
        <v>-410.34999999999997</v>
      </c>
      <c r="F18" s="1">
        <f t="shared" si="0"/>
        <v>-420.31309872650371</v>
      </c>
      <c r="G18" s="1">
        <f t="shared" si="1"/>
        <v>957553911616.00854</v>
      </c>
      <c r="H18" s="1">
        <f t="shared" si="2"/>
        <v>93.617823219556342</v>
      </c>
      <c r="I18" s="1">
        <f t="shared" si="3"/>
        <v>74.224493502681995</v>
      </c>
    </row>
    <row r="19" spans="1:9" x14ac:dyDescent="0.15">
      <c r="A19" s="2">
        <v>108</v>
      </c>
      <c r="B19" s="4">
        <v>24.449629999999999</v>
      </c>
      <c r="C19" s="1">
        <v>1422.8853063399999</v>
      </c>
      <c r="D19" s="1">
        <v>-524</v>
      </c>
      <c r="E19" s="1">
        <f t="shared" si="4"/>
        <v>-412.3</v>
      </c>
      <c r="F19" s="1">
        <f t="shared" si="0"/>
        <v>-422.31044377954794</v>
      </c>
      <c r="G19" s="1">
        <f t="shared" si="1"/>
        <v>1008732531083.6144</v>
      </c>
      <c r="H19" s="1">
        <f t="shared" si="2"/>
        <v>92.821061298421142</v>
      </c>
      <c r="I19" s="1">
        <f t="shared" si="3"/>
        <v>77.453712785980656</v>
      </c>
    </row>
    <row r="20" spans="1:9" x14ac:dyDescent="0.15">
      <c r="A20" s="2">
        <v>112.5</v>
      </c>
      <c r="B20" s="4">
        <v>25.469080000000002</v>
      </c>
      <c r="C20" s="1">
        <v>1422.8806026100001</v>
      </c>
      <c r="D20" s="1">
        <v>-523.01</v>
      </c>
      <c r="E20" s="1">
        <f t="shared" si="4"/>
        <v>-411.31</v>
      </c>
      <c r="F20" s="1">
        <f t="shared" si="0"/>
        <v>-421.29640706031012</v>
      </c>
      <c r="G20" s="1">
        <f t="shared" si="1"/>
        <v>1045752377008.9751</v>
      </c>
      <c r="H20" s="1">
        <f t="shared" si="2"/>
        <v>92.044302359728746</v>
      </c>
      <c r="I20" s="1">
        <f t="shared" si="3"/>
        <v>80.683217179285094</v>
      </c>
    </row>
    <row r="21" spans="1:9" x14ac:dyDescent="0.15">
      <c r="A21" s="2">
        <v>117</v>
      </c>
      <c r="B21" s="4">
        <v>26.488610000000001</v>
      </c>
      <c r="C21" s="1">
        <v>1422.87703921</v>
      </c>
      <c r="D21" s="1">
        <v>-522.26</v>
      </c>
      <c r="E21" s="1">
        <f t="shared" si="4"/>
        <v>-410.56</v>
      </c>
      <c r="F21" s="1">
        <f t="shared" si="0"/>
        <v>-420.52819742452385</v>
      </c>
      <c r="G21" s="1">
        <f t="shared" si="1"/>
        <v>1083651170595.5807</v>
      </c>
      <c r="H21" s="1">
        <f t="shared" si="2"/>
        <v>90.547547286329973</v>
      </c>
      <c r="I21" s="1">
        <f t="shared" si="3"/>
        <v>83.912975003705782</v>
      </c>
    </row>
    <row r="22" spans="1:9" x14ac:dyDescent="0.15">
      <c r="A22" s="2">
        <v>121.5</v>
      </c>
      <c r="B22" s="4">
        <v>27.508244000000001</v>
      </c>
      <c r="C22" s="1">
        <v>1422.86069529</v>
      </c>
      <c r="D22" s="1">
        <v>-518.82000000000005</v>
      </c>
      <c r="E22" s="1">
        <f t="shared" si="4"/>
        <v>-407.12000000000006</v>
      </c>
      <c r="F22" s="1">
        <f t="shared" si="0"/>
        <v>-417.00467589505109</v>
      </c>
      <c r="G22" s="1">
        <f t="shared" si="1"/>
        <v>1106585078041.687</v>
      </c>
      <c r="H22" s="1">
        <f t="shared" si="2"/>
        <v>89.121512538127362</v>
      </c>
      <c r="I22" s="1">
        <f t="shared" si="3"/>
        <v>87.14306228857761</v>
      </c>
    </row>
    <row r="23" spans="1:9" x14ac:dyDescent="0.15">
      <c r="A23" s="2">
        <v>126</v>
      </c>
      <c r="B23" s="4">
        <v>28.527964000000001</v>
      </c>
      <c r="C23" s="1">
        <v>1422.8598876000001</v>
      </c>
      <c r="D23" s="1">
        <v>-518.65</v>
      </c>
      <c r="E23" s="1">
        <f t="shared" si="4"/>
        <v>-406.95</v>
      </c>
      <c r="F23" s="1">
        <f t="shared" si="0"/>
        <v>-416.83054837760614</v>
      </c>
      <c r="G23" s="1">
        <f t="shared" si="1"/>
        <v>1146647555087.0662</v>
      </c>
      <c r="H23" s="1">
        <f t="shared" si="2"/>
        <v>88.43330523084353</v>
      </c>
      <c r="I23" s="1">
        <f t="shared" si="3"/>
        <v>90.373422011899407</v>
      </c>
    </row>
    <row r="24" spans="1:9" x14ac:dyDescent="0.15">
      <c r="A24" s="2">
        <v>130.5</v>
      </c>
      <c r="B24" s="4">
        <v>29.547779999999999</v>
      </c>
      <c r="C24" s="1">
        <v>1422.8508131000001</v>
      </c>
      <c r="D24" s="1">
        <v>-516.74</v>
      </c>
      <c r="E24" s="1">
        <f t="shared" si="4"/>
        <v>-405.04</v>
      </c>
      <c r="F24" s="1">
        <f t="shared" si="0"/>
        <v>-414.87417450513726</v>
      </c>
      <c r="G24" s="1">
        <f t="shared" si="1"/>
        <v>1176515766405.0935</v>
      </c>
      <c r="H24" s="1">
        <f t="shared" si="2"/>
        <v>85.216465194178966</v>
      </c>
      <c r="I24" s="1">
        <f t="shared" si="3"/>
        <v>93.604085852560686</v>
      </c>
    </row>
    <row r="25" spans="1:9" x14ac:dyDescent="0.15">
      <c r="A25" s="1">
        <v>135</v>
      </c>
      <c r="B25" s="4">
        <v>30.567703000000002</v>
      </c>
      <c r="C25" s="1">
        <v>1422.8539962899999</v>
      </c>
      <c r="D25" s="1">
        <v>-517.41</v>
      </c>
      <c r="E25" s="1">
        <f t="shared" si="4"/>
        <v>-405.71</v>
      </c>
      <c r="F25" s="1">
        <f t="shared" si="0"/>
        <v>-415.56044177977293</v>
      </c>
      <c r="G25" s="1">
        <f t="shared" si="1"/>
        <v>1221156416465.6868</v>
      </c>
      <c r="H25" s="1">
        <f t="shared" si="2"/>
        <v>82.326926807159111</v>
      </c>
      <c r="I25" s="1">
        <f t="shared" si="3"/>
        <v>96.835088657339981</v>
      </c>
    </row>
    <row r="26" spans="1:9" x14ac:dyDescent="0.15">
      <c r="A26" s="1">
        <v>139.5</v>
      </c>
      <c r="B26" s="4">
        <v>31.587727999999998</v>
      </c>
      <c r="C26" s="1">
        <v>1422.89827737</v>
      </c>
      <c r="D26" s="1">
        <v>-526.73</v>
      </c>
      <c r="E26" s="1">
        <f t="shared" si="4"/>
        <v>-415.03000000000003</v>
      </c>
      <c r="F26" s="1">
        <f t="shared" si="0"/>
        <v>-425.10672685380979</v>
      </c>
      <c r="G26" s="1">
        <f t="shared" si="1"/>
        <v>1320548743568.7837</v>
      </c>
      <c r="H26" s="1">
        <f t="shared" si="2"/>
        <v>79.712704117141044</v>
      </c>
      <c r="I26" s="6">
        <f t="shared" si="3"/>
        <v>100.06641458679249</v>
      </c>
    </row>
    <row r="27" spans="1:9" x14ac:dyDescent="0.15">
      <c r="A27" s="1">
        <v>144</v>
      </c>
      <c r="B27" s="4">
        <v>32.607861</v>
      </c>
      <c r="C27" s="1">
        <v>1422.9065447400001</v>
      </c>
      <c r="D27" s="1">
        <v>-528.47</v>
      </c>
      <c r="E27" s="1">
        <f t="shared" si="4"/>
        <v>-416.77000000000004</v>
      </c>
      <c r="F27" s="1">
        <f t="shared" si="0"/>
        <v>-426.88897320883387</v>
      </c>
      <c r="G27" s="1">
        <f t="shared" si="1"/>
        <v>1374650444739.9839</v>
      </c>
      <c r="H27" s="1">
        <f t="shared" si="2"/>
        <v>78.734597085471805</v>
      </c>
      <c r="I27" s="1">
        <f t="shared" si="3"/>
        <v>103.29808264825193</v>
      </c>
    </row>
    <row r="28" spans="1:9" x14ac:dyDescent="0.15">
      <c r="A28" s="1">
        <v>148.5</v>
      </c>
      <c r="B28" s="4">
        <v>33.628106000000002</v>
      </c>
      <c r="C28" s="1">
        <v>1422.9155249299999</v>
      </c>
      <c r="D28" s="1">
        <v>-530.36</v>
      </c>
      <c r="E28" s="1">
        <f t="shared" si="4"/>
        <v>-418.66</v>
      </c>
      <c r="F28" s="1">
        <f t="shared" si="0"/>
        <v>-428.82486149101516</v>
      </c>
      <c r="G28" s="1">
        <f t="shared" si="1"/>
        <v>1430547925389.5059</v>
      </c>
      <c r="H28" s="1">
        <f t="shared" si="2"/>
        <v>78.258854983275683</v>
      </c>
      <c r="I28" s="1">
        <f t="shared" si="3"/>
        <v>106.53010551327415</v>
      </c>
    </row>
    <row r="29" spans="1:9" x14ac:dyDescent="0.15">
      <c r="A29" s="1">
        <v>153</v>
      </c>
      <c r="B29" s="4">
        <v>34.648465999999999</v>
      </c>
      <c r="C29" s="1">
        <v>1422.8828831999999</v>
      </c>
      <c r="D29" s="1">
        <v>-523.49</v>
      </c>
      <c r="E29" s="1">
        <f t="shared" si="4"/>
        <v>-411.79</v>
      </c>
      <c r="F29" s="1">
        <f t="shared" si="0"/>
        <v>-421.78806122721329</v>
      </c>
      <c r="G29" s="1">
        <f t="shared" si="1"/>
        <v>1425977488581.116</v>
      </c>
      <c r="H29" s="1">
        <f t="shared" si="2"/>
        <v>76.881758792570253</v>
      </c>
      <c r="I29" s="1">
        <f t="shared" si="3"/>
        <v>109.76249268552596</v>
      </c>
    </row>
    <row r="30" spans="1:9" x14ac:dyDescent="0.15">
      <c r="B30" s="1">
        <v>37</v>
      </c>
    </row>
    <row r="31" spans="1:9" x14ac:dyDescent="0.15">
      <c r="B31" s="1">
        <v>38</v>
      </c>
    </row>
    <row r="32" spans="1:9" x14ac:dyDescent="0.15">
      <c r="B32" s="1">
        <v>39</v>
      </c>
    </row>
    <row r="33" spans="2:2" x14ac:dyDescent="0.15">
      <c r="B33" s="1">
        <v>40</v>
      </c>
    </row>
    <row r="34" spans="2:2" x14ac:dyDescent="0.15">
      <c r="B34" s="1">
        <v>41</v>
      </c>
    </row>
    <row r="35" spans="2:2" x14ac:dyDescent="0.15">
      <c r="B35" s="1">
        <v>42</v>
      </c>
    </row>
    <row r="36" spans="2:2" x14ac:dyDescent="0.15">
      <c r="B36" s="1">
        <v>43</v>
      </c>
    </row>
    <row r="37" spans="2:2" x14ac:dyDescent="0.15">
      <c r="B37" s="1">
        <v>44</v>
      </c>
    </row>
    <row r="38" spans="2:2" x14ac:dyDescent="0.15">
      <c r="B38" s="1">
        <v>45</v>
      </c>
    </row>
    <row r="39" spans="2:2" x14ac:dyDescent="0.15">
      <c r="B39" s="1">
        <v>47</v>
      </c>
    </row>
    <row r="40" spans="2:2" x14ac:dyDescent="0.15">
      <c r="B40" s="1">
        <v>48</v>
      </c>
    </row>
    <row r="41" spans="2:2" x14ac:dyDescent="0.15">
      <c r="B41" s="1">
        <v>50</v>
      </c>
    </row>
    <row r="42" spans="2:2" x14ac:dyDescent="0.15">
      <c r="B42" s="1">
        <v>52</v>
      </c>
    </row>
    <row r="43" spans="2:2" x14ac:dyDescent="0.15">
      <c r="B43" s="1">
        <v>54</v>
      </c>
    </row>
    <row r="44" spans="2:2" x14ac:dyDescent="0.15">
      <c r="B44" s="1">
        <v>55</v>
      </c>
    </row>
    <row r="45" spans="2:2" x14ac:dyDescent="0.15">
      <c r="B45" s="1">
        <v>57</v>
      </c>
    </row>
    <row r="46" spans="2:2" x14ac:dyDescent="0.15">
      <c r="B46" s="1">
        <v>58</v>
      </c>
    </row>
    <row r="47" spans="2:2" x14ac:dyDescent="0.15">
      <c r="B47" s="1">
        <v>59</v>
      </c>
    </row>
    <row r="48" spans="2:2" x14ac:dyDescent="0.15">
      <c r="B48" s="1">
        <v>60</v>
      </c>
    </row>
    <row r="49" spans="2:2" x14ac:dyDescent="0.15">
      <c r="B49" s="1">
        <v>62</v>
      </c>
    </row>
    <row r="50" spans="2:2" x14ac:dyDescent="0.15">
      <c r="B50" s="1">
        <v>64</v>
      </c>
    </row>
    <row r="51" spans="2:2" x14ac:dyDescent="0.15">
      <c r="B51" s="1">
        <v>65</v>
      </c>
    </row>
    <row r="52" spans="2:2" x14ac:dyDescent="0.15">
      <c r="B52" s="1">
        <v>70</v>
      </c>
    </row>
    <row r="53" spans="2:2" x14ac:dyDescent="0.15">
      <c r="B53" s="1">
        <v>75</v>
      </c>
    </row>
    <row r="54" spans="2:2" x14ac:dyDescent="0.15">
      <c r="B54" s="1">
        <v>80</v>
      </c>
    </row>
    <row r="55" spans="2:2" x14ac:dyDescent="0.15">
      <c r="B55" s="1">
        <v>82</v>
      </c>
    </row>
    <row r="56" spans="2:2" x14ac:dyDescent="0.15">
      <c r="B56" s="1">
        <v>83</v>
      </c>
    </row>
    <row r="57" spans="2:2" x14ac:dyDescent="0.15">
      <c r="B57" s="1">
        <v>86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Elvira Cruz-Cruz</cp:lastModifiedBy>
  <cp:revision>0</cp:revision>
  <dcterms:modified xsi:type="dcterms:W3CDTF">2019-08-03T01:19:03Z</dcterms:modified>
  <dc:language>en-US</dc:language>
</cp:coreProperties>
</file>