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20730" windowHeight="11760"/>
  </bookViews>
  <sheets>
    <sheet name="Sheet7" sheetId="7" r:id="rId1"/>
    <sheet name="Sheet5" sheetId="5" r:id="rId2"/>
    <sheet name="Sheet6" sheetId="6" r:id="rId3"/>
    <sheet name="Sheet1" sheetId="8" r:id="rId4"/>
  </sheets>
  <definedNames>
    <definedName name="_xlnm.Print_Area" localSheetId="1">Sheet5!$A$1:$R$55</definedName>
    <definedName name="_xlnm.Print_Area" localSheetId="2">Sheet6!$A$1:$R$45</definedName>
  </definedNames>
  <calcPr calcId="145621" iterate="1"/>
</workbook>
</file>

<file path=xl/calcChain.xml><?xml version="1.0" encoding="utf-8"?>
<calcChain xmlns="http://schemas.openxmlformats.org/spreadsheetml/2006/main">
  <c r="F17" i="7" l="1"/>
  <c r="C42" i="5" l="1"/>
  <c r="M42" i="5" l="1"/>
  <c r="L42" i="5"/>
  <c r="J42" i="5"/>
  <c r="I42" i="5"/>
  <c r="D42" i="5"/>
  <c r="P5" i="6"/>
  <c r="P4" i="6"/>
  <c r="D26" i="6"/>
  <c r="H25" i="6"/>
  <c r="J25" i="6"/>
  <c r="I25" i="6"/>
  <c r="G25" i="6"/>
  <c r="D25" i="6"/>
  <c r="E25" i="6"/>
  <c r="F25" i="6"/>
  <c r="O26" i="6"/>
  <c r="N26" i="6"/>
  <c r="M26" i="6"/>
  <c r="L26" i="6"/>
  <c r="L25" i="6"/>
  <c r="K26" i="6"/>
  <c r="J26" i="6"/>
  <c r="I26" i="6"/>
  <c r="H26" i="6"/>
  <c r="G42" i="5"/>
  <c r="F42" i="5"/>
  <c r="G26" i="6" l="1"/>
  <c r="F26" i="6"/>
  <c r="E26" i="6"/>
  <c r="P26" i="6" l="1"/>
  <c r="F9" i="7"/>
  <c r="F18" i="7"/>
  <c r="F15" i="7"/>
  <c r="F16" i="7"/>
  <c r="F14" i="7"/>
  <c r="F13" i="7"/>
  <c r="F12" i="7"/>
  <c r="F11" i="7"/>
  <c r="F10" i="7"/>
  <c r="F8" i="7"/>
  <c r="F7" i="7"/>
  <c r="G7" i="7" s="1"/>
  <c r="G8" i="7" l="1"/>
  <c r="J7" i="7"/>
  <c r="F19" i="7"/>
  <c r="N42" i="5"/>
  <c r="J8" i="7" l="1"/>
  <c r="P20" i="6"/>
  <c r="J9" i="7" l="1"/>
  <c r="O37" i="5"/>
  <c r="O34" i="5"/>
  <c r="C19" i="7"/>
  <c r="C20" i="7" s="1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1" i="6"/>
  <c r="P22" i="6"/>
  <c r="P23" i="6"/>
  <c r="P24" i="6"/>
  <c r="K25" i="6"/>
  <c r="M25" i="6"/>
  <c r="N25" i="6"/>
  <c r="O25" i="6"/>
  <c r="P25" i="6" l="1"/>
  <c r="G11" i="7"/>
  <c r="J11" i="7" l="1"/>
  <c r="G12" i="7"/>
  <c r="K42" i="5"/>
  <c r="J12" i="7" l="1"/>
  <c r="G13" i="7"/>
  <c r="E42" i="5"/>
  <c r="O41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5" i="5"/>
  <c r="O36" i="5"/>
  <c r="O38" i="5"/>
  <c r="O39" i="5"/>
  <c r="O40" i="5"/>
  <c r="O4" i="5"/>
  <c r="H42" i="5"/>
  <c r="E19" i="7"/>
  <c r="E20" i="7" s="1"/>
  <c r="F20" i="7" s="1"/>
  <c r="G20" i="7" s="1"/>
  <c r="G14" i="7" l="1"/>
  <c r="J13" i="7"/>
  <c r="G21" i="7"/>
  <c r="J20" i="7"/>
  <c r="O43" i="5"/>
  <c r="O42" i="5"/>
  <c r="G15" i="7" l="1"/>
  <c r="J14" i="7"/>
  <c r="J15" i="7" l="1"/>
  <c r="G16" i="7"/>
  <c r="G17" i="7" l="1"/>
  <c r="J16" i="7"/>
  <c r="G18" i="7" l="1"/>
  <c r="J18" i="7" s="1"/>
  <c r="J17" i="7"/>
</calcChain>
</file>

<file path=xl/sharedStrings.xml><?xml version="1.0" encoding="utf-8"?>
<sst xmlns="http://schemas.openxmlformats.org/spreadsheetml/2006/main" count="197" uniqueCount="157">
  <si>
    <t>JUMLAH</t>
  </si>
  <si>
    <t>BULAN</t>
  </si>
  <si>
    <t xml:space="preserve">BULAN </t>
  </si>
  <si>
    <t>AIR MAWADDAH</t>
  </si>
  <si>
    <t>BAKI DI TANGAN</t>
  </si>
  <si>
    <t>SAGUHATI BILAL</t>
  </si>
  <si>
    <t>BIL AIR MASJID BARU</t>
  </si>
  <si>
    <t>INK COMPUTER</t>
  </si>
  <si>
    <t>SAGUHATI IMAM</t>
  </si>
  <si>
    <t>JAMUAN RAI TETAMU / AJK</t>
  </si>
  <si>
    <t>LCD PROJECTOR / MICROPHONE</t>
  </si>
  <si>
    <t>SAGUHATI TADARUS / PEGAWAI MASJID</t>
  </si>
  <si>
    <t>PENDAPATAN</t>
  </si>
  <si>
    <t>PERBELANJAAN</t>
  </si>
  <si>
    <t>BAKI</t>
  </si>
  <si>
    <t>TABUNG JUMAAT</t>
  </si>
  <si>
    <t xml:space="preserve">JUMLAH </t>
  </si>
  <si>
    <t>AMIL / FAKIR PUZ</t>
  </si>
  <si>
    <t>KUTIPAN RAYA</t>
  </si>
  <si>
    <t>TAHLIL PERDANA</t>
  </si>
  <si>
    <t>MAC</t>
  </si>
  <si>
    <t>APRIL</t>
  </si>
  <si>
    <t>MEI</t>
  </si>
  <si>
    <t>JUN</t>
  </si>
  <si>
    <t>JULAI</t>
  </si>
  <si>
    <t>OGOS</t>
  </si>
  <si>
    <t>SEPT</t>
  </si>
  <si>
    <t>TABUNG HAJI/KURSUS</t>
  </si>
  <si>
    <t>SEWA KEDAI/CAGARAN</t>
  </si>
  <si>
    <t>JAN</t>
  </si>
  <si>
    <t>FEB</t>
  </si>
  <si>
    <t>OKT</t>
  </si>
  <si>
    <t>NOV</t>
  </si>
  <si>
    <t>DIS</t>
  </si>
  <si>
    <t>KEBERSIHAN MASJID/KUBUR</t>
  </si>
  <si>
    <t>BARANG MASJID / PAPAN TANDA/KIPAS</t>
  </si>
  <si>
    <t>PERALATAN PEJABAT/ALATULIS</t>
  </si>
  <si>
    <t>PERBELANJAAN MORE/SAHOR</t>
  </si>
  <si>
    <t>KURSUS/LAWATAN/PERJALANAN</t>
  </si>
  <si>
    <t>BIL ELEKTRIK RUMAH KEDAI</t>
  </si>
  <si>
    <t>SELENGGARA[AIR,API,HAWADINGIN]</t>
  </si>
  <si>
    <t>JUMLAH KECIL</t>
  </si>
  <si>
    <t>MAY</t>
  </si>
  <si>
    <t>KULIAH/KHATIB JUMAAT</t>
  </si>
  <si>
    <t>BIL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</si>
  <si>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</si>
  <si>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</si>
  <si>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</si>
  <si>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</si>
  <si>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</si>
  <si>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</si>
  <si>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</si>
  <si>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</si>
  <si>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</si>
  <si>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</si>
  <si>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</si>
  <si>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</si>
  <si>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</si>
  <si>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</si>
  <si>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</si>
  <si>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</si>
  <si>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</si>
  <si>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</si>
  <si>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</si>
  <si>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</si>
  <si>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</si>
  <si>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</si>
  <si>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</si>
  <si>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</si>
  <si>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</si>
  <si>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</si>
  <si>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</si>
  <si>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</si>
  <si>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</si>
  <si>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</si>
  <si>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</si>
  <si>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</si>
  <si>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</si>
  <si>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</si>
  <si>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</si>
  <si>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</si>
  <si>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</si>
  <si>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</si>
  <si>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 xml:space="preserve">BIL ELEKTRIK MASJID </t>
  </si>
  <si>
    <t>Bendahari</t>
  </si>
  <si>
    <t>Pemeriksa Kira-Kira 1</t>
  </si>
  <si>
    <t>Pemeriksa Kira-Kira 2</t>
  </si>
  <si>
    <t>Penyata ini telah disemak oleh kami dan didapati betul.</t>
  </si>
  <si>
    <t>APR</t>
  </si>
  <si>
    <t>JUL</t>
  </si>
  <si>
    <t>OGS</t>
  </si>
  <si>
    <t>KITAR SEMULA</t>
  </si>
  <si>
    <t>SUMBANGAN AIR/LETRIK</t>
  </si>
  <si>
    <t>BIL WIFI YES</t>
  </si>
  <si>
    <t>SUMBANGAN FAKIR/ANAK YATIM</t>
  </si>
  <si>
    <t>KORBAN</t>
  </si>
  <si>
    <t>DIVIDEN BANK</t>
  </si>
  <si>
    <t>SUMB PENDINGIN HAWA</t>
  </si>
  <si>
    <t>DERMA DI BANK/TM</t>
  </si>
  <si>
    <t>PERBELANJAAN AMIL / ZAKAT/haji</t>
  </si>
  <si>
    <t>CPU KOMPUTER/PENDINGINHAWA</t>
  </si>
  <si>
    <t>BAKI DI  TANGAN</t>
  </si>
  <si>
    <t>DERMA PEMBANGUNAN</t>
  </si>
  <si>
    <t>JAMUAN HARI RAYA / GOTONGROYONG</t>
  </si>
  <si>
    <t>CUCI KARPET/KIPAS</t>
  </si>
  <si>
    <t>PINDAH KE AKAUN PEMBANGUNAN</t>
  </si>
  <si>
    <t>TABUNG WAKAF Am</t>
  </si>
  <si>
    <t>JUMLAH BESAR</t>
  </si>
  <si>
    <t xml:space="preserve">KUTIPAN MORE/SUM RAMAZON </t>
  </si>
  <si>
    <t>JAMUAN TAHLIL PERDANA / Anak Muda Masjid</t>
  </si>
  <si>
    <t xml:space="preserve">Program korban </t>
  </si>
  <si>
    <t>PELAJAR CEMERLANG/MAJLIS YASSIN</t>
  </si>
  <si>
    <t>SAMBUTAN TAHUN BARU CINA/MAAL HIJRAH</t>
  </si>
  <si>
    <t>BAKI TERKINI</t>
  </si>
  <si>
    <t xml:space="preserve">                -</t>
  </si>
  <si>
    <t xml:space="preserve">JUMLAH BESAR </t>
  </si>
  <si>
    <t>BIL AIR RUMAH KEDAI/CUKAI/Lain</t>
  </si>
  <si>
    <t>BAKI  BLN INI</t>
  </si>
  <si>
    <t>BAKI BSN</t>
  </si>
  <si>
    <t>BAKI TANGAN</t>
  </si>
  <si>
    <t>PHOTOSTAT / BANNER</t>
  </si>
  <si>
    <t>PROGRAM IHTIFAL</t>
  </si>
  <si>
    <t>BAKI  BERKHATAN</t>
  </si>
  <si>
    <t xml:space="preserve"> </t>
  </si>
  <si>
    <t>J U M L A H</t>
  </si>
  <si>
    <t>PENDAPATAN 2018</t>
  </si>
  <si>
    <t>TAPAK CUCI KERETA</t>
  </si>
  <si>
    <t xml:space="preserve">SUMBANGAN YB/BAJU </t>
  </si>
  <si>
    <t>SAGUHATI SAIK</t>
  </si>
  <si>
    <t>AKTIVITI WANITA</t>
  </si>
  <si>
    <t>JAMUAN MESY AGUNG</t>
  </si>
  <si>
    <t>S.HATI GURU ALQURAN/BAJU RESMI</t>
  </si>
  <si>
    <t>AKTIVITI KESIHATAN</t>
  </si>
  <si>
    <t>/  'Kongsi Rezeki</t>
  </si>
  <si>
    <t>PENYATA KEWANGAN TAHUN 2019  MASJID JAMEK TASEK GELUGOR</t>
  </si>
  <si>
    <t>bsn hjg bin</t>
  </si>
  <si>
    <t xml:space="preserve">PENYATA KEWANGAN 2019 MASJID JAMEK TASEK GELUGOR </t>
  </si>
  <si>
    <t>BAKI DI BSN 31.12.2018</t>
  </si>
  <si>
    <t>BAKI DI TANGAN 31.12.18</t>
  </si>
  <si>
    <r>
      <t xml:space="preserve">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PERBELANJAAN 2019</t>
    </r>
  </si>
  <si>
    <t>Mahabbah</t>
  </si>
  <si>
    <t>BAKI BSN 31.12.2018</t>
  </si>
  <si>
    <t xml:space="preserve">   JANUARI 2019</t>
  </si>
  <si>
    <t xml:space="preserve">   FEBRUARI 2019</t>
  </si>
  <si>
    <t xml:space="preserve">   MAC  2019</t>
  </si>
  <si>
    <t xml:space="preserve">   APRIL  2019</t>
  </si>
  <si>
    <t xml:space="preserve">   MEI  2019 </t>
  </si>
  <si>
    <t xml:space="preserve">   JUN  2019</t>
  </si>
  <si>
    <t xml:space="preserve">   JULAI  2019</t>
  </si>
  <si>
    <t xml:space="preserve">   OGOS  2019</t>
  </si>
  <si>
    <t xml:space="preserve">   SEPTEMBER  2019</t>
  </si>
  <si>
    <t xml:space="preserve">   OKTOBER  2019</t>
  </si>
  <si>
    <t xml:space="preserve">   NOVEMBER  2019</t>
  </si>
  <si>
    <t xml:space="preserve">   DISEMBER  2019</t>
  </si>
  <si>
    <t>JUMLAH KECIL  2019</t>
  </si>
  <si>
    <t xml:space="preserve">             PENYATA KEWANGAN TAHUN 2018 MASJID JAMEK TASEK GELUGOR.</t>
  </si>
  <si>
    <t>SUMBANGAN KERAJAAN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</si>
</sst>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43" fontId="0" fillId="0" borderId="1" xfId="1" applyFont="1" applyBorder="1"/>
    <xf numFmtId="43" fontId="0" fillId="0" borderId="0" xfId="1" applyFont="1"/>
    <xf numFmtId="43" fontId="0" fillId="0" borderId="2" xfId="1" applyFont="1" applyBorder="1"/>
    <xf numFmtId="0" fontId="0" fillId="0" borderId="0" xfId="0" applyBorder="1"/>
    <xf numFmtId="43" fontId="0" fillId="0" borderId="1" xfId="1" applyFont="1" applyFill="1" applyBorder="1"/>
    <xf numFmtId="43" fontId="0" fillId="0" borderId="0" xfId="0" applyNumberFormat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/>
    <xf numFmtId="43" fontId="2" fillId="0" borderId="1" xfId="0" applyNumberFormat="1" applyFont="1" applyBorder="1"/>
    <xf numFmtId="43" fontId="2" fillId="0" borderId="1" xfId="1" applyFont="1" applyBorder="1"/>
    <xf numFmtId="43" fontId="2" fillId="0" borderId="0" xfId="1" applyFont="1"/>
    <xf numFmtId="0" fontId="2" fillId="0" borderId="0" xfId="0" applyFont="1" applyAlignment="1">
      <alignment horizontal="left"/>
    </xf>
    <xf numFmtId="43" fontId="0" fillId="0" borderId="0" xfId="1" applyFont="1" applyBorder="1"/>
    <xf numFmtId="43" fontId="0" fillId="0" borderId="4" xfId="1" applyFont="1" applyBorder="1"/>
    <xf numFmtId="43" fontId="0" fillId="0" borderId="5" xfId="1" applyFont="1" applyBorder="1"/>
    <xf numFmtId="43" fontId="2" fillId="0" borderId="5" xfId="1" applyFont="1" applyBorder="1"/>
    <xf numFmtId="43" fontId="2" fillId="0" borderId="0" xfId="1" applyFont="1" applyAlignment="1">
      <alignment horizontal="left"/>
    </xf>
    <xf numFmtId="43" fontId="0" fillId="0" borderId="1" xfId="0" applyNumberFormat="1" applyBorder="1"/>
    <xf numFmtId="0" fontId="2" fillId="0" borderId="6" xfId="0" applyFont="1" applyFill="1" applyBorder="1"/>
    <xf numFmtId="43" fontId="2" fillId="0" borderId="3" xfId="1" applyFont="1" applyBorder="1"/>
    <xf numFmtId="0" fontId="2" fillId="0" borderId="4" xfId="0" applyFont="1" applyBorder="1"/>
    <xf numFmtId="43" fontId="1" fillId="0" borderId="1" xfId="1" applyFont="1" applyBorder="1"/>
    <xf numFmtId="43" fontId="0" fillId="0" borderId="6" xfId="1" applyFont="1" applyFill="1" applyBorder="1"/>
    <xf numFmtId="0" fontId="2" fillId="0" borderId="1" xfId="0" applyFont="1" applyBorder="1" applyAlignment="1">
      <alignment horizontal="center"/>
    </xf>
    <xf numFmtId="4" fontId="2" fillId="0" borderId="0" xfId="0" applyNumberFormat="1" applyFont="1"/>
    <xf numFmtId="2" fontId="0" fillId="0" borderId="0" xfId="0" applyNumberFormat="1"/>
    <xf numFmtId="0" fontId="0" fillId="0" borderId="1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43" fontId="2" fillId="0" borderId="4" xfId="1" applyFont="1" applyBorder="1"/>
    <xf numFmtId="43" fontId="2" fillId="0" borderId="9" xfId="1" applyFont="1" applyBorder="1"/>
    <xf numFmtId="0" fontId="2" fillId="0" borderId="5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8" xfId="0" applyBorder="1" applyAlignment="1"/>
    <xf numFmtId="3" fontId="0" fillId="0" borderId="1" xfId="0" applyNumberFormat="1" applyBorder="1"/>
    <xf numFmtId="4" fontId="0" fillId="0" borderId="1" xfId="0" applyNumberFormat="1" applyBorder="1"/>
    <xf numFmtId="43" fontId="0" fillId="0" borderId="3" xfId="0" applyNumberFormat="1" applyBorder="1"/>
    <xf numFmtId="0" fontId="2" fillId="0" borderId="9" xfId="0" applyFont="1" applyBorder="1"/>
    <xf numFmtId="43" fontId="0" fillId="0" borderId="4" xfId="0" applyNumberFormat="1" applyBorder="1"/>
    <xf numFmtId="0" fontId="0" fillId="0" borderId="5" xfId="0" applyBorder="1"/>
    <xf numFmtId="43" fontId="0" fillId="0" borderId="10" xfId="1" applyFont="1" applyBorder="1"/>
    <xf numFmtId="43" fontId="2" fillId="0" borderId="3" xfId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3" fontId="0" fillId="0" borderId="6" xfId="1" applyFont="1" applyBorder="1"/>
    <xf numFmtId="43" fontId="2" fillId="0" borderId="6" xfId="1" applyFont="1" applyBorder="1"/>
    <xf numFmtId="43" fontId="2" fillId="0" borderId="2" xfId="1" applyFont="1" applyBorder="1"/>
    <xf numFmtId="43" fontId="2" fillId="0" borderId="10" xfId="1" applyFont="1" applyBorder="1"/>
    <xf numFmtId="0" fontId="2" fillId="0" borderId="0" xfId="0" applyFont="1" applyAlignment="1">
      <alignment horizontal="left" vertical="center"/>
    </xf>
    <xf numFmtId="0" fontId="0" fillId="0" borderId="0" xfId="0" applyAlignment="1"/>
    <xf numFmtId="0" fontId="2" fillId="0" borderId="0" xfId="0" applyFont="1" applyBorder="1" applyAlignment="1"/>
    <xf numFmtId="4" fontId="2" fillId="0" borderId="11" xfId="0" applyNumberFormat="1" applyFont="1" applyBorder="1"/>
    <xf numFmtId="0" fontId="0" fillId="0" borderId="11" xfId="0" applyBorder="1"/>
    <xf numFmtId="4" fontId="0" fillId="0" borderId="0" xfId="0" applyNumberFormat="1"/>
    <xf numFmtId="43" fontId="0" fillId="0" borderId="12" xfId="1" applyFont="1" applyBorder="1"/>
    <xf numFmtId="43" fontId="0" fillId="0" borderId="9" xfId="1" applyFont="1" applyBorder="1"/>
    <xf numFmtId="43" fontId="5" fillId="0" borderId="9" xfId="1" applyFont="1" applyBorder="1"/>
    <xf numFmtId="43" fontId="0" fillId="0" borderId="13" xfId="1" applyFont="1" applyBorder="1"/>
    <xf numFmtId="43" fontId="2" fillId="0" borderId="14" xfId="1" applyFont="1" applyBorder="1"/>
    <xf numFmtId="0" fontId="0" fillId="0" borderId="0" xfId="0" applyAlignment="1">
      <alignment horizontal="center"/>
    </xf>
    <xf numFmtId="43" fontId="2" fillId="0" borderId="0" xfId="0" applyNumberFormat="1" applyFont="1"/>
    <xf numFmtId="43" fontId="6" fillId="0" borderId="0" xfId="0" applyNumberFormat="1" applyFont="1"/>
    <xf numFmtId="0" fontId="2" fillId="0" borderId="0" xfId="0" applyFont="1" applyAlignment="1">
      <alignment horizontal="center"/>
    </xf>
    <xf numFmtId="43" fontId="6" fillId="0" borderId="0" xfId="1" applyFont="1"/>
    <xf numFmtId="0" fontId="6" fillId="0" borderId="0" xfId="0" applyFont="1"/>
    <xf numFmtId="0" fontId="6" fillId="0" borderId="0" xfId="0" applyFont="1" applyAlignment="1">
      <alignment horizontal="left" vertical="center"/>
    </xf>
    <xf numFmtId="43" fontId="0" fillId="2" borderId="0" xfId="1" applyFont="1" applyFill="1"/>
    <xf numFmtId="0" fontId="0" fillId="2" borderId="0" xfId="0" applyFill="1"/>
    <xf numFmtId="43" fontId="0" fillId="2" borderId="9" xfId="1" applyFont="1" applyFill="1" applyBorder="1"/>
    <xf numFmtId="43" fontId="0" fillId="2" borderId="5" xfId="1" applyFont="1" applyFill="1" applyBorder="1"/>
    <xf numFmtId="43" fontId="0" fillId="2" borderId="1" xfId="1" applyFont="1" applyFill="1" applyBorder="1"/>
    <xf numFmtId="43" fontId="2" fillId="0" borderId="4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3" fontId="2" fillId="0" borderId="4" xfId="1" applyFont="1" applyBorder="1" applyAlignment="1">
      <alignment horizontal="center"/>
    </xf>
    <xf numFmtId="43" fontId="2" fillId="0" borderId="6" xfId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3" fontId="2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17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C3:P28" headerRowCount="0" totalsRowShown="0" headerRowDxfId="16" tableBorderDxfId="15">
  <tableColumns count="14">
    <tableColumn id="1" name="Column1" headerRowDxfId="14"/>
    <tableColumn id="3" name="Column2" headerRowDxfId="13"/>
    <tableColumn id="4" name="Column3" headerRowDxfId="12"/>
    <tableColumn id="5" name="Column4" headerRowDxfId="11"/>
    <tableColumn id="6" name="Column5" headerRowDxfId="10"/>
    <tableColumn id="7" name="Column6" headerRowDxfId="9"/>
    <tableColumn id="8" name="Column7" headerRowDxfId="8"/>
    <tableColumn id="9" name="Column8" headerRowDxfId="7"/>
    <tableColumn id="10" name="Column9" headerRowDxfId="6"/>
    <tableColumn id="11" name="Column10" headerRowDxfId="5"/>
    <tableColumn id="12" name="Column11" headerRowDxfId="4"/>
    <tableColumn id="13" name="Column12" headerRowDxfId="3"/>
    <tableColumn id="14" name="Column13" headerRowDxfId="2" dataDxfId="1" dataCellStyle="Comma"/>
    <tableColumn id="15" name="Column14" headerRow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B10" workbookViewId="0">
      <selection activeCell="F28" sqref="F28"/>
    </sheetView>
  </sheetViews>
  <sheetFormatPr defaultRowHeight="15" x14ac:dyDescent="0.25"/>
  <cols>
    <col min="1" max="1" width="12.28515625" customWidth="1"/>
    <col min="2" max="2" width="18.5703125" customWidth="1"/>
    <col min="3" max="3" width="11.85546875" customWidth="1"/>
    <col min="4" max="4" width="1.7109375" customWidth="1"/>
    <col min="5" max="5" width="16.5703125" bestFit="1" customWidth="1"/>
    <col min="6" max="6" width="13.28515625" customWidth="1"/>
    <col min="7" max="7" width="12.28515625" customWidth="1"/>
    <col min="8" max="8" width="2.28515625" customWidth="1"/>
    <col min="9" max="9" width="14.85546875" customWidth="1"/>
    <col min="10" max="10" width="14.28515625" bestFit="1" customWidth="1"/>
    <col min="11" max="11" width="9.5703125" bestFit="1" customWidth="1"/>
  </cols>
  <sheetData>
    <row r="1" spans="2:10" x14ac:dyDescent="0.25">
      <c r="B1" s="14" t="s">
        <v>155</v>
      </c>
      <c r="G1" s="3"/>
    </row>
    <row r="2" spans="2:10" ht="15.75" thickBot="1" x14ac:dyDescent="0.3">
      <c r="G2" s="3"/>
    </row>
    <row r="3" spans="2:10" ht="15.75" thickBot="1" x14ac:dyDescent="0.3">
      <c r="B3" s="10" t="s">
        <v>141</v>
      </c>
      <c r="C3" s="32">
        <v>346200.92</v>
      </c>
      <c r="D3" s="13"/>
      <c r="E3" s="19"/>
      <c r="F3" s="13"/>
      <c r="H3" s="55"/>
    </row>
    <row r="4" spans="2:10" x14ac:dyDescent="0.25">
      <c r="B4" s="10" t="s">
        <v>4</v>
      </c>
      <c r="C4" s="12">
        <v>3411.32</v>
      </c>
      <c r="D4" s="13"/>
      <c r="E4" s="13"/>
      <c r="F4" s="13"/>
    </row>
    <row r="5" spans="2:10" x14ac:dyDescent="0.25">
      <c r="B5" s="83" t="s">
        <v>2</v>
      </c>
      <c r="C5" s="84" t="s">
        <v>12</v>
      </c>
      <c r="D5" s="85"/>
      <c r="E5" s="74" t="s">
        <v>13</v>
      </c>
      <c r="F5" s="74" t="s">
        <v>117</v>
      </c>
      <c r="G5" s="87" t="s">
        <v>113</v>
      </c>
      <c r="I5" s="65" t="s">
        <v>118</v>
      </c>
      <c r="J5" s="62" t="s">
        <v>119</v>
      </c>
    </row>
    <row r="6" spans="2:10" x14ac:dyDescent="0.25">
      <c r="B6" s="83"/>
      <c r="C6" s="84"/>
      <c r="D6" s="86"/>
      <c r="E6" s="75"/>
      <c r="F6" s="75"/>
      <c r="G6" s="88"/>
    </row>
    <row r="7" spans="2:10" x14ac:dyDescent="0.25">
      <c r="B7" s="1" t="s">
        <v>142</v>
      </c>
      <c r="C7" s="17">
        <v>29730</v>
      </c>
      <c r="D7" s="47"/>
      <c r="E7" s="44">
        <v>11163.1</v>
      </c>
      <c r="F7" s="72">
        <f t="shared" ref="F7:F18" si="0">SUM(C7-E7)</f>
        <v>18566.900000000001</v>
      </c>
      <c r="G7" s="20">
        <f>C3+C4+F7</f>
        <v>368179.14</v>
      </c>
      <c r="I7" s="3">
        <v>365864.92</v>
      </c>
      <c r="J7" s="3">
        <f t="shared" ref="J7:J18" si="1">SUM(G7-I7)</f>
        <v>2314.2200000000303</v>
      </c>
    </row>
    <row r="8" spans="2:10" x14ac:dyDescent="0.25">
      <c r="B8" s="1" t="s">
        <v>143</v>
      </c>
      <c r="C8" s="17">
        <v>26065.59</v>
      </c>
      <c r="D8" s="47"/>
      <c r="E8" s="44">
        <v>12755.85</v>
      </c>
      <c r="F8" s="17">
        <f t="shared" si="0"/>
        <v>13309.74</v>
      </c>
      <c r="G8" s="20">
        <f t="shared" ref="G8:G18" si="2">G7+F8</f>
        <v>381488.88</v>
      </c>
      <c r="I8" s="3">
        <v>379122.51</v>
      </c>
      <c r="J8" s="7">
        <f t="shared" si="1"/>
        <v>2366.3699999999953</v>
      </c>
    </row>
    <row r="9" spans="2:10" x14ac:dyDescent="0.25">
      <c r="B9" s="1" t="s">
        <v>144</v>
      </c>
      <c r="C9" s="17">
        <v>27897</v>
      </c>
      <c r="D9" s="47"/>
      <c r="E9" s="44">
        <v>9880.1</v>
      </c>
      <c r="F9" s="17">
        <f t="shared" si="0"/>
        <v>18016.900000000001</v>
      </c>
      <c r="G9" s="20">
        <v>399505.78</v>
      </c>
      <c r="I9" s="3">
        <v>389582.51</v>
      </c>
      <c r="J9" s="7">
        <f t="shared" si="1"/>
        <v>9923.2700000000186</v>
      </c>
    </row>
    <row r="10" spans="2:10" x14ac:dyDescent="0.25">
      <c r="B10" s="1" t="s">
        <v>145</v>
      </c>
      <c r="C10" s="17">
        <v>23167</v>
      </c>
      <c r="D10" s="47"/>
      <c r="E10" s="44">
        <v>20513.7</v>
      </c>
      <c r="F10" s="17">
        <f t="shared" si="0"/>
        <v>2653.2999999999993</v>
      </c>
      <c r="G10" s="20">
        <v>402159.08</v>
      </c>
      <c r="I10" s="3">
        <v>401400.51</v>
      </c>
      <c r="J10" s="7">
        <v>758.67</v>
      </c>
    </row>
    <row r="11" spans="2:10" x14ac:dyDescent="0.25">
      <c r="B11" s="1" t="s">
        <v>146</v>
      </c>
      <c r="C11" s="17">
        <v>34579</v>
      </c>
      <c r="D11" s="47"/>
      <c r="E11" s="44">
        <v>34666.300000000003</v>
      </c>
      <c r="F11" s="57">
        <f t="shared" si="0"/>
        <v>-87.30000000000291</v>
      </c>
      <c r="G11" s="20">
        <f t="shared" si="2"/>
        <v>402071.78</v>
      </c>
      <c r="I11" s="3">
        <v>385438.01</v>
      </c>
      <c r="J11" s="7">
        <f t="shared" si="1"/>
        <v>16633.770000000019</v>
      </c>
    </row>
    <row r="12" spans="2:10" x14ac:dyDescent="0.25">
      <c r="B12" s="1" t="s">
        <v>147</v>
      </c>
      <c r="C12" s="17">
        <v>42909.45</v>
      </c>
      <c r="D12" s="47"/>
      <c r="E12" s="44">
        <v>12921.75</v>
      </c>
      <c r="F12" s="58">
        <f t="shared" si="0"/>
        <v>29987.699999999997</v>
      </c>
      <c r="G12" s="20">
        <f t="shared" si="2"/>
        <v>432059.48000000004</v>
      </c>
      <c r="I12" s="3">
        <v>428192.46</v>
      </c>
      <c r="J12" s="7">
        <f t="shared" si="1"/>
        <v>3867.0200000000186</v>
      </c>
    </row>
    <row r="13" spans="2:10" x14ac:dyDescent="0.25">
      <c r="B13" s="1" t="s">
        <v>148</v>
      </c>
      <c r="C13" s="17"/>
      <c r="D13" s="47"/>
      <c r="E13" s="44"/>
      <c r="F13" s="58">
        <f t="shared" si="0"/>
        <v>0</v>
      </c>
      <c r="G13" s="20">
        <f t="shared" si="2"/>
        <v>432059.48000000004</v>
      </c>
      <c r="I13" s="3"/>
      <c r="J13" s="7">
        <f t="shared" si="1"/>
        <v>432059.48000000004</v>
      </c>
    </row>
    <row r="14" spans="2:10" x14ac:dyDescent="0.25">
      <c r="B14" s="1" t="s">
        <v>149</v>
      </c>
      <c r="C14" s="17"/>
      <c r="D14" s="47"/>
      <c r="E14" s="44"/>
      <c r="F14" s="58">
        <f t="shared" si="0"/>
        <v>0</v>
      </c>
      <c r="G14" s="20">
        <f t="shared" si="2"/>
        <v>432059.48000000004</v>
      </c>
      <c r="I14" s="3"/>
      <c r="J14" s="7">
        <f t="shared" si="1"/>
        <v>432059.48000000004</v>
      </c>
    </row>
    <row r="15" spans="2:10" x14ac:dyDescent="0.25">
      <c r="B15" s="1" t="s">
        <v>150</v>
      </c>
      <c r="C15" s="17"/>
      <c r="D15" s="47"/>
      <c r="E15" s="44"/>
      <c r="F15" s="58">
        <f t="shared" si="0"/>
        <v>0</v>
      </c>
      <c r="G15" s="20">
        <f t="shared" si="2"/>
        <v>432059.48000000004</v>
      </c>
      <c r="I15" s="3"/>
      <c r="J15" s="7">
        <f t="shared" si="1"/>
        <v>432059.48000000004</v>
      </c>
    </row>
    <row r="16" spans="2:10" x14ac:dyDescent="0.25">
      <c r="B16" s="1" t="s">
        <v>151</v>
      </c>
      <c r="C16" s="17"/>
      <c r="D16" s="47"/>
      <c r="E16" s="44"/>
      <c r="F16" s="58">
        <f t="shared" si="0"/>
        <v>0</v>
      </c>
      <c r="G16" s="20">
        <f t="shared" si="2"/>
        <v>432059.48000000004</v>
      </c>
      <c r="I16" s="3"/>
      <c r="J16" s="7">
        <f t="shared" si="1"/>
        <v>432059.48000000004</v>
      </c>
    </row>
    <row r="17" spans="1:11" x14ac:dyDescent="0.25">
      <c r="B17" s="1" t="s">
        <v>152</v>
      </c>
      <c r="C17" s="17"/>
      <c r="D17" s="47"/>
      <c r="E17" s="44"/>
      <c r="F17" s="71">
        <f t="shared" si="0"/>
        <v>0</v>
      </c>
      <c r="G17" s="20">
        <f t="shared" si="2"/>
        <v>432059.48000000004</v>
      </c>
      <c r="I17" s="3"/>
      <c r="J17" s="7">
        <f t="shared" si="1"/>
        <v>432059.48000000004</v>
      </c>
      <c r="K17" s="7"/>
    </row>
    <row r="18" spans="1:11" x14ac:dyDescent="0.25">
      <c r="B18" s="1" t="s">
        <v>153</v>
      </c>
      <c r="C18" s="17"/>
      <c r="D18" s="47"/>
      <c r="E18" s="44"/>
      <c r="F18" s="17">
        <f t="shared" si="0"/>
        <v>0</v>
      </c>
      <c r="G18" s="20">
        <f t="shared" si="2"/>
        <v>432059.48000000004</v>
      </c>
      <c r="I18" s="66"/>
      <c r="J18" s="64">
        <f t="shared" si="1"/>
        <v>432059.48000000004</v>
      </c>
    </row>
    <row r="19" spans="1:11" ht="15.75" thickBot="1" x14ac:dyDescent="0.3">
      <c r="B19" s="8" t="s">
        <v>154</v>
      </c>
      <c r="C19" s="18">
        <f>SUM(C7:C18)</f>
        <v>184348.03999999998</v>
      </c>
      <c r="D19" s="48"/>
      <c r="E19" s="50">
        <f>SUM(E7:E18)</f>
        <v>101900.8</v>
      </c>
      <c r="F19" s="59">
        <f>SUM(F7:F18)</f>
        <v>82447.239999999991</v>
      </c>
      <c r="G19" s="20" t="s">
        <v>114</v>
      </c>
      <c r="I19" s="3"/>
    </row>
    <row r="20" spans="1:11" ht="15.75" thickBot="1" x14ac:dyDescent="0.3">
      <c r="B20" s="8" t="s">
        <v>115</v>
      </c>
      <c r="C20" s="18">
        <f>C3+C4+C19</f>
        <v>533960.28</v>
      </c>
      <c r="D20" s="49"/>
      <c r="E20" s="50">
        <f>E19</f>
        <v>101900.8</v>
      </c>
      <c r="F20" s="60">
        <f>SUM(C20-E20)</f>
        <v>432059.48000000004</v>
      </c>
      <c r="G20" s="20">
        <f>F20</f>
        <v>432059.48000000004</v>
      </c>
      <c r="I20" s="13">
        <v>385438.01</v>
      </c>
      <c r="J20" s="63">
        <f>SUM(G20-I20)</f>
        <v>46621.47000000003</v>
      </c>
    </row>
    <row r="21" spans="1:11" ht="15.75" thickBot="1" x14ac:dyDescent="0.3">
      <c r="C21" s="3"/>
      <c r="D21" s="3"/>
      <c r="E21" s="51" t="s">
        <v>14</v>
      </c>
      <c r="F21" s="61"/>
      <c r="G21" s="20">
        <f>SUM(G20)</f>
        <v>432059.48000000004</v>
      </c>
    </row>
    <row r="22" spans="1:11" x14ac:dyDescent="0.25">
      <c r="B22" s="70"/>
      <c r="C22" s="3"/>
      <c r="D22" s="13"/>
      <c r="E22" s="51"/>
      <c r="F22" s="27"/>
    </row>
    <row r="23" spans="1:11" ht="15.75" thickBot="1" x14ac:dyDescent="0.3">
      <c r="B23" s="69"/>
      <c r="C23" s="3"/>
      <c r="D23" s="13"/>
      <c r="E23" s="51"/>
      <c r="F23" s="3"/>
      <c r="G23" s="3"/>
    </row>
    <row r="24" spans="1:11" ht="15.75" thickBot="1" x14ac:dyDescent="0.3">
      <c r="B24" s="70"/>
      <c r="D24" s="10"/>
      <c r="E24" s="51" t="s">
        <v>101</v>
      </c>
      <c r="F24" s="54">
        <v>3867.02</v>
      </c>
      <c r="G24" s="3"/>
    </row>
    <row r="25" spans="1:11" ht="15.75" thickBot="1" x14ac:dyDescent="0.3">
      <c r="D25" s="10"/>
      <c r="E25" s="68"/>
      <c r="F25" s="67"/>
    </row>
    <row r="26" spans="1:11" ht="15.75" thickBot="1" x14ac:dyDescent="0.3">
      <c r="D26" s="10"/>
      <c r="E26" s="51" t="s">
        <v>135</v>
      </c>
      <c r="F26" s="54">
        <v>428192.46</v>
      </c>
      <c r="G26" s="3"/>
    </row>
    <row r="27" spans="1:11" x14ac:dyDescent="0.25">
      <c r="D27" s="10"/>
      <c r="E27" s="51"/>
      <c r="G27" s="3"/>
    </row>
    <row r="28" spans="1:11" x14ac:dyDescent="0.25">
      <c r="E28" s="51" t="s">
        <v>124</v>
      </c>
      <c r="F28" s="27"/>
    </row>
    <row r="29" spans="1:11" ht="15.75" x14ac:dyDescent="0.25">
      <c r="A29" s="82"/>
      <c r="B29" s="82"/>
      <c r="C29" s="82"/>
      <c r="D29" s="82"/>
    </row>
    <row r="31" spans="1:11" x14ac:dyDescent="0.25">
      <c r="A31" s="77"/>
      <c r="B31" s="77"/>
      <c r="D31" s="80"/>
      <c r="E31" s="80"/>
      <c r="F31" s="52"/>
      <c r="G31" s="77"/>
      <c r="H31" s="77"/>
      <c r="I31" s="77"/>
      <c r="J31" s="77"/>
    </row>
    <row r="32" spans="1:11" ht="24" customHeight="1" x14ac:dyDescent="0.25">
      <c r="A32" s="78"/>
      <c r="B32" s="78"/>
      <c r="D32" s="78"/>
      <c r="E32" s="78"/>
      <c r="F32" s="5"/>
      <c r="G32" s="78"/>
      <c r="H32" s="78"/>
      <c r="I32" s="78"/>
      <c r="J32" s="78"/>
    </row>
    <row r="33" spans="1:10" x14ac:dyDescent="0.25">
      <c r="A33" s="79" t="s">
        <v>84</v>
      </c>
      <c r="B33" s="79"/>
      <c r="D33" s="81" t="s">
        <v>85</v>
      </c>
      <c r="E33" s="81"/>
      <c r="F33" s="53"/>
      <c r="G33" s="76" t="s">
        <v>86</v>
      </c>
      <c r="H33" s="76"/>
      <c r="I33" s="76"/>
      <c r="J33" s="76"/>
    </row>
  </sheetData>
  <mergeCells count="13">
    <mergeCell ref="F5:F6"/>
    <mergeCell ref="G33:J33"/>
    <mergeCell ref="A31:B32"/>
    <mergeCell ref="A33:B33"/>
    <mergeCell ref="D31:E32"/>
    <mergeCell ref="D33:E33"/>
    <mergeCell ref="G31:J32"/>
    <mergeCell ref="A29:D29"/>
    <mergeCell ref="B5:B6"/>
    <mergeCell ref="C5:C6"/>
    <mergeCell ref="E5:E6"/>
    <mergeCell ref="D5:D6"/>
    <mergeCell ref="G5:G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view="pageBreakPreview" topLeftCell="A22" zoomScale="80" zoomScaleNormal="120" zoomScaleSheetLayoutView="80" workbookViewId="0">
      <selection activeCell="H49" sqref="H49"/>
    </sheetView>
  </sheetViews>
  <sheetFormatPr defaultRowHeight="15" x14ac:dyDescent="0.25"/>
  <cols>
    <col min="1" max="1" width="3.7109375" customWidth="1"/>
    <col min="2" max="2" width="37.5703125" customWidth="1"/>
    <col min="3" max="3" width="12" customWidth="1"/>
    <col min="4" max="4" width="11.28515625" bestFit="1" customWidth="1"/>
    <col min="5" max="5" width="12.28515625" customWidth="1"/>
    <col min="6" max="6" width="13.85546875" bestFit="1" customWidth="1"/>
    <col min="7" max="7" width="12.28515625" bestFit="1" customWidth="1"/>
    <col min="8" max="8" width="12.42578125" bestFit="1" customWidth="1"/>
    <col min="9" max="11" width="11.28515625" bestFit="1" customWidth="1"/>
    <col min="12" max="12" width="12.28515625" customWidth="1"/>
    <col min="13" max="13" width="12" customWidth="1"/>
    <col min="14" max="14" width="12.5703125" customWidth="1"/>
    <col min="15" max="15" width="12.42578125" customWidth="1"/>
    <col min="16" max="16" width="12.140625" customWidth="1"/>
    <col min="17" max="17" width="11.5703125" bestFit="1" customWidth="1"/>
  </cols>
  <sheetData>
    <row r="1" spans="1:15" ht="15.75" x14ac:dyDescent="0.25">
      <c r="A1" s="90" t="s">
        <v>134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</row>
    <row r="2" spans="1:15" ht="15.75" x14ac:dyDescent="0.25">
      <c r="B2" s="10" t="s">
        <v>139</v>
      </c>
    </row>
    <row r="3" spans="1:15" x14ac:dyDescent="0.25">
      <c r="A3" s="30" t="s">
        <v>44</v>
      </c>
      <c r="B3" s="26" t="s">
        <v>2</v>
      </c>
      <c r="C3" s="26" t="s">
        <v>29</v>
      </c>
      <c r="D3" s="26" t="s">
        <v>30</v>
      </c>
      <c r="E3" s="26" t="s">
        <v>20</v>
      </c>
      <c r="F3" s="26" t="s">
        <v>21</v>
      </c>
      <c r="G3" s="26" t="s">
        <v>42</v>
      </c>
      <c r="H3" s="26" t="s">
        <v>23</v>
      </c>
      <c r="I3" s="26" t="s">
        <v>24</v>
      </c>
      <c r="J3" s="26" t="s">
        <v>25</v>
      </c>
      <c r="K3" s="26" t="s">
        <v>26</v>
      </c>
      <c r="L3" s="26" t="s">
        <v>31</v>
      </c>
      <c r="M3" s="34" t="s">
        <v>32</v>
      </c>
      <c r="N3" s="35" t="s">
        <v>33</v>
      </c>
      <c r="O3" s="26" t="s">
        <v>0</v>
      </c>
    </row>
    <row r="4" spans="1:15" x14ac:dyDescent="0.25">
      <c r="A4" s="31" t="s">
        <v>45</v>
      </c>
      <c r="B4" s="8" t="s">
        <v>43</v>
      </c>
      <c r="C4" s="2">
        <v>2650</v>
      </c>
      <c r="D4" s="2">
        <v>2100</v>
      </c>
      <c r="E4" s="2">
        <v>2210</v>
      </c>
      <c r="F4" s="2">
        <v>2510</v>
      </c>
      <c r="G4" s="2">
        <v>590</v>
      </c>
      <c r="H4" s="2">
        <v>1650</v>
      </c>
      <c r="I4" s="2"/>
      <c r="J4" s="2"/>
      <c r="K4" s="2"/>
      <c r="L4" s="2"/>
      <c r="M4" s="17"/>
      <c r="N4" s="2"/>
      <c r="O4" s="12">
        <f>SUM(C4:N4)</f>
        <v>11710</v>
      </c>
    </row>
    <row r="5" spans="1:15" x14ac:dyDescent="0.25">
      <c r="A5" s="31" t="s">
        <v>46</v>
      </c>
      <c r="B5" s="8" t="s">
        <v>83</v>
      </c>
      <c r="C5" s="2">
        <v>508.35</v>
      </c>
      <c r="D5" s="2">
        <v>1235.25</v>
      </c>
      <c r="E5" s="2"/>
      <c r="F5" s="2"/>
      <c r="G5" s="2">
        <v>1753.2</v>
      </c>
      <c r="H5" s="2">
        <v>980.25</v>
      </c>
      <c r="I5" s="2"/>
      <c r="J5" s="2"/>
      <c r="K5" s="2"/>
      <c r="L5" s="2"/>
      <c r="M5" s="17"/>
      <c r="N5" s="73"/>
      <c r="O5" s="22">
        <f t="shared" ref="O5:O40" si="0">SUM(C5:N5)</f>
        <v>4477.05</v>
      </c>
    </row>
    <row r="6" spans="1:15" x14ac:dyDescent="0.25">
      <c r="A6" s="31" t="s">
        <v>47</v>
      </c>
      <c r="B6" s="8" t="s">
        <v>39</v>
      </c>
      <c r="C6" s="2"/>
      <c r="D6" s="2">
        <v>0</v>
      </c>
      <c r="E6" s="2">
        <v>0</v>
      </c>
      <c r="F6" s="2"/>
      <c r="G6" s="2"/>
      <c r="H6" s="2">
        <v>0</v>
      </c>
      <c r="I6" s="2"/>
      <c r="J6" s="2"/>
      <c r="K6" s="2"/>
      <c r="L6" s="2"/>
      <c r="M6" s="17">
        <v>0</v>
      </c>
      <c r="N6" s="2"/>
      <c r="O6" s="22">
        <f t="shared" si="0"/>
        <v>0</v>
      </c>
    </row>
    <row r="7" spans="1:15" x14ac:dyDescent="0.25">
      <c r="A7" s="31" t="s">
        <v>48</v>
      </c>
      <c r="B7" s="8" t="s">
        <v>93</v>
      </c>
      <c r="C7" s="2"/>
      <c r="D7" s="2">
        <v>165.4</v>
      </c>
      <c r="E7" s="2">
        <v>82.7</v>
      </c>
      <c r="F7" s="2">
        <v>82.7</v>
      </c>
      <c r="G7" s="2">
        <v>82.7</v>
      </c>
      <c r="H7" s="2">
        <v>82.7</v>
      </c>
      <c r="I7" s="2"/>
      <c r="J7" s="2"/>
      <c r="K7" s="2"/>
      <c r="L7" s="2"/>
      <c r="M7" s="17"/>
      <c r="N7" s="2"/>
      <c r="O7" s="22">
        <f t="shared" si="0"/>
        <v>496.2</v>
      </c>
    </row>
    <row r="8" spans="1:15" x14ac:dyDescent="0.25">
      <c r="A8" s="31" t="s">
        <v>49</v>
      </c>
      <c r="B8" s="8" t="s">
        <v>116</v>
      </c>
      <c r="C8" s="2">
        <v>259.64999999999998</v>
      </c>
      <c r="D8" s="2"/>
      <c r="E8" s="2"/>
      <c r="F8" s="2"/>
      <c r="G8" s="2"/>
      <c r="H8" s="2"/>
      <c r="I8" s="2"/>
      <c r="J8" s="2"/>
      <c r="K8" s="2"/>
      <c r="L8" s="2"/>
      <c r="M8" s="17"/>
      <c r="N8" s="2"/>
      <c r="O8" s="22">
        <f t="shared" si="0"/>
        <v>259.64999999999998</v>
      </c>
    </row>
    <row r="9" spans="1:15" x14ac:dyDescent="0.25">
      <c r="A9" s="31" t="s">
        <v>50</v>
      </c>
      <c r="B9" s="8" t="s">
        <v>6</v>
      </c>
      <c r="C9" s="2">
        <v>0</v>
      </c>
      <c r="D9" s="2"/>
      <c r="E9" s="2">
        <v>2098</v>
      </c>
      <c r="F9" s="2">
        <v>1780</v>
      </c>
      <c r="G9" s="2"/>
      <c r="H9" s="2">
        <v>3198</v>
      </c>
      <c r="I9" s="2"/>
      <c r="J9" s="2"/>
      <c r="K9" s="2"/>
      <c r="L9" s="2"/>
      <c r="M9" s="17"/>
      <c r="N9" s="2"/>
      <c r="O9" s="22">
        <f t="shared" si="0"/>
        <v>7076</v>
      </c>
    </row>
    <row r="10" spans="1:15" x14ac:dyDescent="0.25">
      <c r="A10" s="31" t="s">
        <v>51</v>
      </c>
      <c r="B10" s="8" t="s">
        <v>8</v>
      </c>
      <c r="C10" s="2">
        <v>1000</v>
      </c>
      <c r="D10" s="2">
        <v>1000</v>
      </c>
      <c r="E10" s="2">
        <v>1000</v>
      </c>
      <c r="F10" s="2">
        <v>1000</v>
      </c>
      <c r="G10" s="2">
        <v>4550</v>
      </c>
      <c r="H10" s="2">
        <v>1000</v>
      </c>
      <c r="I10" s="2"/>
      <c r="J10" s="2"/>
      <c r="K10" s="2"/>
      <c r="L10" s="2"/>
      <c r="M10" s="17"/>
      <c r="N10" s="2"/>
      <c r="O10" s="22">
        <f t="shared" si="0"/>
        <v>9550</v>
      </c>
    </row>
    <row r="11" spans="1:15" x14ac:dyDescent="0.25">
      <c r="A11" s="31" t="s">
        <v>52</v>
      </c>
      <c r="B11" s="8" t="s">
        <v>5</v>
      </c>
      <c r="C11" s="2">
        <v>800</v>
      </c>
      <c r="D11" s="2">
        <v>800</v>
      </c>
      <c r="E11" s="2">
        <v>800</v>
      </c>
      <c r="F11" s="2">
        <v>800</v>
      </c>
      <c r="G11" s="2">
        <v>800</v>
      </c>
      <c r="H11" s="2">
        <v>800</v>
      </c>
      <c r="I11" s="2"/>
      <c r="J11" s="2"/>
      <c r="K11" s="2"/>
      <c r="L11" s="2"/>
      <c r="M11" s="17"/>
      <c r="N11" s="2"/>
      <c r="O11" s="22">
        <f t="shared" si="0"/>
        <v>4800</v>
      </c>
    </row>
    <row r="12" spans="1:15" x14ac:dyDescent="0.25">
      <c r="A12" s="31" t="s">
        <v>53</v>
      </c>
      <c r="B12" s="8" t="s">
        <v>128</v>
      </c>
      <c r="C12" s="2">
        <v>1000</v>
      </c>
      <c r="D12" s="2">
        <v>1000</v>
      </c>
      <c r="E12" s="2">
        <v>1000</v>
      </c>
      <c r="F12" s="2">
        <v>1000</v>
      </c>
      <c r="G12" s="2">
        <v>2200</v>
      </c>
      <c r="H12" s="2">
        <v>1000</v>
      </c>
      <c r="I12" s="2"/>
      <c r="J12" s="2"/>
      <c r="K12" s="2"/>
      <c r="L12" s="2"/>
      <c r="M12" s="17"/>
      <c r="N12" s="2"/>
      <c r="O12" s="22">
        <f t="shared" si="0"/>
        <v>7200</v>
      </c>
    </row>
    <row r="13" spans="1:15" x14ac:dyDescent="0.25">
      <c r="A13" s="31" t="s">
        <v>54</v>
      </c>
      <c r="B13" s="8" t="s">
        <v>129</v>
      </c>
      <c r="C13" s="2">
        <v>300</v>
      </c>
      <c r="D13" s="2">
        <v>300</v>
      </c>
      <c r="E13" s="2">
        <v>300</v>
      </c>
      <c r="F13" s="2">
        <v>700</v>
      </c>
      <c r="G13" s="2">
        <v>300</v>
      </c>
      <c r="H13" s="2">
        <v>300</v>
      </c>
      <c r="I13" s="2"/>
      <c r="J13" s="2"/>
      <c r="K13" s="2"/>
      <c r="L13" s="2"/>
      <c r="M13" s="17"/>
      <c r="N13" s="2"/>
      <c r="O13" s="22">
        <f t="shared" si="0"/>
        <v>2200</v>
      </c>
    </row>
    <row r="14" spans="1:15" x14ac:dyDescent="0.25">
      <c r="A14" s="31" t="s">
        <v>55</v>
      </c>
      <c r="B14" s="8" t="s">
        <v>34</v>
      </c>
      <c r="C14" s="2">
        <v>654</v>
      </c>
      <c r="D14" s="2">
        <v>642</v>
      </c>
      <c r="E14" s="28">
        <v>765</v>
      </c>
      <c r="F14" s="2">
        <v>925</v>
      </c>
      <c r="G14" s="2">
        <v>1318.8</v>
      </c>
      <c r="H14" s="2">
        <v>1800</v>
      </c>
      <c r="I14" s="28"/>
      <c r="J14" s="2"/>
      <c r="K14" s="2"/>
      <c r="L14" s="2"/>
      <c r="M14" s="17"/>
      <c r="N14" s="2"/>
      <c r="O14" s="22">
        <f t="shared" si="0"/>
        <v>6104.8</v>
      </c>
    </row>
    <row r="15" spans="1:15" x14ac:dyDescent="0.25">
      <c r="A15" s="31" t="s">
        <v>56</v>
      </c>
      <c r="B15" s="8" t="s">
        <v>3</v>
      </c>
      <c r="C15" s="2">
        <v>1000</v>
      </c>
      <c r="D15" s="2">
        <v>1300</v>
      </c>
      <c r="E15" s="2">
        <v>1100</v>
      </c>
      <c r="F15" s="2">
        <v>600</v>
      </c>
      <c r="G15" s="2">
        <v>1000</v>
      </c>
      <c r="H15" s="2">
        <v>1000</v>
      </c>
      <c r="I15" s="2"/>
      <c r="J15" s="2"/>
      <c r="K15" s="2"/>
      <c r="L15" s="2"/>
      <c r="M15" s="17"/>
      <c r="N15" s="2"/>
      <c r="O15" s="22">
        <f t="shared" si="0"/>
        <v>6000</v>
      </c>
    </row>
    <row r="16" spans="1:15" x14ac:dyDescent="0.25">
      <c r="A16" s="31" t="s">
        <v>57</v>
      </c>
      <c r="B16" s="8" t="s">
        <v>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17"/>
      <c r="N16" s="2"/>
      <c r="O16" s="22">
        <f t="shared" si="0"/>
        <v>0</v>
      </c>
    </row>
    <row r="17" spans="1:17" x14ac:dyDescent="0.25">
      <c r="A17" s="31" t="s">
        <v>58</v>
      </c>
      <c r="B17" s="8" t="s">
        <v>133</v>
      </c>
      <c r="C17" s="2">
        <v>140</v>
      </c>
      <c r="D17" s="2">
        <v>138.6</v>
      </c>
      <c r="E17" s="2">
        <v>217.9</v>
      </c>
      <c r="F17" s="2">
        <v>217</v>
      </c>
      <c r="G17" s="2"/>
      <c r="H17" s="2"/>
      <c r="I17" s="2"/>
      <c r="J17" s="2"/>
      <c r="K17" s="2"/>
      <c r="L17" s="2"/>
      <c r="M17" s="17"/>
      <c r="N17" s="2"/>
      <c r="O17" s="22">
        <f t="shared" si="0"/>
        <v>713.5</v>
      </c>
    </row>
    <row r="18" spans="1:17" x14ac:dyDescent="0.25">
      <c r="A18" s="31" t="s">
        <v>59</v>
      </c>
      <c r="B18" s="9" t="s">
        <v>10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"/>
      <c r="O18" s="12">
        <f t="shared" si="0"/>
        <v>0</v>
      </c>
      <c r="Q18" s="7"/>
    </row>
    <row r="19" spans="1:17" x14ac:dyDescent="0.25">
      <c r="A19" s="31" t="s">
        <v>60</v>
      </c>
      <c r="B19" s="9" t="s">
        <v>120</v>
      </c>
      <c r="C19" s="6">
        <v>91.1</v>
      </c>
      <c r="D19" s="2">
        <v>175.15</v>
      </c>
      <c r="E19" s="2">
        <v>15.5</v>
      </c>
      <c r="F19" s="2">
        <v>180</v>
      </c>
      <c r="G19" s="2"/>
      <c r="H19" s="2"/>
      <c r="I19" s="2"/>
      <c r="J19" s="2"/>
      <c r="K19" s="2"/>
      <c r="L19" s="2"/>
      <c r="M19" s="17"/>
      <c r="N19" s="2"/>
      <c r="O19" s="22">
        <f t="shared" si="0"/>
        <v>461.75</v>
      </c>
    </row>
    <row r="20" spans="1:17" x14ac:dyDescent="0.25">
      <c r="A20" s="31" t="s">
        <v>61</v>
      </c>
      <c r="B20" s="9" t="s">
        <v>36</v>
      </c>
      <c r="C20" s="6"/>
      <c r="D20" s="2"/>
      <c r="E20" s="2"/>
      <c r="F20" s="2"/>
      <c r="G20" s="2"/>
      <c r="H20" s="2"/>
      <c r="I20" s="2"/>
      <c r="J20" s="2"/>
      <c r="K20" s="2"/>
      <c r="L20" s="2"/>
      <c r="M20" s="17"/>
      <c r="N20" s="2"/>
      <c r="O20" s="22">
        <f t="shared" si="0"/>
        <v>0</v>
      </c>
    </row>
    <row r="21" spans="1:17" x14ac:dyDescent="0.25">
      <c r="A21" s="31" t="s">
        <v>62</v>
      </c>
      <c r="B21" s="9" t="s">
        <v>121</v>
      </c>
      <c r="C21" s="6"/>
      <c r="D21" s="2"/>
      <c r="E21" s="2"/>
      <c r="F21" s="2"/>
      <c r="G21" s="2"/>
      <c r="H21" s="2"/>
      <c r="I21" s="2"/>
      <c r="J21" s="2"/>
      <c r="K21" s="2"/>
      <c r="L21" s="2"/>
      <c r="M21" s="17"/>
      <c r="N21" s="2"/>
      <c r="O21" s="22">
        <f t="shared" si="0"/>
        <v>0</v>
      </c>
    </row>
    <row r="22" spans="1:17" x14ac:dyDescent="0.25">
      <c r="A22" s="31" t="s">
        <v>63</v>
      </c>
      <c r="B22" s="9" t="s">
        <v>112</v>
      </c>
      <c r="C22" s="2"/>
      <c r="D22" s="2">
        <v>2860.45</v>
      </c>
      <c r="E22" s="2"/>
      <c r="F22" s="2"/>
      <c r="G22" s="2"/>
      <c r="H22" s="2"/>
      <c r="I22" s="2"/>
      <c r="J22" s="2"/>
      <c r="K22" s="2"/>
      <c r="L22" s="2"/>
      <c r="M22" s="17"/>
      <c r="N22" s="2"/>
      <c r="O22" s="22">
        <f t="shared" si="0"/>
        <v>2860.45</v>
      </c>
    </row>
    <row r="23" spans="1:17" x14ac:dyDescent="0.25">
      <c r="A23" s="31" t="s">
        <v>64</v>
      </c>
      <c r="B23" s="9" t="s">
        <v>40</v>
      </c>
      <c r="C23" s="2"/>
      <c r="D23" s="2">
        <v>296</v>
      </c>
      <c r="E23" s="2"/>
      <c r="F23" s="2"/>
      <c r="G23" s="2">
        <v>1200</v>
      </c>
      <c r="H23" s="2">
        <v>61.8</v>
      </c>
      <c r="I23" s="2"/>
      <c r="J23" s="2"/>
      <c r="K23" s="2"/>
      <c r="L23" s="2"/>
      <c r="M23" s="17"/>
      <c r="N23" s="2"/>
      <c r="O23" s="22">
        <f t="shared" si="0"/>
        <v>1557.8</v>
      </c>
    </row>
    <row r="24" spans="1:17" x14ac:dyDescent="0.25">
      <c r="A24" s="31" t="s">
        <v>65</v>
      </c>
      <c r="B24" s="9" t="s">
        <v>104</v>
      </c>
      <c r="C24" s="2"/>
      <c r="D24" s="2"/>
      <c r="E24" s="2"/>
      <c r="F24" s="2">
        <v>1130</v>
      </c>
      <c r="G24" s="2"/>
      <c r="H24" s="2"/>
      <c r="I24" s="2"/>
      <c r="J24" s="2"/>
      <c r="K24" s="2"/>
      <c r="L24" s="2"/>
      <c r="M24" s="17"/>
      <c r="N24" s="2"/>
      <c r="O24" s="22">
        <f t="shared" si="0"/>
        <v>1130</v>
      </c>
    </row>
    <row r="25" spans="1:17" x14ac:dyDescent="0.25">
      <c r="A25" s="31" t="s">
        <v>66</v>
      </c>
      <c r="B25" s="9" t="s">
        <v>94</v>
      </c>
      <c r="C25" s="2"/>
      <c r="D25" s="2"/>
      <c r="E25" s="2"/>
      <c r="F25" s="2"/>
      <c r="G25" s="2">
        <v>12500</v>
      </c>
      <c r="H25" s="2">
        <v>370</v>
      </c>
      <c r="I25" s="2"/>
      <c r="J25" s="2"/>
      <c r="K25" s="2"/>
      <c r="L25" s="2"/>
      <c r="M25" s="17"/>
      <c r="N25" s="2"/>
      <c r="O25" s="22">
        <f t="shared" si="0"/>
        <v>12870</v>
      </c>
    </row>
    <row r="26" spans="1:17" x14ac:dyDescent="0.25">
      <c r="A26" s="31" t="s">
        <v>67</v>
      </c>
      <c r="B26" s="9" t="s">
        <v>9</v>
      </c>
      <c r="C26" s="2">
        <v>130</v>
      </c>
      <c r="D26" s="2">
        <v>68</v>
      </c>
      <c r="E26" s="2">
        <v>41</v>
      </c>
      <c r="F26" s="2">
        <v>561</v>
      </c>
      <c r="G26" s="2">
        <v>1620</v>
      </c>
      <c r="H26" s="2"/>
      <c r="I26" s="2"/>
      <c r="J26" s="2"/>
      <c r="K26" s="2"/>
      <c r="L26" s="2"/>
      <c r="M26" s="17"/>
      <c r="N26" s="2"/>
      <c r="O26" s="22">
        <f t="shared" si="0"/>
        <v>2420</v>
      </c>
    </row>
    <row r="27" spans="1:17" x14ac:dyDescent="0.25">
      <c r="A27" s="31" t="s">
        <v>68</v>
      </c>
      <c r="B27" s="9" t="s">
        <v>38</v>
      </c>
      <c r="C27" s="2">
        <v>100</v>
      </c>
      <c r="D27" s="2"/>
      <c r="E27" s="2"/>
      <c r="F27" s="2">
        <v>50</v>
      </c>
      <c r="G27" s="2"/>
      <c r="H27" s="2">
        <v>80</v>
      </c>
      <c r="I27" s="2"/>
      <c r="J27" s="2"/>
      <c r="K27" s="2"/>
      <c r="L27" s="2"/>
      <c r="M27" s="17"/>
      <c r="N27" s="2"/>
      <c r="O27" s="22">
        <f t="shared" si="0"/>
        <v>230</v>
      </c>
    </row>
    <row r="28" spans="1:17" x14ac:dyDescent="0.25">
      <c r="A28" s="31" t="s">
        <v>69</v>
      </c>
      <c r="B28" s="9" t="s">
        <v>111</v>
      </c>
      <c r="C28" s="2"/>
      <c r="D28" s="2"/>
      <c r="E28" s="2"/>
      <c r="F28" s="2">
        <v>7400</v>
      </c>
      <c r="G28" s="2"/>
      <c r="H28" s="2"/>
      <c r="I28" s="2"/>
      <c r="J28" s="2"/>
      <c r="K28" s="2"/>
      <c r="L28" s="2"/>
      <c r="M28" s="17"/>
      <c r="N28" s="2"/>
      <c r="O28" s="22">
        <f t="shared" si="0"/>
        <v>7400</v>
      </c>
    </row>
    <row r="29" spans="1:17" x14ac:dyDescent="0.25">
      <c r="A29" s="31" t="s">
        <v>70</v>
      </c>
      <c r="B29" s="9" t="s">
        <v>130</v>
      </c>
      <c r="C29" s="2"/>
      <c r="D29" s="2">
        <v>675</v>
      </c>
      <c r="E29" s="2"/>
      <c r="F29" s="2"/>
      <c r="G29" s="2"/>
      <c r="H29" s="3"/>
      <c r="I29" s="2"/>
      <c r="J29" s="2"/>
      <c r="K29" s="2"/>
      <c r="L29" s="2"/>
      <c r="M29" s="17"/>
      <c r="N29" s="2"/>
      <c r="O29" s="22">
        <f t="shared" si="0"/>
        <v>675</v>
      </c>
    </row>
    <row r="30" spans="1:17" x14ac:dyDescent="0.25">
      <c r="A30" s="31" t="s">
        <v>71</v>
      </c>
      <c r="B30" s="9" t="s">
        <v>109</v>
      </c>
      <c r="C30" s="2"/>
      <c r="D30" s="2"/>
      <c r="E30" s="2"/>
      <c r="F30" s="2">
        <v>180</v>
      </c>
      <c r="G30" s="2"/>
      <c r="H30" s="2"/>
      <c r="I30" s="2"/>
      <c r="J30" s="2"/>
      <c r="K30" s="2"/>
      <c r="L30" s="2"/>
      <c r="M30" s="17"/>
      <c r="N30" s="2"/>
      <c r="O30" s="22">
        <f t="shared" si="0"/>
        <v>180</v>
      </c>
    </row>
    <row r="31" spans="1:17" x14ac:dyDescent="0.25">
      <c r="A31" s="31" t="s">
        <v>72</v>
      </c>
      <c r="B31" s="9" t="s">
        <v>131</v>
      </c>
      <c r="C31" s="2">
        <v>1400</v>
      </c>
      <c r="D31" s="2"/>
      <c r="E31" s="2"/>
      <c r="F31" s="2"/>
      <c r="G31" s="2"/>
      <c r="H31" s="2"/>
      <c r="I31" s="2"/>
      <c r="J31" s="2"/>
      <c r="K31" s="2"/>
      <c r="L31" s="2"/>
      <c r="M31" s="17"/>
      <c r="N31" s="2"/>
      <c r="O31" s="22">
        <f t="shared" si="0"/>
        <v>1400</v>
      </c>
    </row>
    <row r="32" spans="1:17" x14ac:dyDescent="0.25">
      <c r="A32" s="31" t="s">
        <v>73</v>
      </c>
      <c r="B32" s="9" t="s">
        <v>110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17"/>
      <c r="N32" s="2"/>
      <c r="O32" s="22">
        <f t="shared" si="0"/>
        <v>0</v>
      </c>
    </row>
    <row r="33" spans="1:16" x14ac:dyDescent="0.25">
      <c r="A33" s="31" t="s">
        <v>74</v>
      </c>
      <c r="B33" s="9" t="s">
        <v>35</v>
      </c>
      <c r="C33" s="2">
        <v>980</v>
      </c>
      <c r="D33" s="2"/>
      <c r="E33" s="2"/>
      <c r="F33" s="2">
        <v>948</v>
      </c>
      <c r="G33" s="2"/>
      <c r="H33" s="2">
        <v>99</v>
      </c>
      <c r="I33" s="2"/>
      <c r="J33" s="2"/>
      <c r="K33" s="2"/>
      <c r="L33" s="2"/>
      <c r="M33" s="17"/>
      <c r="N33" s="2"/>
      <c r="O33" s="22">
        <f t="shared" si="0"/>
        <v>2027</v>
      </c>
    </row>
    <row r="34" spans="1:16" x14ac:dyDescent="0.25">
      <c r="A34" s="31" t="s">
        <v>75</v>
      </c>
      <c r="B34" s="9" t="s">
        <v>11</v>
      </c>
      <c r="C34" s="2"/>
      <c r="D34" s="2"/>
      <c r="E34" s="2"/>
      <c r="F34" s="2"/>
      <c r="G34" s="2">
        <v>751.6</v>
      </c>
      <c r="H34" s="2"/>
      <c r="I34" s="2"/>
      <c r="J34" s="2"/>
      <c r="K34" s="2"/>
      <c r="M34" s="17"/>
      <c r="N34" s="2"/>
      <c r="O34" s="22">
        <f>SUM(C34:N34)</f>
        <v>751.6</v>
      </c>
    </row>
    <row r="35" spans="1:16" ht="24.75" customHeight="1" x14ac:dyDescent="0.25">
      <c r="A35" s="31" t="s">
        <v>76</v>
      </c>
      <c r="B35" s="9" t="s">
        <v>132</v>
      </c>
      <c r="C35" s="2">
        <v>150</v>
      </c>
      <c r="D35" s="2"/>
      <c r="E35" s="2"/>
      <c r="F35" s="2"/>
      <c r="G35" s="2"/>
      <c r="H35" s="2"/>
      <c r="I35" s="2"/>
      <c r="J35" s="2"/>
      <c r="K35" s="2"/>
      <c r="L35" s="2"/>
      <c r="M35" s="17"/>
      <c r="N35" s="2"/>
      <c r="O35" s="22">
        <f t="shared" si="0"/>
        <v>150</v>
      </c>
    </row>
    <row r="36" spans="1:16" x14ac:dyDescent="0.25">
      <c r="A36" s="31" t="s">
        <v>77</v>
      </c>
      <c r="B36" s="9" t="s">
        <v>103</v>
      </c>
      <c r="C36" s="2"/>
      <c r="D36" s="2"/>
      <c r="E36" s="2"/>
      <c r="F36" s="2">
        <v>200</v>
      </c>
      <c r="G36" s="2"/>
      <c r="H36" s="2"/>
      <c r="I36" s="6"/>
      <c r="J36" s="2"/>
      <c r="K36" s="2"/>
      <c r="L36" s="2"/>
      <c r="M36" s="17"/>
      <c r="N36" s="2"/>
      <c r="O36" s="22">
        <f t="shared" si="0"/>
        <v>200</v>
      </c>
    </row>
    <row r="37" spans="1:16" x14ac:dyDescent="0.25">
      <c r="A37" s="31" t="s">
        <v>78</v>
      </c>
      <c r="B37" s="9" t="s">
        <v>100</v>
      </c>
      <c r="C37" s="2"/>
      <c r="D37" s="2"/>
      <c r="E37" s="2"/>
      <c r="F37" s="2"/>
      <c r="G37" s="2"/>
      <c r="H37" s="2"/>
      <c r="I37" s="6"/>
      <c r="J37" s="2"/>
      <c r="K37" s="2"/>
      <c r="L37" s="2"/>
      <c r="M37" s="17"/>
      <c r="N37" s="2"/>
      <c r="O37" s="22">
        <f>SUM(C37:N37)</f>
        <v>0</v>
      </c>
    </row>
    <row r="38" spans="1:16" x14ac:dyDescent="0.25">
      <c r="A38" s="31" t="s">
        <v>79</v>
      </c>
      <c r="B38" s="9" t="s">
        <v>105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17"/>
      <c r="N38" s="2"/>
      <c r="O38" s="22">
        <f t="shared" si="0"/>
        <v>0</v>
      </c>
    </row>
    <row r="39" spans="1:16" x14ac:dyDescent="0.25">
      <c r="A39" s="31" t="s">
        <v>80</v>
      </c>
      <c r="B39" s="8" t="s">
        <v>140</v>
      </c>
      <c r="C39" s="2"/>
      <c r="D39" s="2"/>
      <c r="E39" s="2">
        <v>250</v>
      </c>
      <c r="F39" s="2">
        <v>250</v>
      </c>
      <c r="G39" s="2"/>
      <c r="H39" s="2">
        <v>500</v>
      </c>
      <c r="I39" s="2"/>
      <c r="J39" s="2"/>
      <c r="K39" s="2"/>
      <c r="L39" s="2"/>
      <c r="M39" s="17"/>
      <c r="N39" s="2"/>
      <c r="O39" s="22">
        <f t="shared" si="0"/>
        <v>1000</v>
      </c>
    </row>
    <row r="40" spans="1:16" x14ac:dyDescent="0.25">
      <c r="A40" s="31" t="s">
        <v>81</v>
      </c>
      <c r="B40" s="8" t="s">
        <v>99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2">
        <f t="shared" si="0"/>
        <v>0</v>
      </c>
    </row>
    <row r="41" spans="1:16" x14ac:dyDescent="0.25">
      <c r="A41" s="31" t="s">
        <v>82</v>
      </c>
      <c r="B41" s="21" t="s">
        <v>37</v>
      </c>
      <c r="C41" s="2"/>
      <c r="D41" s="2"/>
      <c r="E41" s="2"/>
      <c r="G41" s="2">
        <v>6000</v>
      </c>
      <c r="H41" s="2"/>
      <c r="I41" s="2"/>
      <c r="J41" s="2"/>
      <c r="K41" s="2"/>
      <c r="L41" s="2"/>
      <c r="M41" s="2"/>
      <c r="N41" s="2"/>
      <c r="O41" s="12">
        <f>SUM(C41:N41)</f>
        <v>6000</v>
      </c>
    </row>
    <row r="42" spans="1:16" x14ac:dyDescent="0.25">
      <c r="A42" s="91" t="s">
        <v>41</v>
      </c>
      <c r="B42" s="92"/>
      <c r="C42" s="32">
        <f>SUM(C4:C41)</f>
        <v>11163.1</v>
      </c>
      <c r="D42" s="32">
        <f t="shared" ref="D42:O42" si="1">SUM(D4:D41)</f>
        <v>12755.849999999999</v>
      </c>
      <c r="E42" s="32">
        <f t="shared" si="1"/>
        <v>9880.1</v>
      </c>
      <c r="F42" s="32">
        <f t="shared" si="1"/>
        <v>20513.7</v>
      </c>
      <c r="G42" s="32">
        <f t="shared" si="1"/>
        <v>34666.299999999996</v>
      </c>
      <c r="H42" s="32">
        <f t="shared" si="1"/>
        <v>12921.75</v>
      </c>
      <c r="I42" s="32">
        <f t="shared" si="1"/>
        <v>0</v>
      </c>
      <c r="J42" s="32">
        <f t="shared" si="1"/>
        <v>0</v>
      </c>
      <c r="K42" s="32">
        <f t="shared" si="1"/>
        <v>0</v>
      </c>
      <c r="L42" s="32">
        <f t="shared" si="1"/>
        <v>0</v>
      </c>
      <c r="M42" s="33">
        <f t="shared" si="1"/>
        <v>0</v>
      </c>
      <c r="N42" s="32">
        <f t="shared" si="1"/>
        <v>0</v>
      </c>
      <c r="O42" s="12">
        <f t="shared" si="1"/>
        <v>101900.80000000002</v>
      </c>
      <c r="P42" s="7"/>
    </row>
    <row r="43" spans="1:16" x14ac:dyDescent="0.25">
      <c r="A43" s="89" t="s">
        <v>16</v>
      </c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11">
        <f>SUM(C42:N42)</f>
        <v>101900.79999999999</v>
      </c>
    </row>
    <row r="45" spans="1:16" ht="15.75" x14ac:dyDescent="0.25">
      <c r="A45" s="82" t="s">
        <v>87</v>
      </c>
      <c r="B45" s="82"/>
      <c r="C45" s="82"/>
      <c r="D45" s="82"/>
    </row>
    <row r="46" spans="1:16" x14ac:dyDescent="0.25">
      <c r="B46" s="80"/>
      <c r="H46" s="80"/>
      <c r="I46" s="80"/>
      <c r="J46" s="80"/>
    </row>
    <row r="47" spans="1:16" ht="40.5" customHeight="1" x14ac:dyDescent="0.25">
      <c r="B47" s="78"/>
      <c r="D47" s="37"/>
      <c r="E47" s="37"/>
      <c r="F47" s="37"/>
      <c r="H47" s="78"/>
      <c r="I47" s="78"/>
      <c r="J47" s="78"/>
    </row>
    <row r="48" spans="1:16" x14ac:dyDescent="0.25">
      <c r="B48" s="36" t="s">
        <v>84</v>
      </c>
      <c r="D48" s="76" t="s">
        <v>85</v>
      </c>
      <c r="E48" s="76"/>
      <c r="F48" s="76"/>
      <c r="H48" s="76" t="s">
        <v>86</v>
      </c>
      <c r="I48" s="76"/>
      <c r="J48" s="76"/>
    </row>
  </sheetData>
  <mergeCells count="8">
    <mergeCell ref="A43:N43"/>
    <mergeCell ref="A1:O1"/>
    <mergeCell ref="A42:B42"/>
    <mergeCell ref="D48:F48"/>
    <mergeCell ref="H48:J48"/>
    <mergeCell ref="B46:B47"/>
    <mergeCell ref="H46:J47"/>
    <mergeCell ref="A45:D45"/>
  </mergeCells>
  <printOptions horizontalCentered="1" verticalCentered="1"/>
  <pageMargins left="0.7" right="0.7" top="0.75" bottom="0.75" header="0.3" footer="0.3"/>
  <pageSetup paperSize="9" scale="64" orientation="landscape" r:id="rId1"/>
  <headerFooter alignWithMargins="0"/>
  <rowBreaks count="1" manualBreakCount="1">
    <brk id="49" max="17" man="1"/>
  </rowBreaks>
  <colBreaks count="1" manualBreakCount="1">
    <brk id="15" max="5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32"/>
  <sheetViews>
    <sheetView view="pageBreakPreview" topLeftCell="A4" zoomScaleSheetLayoutView="100" workbookViewId="0">
      <selection activeCell="I10" sqref="I10"/>
    </sheetView>
  </sheetViews>
  <sheetFormatPr defaultRowHeight="15" x14ac:dyDescent="0.25"/>
  <cols>
    <col min="1" max="1" width="3.85546875" customWidth="1"/>
    <col min="2" max="2" width="4.42578125" customWidth="1"/>
    <col min="3" max="3" width="25.28515625" customWidth="1"/>
    <col min="4" max="4" width="13.5703125" customWidth="1"/>
    <col min="5" max="5" width="11.140625" customWidth="1"/>
    <col min="6" max="8" width="11" customWidth="1"/>
    <col min="9" max="9" width="10.5703125" bestFit="1" customWidth="1"/>
    <col min="10" max="10" width="11.5703125" bestFit="1" customWidth="1"/>
    <col min="11" max="11" width="11" customWidth="1"/>
    <col min="12" max="12" width="11.28515625" customWidth="1"/>
    <col min="13" max="13" width="10.42578125" customWidth="1"/>
    <col min="14" max="14" width="11.7109375" customWidth="1"/>
    <col min="15" max="15" width="12.140625" customWidth="1"/>
    <col min="16" max="16" width="14.140625" customWidth="1"/>
    <col min="17" max="17" width="13.28515625" customWidth="1"/>
    <col min="18" max="18" width="11.5703125" bestFit="1" customWidth="1"/>
  </cols>
  <sheetData>
    <row r="1" spans="2:16" ht="18.75" x14ac:dyDescent="0.25">
      <c r="C1" s="93" t="s">
        <v>136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2:16" x14ac:dyDescent="0.25">
      <c r="C2" s="67" t="s">
        <v>125</v>
      </c>
    </row>
    <row r="3" spans="2:16" x14ac:dyDescent="0.25">
      <c r="B3" s="30" t="s">
        <v>44</v>
      </c>
      <c r="C3" s="8" t="s">
        <v>1</v>
      </c>
      <c r="D3" s="30" t="s">
        <v>29</v>
      </c>
      <c r="E3" s="30" t="s">
        <v>30</v>
      </c>
      <c r="F3" s="30" t="s">
        <v>20</v>
      </c>
      <c r="G3" s="30" t="s">
        <v>88</v>
      </c>
      <c r="H3" s="30" t="s">
        <v>22</v>
      </c>
      <c r="I3" s="30" t="s">
        <v>23</v>
      </c>
      <c r="J3" s="30" t="s">
        <v>89</v>
      </c>
      <c r="K3" s="30" t="s">
        <v>90</v>
      </c>
      <c r="L3" s="30" t="s">
        <v>26</v>
      </c>
      <c r="M3" s="30" t="s">
        <v>31</v>
      </c>
      <c r="N3" s="30" t="s">
        <v>32</v>
      </c>
      <c r="O3" s="46" t="s">
        <v>33</v>
      </c>
      <c r="P3" s="30" t="s">
        <v>0</v>
      </c>
    </row>
    <row r="4" spans="2:16" x14ac:dyDescent="0.25">
      <c r="B4" s="29" t="s">
        <v>45</v>
      </c>
      <c r="C4" s="8" t="s">
        <v>137</v>
      </c>
      <c r="D4" s="2">
        <v>346200.92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f>SUM(D4:O4)</f>
        <v>346200.92</v>
      </c>
    </row>
    <row r="5" spans="2:16" x14ac:dyDescent="0.25">
      <c r="B5" s="29" t="s">
        <v>46</v>
      </c>
      <c r="C5" s="8" t="s">
        <v>138</v>
      </c>
      <c r="D5" s="2">
        <v>3411.32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>
        <f>SUM(D5:O5)</f>
        <v>3411.32</v>
      </c>
    </row>
    <row r="6" spans="2:16" x14ac:dyDescent="0.25">
      <c r="B6" s="29" t="s">
        <v>47</v>
      </c>
      <c r="C6" s="8" t="s">
        <v>15</v>
      </c>
      <c r="D6" s="2">
        <v>18180</v>
      </c>
      <c r="E6" s="2">
        <v>17428</v>
      </c>
      <c r="F6" s="2">
        <v>23037</v>
      </c>
      <c r="G6" s="56">
        <v>15549</v>
      </c>
      <c r="H6" s="2">
        <v>27614</v>
      </c>
      <c r="I6" s="2">
        <v>22924</v>
      </c>
      <c r="J6" s="2"/>
      <c r="K6" s="2"/>
      <c r="L6" s="2"/>
      <c r="M6" s="2"/>
      <c r="N6" s="2"/>
      <c r="O6" s="4"/>
      <c r="P6" s="2">
        <f t="shared" ref="P6:P19" si="0">SUM(D6:O6)</f>
        <v>124732</v>
      </c>
    </row>
    <row r="7" spans="2:16" x14ac:dyDescent="0.25">
      <c r="B7" s="29" t="s">
        <v>48</v>
      </c>
      <c r="C7" s="8" t="s">
        <v>98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>
        <f t="shared" si="0"/>
        <v>0</v>
      </c>
    </row>
    <row r="8" spans="2:16" x14ac:dyDescent="0.25">
      <c r="B8" s="29" t="s">
        <v>49</v>
      </c>
      <c r="C8" s="8" t="s">
        <v>91</v>
      </c>
      <c r="D8" s="2"/>
      <c r="E8" s="2">
        <v>150</v>
      </c>
      <c r="F8" s="2"/>
      <c r="G8" s="2">
        <v>200</v>
      </c>
      <c r="H8" s="2">
        <v>177</v>
      </c>
      <c r="I8" s="24"/>
      <c r="J8" s="2" t="s">
        <v>123</v>
      </c>
      <c r="K8" s="2"/>
      <c r="L8" s="2"/>
      <c r="M8" s="2"/>
      <c r="N8" s="2"/>
      <c r="O8" s="2"/>
      <c r="P8" s="2">
        <f t="shared" si="0"/>
        <v>527</v>
      </c>
    </row>
    <row r="9" spans="2:16" x14ac:dyDescent="0.25">
      <c r="B9" s="29" t="s">
        <v>50</v>
      </c>
      <c r="C9" s="8" t="s">
        <v>92</v>
      </c>
      <c r="D9" s="2">
        <v>300</v>
      </c>
      <c r="E9" s="2"/>
      <c r="F9" s="2"/>
      <c r="G9" s="2">
        <v>250</v>
      </c>
      <c r="H9" s="2">
        <v>430</v>
      </c>
      <c r="I9" s="24">
        <v>114</v>
      </c>
      <c r="J9" s="2"/>
      <c r="K9" s="2"/>
      <c r="L9" s="2"/>
      <c r="M9" s="2"/>
      <c r="N9" s="2"/>
      <c r="O9" s="2"/>
      <c r="P9" s="2">
        <f t="shared" si="0"/>
        <v>1094</v>
      </c>
    </row>
    <row r="10" spans="2:16" x14ac:dyDescent="0.25">
      <c r="B10" s="29" t="s">
        <v>51</v>
      </c>
      <c r="C10" s="9" t="s">
        <v>28</v>
      </c>
      <c r="D10" s="2">
        <v>2700</v>
      </c>
      <c r="E10" s="2">
        <v>2000</v>
      </c>
      <c r="F10" s="2">
        <v>1300</v>
      </c>
      <c r="G10" s="2">
        <v>2000</v>
      </c>
      <c r="H10" s="2">
        <v>2000</v>
      </c>
      <c r="I10" s="2">
        <v>1500</v>
      </c>
      <c r="J10" s="2"/>
      <c r="K10" s="2"/>
      <c r="L10" s="2"/>
      <c r="M10" s="2"/>
      <c r="N10" s="2"/>
      <c r="O10" s="2"/>
      <c r="P10" s="2">
        <f t="shared" si="0"/>
        <v>11500</v>
      </c>
    </row>
    <row r="11" spans="2:16" x14ac:dyDescent="0.25">
      <c r="B11" s="29" t="s">
        <v>52</v>
      </c>
      <c r="C11" s="9" t="s">
        <v>17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>
        <f t="shared" si="0"/>
        <v>0</v>
      </c>
    </row>
    <row r="12" spans="2:16" x14ac:dyDescent="0.25">
      <c r="B12" s="29" t="s">
        <v>53</v>
      </c>
      <c r="C12" s="9" t="s">
        <v>27</v>
      </c>
      <c r="D12" s="2">
        <v>5450</v>
      </c>
      <c r="E12" s="2"/>
      <c r="F12" s="2"/>
      <c r="G12" s="2"/>
      <c r="H12" s="2"/>
      <c r="I12" s="2"/>
      <c r="J12" s="2"/>
      <c r="K12" s="2"/>
      <c r="L12" s="73"/>
      <c r="M12" s="2"/>
      <c r="N12" s="2"/>
      <c r="O12" s="2"/>
      <c r="P12" s="2">
        <f t="shared" si="0"/>
        <v>5450</v>
      </c>
    </row>
    <row r="13" spans="2:16" x14ac:dyDescent="0.25">
      <c r="B13" s="29" t="s">
        <v>54</v>
      </c>
      <c r="C13" s="9" t="s">
        <v>18</v>
      </c>
      <c r="D13" s="2"/>
      <c r="E13" s="2"/>
      <c r="F13" s="2"/>
      <c r="G13" s="2"/>
      <c r="H13" s="2"/>
      <c r="I13" s="2">
        <v>5867</v>
      </c>
      <c r="J13" s="2"/>
      <c r="K13" s="2"/>
      <c r="L13" s="2"/>
      <c r="M13" s="2"/>
      <c r="N13" s="2"/>
      <c r="O13" s="2"/>
      <c r="P13" s="2">
        <f t="shared" si="0"/>
        <v>5867</v>
      </c>
    </row>
    <row r="14" spans="2:16" x14ac:dyDescent="0.25">
      <c r="B14" s="29" t="s">
        <v>55</v>
      </c>
      <c r="C14" s="21" t="s">
        <v>19</v>
      </c>
      <c r="D14" s="4"/>
      <c r="E14" s="4"/>
      <c r="F14" s="3">
        <v>200</v>
      </c>
      <c r="G14" s="4"/>
      <c r="H14" s="3"/>
      <c r="I14" s="4"/>
      <c r="J14" s="4"/>
      <c r="K14" s="4">
        <v>0</v>
      </c>
      <c r="L14" s="4"/>
      <c r="M14" s="4"/>
      <c r="N14" s="4"/>
      <c r="O14" s="4"/>
      <c r="P14" s="2">
        <f t="shared" si="0"/>
        <v>200</v>
      </c>
    </row>
    <row r="15" spans="2:16" x14ac:dyDescent="0.25">
      <c r="B15" s="29" t="s">
        <v>56</v>
      </c>
      <c r="C15" s="8" t="s">
        <v>108</v>
      </c>
      <c r="D15" s="2"/>
      <c r="E15" s="2"/>
      <c r="F15" s="2"/>
      <c r="G15" s="2"/>
      <c r="H15" s="2"/>
      <c r="I15" s="2">
        <v>7827.45</v>
      </c>
      <c r="J15" s="2"/>
      <c r="K15" s="3"/>
      <c r="L15" s="2"/>
      <c r="M15" s="2"/>
      <c r="N15" s="2"/>
      <c r="O15" s="2"/>
      <c r="P15" s="2">
        <f t="shared" si="0"/>
        <v>7827.45</v>
      </c>
    </row>
    <row r="16" spans="2:16" x14ac:dyDescent="0.25">
      <c r="B16" s="29" t="s">
        <v>57</v>
      </c>
      <c r="C16" s="8" t="s">
        <v>106</v>
      </c>
      <c r="D16" s="2">
        <v>2171</v>
      </c>
      <c r="E16" s="2">
        <v>2336</v>
      </c>
      <c r="F16" s="2">
        <v>2092</v>
      </c>
      <c r="G16" s="2">
        <v>2690</v>
      </c>
      <c r="H16" s="2">
        <v>3137</v>
      </c>
      <c r="I16" s="2">
        <v>3398</v>
      </c>
      <c r="J16" s="2"/>
      <c r="K16" s="2"/>
      <c r="L16" s="2"/>
      <c r="M16" s="2"/>
      <c r="N16" s="2"/>
      <c r="O16" s="2"/>
      <c r="P16" s="2">
        <f t="shared" si="0"/>
        <v>15824</v>
      </c>
    </row>
    <row r="17" spans="2:16" x14ac:dyDescent="0.25">
      <c r="B17" s="29" t="s">
        <v>58</v>
      </c>
      <c r="C17" s="23" t="s">
        <v>126</v>
      </c>
      <c r="D17" s="16"/>
      <c r="E17" s="16">
        <v>400</v>
      </c>
      <c r="F17" s="16">
        <v>400</v>
      </c>
      <c r="G17" s="16">
        <v>400</v>
      </c>
      <c r="H17" s="16">
        <v>400</v>
      </c>
      <c r="I17" s="25">
        <v>550</v>
      </c>
      <c r="J17" s="16"/>
      <c r="K17" s="16"/>
      <c r="L17" s="16"/>
      <c r="M17" s="16"/>
      <c r="N17" s="16"/>
      <c r="O17" s="16"/>
      <c r="P17" s="16">
        <f t="shared" si="0"/>
        <v>2150</v>
      </c>
    </row>
    <row r="18" spans="2:16" x14ac:dyDescent="0.25">
      <c r="B18" s="29" t="s">
        <v>59</v>
      </c>
      <c r="C18" s="9" t="s">
        <v>102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f t="shared" si="0"/>
        <v>0</v>
      </c>
    </row>
    <row r="19" spans="2:16" x14ac:dyDescent="0.25">
      <c r="B19" s="29" t="s">
        <v>60</v>
      </c>
      <c r="C19" s="9" t="s">
        <v>97</v>
      </c>
      <c r="D19" s="2">
        <v>843</v>
      </c>
      <c r="E19" s="2">
        <v>872</v>
      </c>
      <c r="F19" s="2">
        <v>868</v>
      </c>
      <c r="G19" s="2">
        <v>1078</v>
      </c>
      <c r="H19" s="2">
        <v>821</v>
      </c>
      <c r="I19" s="2">
        <v>729</v>
      </c>
      <c r="J19" s="2"/>
      <c r="K19" s="2"/>
      <c r="L19" s="2"/>
      <c r="M19" s="2"/>
      <c r="N19" s="2"/>
      <c r="O19" s="2"/>
      <c r="P19" s="2">
        <f t="shared" si="0"/>
        <v>5211</v>
      </c>
    </row>
    <row r="20" spans="2:16" x14ac:dyDescent="0.25">
      <c r="B20" s="29" t="s">
        <v>61</v>
      </c>
      <c r="C20" s="8" t="s">
        <v>95</v>
      </c>
      <c r="D20" s="38"/>
      <c r="E20" s="38"/>
      <c r="F20" s="39"/>
      <c r="G20" s="38"/>
      <c r="H20" s="39"/>
      <c r="I20" s="1"/>
      <c r="J20" s="38"/>
      <c r="K20" s="39"/>
      <c r="L20" s="39"/>
      <c r="M20" s="1"/>
      <c r="N20" s="1"/>
      <c r="O20" s="1"/>
      <c r="P20" s="39">
        <f>SUM(D20:O20)</f>
        <v>0</v>
      </c>
    </row>
    <row r="21" spans="2:16" x14ac:dyDescent="0.25">
      <c r="B21" s="29" t="s">
        <v>62</v>
      </c>
      <c r="C21" s="9" t="s">
        <v>156</v>
      </c>
      <c r="D21" s="2"/>
      <c r="E21" s="2"/>
      <c r="F21" s="1"/>
      <c r="G21" s="2">
        <v>1000</v>
      </c>
      <c r="H21" s="2"/>
      <c r="I21" s="2"/>
      <c r="J21" s="2"/>
      <c r="K21" s="2"/>
      <c r="L21" s="2"/>
      <c r="M21" s="2"/>
      <c r="N21" s="2"/>
      <c r="O21" s="2"/>
      <c r="P21" s="2">
        <f>SUM(D21:O21)</f>
        <v>1000</v>
      </c>
    </row>
    <row r="22" spans="2:16" x14ac:dyDescent="0.25">
      <c r="B22" s="29" t="s">
        <v>63</v>
      </c>
      <c r="C22" s="8" t="s">
        <v>122</v>
      </c>
      <c r="D22" s="2">
        <v>86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>
        <f>SUM(D22:O22)</f>
        <v>86</v>
      </c>
    </row>
    <row r="23" spans="2:16" x14ac:dyDescent="0.25">
      <c r="B23" s="29" t="s">
        <v>64</v>
      </c>
      <c r="C23" s="8" t="s">
        <v>96</v>
      </c>
      <c r="D23" s="2"/>
      <c r="E23" s="2">
        <v>849.59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f>SUM(D23:O23)</f>
        <v>849.59</v>
      </c>
    </row>
    <row r="24" spans="2:16" x14ac:dyDescent="0.25">
      <c r="B24" s="29" t="s">
        <v>65</v>
      </c>
      <c r="C24" s="8" t="s">
        <v>127</v>
      </c>
      <c r="D24" s="2"/>
      <c r="E24" s="2">
        <v>2030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f>SUM(D24:O24)</f>
        <v>2030</v>
      </c>
    </row>
    <row r="25" spans="2:16" x14ac:dyDescent="0.25">
      <c r="B25" s="1"/>
      <c r="C25" s="41" t="s">
        <v>41</v>
      </c>
      <c r="D25" s="32">
        <f t="shared" ref="D25:N25" si="1">SUM(D6:D24)</f>
        <v>29730</v>
      </c>
      <c r="E25" s="32">
        <f t="shared" si="1"/>
        <v>26065.59</v>
      </c>
      <c r="F25" s="32">
        <f t="shared" si="1"/>
        <v>27897</v>
      </c>
      <c r="G25" s="32">
        <f t="shared" si="1"/>
        <v>23167</v>
      </c>
      <c r="H25" s="32">
        <f t="shared" si="1"/>
        <v>34579</v>
      </c>
      <c r="I25" s="32">
        <f t="shared" si="1"/>
        <v>42909.45</v>
      </c>
      <c r="J25" s="32">
        <f t="shared" si="1"/>
        <v>0</v>
      </c>
      <c r="K25" s="32">
        <f t="shared" si="1"/>
        <v>0</v>
      </c>
      <c r="L25" s="32">
        <f t="shared" si="1"/>
        <v>0</v>
      </c>
      <c r="M25" s="32">
        <f t="shared" si="1"/>
        <v>0</v>
      </c>
      <c r="N25" s="32">
        <f t="shared" si="1"/>
        <v>0</v>
      </c>
      <c r="O25" s="42">
        <f>SUM(O4:O24)</f>
        <v>0</v>
      </c>
      <c r="P25" s="20">
        <f>SUM(P6:P24)</f>
        <v>184348.04</v>
      </c>
    </row>
    <row r="26" spans="2:16" x14ac:dyDescent="0.25">
      <c r="B26" s="1"/>
      <c r="C26" s="43" t="s">
        <v>107</v>
      </c>
      <c r="D26" s="44">
        <f>SUM(D3:D24)</f>
        <v>379342.24</v>
      </c>
      <c r="E26" s="44">
        <f t="shared" ref="E26:O26" si="2">SUM(E6:E24)</f>
        <v>26065.59</v>
      </c>
      <c r="F26" s="44">
        <f t="shared" si="2"/>
        <v>27897</v>
      </c>
      <c r="G26" s="44">
        <f t="shared" si="2"/>
        <v>23167</v>
      </c>
      <c r="H26" s="44">
        <f t="shared" si="2"/>
        <v>34579</v>
      </c>
      <c r="I26" s="44">
        <f t="shared" si="2"/>
        <v>42909.45</v>
      </c>
      <c r="J26" s="44">
        <f t="shared" si="2"/>
        <v>0</v>
      </c>
      <c r="K26" s="44">
        <f t="shared" si="2"/>
        <v>0</v>
      </c>
      <c r="L26" s="44">
        <f t="shared" si="2"/>
        <v>0</v>
      </c>
      <c r="M26" s="44">
        <f t="shared" si="2"/>
        <v>0</v>
      </c>
      <c r="N26" s="44">
        <f t="shared" si="2"/>
        <v>0</v>
      </c>
      <c r="O26" s="45">
        <f t="shared" si="2"/>
        <v>0</v>
      </c>
      <c r="P26" s="7">
        <f>SUM(D26:O26)</f>
        <v>533960.28</v>
      </c>
    </row>
    <row r="27" spans="2:16" x14ac:dyDescent="0.25">
      <c r="C27" s="5"/>
      <c r="D27" s="15"/>
      <c r="E27" s="15"/>
      <c r="F27" s="15"/>
      <c r="G27" s="15"/>
      <c r="H27" s="15"/>
      <c r="I27" s="15"/>
      <c r="J27" s="15"/>
      <c r="K27" s="15"/>
      <c r="L27" s="15"/>
      <c r="M27" s="10"/>
      <c r="N27" s="10"/>
      <c r="O27" s="3"/>
    </row>
    <row r="28" spans="2:16" x14ac:dyDescent="0.25">
      <c r="D28" s="5"/>
      <c r="E28" s="5"/>
      <c r="F28" s="5"/>
      <c r="G28" s="5"/>
      <c r="H28" s="5"/>
      <c r="I28" s="5"/>
      <c r="J28" s="5"/>
      <c r="K28" s="5"/>
      <c r="L28" s="5"/>
      <c r="M28" s="13"/>
      <c r="N28" s="11"/>
      <c r="O28" s="3"/>
    </row>
    <row r="29" spans="2:16" ht="15.75" x14ac:dyDescent="0.25">
      <c r="B29" s="82" t="s">
        <v>87</v>
      </c>
      <c r="C29" s="82"/>
      <c r="D29" s="82"/>
      <c r="E29" s="82"/>
    </row>
    <row r="30" spans="2:16" x14ac:dyDescent="0.25">
      <c r="C30" s="80"/>
      <c r="E30" s="80"/>
      <c r="F30" s="80"/>
      <c r="G30" s="80"/>
      <c r="I30" s="80"/>
      <c r="J30" s="80"/>
      <c r="K30" s="80"/>
    </row>
    <row r="31" spans="2:16" ht="39.75" customHeight="1" x14ac:dyDescent="0.25">
      <c r="C31" s="78"/>
      <c r="E31" s="78"/>
      <c r="F31" s="78"/>
      <c r="G31" s="78"/>
      <c r="I31" s="78"/>
      <c r="J31" s="78"/>
      <c r="K31" s="78"/>
      <c r="L31" s="40"/>
    </row>
    <row r="32" spans="2:16" x14ac:dyDescent="0.25">
      <c r="C32" s="36" t="s">
        <v>84</v>
      </c>
      <c r="E32" s="76" t="s">
        <v>85</v>
      </c>
      <c r="F32" s="76"/>
      <c r="G32" s="76"/>
      <c r="I32" s="76" t="s">
        <v>86</v>
      </c>
      <c r="J32" s="76"/>
      <c r="K32" s="76"/>
    </row>
  </sheetData>
  <mergeCells count="7">
    <mergeCell ref="C1:P1"/>
    <mergeCell ref="B29:E29"/>
    <mergeCell ref="C30:C31"/>
    <mergeCell ref="I30:K31"/>
    <mergeCell ref="E32:G32"/>
    <mergeCell ref="I32:K32"/>
    <mergeCell ref="E30:G31"/>
  </mergeCells>
  <pageMargins left="0.25" right="0.25" top="0.75" bottom="0.75" header="0.3" footer="0.3"/>
  <pageSetup paperSize="9" scale="71" fitToWidth="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Sheet7</vt:lpstr>
      <vt:lpstr>Sheet5</vt:lpstr>
      <vt:lpstr>Sheet6</vt:lpstr>
      <vt:lpstr>Sheet1</vt:lpstr>
      <vt:lpstr>Sheet5!Print_Area</vt:lpstr>
      <vt:lpstr>Sheet6!Print_Area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Tahir Khalib</cp:lastModifiedBy>
  <cp:lastPrinted>2019-01-14T14:52:32Z</cp:lastPrinted>
  <dcterms:created xsi:type="dcterms:W3CDTF">2015-12-25T10:53:27Z</dcterms:created>
  <dcterms:modified xsi:type="dcterms:W3CDTF">2019-07-03T08:17:09Z</dcterms:modified>
</cp:coreProperties>
</file>