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730" windowHeight="11760" activeTab="2"/>
  </bookViews>
  <sheets>
    <sheet name="Sheet5" sheetId="5" r:id="rId1"/>
    <sheet name="Sheet6" sheetId="6" r:id="rId2"/>
    <sheet name="Sheet7" sheetId="7" r:id="rId3"/>
    <sheet name="Sheet1" sheetId="8" r:id="rId4"/>
  </sheets>
  <definedNames>
    <definedName name="_xlnm.Print_Area" localSheetId="0">Sheet5!$A$1:$R$55</definedName>
    <definedName name="_xlnm.Print_Area" localSheetId="1">Sheet6!$A$1:$R$45</definedName>
  </definedNames>
  <calcPr calcId="145621" iterate="1"/>
</workbook>
</file>

<file path=xl/calcChain.xml><?xml version="1.0" encoding="utf-8"?>
<calcChain xmlns="http://schemas.openxmlformats.org/spreadsheetml/2006/main">
  <c r="C42" i="5"/>
  <c r="M42" l="1"/>
  <c r="L42"/>
  <c r="J42"/>
  <c r="I42"/>
  <c r="D42"/>
  <c r="P5" i="6"/>
  <c r="P4"/>
  <c r="D26"/>
  <c r="H25"/>
  <c r="J25"/>
  <c r="I25"/>
  <c r="G25"/>
  <c r="D25"/>
  <c r="E25"/>
  <c r="F25"/>
  <c r="O26"/>
  <c r="N26"/>
  <c r="M26"/>
  <c r="L26"/>
  <c r="L25"/>
  <c r="K26"/>
  <c r="J26"/>
  <c r="I26"/>
  <c r="H26"/>
  <c r="G42" i="5"/>
  <c r="F42"/>
  <c r="G26" i="6" l="1"/>
  <c r="F26"/>
  <c r="P26" s="1"/>
  <c r="E26"/>
  <c r="C1"/>
  <c r="F9" i="7" l="1"/>
  <c r="F18"/>
  <c r="F17"/>
  <c r="F15"/>
  <c r="F16"/>
  <c r="F14"/>
  <c r="F13"/>
  <c r="F12"/>
  <c r="F11"/>
  <c r="F10"/>
  <c r="F8"/>
  <c r="F7"/>
  <c r="F19" l="1"/>
  <c r="N42" i="5"/>
  <c r="P20" i="6" l="1"/>
  <c r="O37" i="5" l="1"/>
  <c r="O34"/>
  <c r="C19" i="7"/>
  <c r="C20" s="1"/>
  <c r="P6" i="6"/>
  <c r="P7"/>
  <c r="P8"/>
  <c r="P9"/>
  <c r="P10"/>
  <c r="P11"/>
  <c r="P12"/>
  <c r="P13"/>
  <c r="P14"/>
  <c r="P15"/>
  <c r="P16"/>
  <c r="P17"/>
  <c r="P18"/>
  <c r="P19"/>
  <c r="P21"/>
  <c r="P22"/>
  <c r="P23"/>
  <c r="P24"/>
  <c r="K25"/>
  <c r="M25"/>
  <c r="N25"/>
  <c r="O25"/>
  <c r="P25" l="1"/>
  <c r="K42" i="5" l="1"/>
  <c r="E42" l="1"/>
  <c r="O41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5"/>
  <c r="O36"/>
  <c r="O38"/>
  <c r="O39"/>
  <c r="O40"/>
  <c r="O4"/>
  <c r="H42"/>
  <c r="E19" i="7"/>
  <c r="E20" s="1"/>
  <c r="F20" s="1"/>
  <c r="O43" i="5" l="1"/>
  <c r="O42"/>
  <c r="F21" i="7"/>
  <c r="F24" s="1"/>
</calcChain>
</file>

<file path=xl/sharedStrings.xml><?xml version="1.0" encoding="utf-8"?>
<sst xmlns="http://schemas.openxmlformats.org/spreadsheetml/2006/main" count="189" uniqueCount="138">
  <si>
    <t>JUMLAH</t>
  </si>
  <si>
    <t>BULAN</t>
  </si>
  <si>
    <t xml:space="preserve">BULAN </t>
  </si>
  <si>
    <t>AIR MAWADDAH</t>
  </si>
  <si>
    <t>BANNER</t>
  </si>
  <si>
    <t>BAKI DI TANGAN</t>
  </si>
  <si>
    <t>SAGUHATI SIAK</t>
  </si>
  <si>
    <t>SAGUHATI BILAL</t>
  </si>
  <si>
    <t>BIL AIR MASJID BARU</t>
  </si>
  <si>
    <t>BIRO WANITA</t>
  </si>
  <si>
    <t>INK COMPUTER</t>
  </si>
  <si>
    <t>SAGUHATI IMAM</t>
  </si>
  <si>
    <t>PHOTOSTAT</t>
  </si>
  <si>
    <t>JAMUAN MESYUARAT AGUNG</t>
  </si>
  <si>
    <t>JAMUAN RAI TETAMU / AJK</t>
  </si>
  <si>
    <t>LCD PROJECTOR / MICROPHONE</t>
  </si>
  <si>
    <t>SAGUHATI TADARUS / PEGAWAI MASJID</t>
  </si>
  <si>
    <t>PENDAPATAN</t>
  </si>
  <si>
    <t>PERBELANJAAN</t>
  </si>
  <si>
    <t>BAKI</t>
  </si>
  <si>
    <t>TABUNG JUMAAT</t>
  </si>
  <si>
    <t xml:space="preserve">JUMLAH </t>
  </si>
  <si>
    <t>AMIL / FAKIR PUZ</t>
  </si>
  <si>
    <t>KUTIPAN RAYA</t>
  </si>
  <si>
    <t>TAHLIL PERDANA</t>
  </si>
  <si>
    <t>FEBRUARI</t>
  </si>
  <si>
    <t>MAC</t>
  </si>
  <si>
    <t>APRIL</t>
  </si>
  <si>
    <t>MEI</t>
  </si>
  <si>
    <t>JUN</t>
  </si>
  <si>
    <t>JULAI</t>
  </si>
  <si>
    <t>OGOS</t>
  </si>
  <si>
    <t>SEPT</t>
  </si>
  <si>
    <t>OKTOBER</t>
  </si>
  <si>
    <t>NOVEMBER</t>
  </si>
  <si>
    <t>DISEMBER</t>
  </si>
  <si>
    <t>TABUNG HAJI/KURSUS</t>
  </si>
  <si>
    <t>SEWA KEDAI/CAGARAN</t>
  </si>
  <si>
    <t>KUTIPAN BERKHATAN/SUMB</t>
  </si>
  <si>
    <t>JAN</t>
  </si>
  <si>
    <t>FEB</t>
  </si>
  <si>
    <t>OKT</t>
  </si>
  <si>
    <t>NOV</t>
  </si>
  <si>
    <t>DIS</t>
  </si>
  <si>
    <t>KEBERSIHAN MASJID/KUBUR</t>
  </si>
  <si>
    <t>BARANG MASJID / PAPAN TANDA/KIPAS</t>
  </si>
  <si>
    <t>PERALATAN PEJABAT/ALATULIS</t>
  </si>
  <si>
    <t>PERBELANJAAN MORE/SAHOR</t>
  </si>
  <si>
    <t>KURSUS/LAWATAN/PERJALANAN</t>
  </si>
  <si>
    <t>BIL ELEKTRIK RUMAH KEDAI</t>
  </si>
  <si>
    <t>PROGRAM BERKHATAN</t>
  </si>
  <si>
    <t>SELENGGARA[AIR,API,HAWADINGIN]</t>
  </si>
  <si>
    <t>JUMLAH KECIL</t>
  </si>
  <si>
    <t>MAY</t>
  </si>
  <si>
    <t>KULIAH/KHATIB JUMAAT</t>
  </si>
  <si>
    <t>SEPTEMBER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</si>
  <si>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</si>
  <si>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</si>
  <si>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</si>
  <si>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</si>
  <si>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</si>
  <si>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</si>
  <si>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</si>
  <si>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</si>
  <si>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</si>
  <si>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</si>
  <si>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</si>
  <si>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</si>
  <si>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</si>
  <si>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</si>
  <si>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</si>
  <si>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</si>
  <si>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</si>
  <si>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</si>
  <si>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</si>
  <si>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</si>
  <si>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</si>
  <si>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</si>
  <si>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</si>
  <si>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</si>
  <si>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</si>
  <si>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</si>
  <si>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</si>
  <si>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</si>
  <si>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</si>
  <si>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</si>
  <si>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</si>
  <si>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</si>
  <si>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</si>
  <si>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</si>
  <si>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</si>
  <si>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</si>
  <si>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</si>
  <si>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</si>
  <si>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</si>
  <si>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 xml:space="preserve">BIL ELEKTRIK MASJID </t>
  </si>
  <si>
    <t>Bendahari</t>
  </si>
  <si>
    <t>Pemeriksa Kira-Kira 1</t>
  </si>
  <si>
    <t>Pemeriksa Kira-Kira 2</t>
  </si>
  <si>
    <t>Penyata ini telah disemak oleh kami dan didapati betul.</t>
  </si>
  <si>
    <t>APR</t>
  </si>
  <si>
    <t>JUL</t>
  </si>
  <si>
    <t>OGS</t>
  </si>
  <si>
    <t>KITAR SEMULA</t>
  </si>
  <si>
    <t>SUMBANGAN AIR/LETRIK</t>
  </si>
  <si>
    <t>BIL WIFI YES</t>
  </si>
  <si>
    <t>SUMBANGAN FAKIR/ANAK YATIM</t>
  </si>
  <si>
    <t>BIL AIR RUMAH KEDAI/CUKAI</t>
  </si>
  <si>
    <t>KORBAN</t>
  </si>
  <si>
    <t>SUM. RAMDON NGO/KERAJ</t>
  </si>
  <si>
    <t>DIVIDEN BANK</t>
  </si>
  <si>
    <t>SUMB PENDINGIN HAWA</t>
  </si>
  <si>
    <t>DERMA DI BANK/TM</t>
  </si>
  <si>
    <t>PERBELANJAAN AMIL / ZAKAT/haji</t>
  </si>
  <si>
    <t>CPU KOMPUTER/PENDINGINHAWA</t>
  </si>
  <si>
    <t>pembelian KITAB</t>
  </si>
  <si>
    <t>BAKI DI  TANGAN</t>
  </si>
  <si>
    <t>BAKI DI BSN 31.12.2017</t>
  </si>
  <si>
    <t>TABUNG TERBUKA</t>
  </si>
  <si>
    <t>SUMBANGAN YB</t>
  </si>
  <si>
    <t>DERMA PEMBANGUNAN</t>
  </si>
  <si>
    <t>JAMUAN HARI RAYA / GOTONGROYONG</t>
  </si>
  <si>
    <t>PENYATA PERBELANJAAN BULANAN TAHUN 2018 MASJID JAMEK TASEK GELUGOR</t>
  </si>
  <si>
    <t>CUCI KARPET/KIPAS</t>
  </si>
  <si>
    <t>DUIT RAYA</t>
  </si>
  <si>
    <t>PENYATA BULANAN PENDAPATAN DAN PERBELANJAAN MASJID JAMEK TASEK GELUGOR 2018</t>
  </si>
  <si>
    <t>BAKI BSN 31.12.2017</t>
  </si>
  <si>
    <t>JANUARI 2018</t>
  </si>
  <si>
    <t>PINDAH KE AKAUN PEMBANGUNAN</t>
  </si>
  <si>
    <t>DI BSN 31.12.2018</t>
  </si>
  <si>
    <t>TABUNG WAKAF Am</t>
  </si>
  <si>
    <t>JUMLAH BESAR</t>
  </si>
  <si>
    <t>RELA</t>
  </si>
  <si>
    <t xml:space="preserve">KUTIPAN MORE/SUM RAMAZON </t>
  </si>
  <si>
    <t>JAMUAN TAHLIL PERDANA / Anak Muda Masjid</t>
  </si>
  <si>
    <t xml:space="preserve">Program korban </t>
  </si>
  <si>
    <t>PELAJAR CEMERLANG/MAJLIS YASSIN</t>
  </si>
  <si>
    <t>SAMBUTAN TAHUN BARU CINA/MAAL HIJRAH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</si>
</sst>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43" fontId="0" fillId="0" borderId="1" xfId="1" applyFont="1" applyBorder="1"/>
    <xf numFmtId="43" fontId="0" fillId="0" borderId="0" xfId="1" applyFont="1"/>
    <xf numFmtId="43" fontId="0" fillId="0" borderId="2" xfId="1" applyFont="1" applyBorder="1"/>
    <xf numFmtId="0" fontId="0" fillId="0" borderId="0" xfId="0" applyBorder="1"/>
    <xf numFmtId="43" fontId="0" fillId="0" borderId="1" xfId="1" applyFont="1" applyFill="1" applyBorder="1"/>
    <xf numFmtId="43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43" fontId="2" fillId="0" borderId="1" xfId="0" applyNumberFormat="1" applyFont="1" applyBorder="1"/>
    <xf numFmtId="43" fontId="2" fillId="0" borderId="1" xfId="1" applyFont="1" applyBorder="1"/>
    <xf numFmtId="43" fontId="2" fillId="0" borderId="0" xfId="1" applyFont="1"/>
    <xf numFmtId="0" fontId="2" fillId="0" borderId="0" xfId="0" applyFont="1" applyAlignment="1">
      <alignment horizontal="left"/>
    </xf>
    <xf numFmtId="43" fontId="0" fillId="0" borderId="0" xfId="1" applyFont="1" applyBorder="1"/>
    <xf numFmtId="43" fontId="0" fillId="0" borderId="4" xfId="1" applyFont="1" applyBorder="1"/>
    <xf numFmtId="43" fontId="0" fillId="0" borderId="5" xfId="1" applyFont="1" applyBorder="1"/>
    <xf numFmtId="43" fontId="2" fillId="0" borderId="5" xfId="1" applyFont="1" applyBorder="1"/>
    <xf numFmtId="43" fontId="2" fillId="0" borderId="0" xfId="1" applyFont="1" applyAlignment="1">
      <alignment horizontal="left"/>
    </xf>
    <xf numFmtId="43" fontId="0" fillId="0" borderId="1" xfId="0" applyNumberFormat="1" applyBorder="1"/>
    <xf numFmtId="0" fontId="2" fillId="0" borderId="6" xfId="0" applyFont="1" applyFill="1" applyBorder="1"/>
    <xf numFmtId="43" fontId="2" fillId="0" borderId="3" xfId="1" applyFont="1" applyBorder="1"/>
    <xf numFmtId="0" fontId="2" fillId="0" borderId="4" xfId="0" applyFont="1" applyBorder="1"/>
    <xf numFmtId="43" fontId="1" fillId="0" borderId="1" xfId="1" applyFont="1" applyBorder="1"/>
    <xf numFmtId="43" fontId="0" fillId="0" borderId="6" xfId="1" applyFont="1" applyFill="1" applyBorder="1"/>
    <xf numFmtId="0" fontId="2" fillId="0" borderId="1" xfId="0" applyFont="1" applyBorder="1" applyAlignment="1">
      <alignment horizontal="center"/>
    </xf>
    <xf numFmtId="4" fontId="2" fillId="0" borderId="0" xfId="0" applyNumberFormat="1" applyFont="1"/>
    <xf numFmtId="2" fontId="0" fillId="0" borderId="0" xfId="0" applyNumberFormat="1"/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43" fontId="2" fillId="0" borderId="4" xfId="1" applyFont="1" applyBorder="1"/>
    <xf numFmtId="43" fontId="2" fillId="0" borderId="9" xfId="1" applyFont="1" applyBorder="1"/>
    <xf numFmtId="0" fontId="2" fillId="0" borderId="5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/>
    <xf numFmtId="3" fontId="0" fillId="0" borderId="1" xfId="0" applyNumberFormat="1" applyBorder="1"/>
    <xf numFmtId="4" fontId="0" fillId="0" borderId="1" xfId="0" applyNumberFormat="1" applyBorder="1"/>
    <xf numFmtId="43" fontId="0" fillId="0" borderId="3" xfId="0" applyNumberFormat="1" applyBorder="1"/>
    <xf numFmtId="0" fontId="2" fillId="0" borderId="9" xfId="0" applyFont="1" applyBorder="1"/>
    <xf numFmtId="43" fontId="0" fillId="0" borderId="4" xfId="0" applyNumberFormat="1" applyBorder="1"/>
    <xf numFmtId="0" fontId="0" fillId="0" borderId="5" xfId="0" applyBorder="1"/>
    <xf numFmtId="43" fontId="0" fillId="0" borderId="10" xfId="1" applyFont="1" applyBorder="1"/>
    <xf numFmtId="43" fontId="2" fillId="0" borderId="3" xfId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3" fontId="0" fillId="0" borderId="6" xfId="1" applyFont="1" applyBorder="1"/>
    <xf numFmtId="43" fontId="2" fillId="0" borderId="6" xfId="1" applyFont="1" applyBorder="1"/>
    <xf numFmtId="43" fontId="2" fillId="0" borderId="2" xfId="1" applyFont="1" applyBorder="1"/>
    <xf numFmtId="43" fontId="2" fillId="0" borderId="10" xfId="1" applyFont="1" applyBorder="1"/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Border="1" applyAlignment="1"/>
    <xf numFmtId="4" fontId="2" fillId="0" borderId="11" xfId="0" applyNumberFormat="1" applyFont="1" applyBorder="1"/>
    <xf numFmtId="0" fontId="0" fillId="0" borderId="11" xfId="0" applyBorder="1"/>
    <xf numFmtId="43" fontId="2" fillId="0" borderId="12" xfId="1" applyFont="1" applyBorder="1"/>
    <xf numFmtId="43" fontId="5" fillId="0" borderId="4" xfId="1" applyFont="1" applyBorder="1"/>
    <xf numFmtId="43" fontId="0" fillId="0" borderId="11" xfId="1" applyFont="1" applyBorder="1"/>
    <xf numFmtId="4" fontId="0" fillId="0" borderId="0" xfId="0" applyNumberFormat="1"/>
    <xf numFmtId="43" fontId="0" fillId="2" borderId="4" xfId="1" applyFont="1" applyFill="1" applyBorder="1"/>
    <xf numFmtId="0" fontId="0" fillId="2" borderId="0" xfId="0" applyFill="1"/>
    <xf numFmtId="43" fontId="0" fillId="2" borderId="0" xfId="1" applyFont="1" applyFill="1"/>
    <xf numFmtId="43" fontId="0" fillId="2" borderId="1" xfId="1" applyFont="1" applyFill="1" applyBorder="1"/>
    <xf numFmtId="43" fontId="2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3" fontId="2" fillId="0" borderId="4" xfId="1" applyFont="1" applyBorder="1" applyAlignment="1">
      <alignment horizontal="center"/>
    </xf>
    <xf numFmtId="43" fontId="2" fillId="0" borderId="2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3" fontId="2" fillId="0" borderId="4" xfId="1" applyFont="1" applyBorder="1" applyAlignment="1">
      <alignment horizontal="center" vertical="center"/>
    </xf>
    <xf numFmtId="43" fontId="2" fillId="0" borderId="2" xfId="1" applyFont="1" applyBorder="1" applyAlignment="1">
      <alignment horizontal="center" vertical="center"/>
    </xf>
    <xf numFmtId="43" fontId="2" fillId="0" borderId="6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17"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C3:P28" headerRowCount="0" totalsRowShown="0" headerRowDxfId="16" tableBorderDxfId="15">
  <tableColumns count="14">
    <tableColumn id="1" name="Column1" headerRowDxfId="14"/>
    <tableColumn id="3" name="Column2" headerRowDxfId="13"/>
    <tableColumn id="4" name="Column3" headerRowDxfId="12"/>
    <tableColumn id="5" name="Column4" headerRowDxfId="11"/>
    <tableColumn id="6" name="Column5" headerRowDxfId="10"/>
    <tableColumn id="7" name="Column6" headerRowDxfId="9"/>
    <tableColumn id="8" name="Column7" headerRowDxfId="8"/>
    <tableColumn id="9" name="Column8" headerRowDxfId="7"/>
    <tableColumn id="10" name="Column9" headerRowDxfId="6"/>
    <tableColumn id="11" name="Column10" headerRowDxfId="5"/>
    <tableColumn id="12" name="Column11" headerRowDxfId="4"/>
    <tableColumn id="13" name="Column12" headerRowDxfId="3"/>
    <tableColumn id="14" name="Column13" headerRowDxfId="2" dataDxfId="1" dataCellStyle="Comma"/>
    <tableColumn id="15" name="Column14" header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view="pageBreakPreview" topLeftCell="A26" zoomScale="80" zoomScaleNormal="120" zoomScaleSheetLayoutView="80" workbookViewId="0">
      <selection activeCell="K36" sqref="K36"/>
    </sheetView>
  </sheetViews>
  <sheetFormatPr defaultRowHeight="15"/>
  <cols>
    <col min="1" max="1" width="3.7109375" customWidth="1"/>
    <col min="2" max="2" width="37.5703125" customWidth="1"/>
    <col min="3" max="3" width="12" customWidth="1"/>
    <col min="4" max="4" width="11.28515625" bestFit="1" customWidth="1"/>
    <col min="5" max="5" width="12.28515625" customWidth="1"/>
    <col min="6" max="6" width="13.85546875" bestFit="1" customWidth="1"/>
    <col min="7" max="7" width="12.28515625" bestFit="1" customWidth="1"/>
    <col min="8" max="8" width="12.42578125" bestFit="1" customWidth="1"/>
    <col min="9" max="11" width="11.28515625" bestFit="1" customWidth="1"/>
    <col min="12" max="12" width="12.28515625" customWidth="1"/>
    <col min="13" max="13" width="12" customWidth="1"/>
    <col min="14" max="14" width="11.28515625" bestFit="1" customWidth="1"/>
    <col min="15" max="15" width="12.42578125" customWidth="1"/>
    <col min="16" max="16" width="12.140625" customWidth="1"/>
    <col min="17" max="17" width="11.5703125" bestFit="1" customWidth="1"/>
  </cols>
  <sheetData>
    <row r="1" spans="1:15" ht="15.75">
      <c r="A1" s="65" t="s">
        <v>122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3" spans="1:15">
      <c r="A3" s="30" t="s">
        <v>56</v>
      </c>
      <c r="B3" s="26" t="s">
        <v>2</v>
      </c>
      <c r="C3" s="26" t="s">
        <v>39</v>
      </c>
      <c r="D3" s="26" t="s">
        <v>40</v>
      </c>
      <c r="E3" s="26" t="s">
        <v>26</v>
      </c>
      <c r="F3" s="26" t="s">
        <v>27</v>
      </c>
      <c r="G3" s="26" t="s">
        <v>53</v>
      </c>
      <c r="H3" s="26" t="s">
        <v>29</v>
      </c>
      <c r="I3" s="26" t="s">
        <v>30</v>
      </c>
      <c r="J3" s="26" t="s">
        <v>31</v>
      </c>
      <c r="K3" s="26" t="s">
        <v>32</v>
      </c>
      <c r="L3" s="26" t="s">
        <v>41</v>
      </c>
      <c r="M3" s="34" t="s">
        <v>42</v>
      </c>
      <c r="N3" s="35" t="s">
        <v>43</v>
      </c>
      <c r="O3" s="26" t="s">
        <v>0</v>
      </c>
    </row>
    <row r="4" spans="1:15">
      <c r="A4" s="31" t="s">
        <v>57</v>
      </c>
      <c r="B4" s="8" t="s">
        <v>54</v>
      </c>
      <c r="C4" s="2">
        <v>3320</v>
      </c>
      <c r="D4" s="2">
        <v>2150</v>
      </c>
      <c r="E4" s="2">
        <v>2230</v>
      </c>
      <c r="F4" s="2">
        <v>2570</v>
      </c>
      <c r="G4" s="2">
        <v>1500</v>
      </c>
      <c r="H4" s="2">
        <v>3580</v>
      </c>
      <c r="I4" s="2">
        <v>2570</v>
      </c>
      <c r="J4" s="2">
        <v>2100</v>
      </c>
      <c r="K4" s="2">
        <v>2750</v>
      </c>
      <c r="L4" s="2"/>
      <c r="M4" s="17"/>
      <c r="N4" s="2"/>
      <c r="O4" s="12">
        <f>SUM(C4:N4)</f>
        <v>22770</v>
      </c>
    </row>
    <row r="5" spans="1:15">
      <c r="A5" s="31" t="s">
        <v>58</v>
      </c>
      <c r="B5" s="8" t="s">
        <v>95</v>
      </c>
      <c r="C5" s="2">
        <v>787.85</v>
      </c>
      <c r="D5" s="2"/>
      <c r="E5" s="2"/>
      <c r="F5" s="2">
        <v>54.7</v>
      </c>
      <c r="G5" s="2"/>
      <c r="H5" s="2"/>
      <c r="I5" s="2"/>
      <c r="J5" s="2">
        <v>60.6</v>
      </c>
      <c r="K5" s="2"/>
      <c r="L5" s="2"/>
      <c r="M5" s="17"/>
      <c r="N5" s="2"/>
      <c r="O5" s="22">
        <f t="shared" ref="O5:O40" si="0">SUM(C5:N5)</f>
        <v>903.15000000000009</v>
      </c>
    </row>
    <row r="6" spans="1:15">
      <c r="A6" s="31" t="s">
        <v>59</v>
      </c>
      <c r="B6" s="8" t="s">
        <v>49</v>
      </c>
      <c r="C6" s="2"/>
      <c r="D6" s="2">
        <v>0</v>
      </c>
      <c r="E6" s="2">
        <v>0</v>
      </c>
      <c r="F6" s="2"/>
      <c r="G6" s="2"/>
      <c r="H6" s="2">
        <v>0</v>
      </c>
      <c r="I6" s="2"/>
      <c r="J6" s="2">
        <v>230</v>
      </c>
      <c r="K6" s="2"/>
      <c r="L6" s="2"/>
      <c r="M6" s="17">
        <v>0</v>
      </c>
      <c r="N6" s="2"/>
      <c r="O6" s="22">
        <f t="shared" si="0"/>
        <v>230</v>
      </c>
    </row>
    <row r="7" spans="1:15">
      <c r="A7" s="31" t="s">
        <v>60</v>
      </c>
      <c r="B7" s="8" t="s">
        <v>105</v>
      </c>
      <c r="C7" s="2">
        <v>82.7</v>
      </c>
      <c r="D7" s="2">
        <v>82.7</v>
      </c>
      <c r="E7" s="2">
        <v>82.7</v>
      </c>
      <c r="F7" s="2">
        <v>82.7</v>
      </c>
      <c r="G7" s="2">
        <v>82.8</v>
      </c>
      <c r="H7" s="2">
        <v>75.349999999999994</v>
      </c>
      <c r="I7" s="2">
        <v>78</v>
      </c>
      <c r="J7" s="2">
        <v>78.099999999999994</v>
      </c>
      <c r="K7" s="2">
        <v>85.4</v>
      </c>
      <c r="L7" s="2"/>
      <c r="M7" s="17"/>
      <c r="N7" s="2"/>
      <c r="O7" s="22">
        <f t="shared" si="0"/>
        <v>730.45</v>
      </c>
    </row>
    <row r="8" spans="1:15">
      <c r="A8" s="31" t="s">
        <v>61</v>
      </c>
      <c r="B8" s="8" t="s">
        <v>107</v>
      </c>
      <c r="C8" s="2"/>
      <c r="D8" s="2"/>
      <c r="E8" s="2"/>
      <c r="F8" s="2"/>
      <c r="G8" s="2"/>
      <c r="H8" s="2"/>
      <c r="I8" s="2"/>
      <c r="J8" s="2">
        <v>240.9</v>
      </c>
      <c r="K8" s="2"/>
      <c r="L8" s="2"/>
      <c r="M8" s="17"/>
      <c r="N8" s="2"/>
      <c r="O8" s="22">
        <f t="shared" si="0"/>
        <v>240.9</v>
      </c>
    </row>
    <row r="9" spans="1:15">
      <c r="A9" s="31" t="s">
        <v>62</v>
      </c>
      <c r="B9" s="8" t="s">
        <v>8</v>
      </c>
      <c r="C9" s="2">
        <v>0</v>
      </c>
      <c r="D9" s="2">
        <v>1498.65</v>
      </c>
      <c r="E9" s="2"/>
      <c r="F9" s="2">
        <v>1763.45</v>
      </c>
      <c r="G9" s="2"/>
      <c r="H9" s="2">
        <v>2718.7</v>
      </c>
      <c r="I9" s="2"/>
      <c r="J9" s="2">
        <v>1823.85</v>
      </c>
      <c r="K9" s="2"/>
      <c r="L9" s="2"/>
      <c r="M9" s="17"/>
      <c r="N9" s="2"/>
      <c r="O9" s="22">
        <f t="shared" si="0"/>
        <v>7804.65</v>
      </c>
    </row>
    <row r="10" spans="1:15">
      <c r="A10" s="31" t="s">
        <v>63</v>
      </c>
      <c r="B10" s="8" t="s">
        <v>7</v>
      </c>
      <c r="C10" s="2">
        <v>800</v>
      </c>
      <c r="D10" s="2">
        <v>800</v>
      </c>
      <c r="E10" s="2">
        <v>800</v>
      </c>
      <c r="F10" s="2">
        <v>600</v>
      </c>
      <c r="G10" s="2">
        <v>800</v>
      </c>
      <c r="H10" s="2">
        <v>800</v>
      </c>
      <c r="I10" s="2">
        <v>800</v>
      </c>
      <c r="J10" s="2">
        <v>800</v>
      </c>
      <c r="K10" s="2">
        <v>800</v>
      </c>
      <c r="L10" s="2"/>
      <c r="M10" s="17"/>
      <c r="N10" s="2"/>
      <c r="O10" s="22">
        <f t="shared" si="0"/>
        <v>7000</v>
      </c>
    </row>
    <row r="11" spans="1:15">
      <c r="A11" s="31" t="s">
        <v>64</v>
      </c>
      <c r="B11" s="8" t="s">
        <v>11</v>
      </c>
      <c r="C11" s="2">
        <v>1000</v>
      </c>
      <c r="D11" s="2">
        <v>1000</v>
      </c>
      <c r="E11" s="2">
        <v>1000</v>
      </c>
      <c r="F11" s="2">
        <v>1200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/>
      <c r="M11" s="17"/>
      <c r="N11" s="2"/>
      <c r="O11" s="22">
        <f t="shared" si="0"/>
        <v>9200</v>
      </c>
    </row>
    <row r="12" spans="1:15">
      <c r="A12" s="31" t="s">
        <v>65</v>
      </c>
      <c r="B12" s="8" t="s">
        <v>9</v>
      </c>
      <c r="C12" s="2">
        <v>300</v>
      </c>
      <c r="D12" s="2">
        <v>300</v>
      </c>
      <c r="E12" s="2">
        <v>300</v>
      </c>
      <c r="F12" s="2">
        <v>300</v>
      </c>
      <c r="G12" s="2">
        <v>500</v>
      </c>
      <c r="H12" s="2">
        <v>300</v>
      </c>
      <c r="I12" s="2">
        <v>300</v>
      </c>
      <c r="J12" s="2">
        <v>300</v>
      </c>
      <c r="K12" s="2">
        <v>600</v>
      </c>
      <c r="L12" s="2"/>
      <c r="M12" s="17"/>
      <c r="N12" s="2"/>
      <c r="O12" s="22">
        <f t="shared" si="0"/>
        <v>3200</v>
      </c>
    </row>
    <row r="13" spans="1:15">
      <c r="A13" s="31" t="s">
        <v>66</v>
      </c>
      <c r="B13" s="8" t="s">
        <v>6</v>
      </c>
      <c r="C13" s="2">
        <v>1000</v>
      </c>
      <c r="D13" s="2">
        <v>1000</v>
      </c>
      <c r="E13" s="2">
        <v>1000</v>
      </c>
      <c r="F13" s="2">
        <v>1000</v>
      </c>
      <c r="G13" s="2">
        <v>1000</v>
      </c>
      <c r="H13" s="2">
        <v>1500</v>
      </c>
      <c r="I13" s="2">
        <v>1000</v>
      </c>
      <c r="J13" s="2">
        <v>1000</v>
      </c>
      <c r="K13" s="2">
        <v>1000</v>
      </c>
      <c r="L13" s="2"/>
      <c r="M13" s="17"/>
      <c r="N13" s="2"/>
      <c r="O13" s="22">
        <f t="shared" si="0"/>
        <v>9500</v>
      </c>
    </row>
    <row r="14" spans="1:15">
      <c r="A14" s="31" t="s">
        <v>67</v>
      </c>
      <c r="B14" s="8" t="s">
        <v>44</v>
      </c>
      <c r="C14" s="2">
        <v>328</v>
      </c>
      <c r="D14" s="2">
        <v>351.92</v>
      </c>
      <c r="E14" s="28">
        <v>483</v>
      </c>
      <c r="F14" s="2">
        <v>567.5</v>
      </c>
      <c r="G14" s="2">
        <v>491</v>
      </c>
      <c r="H14" s="2">
        <v>387</v>
      </c>
      <c r="I14" s="28">
        <v>466</v>
      </c>
      <c r="J14" s="2">
        <v>335.55</v>
      </c>
      <c r="K14" s="2">
        <v>338</v>
      </c>
      <c r="L14" s="2"/>
      <c r="M14" s="17"/>
      <c r="N14" s="2"/>
      <c r="O14" s="22">
        <f t="shared" si="0"/>
        <v>3747.9700000000003</v>
      </c>
    </row>
    <row r="15" spans="1:15">
      <c r="A15" s="31" t="s">
        <v>68</v>
      </c>
      <c r="B15" s="8" t="s">
        <v>3</v>
      </c>
      <c r="C15" s="2">
        <v>1000</v>
      </c>
      <c r="D15" s="2">
        <v>1000</v>
      </c>
      <c r="E15" s="2">
        <v>400</v>
      </c>
      <c r="F15" s="2">
        <v>600</v>
      </c>
      <c r="G15" s="2">
        <v>1000</v>
      </c>
      <c r="H15" s="2">
        <v>950</v>
      </c>
      <c r="I15" s="2">
        <v>1000</v>
      </c>
      <c r="J15" s="2">
        <v>980</v>
      </c>
      <c r="K15" s="2">
        <v>600</v>
      </c>
      <c r="L15" s="2"/>
      <c r="M15" s="17"/>
      <c r="N15" s="2"/>
      <c r="O15" s="22">
        <f t="shared" si="0"/>
        <v>7530</v>
      </c>
    </row>
    <row r="16" spans="1:15">
      <c r="A16" s="31" t="s">
        <v>69</v>
      </c>
      <c r="B16" s="8" t="s">
        <v>10</v>
      </c>
      <c r="C16" s="2"/>
      <c r="D16" s="2"/>
      <c r="E16" s="2"/>
      <c r="F16" s="2">
        <v>54</v>
      </c>
      <c r="G16" s="2"/>
      <c r="H16" s="2">
        <v>90.4</v>
      </c>
      <c r="I16" s="2"/>
      <c r="J16" s="2"/>
      <c r="K16" s="2"/>
      <c r="L16" s="2"/>
      <c r="M16" s="17"/>
      <c r="N16" s="2"/>
      <c r="O16" s="22">
        <f t="shared" si="0"/>
        <v>144.4</v>
      </c>
    </row>
    <row r="17" spans="1:17">
      <c r="A17" s="31" t="s">
        <v>70</v>
      </c>
      <c r="B17" s="8" t="s">
        <v>115</v>
      </c>
      <c r="C17" s="2"/>
      <c r="D17" s="2"/>
      <c r="E17" s="2"/>
      <c r="F17" s="2"/>
      <c r="G17" s="2"/>
      <c r="H17" s="2"/>
      <c r="I17" s="2"/>
      <c r="J17" s="2">
        <v>200</v>
      </c>
      <c r="K17" s="2"/>
      <c r="L17" s="2"/>
      <c r="M17" s="17"/>
      <c r="N17" s="2"/>
      <c r="O17" s="22">
        <f t="shared" si="0"/>
        <v>200</v>
      </c>
    </row>
    <row r="18" spans="1:17">
      <c r="A18" s="31" t="s">
        <v>71</v>
      </c>
      <c r="B18" s="9" t="s">
        <v>15</v>
      </c>
      <c r="C18" s="2"/>
      <c r="D18" s="2">
        <v>900</v>
      </c>
      <c r="E18" s="2"/>
      <c r="F18" s="2"/>
      <c r="G18" s="2"/>
      <c r="H18" s="2"/>
      <c r="I18" s="2">
        <v>460</v>
      </c>
      <c r="J18" s="2"/>
      <c r="K18" s="2"/>
      <c r="L18" s="2"/>
      <c r="M18" s="2"/>
      <c r="N18" s="1"/>
      <c r="O18" s="12">
        <f t="shared" si="0"/>
        <v>1360</v>
      </c>
      <c r="Q18" s="7"/>
    </row>
    <row r="19" spans="1:17">
      <c r="A19" s="31" t="s">
        <v>72</v>
      </c>
      <c r="B19" s="9" t="s">
        <v>12</v>
      </c>
      <c r="C19" s="6"/>
      <c r="D19" s="2">
        <v>7.5</v>
      </c>
      <c r="E19" s="2">
        <v>46.3</v>
      </c>
      <c r="F19" s="2">
        <v>380</v>
      </c>
      <c r="G19" s="2"/>
      <c r="H19" s="2">
        <v>13.5</v>
      </c>
      <c r="I19" s="2"/>
      <c r="J19" s="2"/>
      <c r="K19" s="2">
        <v>38.4</v>
      </c>
      <c r="L19" s="2"/>
      <c r="M19" s="17"/>
      <c r="N19" s="2"/>
      <c r="O19" s="22">
        <f t="shared" si="0"/>
        <v>485.7</v>
      </c>
    </row>
    <row r="20" spans="1:17">
      <c r="A20" s="31" t="s">
        <v>73</v>
      </c>
      <c r="B20" s="9" t="s">
        <v>46</v>
      </c>
      <c r="C20" s="6">
        <v>120</v>
      </c>
      <c r="D20" s="2"/>
      <c r="E20" s="2">
        <v>32</v>
      </c>
      <c r="F20" s="2"/>
      <c r="G20" s="2">
        <v>25.5</v>
      </c>
      <c r="H20" s="2"/>
      <c r="I20" s="2">
        <v>28</v>
      </c>
      <c r="J20" s="2"/>
      <c r="K20" s="2"/>
      <c r="L20" s="2"/>
      <c r="M20" s="17"/>
      <c r="N20" s="2"/>
      <c r="O20" s="22">
        <f t="shared" si="0"/>
        <v>205.5</v>
      </c>
    </row>
    <row r="21" spans="1:17">
      <c r="A21" s="31" t="s">
        <v>74</v>
      </c>
      <c r="B21" s="9" t="s">
        <v>4</v>
      </c>
      <c r="C21" s="6"/>
      <c r="D21" s="2">
        <v>128</v>
      </c>
      <c r="E21" s="2"/>
      <c r="F21" s="2"/>
      <c r="G21" s="2"/>
      <c r="H21" s="2"/>
      <c r="I21" s="2"/>
      <c r="J21" s="2"/>
      <c r="K21" s="2"/>
      <c r="L21" s="2"/>
      <c r="M21" s="17"/>
      <c r="N21" s="2"/>
      <c r="O21" s="22">
        <f t="shared" si="0"/>
        <v>128</v>
      </c>
    </row>
    <row r="22" spans="1:17">
      <c r="A22" s="31" t="s">
        <v>75</v>
      </c>
      <c r="B22" s="9" t="s">
        <v>137</v>
      </c>
      <c r="C22" s="2"/>
      <c r="D22" s="2">
        <v>2554.1999999999998</v>
      </c>
      <c r="E22" s="2"/>
      <c r="F22" s="2"/>
      <c r="G22" s="2"/>
      <c r="H22" s="2"/>
      <c r="I22" s="2"/>
      <c r="J22" s="2"/>
      <c r="K22" s="2">
        <v>600</v>
      </c>
      <c r="L22" s="2"/>
      <c r="M22" s="17"/>
      <c r="N22" s="2"/>
      <c r="O22" s="22">
        <f t="shared" si="0"/>
        <v>3154.2</v>
      </c>
    </row>
    <row r="23" spans="1:17">
      <c r="A23" s="31" t="s">
        <v>76</v>
      </c>
      <c r="B23" s="9" t="s">
        <v>51</v>
      </c>
      <c r="C23" s="2">
        <v>270</v>
      </c>
      <c r="D23" s="2"/>
      <c r="E23" s="2">
        <v>90</v>
      </c>
      <c r="F23" s="2">
        <v>200</v>
      </c>
      <c r="G23" s="2"/>
      <c r="H23" s="2">
        <v>328</v>
      </c>
      <c r="I23" s="2"/>
      <c r="J23" s="2">
        <v>1080</v>
      </c>
      <c r="K23" s="2"/>
      <c r="L23" s="2"/>
      <c r="M23" s="17"/>
      <c r="N23" s="2"/>
      <c r="O23" s="22">
        <f t="shared" si="0"/>
        <v>1968</v>
      </c>
    </row>
    <row r="24" spans="1:17">
      <c r="A24" s="31" t="s">
        <v>77</v>
      </c>
      <c r="B24" s="9" t="s">
        <v>123</v>
      </c>
      <c r="C24" s="2"/>
      <c r="D24" s="2"/>
      <c r="E24" s="2"/>
      <c r="F24" s="2"/>
      <c r="G24" s="2"/>
      <c r="H24" s="2">
        <v>600</v>
      </c>
      <c r="I24" s="2"/>
      <c r="J24" s="2"/>
      <c r="K24" s="2"/>
      <c r="L24" s="2"/>
      <c r="M24" s="17"/>
      <c r="N24" s="2"/>
      <c r="O24" s="22">
        <f t="shared" si="0"/>
        <v>600</v>
      </c>
    </row>
    <row r="25" spans="1:17">
      <c r="A25" s="31" t="s">
        <v>78</v>
      </c>
      <c r="B25" s="9" t="s">
        <v>106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17"/>
      <c r="N25" s="2"/>
      <c r="O25" s="22">
        <f t="shared" si="0"/>
        <v>0</v>
      </c>
    </row>
    <row r="26" spans="1:17">
      <c r="A26" s="31" t="s">
        <v>79</v>
      </c>
      <c r="B26" s="9" t="s">
        <v>14</v>
      </c>
      <c r="C26" s="2">
        <v>120</v>
      </c>
      <c r="D26" s="2">
        <v>295</v>
      </c>
      <c r="E26" s="2">
        <v>112</v>
      </c>
      <c r="F26" s="2">
        <v>180</v>
      </c>
      <c r="G26" s="2"/>
      <c r="H26" s="2">
        <v>298</v>
      </c>
      <c r="I26" s="2">
        <v>216</v>
      </c>
      <c r="J26" s="2">
        <v>111</v>
      </c>
      <c r="K26" s="2"/>
      <c r="L26" s="2"/>
      <c r="M26" s="17"/>
      <c r="N26" s="2"/>
      <c r="O26" s="22">
        <f t="shared" si="0"/>
        <v>1332</v>
      </c>
    </row>
    <row r="27" spans="1:17">
      <c r="A27" s="31" t="s">
        <v>80</v>
      </c>
      <c r="B27" s="9" t="s">
        <v>48</v>
      </c>
      <c r="C27" s="2">
        <v>1150</v>
      </c>
      <c r="D27" s="2"/>
      <c r="E27" s="2">
        <v>150</v>
      </c>
      <c r="F27" s="2"/>
      <c r="G27" s="2">
        <v>150</v>
      </c>
      <c r="H27" s="2"/>
      <c r="I27" s="2"/>
      <c r="J27" s="2"/>
      <c r="K27" s="2"/>
      <c r="L27" s="2"/>
      <c r="M27" s="17"/>
      <c r="N27" s="2"/>
      <c r="O27" s="22">
        <f t="shared" si="0"/>
        <v>1450</v>
      </c>
    </row>
    <row r="28" spans="1:17">
      <c r="A28" s="31" t="s">
        <v>81</v>
      </c>
      <c r="B28" s="9" t="s">
        <v>136</v>
      </c>
      <c r="C28" s="2"/>
      <c r="D28" s="2"/>
      <c r="E28" s="2"/>
      <c r="F28" s="2">
        <v>5000</v>
      </c>
      <c r="G28" s="2"/>
      <c r="H28" s="2"/>
      <c r="I28" s="2"/>
      <c r="J28" s="2"/>
      <c r="K28" s="2">
        <v>375</v>
      </c>
      <c r="L28" s="2"/>
      <c r="M28" s="17"/>
      <c r="N28" s="2"/>
      <c r="O28" s="22">
        <f t="shared" si="0"/>
        <v>5375</v>
      </c>
    </row>
    <row r="29" spans="1:17">
      <c r="A29" s="31" t="s">
        <v>82</v>
      </c>
      <c r="B29" s="9" t="s">
        <v>13</v>
      </c>
      <c r="C29" s="2"/>
      <c r="D29" s="2"/>
      <c r="E29" s="2"/>
      <c r="F29" s="2">
        <v>300</v>
      </c>
      <c r="G29" s="2"/>
      <c r="H29" s="3"/>
      <c r="I29" s="2"/>
      <c r="J29" s="2"/>
      <c r="K29" s="2"/>
      <c r="L29" s="2"/>
      <c r="M29" s="17"/>
      <c r="N29" s="2"/>
      <c r="O29" s="22">
        <f t="shared" si="0"/>
        <v>300</v>
      </c>
    </row>
    <row r="30" spans="1:17">
      <c r="A30" s="31" t="s">
        <v>83</v>
      </c>
      <c r="B30" s="9" t="s">
        <v>134</v>
      </c>
      <c r="C30" s="2"/>
      <c r="D30" s="2"/>
      <c r="E30" s="2"/>
      <c r="F30" s="2"/>
      <c r="G30" s="2">
        <v>3750</v>
      </c>
      <c r="H30" s="2"/>
      <c r="I30" s="2"/>
      <c r="J30" s="2">
        <v>2430</v>
      </c>
      <c r="K30" s="2"/>
      <c r="L30" s="2"/>
      <c r="M30" s="17"/>
      <c r="N30" s="2"/>
      <c r="O30" s="22">
        <f t="shared" si="0"/>
        <v>6180</v>
      </c>
    </row>
    <row r="31" spans="1:17">
      <c r="A31" s="31" t="s">
        <v>84</v>
      </c>
      <c r="B31" s="9" t="s">
        <v>50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17"/>
      <c r="N31" s="2"/>
      <c r="O31" s="22">
        <f t="shared" si="0"/>
        <v>0</v>
      </c>
    </row>
    <row r="32" spans="1:17">
      <c r="A32" s="31" t="s">
        <v>85</v>
      </c>
      <c r="B32" s="9" t="s">
        <v>135</v>
      </c>
      <c r="C32" s="2"/>
      <c r="D32" s="2"/>
      <c r="E32" s="2"/>
      <c r="F32" s="2"/>
      <c r="G32" s="2"/>
      <c r="H32" s="2"/>
      <c r="I32" s="2"/>
      <c r="J32" s="2">
        <v>4960</v>
      </c>
      <c r="K32" s="2"/>
      <c r="L32" s="2"/>
      <c r="M32" s="17"/>
      <c r="N32" s="2"/>
      <c r="O32" s="22">
        <f t="shared" si="0"/>
        <v>4960</v>
      </c>
    </row>
    <row r="33" spans="1:16">
      <c r="A33" s="31" t="s">
        <v>86</v>
      </c>
      <c r="B33" s="9" t="s">
        <v>45</v>
      </c>
      <c r="C33" s="2">
        <v>148</v>
      </c>
      <c r="D33" s="2"/>
      <c r="E33" s="2"/>
      <c r="F33" s="2"/>
      <c r="G33" s="2">
        <v>1239.45</v>
      </c>
      <c r="H33" s="2"/>
      <c r="I33" s="2"/>
      <c r="J33" s="2">
        <v>365</v>
      </c>
      <c r="K33" s="2">
        <v>1500</v>
      </c>
      <c r="L33" s="2"/>
      <c r="M33" s="17"/>
      <c r="N33" s="2"/>
      <c r="O33" s="22">
        <f t="shared" si="0"/>
        <v>3252.45</v>
      </c>
    </row>
    <row r="34" spans="1:16">
      <c r="A34" s="31" t="s">
        <v>87</v>
      </c>
      <c r="B34" s="9" t="s">
        <v>16</v>
      </c>
      <c r="C34" s="2"/>
      <c r="D34" s="2"/>
      <c r="E34" s="2"/>
      <c r="F34" s="2"/>
      <c r="G34" s="2"/>
      <c r="H34" s="2">
        <v>2587</v>
      </c>
      <c r="I34" s="2"/>
      <c r="J34" s="2"/>
      <c r="K34" s="2"/>
      <c r="M34" s="17"/>
      <c r="N34" s="2"/>
      <c r="O34" s="22">
        <f>SUM(C34:N34)</f>
        <v>2587</v>
      </c>
    </row>
    <row r="35" spans="1:16">
      <c r="A35" s="31" t="s">
        <v>88</v>
      </c>
      <c r="B35" s="9" t="s">
        <v>124</v>
      </c>
      <c r="C35" s="2"/>
      <c r="D35" s="2"/>
      <c r="E35" s="2"/>
      <c r="F35" s="2"/>
      <c r="G35" s="2"/>
      <c r="H35" s="2">
        <v>280</v>
      </c>
      <c r="I35" s="2"/>
      <c r="J35" s="2">
        <v>146</v>
      </c>
      <c r="K35" s="2"/>
      <c r="L35" s="2"/>
      <c r="M35" s="17"/>
      <c r="N35" s="2"/>
      <c r="O35" s="22">
        <f t="shared" si="0"/>
        <v>426</v>
      </c>
    </row>
    <row r="36" spans="1:16">
      <c r="A36" s="31" t="s">
        <v>89</v>
      </c>
      <c r="B36" s="9" t="s">
        <v>121</v>
      </c>
      <c r="C36" s="2"/>
      <c r="D36" s="2"/>
      <c r="E36" s="2"/>
      <c r="F36" s="2">
        <v>300</v>
      </c>
      <c r="G36" s="2">
        <v>280</v>
      </c>
      <c r="H36" s="2">
        <v>3326</v>
      </c>
      <c r="I36" s="6"/>
      <c r="J36" s="2"/>
      <c r="K36" s="2"/>
      <c r="L36" s="2"/>
      <c r="M36" s="17"/>
      <c r="N36" s="2"/>
      <c r="O36" s="22">
        <f t="shared" si="0"/>
        <v>3906</v>
      </c>
    </row>
    <row r="37" spans="1:16">
      <c r="A37" s="31" t="s">
        <v>90</v>
      </c>
      <c r="B37" s="9" t="s">
        <v>114</v>
      </c>
      <c r="C37" s="2"/>
      <c r="D37" s="2"/>
      <c r="E37" s="2"/>
      <c r="F37" s="2"/>
      <c r="G37" s="2"/>
      <c r="H37" s="2">
        <v>485</v>
      </c>
      <c r="I37" s="6"/>
      <c r="J37" s="2"/>
      <c r="K37" s="2"/>
      <c r="L37" s="2"/>
      <c r="M37" s="17"/>
      <c r="N37" s="2"/>
      <c r="O37" s="22">
        <f>SUM(C37:N37)</f>
        <v>485</v>
      </c>
    </row>
    <row r="38" spans="1:16">
      <c r="A38" s="31" t="s">
        <v>91</v>
      </c>
      <c r="B38" s="9" t="s">
        <v>128</v>
      </c>
      <c r="C38" s="2"/>
      <c r="D38" s="2"/>
      <c r="E38" s="2">
        <v>70000.53</v>
      </c>
      <c r="F38" s="2"/>
      <c r="G38" s="2">
        <v>100000.53</v>
      </c>
      <c r="H38" s="2"/>
      <c r="I38" s="2"/>
      <c r="J38" s="2"/>
      <c r="K38" s="2"/>
      <c r="L38" s="2"/>
      <c r="M38" s="17"/>
      <c r="N38" s="2"/>
      <c r="O38" s="22">
        <f t="shared" si="0"/>
        <v>170001.06</v>
      </c>
    </row>
    <row r="39" spans="1:16">
      <c r="A39" s="31" t="s">
        <v>92</v>
      </c>
      <c r="B39" s="8" t="s">
        <v>132</v>
      </c>
      <c r="C39" s="2"/>
      <c r="D39" s="2">
        <v>100</v>
      </c>
      <c r="E39" s="2"/>
      <c r="F39" s="2"/>
      <c r="G39" s="2"/>
      <c r="H39" s="2"/>
      <c r="I39" s="2"/>
      <c r="J39" s="2"/>
      <c r="K39" s="2"/>
      <c r="L39" s="2"/>
      <c r="M39" s="17"/>
      <c r="N39" s="2"/>
      <c r="O39" s="22">
        <f t="shared" si="0"/>
        <v>100</v>
      </c>
    </row>
    <row r="40" spans="1:16">
      <c r="A40" s="31" t="s">
        <v>93</v>
      </c>
      <c r="B40" s="8" t="s">
        <v>113</v>
      </c>
      <c r="C40" s="2"/>
      <c r="D40" s="2"/>
      <c r="E40" s="2">
        <v>5450</v>
      </c>
      <c r="F40" s="2">
        <v>100</v>
      </c>
      <c r="G40" s="2"/>
      <c r="H40" s="2">
        <v>20744</v>
      </c>
      <c r="I40" s="2"/>
      <c r="J40" s="2"/>
      <c r="K40" s="2"/>
      <c r="L40" s="2"/>
      <c r="M40" s="2"/>
      <c r="N40" s="2"/>
      <c r="O40" s="22">
        <f t="shared" si="0"/>
        <v>26294</v>
      </c>
    </row>
    <row r="41" spans="1:16">
      <c r="A41" s="31" t="s">
        <v>94</v>
      </c>
      <c r="B41" s="21" t="s">
        <v>47</v>
      </c>
      <c r="C41" s="2"/>
      <c r="D41" s="2"/>
      <c r="E41" s="2"/>
      <c r="G41" s="2">
        <v>9883.75</v>
      </c>
      <c r="H41" s="2">
        <v>14282.75</v>
      </c>
      <c r="I41" s="2"/>
      <c r="J41" s="2"/>
      <c r="K41" s="2"/>
      <c r="L41" s="2"/>
      <c r="M41" s="2"/>
      <c r="N41" s="2"/>
      <c r="O41" s="12">
        <f>SUM(C41:N41)</f>
        <v>24166.5</v>
      </c>
    </row>
    <row r="42" spans="1:16">
      <c r="A42" s="66" t="s">
        <v>52</v>
      </c>
      <c r="B42" s="67"/>
      <c r="C42" s="32">
        <f>SUM(C4:C41)</f>
        <v>10426.549999999999</v>
      </c>
      <c r="D42" s="32">
        <f t="shared" ref="D42:O42" si="1">SUM(D4:D41)</f>
        <v>12167.970000000001</v>
      </c>
      <c r="E42" s="32">
        <f t="shared" si="1"/>
        <v>82176.53</v>
      </c>
      <c r="F42" s="32">
        <f t="shared" si="1"/>
        <v>15252.349999999999</v>
      </c>
      <c r="G42" s="32">
        <f t="shared" si="1"/>
        <v>121703.03</v>
      </c>
      <c r="H42" s="32">
        <f t="shared" si="1"/>
        <v>54345.7</v>
      </c>
      <c r="I42" s="32">
        <f t="shared" si="1"/>
        <v>7918</v>
      </c>
      <c r="J42" s="32">
        <f t="shared" si="1"/>
        <v>18241</v>
      </c>
      <c r="K42" s="32">
        <f t="shared" si="1"/>
        <v>9686.7999999999993</v>
      </c>
      <c r="L42" s="32">
        <f t="shared" si="1"/>
        <v>0</v>
      </c>
      <c r="M42" s="33">
        <f t="shared" si="1"/>
        <v>0</v>
      </c>
      <c r="N42" s="32">
        <f t="shared" si="1"/>
        <v>0</v>
      </c>
      <c r="O42" s="12">
        <f t="shared" si="1"/>
        <v>331917.93</v>
      </c>
      <c r="P42" s="7"/>
    </row>
    <row r="43" spans="1:16">
      <c r="A43" s="64" t="s">
        <v>21</v>
      </c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11">
        <f>SUM(C42:N42)</f>
        <v>331917.93</v>
      </c>
    </row>
    <row r="45" spans="1:16" ht="15.75">
      <c r="A45" s="71" t="s">
        <v>99</v>
      </c>
      <c r="B45" s="71"/>
      <c r="C45" s="71"/>
      <c r="D45" s="71"/>
    </row>
    <row r="46" spans="1:16">
      <c r="B46" s="69"/>
      <c r="H46" s="69"/>
      <c r="I46" s="69"/>
      <c r="J46" s="69"/>
    </row>
    <row r="47" spans="1:16" ht="40.5" customHeight="1">
      <c r="B47" s="70"/>
      <c r="D47" s="37"/>
      <c r="E47" s="37"/>
      <c r="F47" s="37"/>
      <c r="H47" s="70"/>
      <c r="I47" s="70"/>
      <c r="J47" s="70"/>
    </row>
    <row r="48" spans="1:16">
      <c r="B48" s="36" t="s">
        <v>96</v>
      </c>
      <c r="D48" s="68" t="s">
        <v>97</v>
      </c>
      <c r="E48" s="68"/>
      <c r="F48" s="68"/>
      <c r="H48" s="68" t="s">
        <v>98</v>
      </c>
      <c r="I48" s="68"/>
      <c r="J48" s="68"/>
    </row>
  </sheetData>
  <mergeCells count="8">
    <mergeCell ref="A43:N43"/>
    <mergeCell ref="A1:O1"/>
    <mergeCell ref="A42:B42"/>
    <mergeCell ref="D48:F48"/>
    <mergeCell ref="H48:J48"/>
    <mergeCell ref="B46:B47"/>
    <mergeCell ref="H46:J47"/>
    <mergeCell ref="A45:D45"/>
  </mergeCells>
  <printOptions horizontalCentered="1" verticalCentered="1"/>
  <pageMargins left="0.7" right="0.7" top="0.75" bottom="0.75" header="0.3" footer="0.3"/>
  <pageSetup paperSize="9" scale="64" orientation="landscape" r:id="rId1"/>
  <headerFooter alignWithMargins="0"/>
  <rowBreaks count="1" manualBreakCount="1">
    <brk id="49" max="17" man="1"/>
  </rowBreaks>
  <colBreaks count="1" manualBreakCount="1">
    <brk id="15" max="54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P32"/>
  <sheetViews>
    <sheetView view="pageBreakPreview" topLeftCell="B17" zoomScaleSheetLayoutView="100" workbookViewId="0">
      <selection activeCell="D25" sqref="D25"/>
    </sheetView>
  </sheetViews>
  <sheetFormatPr defaultRowHeight="15"/>
  <cols>
    <col min="1" max="1" width="3.85546875" customWidth="1"/>
    <col min="2" max="2" width="4.42578125" customWidth="1"/>
    <col min="3" max="3" width="25.28515625" customWidth="1"/>
    <col min="4" max="4" width="13.5703125" customWidth="1"/>
    <col min="5" max="5" width="11.140625" customWidth="1"/>
    <col min="6" max="8" width="11" customWidth="1"/>
    <col min="9" max="9" width="10.5703125" bestFit="1" customWidth="1"/>
    <col min="10" max="10" width="11.5703125" bestFit="1" customWidth="1"/>
    <col min="11" max="11" width="11" customWidth="1"/>
    <col min="12" max="12" width="12.5703125" customWidth="1"/>
    <col min="13" max="13" width="9.140625" customWidth="1"/>
    <col min="14" max="14" width="8.140625" customWidth="1"/>
    <col min="15" max="15" width="10" customWidth="1"/>
    <col min="16" max="16" width="14.140625" customWidth="1"/>
    <col min="17" max="17" width="13.28515625" customWidth="1"/>
    <col min="18" max="18" width="11.5703125" bestFit="1" customWidth="1"/>
  </cols>
  <sheetData>
    <row r="1" spans="2:16" ht="18.75">
      <c r="C1" s="72">
        <f>SUM(D25=SUM(D6:D21))</f>
        <v>1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</row>
    <row r="3" spans="2:16">
      <c r="B3" s="30" t="s">
        <v>56</v>
      </c>
      <c r="C3" s="8" t="s">
        <v>1</v>
      </c>
      <c r="D3" s="30" t="s">
        <v>39</v>
      </c>
      <c r="E3" s="30" t="s">
        <v>40</v>
      </c>
      <c r="F3" s="30" t="s">
        <v>26</v>
      </c>
      <c r="G3" s="30" t="s">
        <v>100</v>
      </c>
      <c r="H3" s="30" t="s">
        <v>28</v>
      </c>
      <c r="I3" s="30" t="s">
        <v>29</v>
      </c>
      <c r="J3" s="30" t="s">
        <v>101</v>
      </c>
      <c r="K3" s="30" t="s">
        <v>102</v>
      </c>
      <c r="L3" s="30" t="s">
        <v>32</v>
      </c>
      <c r="M3" s="30" t="s">
        <v>41</v>
      </c>
      <c r="N3" s="30" t="s">
        <v>42</v>
      </c>
      <c r="O3" s="46" t="s">
        <v>43</v>
      </c>
      <c r="P3" s="30" t="s">
        <v>0</v>
      </c>
    </row>
    <row r="4" spans="2:16">
      <c r="B4" s="29" t="s">
        <v>57</v>
      </c>
      <c r="C4" s="8" t="s">
        <v>117</v>
      </c>
      <c r="D4" s="2">
        <v>356547.4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>SUM(D4:O4)</f>
        <v>356547.4</v>
      </c>
    </row>
    <row r="5" spans="2:16">
      <c r="B5" s="29" t="s">
        <v>58</v>
      </c>
      <c r="C5" s="8" t="s">
        <v>5</v>
      </c>
      <c r="D5" s="2">
        <v>1935.89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f>SUM(D5:O5)</f>
        <v>1935.89</v>
      </c>
    </row>
    <row r="6" spans="2:16">
      <c r="B6" s="29" t="s">
        <v>59</v>
      </c>
      <c r="C6" s="8" t="s">
        <v>20</v>
      </c>
      <c r="D6" s="2">
        <v>16185</v>
      </c>
      <c r="E6" s="2">
        <v>18778</v>
      </c>
      <c r="F6" s="2">
        <v>22766</v>
      </c>
      <c r="G6" s="59">
        <v>17166</v>
      </c>
      <c r="H6" s="2">
        <v>18926</v>
      </c>
      <c r="I6" s="2">
        <v>30856</v>
      </c>
      <c r="J6" s="2">
        <v>16408</v>
      </c>
      <c r="K6" s="2">
        <v>19720</v>
      </c>
      <c r="L6" s="2">
        <v>15567</v>
      </c>
      <c r="M6" s="2"/>
      <c r="N6" s="2"/>
      <c r="O6" s="4"/>
      <c r="P6" s="2">
        <f t="shared" ref="P6:P19" si="0">SUM(D6:O6)</f>
        <v>176372</v>
      </c>
    </row>
    <row r="7" spans="2:16">
      <c r="B7" s="29" t="s">
        <v>60</v>
      </c>
      <c r="C7" s="8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f t="shared" si="0"/>
        <v>0</v>
      </c>
    </row>
    <row r="8" spans="2:16">
      <c r="B8" s="29" t="s">
        <v>61</v>
      </c>
      <c r="C8" s="8" t="s">
        <v>103</v>
      </c>
      <c r="D8" s="2"/>
      <c r="E8" s="2"/>
      <c r="F8" s="2"/>
      <c r="G8" s="2"/>
      <c r="H8" s="2">
        <v>500</v>
      </c>
      <c r="I8" s="24"/>
      <c r="J8" s="2"/>
      <c r="K8" s="2"/>
      <c r="L8" s="2"/>
      <c r="M8" s="2"/>
      <c r="N8" s="2"/>
      <c r="O8" s="2"/>
      <c r="P8" s="2">
        <f t="shared" si="0"/>
        <v>500</v>
      </c>
    </row>
    <row r="9" spans="2:16">
      <c r="B9" s="29" t="s">
        <v>62</v>
      </c>
      <c r="C9" s="8" t="s">
        <v>104</v>
      </c>
      <c r="D9" s="2"/>
      <c r="E9" s="2"/>
      <c r="F9" s="2">
        <v>150</v>
      </c>
      <c r="G9" s="2"/>
      <c r="H9" s="2">
        <v>600</v>
      </c>
      <c r="I9" s="24">
        <v>100</v>
      </c>
      <c r="J9" s="2"/>
      <c r="K9" s="2"/>
      <c r="L9" s="2"/>
      <c r="M9" s="2"/>
      <c r="N9" s="2"/>
      <c r="O9" s="2"/>
      <c r="P9" s="2">
        <f t="shared" si="0"/>
        <v>850</v>
      </c>
    </row>
    <row r="10" spans="2:16">
      <c r="B10" s="29" t="s">
        <v>63</v>
      </c>
      <c r="C10" s="9" t="s">
        <v>37</v>
      </c>
      <c r="D10" s="2">
        <v>1300</v>
      </c>
      <c r="E10" s="2">
        <v>2100</v>
      </c>
      <c r="F10" s="2">
        <v>1300</v>
      </c>
      <c r="G10" s="2">
        <v>2000</v>
      </c>
      <c r="H10" s="2">
        <v>1300</v>
      </c>
      <c r="I10" s="2">
        <v>1300</v>
      </c>
      <c r="J10" s="2">
        <v>4400</v>
      </c>
      <c r="K10" s="2">
        <v>2000</v>
      </c>
      <c r="L10" s="2">
        <v>1300</v>
      </c>
      <c r="M10" s="2"/>
      <c r="N10" s="2"/>
      <c r="O10" s="2"/>
      <c r="P10" s="2">
        <f t="shared" si="0"/>
        <v>17000</v>
      </c>
    </row>
    <row r="11" spans="2:16">
      <c r="B11" s="29" t="s">
        <v>64</v>
      </c>
      <c r="C11" s="9" t="s">
        <v>22</v>
      </c>
      <c r="D11" s="2">
        <v>10900</v>
      </c>
      <c r="E11" s="2"/>
      <c r="F11" s="2"/>
      <c r="G11" s="2"/>
      <c r="H11" s="2">
        <v>5394</v>
      </c>
      <c r="I11" s="2">
        <v>15350</v>
      </c>
      <c r="J11" s="2"/>
      <c r="K11" s="2">
        <v>2279.27</v>
      </c>
      <c r="L11" s="2"/>
      <c r="M11" s="2"/>
      <c r="N11" s="2"/>
      <c r="O11" s="2"/>
      <c r="P11" s="2">
        <f t="shared" si="0"/>
        <v>33923.269999999997</v>
      </c>
    </row>
    <row r="12" spans="2:16">
      <c r="B12" s="29" t="s">
        <v>65</v>
      </c>
      <c r="C12" s="9" t="s">
        <v>36</v>
      </c>
      <c r="D12" s="2"/>
      <c r="E12" s="2"/>
      <c r="F12" s="2"/>
      <c r="G12" s="2"/>
      <c r="H12" s="2"/>
      <c r="I12" s="2"/>
      <c r="J12" s="2"/>
      <c r="K12" s="2"/>
      <c r="L12" s="63"/>
      <c r="M12" s="2"/>
      <c r="N12" s="2"/>
      <c r="O12" s="2"/>
      <c r="P12" s="2">
        <f t="shared" si="0"/>
        <v>0</v>
      </c>
    </row>
    <row r="13" spans="2:16">
      <c r="B13" s="29" t="s">
        <v>66</v>
      </c>
      <c r="C13" s="9" t="s">
        <v>23</v>
      </c>
      <c r="D13" s="2"/>
      <c r="E13" s="2"/>
      <c r="F13" s="2"/>
      <c r="G13" s="2"/>
      <c r="H13" s="2"/>
      <c r="I13" s="2">
        <v>5734</v>
      </c>
      <c r="J13" s="2"/>
      <c r="K13" s="2">
        <v>4000</v>
      </c>
      <c r="L13" s="2"/>
      <c r="M13" s="2"/>
      <c r="N13" s="2"/>
      <c r="O13" s="2"/>
      <c r="P13" s="2">
        <f t="shared" si="0"/>
        <v>9734</v>
      </c>
    </row>
    <row r="14" spans="2:16">
      <c r="B14" s="29" t="s">
        <v>67</v>
      </c>
      <c r="C14" s="21" t="s">
        <v>24</v>
      </c>
      <c r="D14" s="4"/>
      <c r="E14" s="4"/>
      <c r="F14" s="3"/>
      <c r="G14" s="4"/>
      <c r="H14" s="3">
        <v>8220</v>
      </c>
      <c r="I14" s="4"/>
      <c r="J14" s="4"/>
      <c r="K14" s="4">
        <v>0</v>
      </c>
      <c r="L14" s="4"/>
      <c r="M14" s="4"/>
      <c r="N14" s="4"/>
      <c r="O14" s="4"/>
      <c r="P14" s="2">
        <f t="shared" si="0"/>
        <v>8220</v>
      </c>
    </row>
    <row r="15" spans="2:16">
      <c r="B15" s="29" t="s">
        <v>68</v>
      </c>
      <c r="C15" s="8" t="s">
        <v>133</v>
      </c>
      <c r="D15" s="2"/>
      <c r="E15" s="2"/>
      <c r="F15" s="2"/>
      <c r="G15" s="2"/>
      <c r="H15" s="2">
        <v>10914</v>
      </c>
      <c r="I15" s="2">
        <v>18883</v>
      </c>
      <c r="J15" s="2"/>
      <c r="K15" s="3"/>
      <c r="L15" s="2"/>
      <c r="M15" s="2"/>
      <c r="N15" s="2"/>
      <c r="O15" s="2"/>
      <c r="P15" s="2">
        <f t="shared" si="0"/>
        <v>29797</v>
      </c>
    </row>
    <row r="16" spans="2:16">
      <c r="B16" s="29" t="s">
        <v>69</v>
      </c>
      <c r="C16" s="8" t="s">
        <v>130</v>
      </c>
      <c r="D16" s="2">
        <v>2799</v>
      </c>
      <c r="E16" s="2">
        <v>1870</v>
      </c>
      <c r="F16" s="2">
        <v>2580</v>
      </c>
      <c r="G16" s="2">
        <v>2403</v>
      </c>
      <c r="H16" s="2">
        <v>2165</v>
      </c>
      <c r="I16" s="2">
        <v>3136</v>
      </c>
      <c r="J16" s="2">
        <v>1901</v>
      </c>
      <c r="K16" s="2">
        <v>2456</v>
      </c>
      <c r="L16" s="2">
        <v>1323</v>
      </c>
      <c r="M16" s="2"/>
      <c r="N16" s="2"/>
      <c r="O16" s="2"/>
      <c r="P16" s="2">
        <f t="shared" si="0"/>
        <v>20633</v>
      </c>
    </row>
    <row r="17" spans="2:16">
      <c r="B17" s="29" t="s">
        <v>70</v>
      </c>
      <c r="C17" s="23" t="s">
        <v>118</v>
      </c>
      <c r="D17" s="16"/>
      <c r="E17" s="16">
        <v>250</v>
      </c>
      <c r="F17" s="16"/>
      <c r="G17" s="16"/>
      <c r="H17" s="16"/>
      <c r="I17" s="25"/>
      <c r="J17" s="16"/>
      <c r="K17" s="16"/>
      <c r="L17" s="16"/>
      <c r="M17" s="16"/>
      <c r="N17" s="16"/>
      <c r="O17" s="16"/>
      <c r="P17" s="16">
        <f t="shared" si="0"/>
        <v>250</v>
      </c>
    </row>
    <row r="18" spans="2:16">
      <c r="B18" s="29" t="s">
        <v>71</v>
      </c>
      <c r="C18" s="9" t="s">
        <v>120</v>
      </c>
      <c r="D18" s="2"/>
      <c r="E18" s="2"/>
      <c r="F18" s="2"/>
      <c r="G18" s="2">
        <v>1000</v>
      </c>
      <c r="H18" s="2"/>
      <c r="I18" s="2"/>
      <c r="J18" s="2"/>
      <c r="K18" s="2"/>
      <c r="L18" s="2"/>
      <c r="M18" s="2"/>
      <c r="N18" s="2"/>
      <c r="O18" s="2"/>
      <c r="P18" s="2">
        <f t="shared" si="0"/>
        <v>1000</v>
      </c>
    </row>
    <row r="19" spans="2:16">
      <c r="B19" s="29" t="s">
        <v>72</v>
      </c>
      <c r="C19" s="9" t="s">
        <v>111</v>
      </c>
      <c r="D19" s="2">
        <v>1641</v>
      </c>
      <c r="E19" s="2">
        <v>746</v>
      </c>
      <c r="F19" s="2">
        <v>1481</v>
      </c>
      <c r="G19" s="2">
        <v>1197</v>
      </c>
      <c r="H19" s="2">
        <v>1442</v>
      </c>
      <c r="I19" s="2">
        <v>775</v>
      </c>
      <c r="J19" s="2">
        <v>1321</v>
      </c>
      <c r="K19" s="2">
        <v>955</v>
      </c>
      <c r="L19" s="2">
        <v>369</v>
      </c>
      <c r="M19" s="2"/>
      <c r="N19" s="2"/>
      <c r="O19" s="2"/>
      <c r="P19" s="2">
        <f t="shared" si="0"/>
        <v>9927</v>
      </c>
    </row>
    <row r="20" spans="2:16">
      <c r="B20" s="29" t="s">
        <v>73</v>
      </c>
      <c r="C20" s="8" t="s">
        <v>108</v>
      </c>
      <c r="D20" s="38"/>
      <c r="E20" s="38">
        <v>1600</v>
      </c>
      <c r="F20" s="39"/>
      <c r="G20" s="38"/>
      <c r="H20" s="39">
        <v>3360</v>
      </c>
      <c r="I20" s="1"/>
      <c r="J20" s="38"/>
      <c r="K20" s="39"/>
      <c r="L20" s="39">
        <v>1315</v>
      </c>
      <c r="M20" s="1"/>
      <c r="N20" s="1"/>
      <c r="O20" s="1"/>
      <c r="P20" s="39">
        <f>SUM(D20:O20)</f>
        <v>6275</v>
      </c>
    </row>
    <row r="21" spans="2:16">
      <c r="B21" s="29" t="s">
        <v>74</v>
      </c>
      <c r="C21" s="9" t="s">
        <v>109</v>
      </c>
      <c r="D21" s="2"/>
      <c r="E21" s="2"/>
      <c r="F21" s="1"/>
      <c r="G21" s="2"/>
      <c r="H21" s="2"/>
      <c r="I21" s="2"/>
      <c r="J21" s="2"/>
      <c r="K21" s="2"/>
      <c r="L21" s="2"/>
      <c r="M21" s="2"/>
      <c r="N21" s="2"/>
      <c r="O21" s="2"/>
      <c r="P21" s="2">
        <f>SUM(D21:O21)</f>
        <v>0</v>
      </c>
    </row>
    <row r="22" spans="2:16">
      <c r="B22" s="29" t="s">
        <v>75</v>
      </c>
      <c r="C22" s="8" t="s">
        <v>38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>
        <f>SUM(D22:O22)</f>
        <v>0</v>
      </c>
    </row>
    <row r="23" spans="2:16">
      <c r="B23" s="29" t="s">
        <v>76</v>
      </c>
      <c r="C23" s="8" t="s">
        <v>110</v>
      </c>
      <c r="D23" s="2"/>
      <c r="E23" s="2"/>
      <c r="F23" s="2"/>
      <c r="G23" s="2">
        <v>621.01</v>
      </c>
      <c r="H23" s="2"/>
      <c r="I23" s="2"/>
      <c r="J23" s="2"/>
      <c r="K23" s="2"/>
      <c r="L23" s="2"/>
      <c r="M23" s="2"/>
      <c r="N23" s="2"/>
      <c r="O23" s="2"/>
      <c r="P23" s="2">
        <f>SUM(D23:O23)</f>
        <v>621.01</v>
      </c>
    </row>
    <row r="24" spans="2:16">
      <c r="B24" s="29" t="s">
        <v>77</v>
      </c>
      <c r="C24" s="8" t="s">
        <v>119</v>
      </c>
      <c r="D24" s="2"/>
      <c r="E24" s="2"/>
      <c r="F24" s="2">
        <v>1000</v>
      </c>
      <c r="G24" s="2"/>
      <c r="H24" s="2"/>
      <c r="I24" s="2"/>
      <c r="J24" s="2"/>
      <c r="K24" s="2"/>
      <c r="L24" s="2"/>
      <c r="M24" s="2"/>
      <c r="N24" s="2"/>
      <c r="O24" s="2"/>
      <c r="P24" s="2">
        <f>SUM(D24:O24)</f>
        <v>1000</v>
      </c>
    </row>
    <row r="25" spans="2:16">
      <c r="B25" s="1"/>
      <c r="C25" s="41" t="s">
        <v>52</v>
      </c>
      <c r="D25" s="32">
        <f t="shared" ref="D25:N25" si="1">SUM(D6:D24)</f>
        <v>32825</v>
      </c>
      <c r="E25" s="32">
        <f t="shared" si="1"/>
        <v>25344</v>
      </c>
      <c r="F25" s="32">
        <f t="shared" si="1"/>
        <v>29277</v>
      </c>
      <c r="G25" s="32">
        <f t="shared" si="1"/>
        <v>24387.01</v>
      </c>
      <c r="H25" s="32">
        <f t="shared" si="1"/>
        <v>52821</v>
      </c>
      <c r="I25" s="32">
        <f t="shared" si="1"/>
        <v>76134</v>
      </c>
      <c r="J25" s="32">
        <f t="shared" si="1"/>
        <v>24030</v>
      </c>
      <c r="K25" s="32">
        <f t="shared" si="1"/>
        <v>31410.27</v>
      </c>
      <c r="L25" s="32">
        <f t="shared" si="1"/>
        <v>19874</v>
      </c>
      <c r="M25" s="32">
        <f t="shared" si="1"/>
        <v>0</v>
      </c>
      <c r="N25" s="32">
        <f t="shared" si="1"/>
        <v>0</v>
      </c>
      <c r="O25" s="42">
        <f>SUM(O4:O24)</f>
        <v>0</v>
      </c>
      <c r="P25" s="20">
        <f>SUM(P4:P24)</f>
        <v>674585.57000000007</v>
      </c>
    </row>
    <row r="26" spans="2:16">
      <c r="B26" s="1"/>
      <c r="C26" s="43" t="s">
        <v>131</v>
      </c>
      <c r="D26" s="44">
        <f>SUM(D3:D24)</f>
        <v>391308.29000000004</v>
      </c>
      <c r="E26" s="44">
        <f t="shared" ref="E26:O26" si="2">SUM(E6:E24)</f>
        <v>25344</v>
      </c>
      <c r="F26" s="44">
        <f t="shared" si="2"/>
        <v>29277</v>
      </c>
      <c r="G26" s="44">
        <f t="shared" si="2"/>
        <v>24387.01</v>
      </c>
      <c r="H26" s="44">
        <f t="shared" si="2"/>
        <v>52821</v>
      </c>
      <c r="I26" s="44">
        <f t="shared" si="2"/>
        <v>76134</v>
      </c>
      <c r="J26" s="44">
        <f t="shared" si="2"/>
        <v>24030</v>
      </c>
      <c r="K26" s="44">
        <f t="shared" si="2"/>
        <v>31410.27</v>
      </c>
      <c r="L26" s="44">
        <f t="shared" si="2"/>
        <v>19874</v>
      </c>
      <c r="M26" s="44">
        <f t="shared" si="2"/>
        <v>0</v>
      </c>
      <c r="N26" s="44">
        <f t="shared" si="2"/>
        <v>0</v>
      </c>
      <c r="O26" s="45">
        <f t="shared" si="2"/>
        <v>0</v>
      </c>
      <c r="P26" s="7">
        <f>SUM(D26:O26)</f>
        <v>674585.57000000007</v>
      </c>
    </row>
    <row r="27" spans="2:16">
      <c r="C27" s="5"/>
      <c r="D27" s="15"/>
      <c r="E27" s="15"/>
      <c r="F27" s="15"/>
      <c r="G27" s="15"/>
      <c r="H27" s="15"/>
      <c r="I27" s="15"/>
      <c r="J27" s="15"/>
      <c r="K27" s="15"/>
      <c r="L27" s="15"/>
      <c r="M27" s="10"/>
      <c r="N27" s="10"/>
      <c r="O27" s="3"/>
    </row>
    <row r="28" spans="2:16">
      <c r="D28" s="5"/>
      <c r="E28" s="5"/>
      <c r="F28" s="5"/>
      <c r="G28" s="5"/>
      <c r="H28" s="5"/>
      <c r="I28" s="5"/>
      <c r="J28" s="5"/>
      <c r="K28" s="5"/>
      <c r="L28" s="5"/>
      <c r="M28" s="13"/>
      <c r="N28" s="11"/>
      <c r="O28" s="3"/>
    </row>
    <row r="29" spans="2:16" ht="15.75">
      <c r="B29" s="71" t="s">
        <v>99</v>
      </c>
      <c r="C29" s="71"/>
      <c r="D29" s="71"/>
      <c r="E29" s="71"/>
    </row>
    <row r="30" spans="2:16">
      <c r="C30" s="69"/>
      <c r="E30" s="69"/>
      <c r="F30" s="69"/>
      <c r="G30" s="69"/>
      <c r="I30" s="69"/>
      <c r="J30" s="69"/>
      <c r="K30" s="69"/>
    </row>
    <row r="31" spans="2:16" ht="39.75" customHeight="1">
      <c r="C31" s="70"/>
      <c r="E31" s="70"/>
      <c r="F31" s="70"/>
      <c r="G31" s="70"/>
      <c r="I31" s="70"/>
      <c r="J31" s="70"/>
      <c r="K31" s="70"/>
      <c r="L31" s="40"/>
    </row>
    <row r="32" spans="2:16">
      <c r="C32" s="36" t="s">
        <v>96</v>
      </c>
      <c r="E32" s="68" t="s">
        <v>97</v>
      </c>
      <c r="F32" s="68"/>
      <c r="G32" s="68"/>
      <c r="I32" s="68" t="s">
        <v>98</v>
      </c>
      <c r="J32" s="68"/>
      <c r="K32" s="68"/>
    </row>
  </sheetData>
  <mergeCells count="7">
    <mergeCell ref="C1:P1"/>
    <mergeCell ref="B29:E29"/>
    <mergeCell ref="C30:C31"/>
    <mergeCell ref="I30:K31"/>
    <mergeCell ref="E32:G32"/>
    <mergeCell ref="I32:K32"/>
    <mergeCell ref="E30:G31"/>
  </mergeCells>
  <pageMargins left="0.25" right="0.25" top="0.75" bottom="0.75" header="0.3" footer="0.3"/>
  <pageSetup paperSize="9" scale="71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E1" sqref="E1"/>
    </sheetView>
  </sheetViews>
  <sheetFormatPr defaultRowHeight="15"/>
  <cols>
    <col min="1" max="1" width="21.140625" customWidth="1"/>
    <col min="2" max="2" width="21.85546875" customWidth="1"/>
    <col min="3" max="3" width="15.7109375" bestFit="1" customWidth="1"/>
    <col min="4" max="4" width="4.42578125" customWidth="1"/>
    <col min="5" max="5" width="16.28515625" bestFit="1" customWidth="1"/>
    <col min="6" max="6" width="16" customWidth="1"/>
    <col min="7" max="7" width="7.140625" customWidth="1"/>
    <col min="9" max="9" width="6.140625" customWidth="1"/>
    <col min="10" max="10" width="7" customWidth="1"/>
    <col min="11" max="11" width="9.5703125" bestFit="1" customWidth="1"/>
  </cols>
  <sheetData>
    <row r="1" spans="2:8">
      <c r="B1" s="14" t="s">
        <v>125</v>
      </c>
      <c r="G1" s="3"/>
    </row>
    <row r="2" spans="2:8" ht="15.75" thickBot="1">
      <c r="G2" s="3"/>
    </row>
    <row r="3" spans="2:8" ht="15.75" thickBot="1">
      <c r="B3" s="10" t="s">
        <v>126</v>
      </c>
      <c r="C3" s="32">
        <v>356547.4</v>
      </c>
      <c r="D3" s="13"/>
      <c r="E3" s="19"/>
      <c r="F3" s="13"/>
      <c r="H3" s="55"/>
    </row>
    <row r="4" spans="2:8">
      <c r="B4" s="10" t="s">
        <v>5</v>
      </c>
      <c r="C4" s="12">
        <v>1935.89</v>
      </c>
      <c r="D4" s="13"/>
      <c r="E4" s="13"/>
      <c r="F4" s="13"/>
    </row>
    <row r="5" spans="2:8">
      <c r="B5" s="78" t="s">
        <v>2</v>
      </c>
      <c r="C5" s="79" t="s">
        <v>17</v>
      </c>
      <c r="D5" s="73"/>
      <c r="E5" s="80" t="s">
        <v>18</v>
      </c>
      <c r="F5" s="73" t="s">
        <v>19</v>
      </c>
    </row>
    <row r="6" spans="2:8">
      <c r="B6" s="78"/>
      <c r="C6" s="79"/>
      <c r="D6" s="82"/>
      <c r="E6" s="81"/>
      <c r="F6" s="74"/>
    </row>
    <row r="7" spans="2:8">
      <c r="B7" s="1" t="s">
        <v>127</v>
      </c>
      <c r="C7" s="17">
        <v>32825</v>
      </c>
      <c r="D7" s="47"/>
      <c r="E7" s="44">
        <v>10426.549999999999</v>
      </c>
      <c r="F7" s="2">
        <f t="shared" ref="F7:F18" si="0">SUM(C7-E7)</f>
        <v>22398.45</v>
      </c>
    </row>
    <row r="8" spans="2:8">
      <c r="B8" s="1" t="s">
        <v>25</v>
      </c>
      <c r="C8" s="17">
        <v>25344</v>
      </c>
      <c r="D8" s="47"/>
      <c r="E8" s="44">
        <v>12167.97</v>
      </c>
      <c r="F8" s="2">
        <f t="shared" si="0"/>
        <v>13176.03</v>
      </c>
    </row>
    <row r="9" spans="2:8">
      <c r="B9" s="1" t="s">
        <v>26</v>
      </c>
      <c r="C9" s="17">
        <v>29277</v>
      </c>
      <c r="D9" s="47"/>
      <c r="E9" s="44">
        <v>82176.53</v>
      </c>
      <c r="F9" s="2">
        <f t="shared" si="0"/>
        <v>-52899.53</v>
      </c>
    </row>
    <row r="10" spans="2:8">
      <c r="B10" s="1" t="s">
        <v>27</v>
      </c>
      <c r="C10" s="17">
        <v>24387.01</v>
      </c>
      <c r="D10" s="47"/>
      <c r="E10" s="44">
        <v>15252.35</v>
      </c>
      <c r="F10" s="2">
        <f t="shared" si="0"/>
        <v>9134.659999999998</v>
      </c>
    </row>
    <row r="11" spans="2:8">
      <c r="B11" s="1" t="s">
        <v>53</v>
      </c>
      <c r="C11" s="17">
        <v>52821</v>
      </c>
      <c r="D11" s="47"/>
      <c r="E11" s="44">
        <v>121703.03</v>
      </c>
      <c r="F11" s="47">
        <f t="shared" si="0"/>
        <v>-68882.03</v>
      </c>
    </row>
    <row r="12" spans="2:8">
      <c r="B12" s="1" t="s">
        <v>29</v>
      </c>
      <c r="C12" s="17">
        <v>76134</v>
      </c>
      <c r="D12" s="47"/>
      <c r="E12" s="44">
        <v>54345.7</v>
      </c>
      <c r="F12" s="16">
        <f t="shared" si="0"/>
        <v>21788.300000000003</v>
      </c>
    </row>
    <row r="13" spans="2:8">
      <c r="B13" s="1" t="s">
        <v>30</v>
      </c>
      <c r="C13" s="17">
        <v>24030</v>
      </c>
      <c r="D13" s="47"/>
      <c r="E13" s="44">
        <v>7918</v>
      </c>
      <c r="F13" s="16">
        <f t="shared" si="0"/>
        <v>16112</v>
      </c>
      <c r="G13" s="7"/>
    </row>
    <row r="14" spans="2:8">
      <c r="B14" s="1" t="s">
        <v>31</v>
      </c>
      <c r="C14" s="17">
        <v>31410.27</v>
      </c>
      <c r="D14" s="47"/>
      <c r="E14" s="44">
        <v>18241</v>
      </c>
      <c r="F14" s="16">
        <f t="shared" si="0"/>
        <v>13169.27</v>
      </c>
    </row>
    <row r="15" spans="2:8">
      <c r="B15" s="1" t="s">
        <v>55</v>
      </c>
      <c r="C15" s="17">
        <v>19874</v>
      </c>
      <c r="D15" s="47"/>
      <c r="E15" s="44">
        <v>9686.7999999999993</v>
      </c>
      <c r="F15" s="16">
        <f t="shared" si="0"/>
        <v>10187.200000000001</v>
      </c>
    </row>
    <row r="16" spans="2:8">
      <c r="B16" s="1" t="s">
        <v>33</v>
      </c>
      <c r="C16" s="17"/>
      <c r="D16" s="47"/>
      <c r="E16" s="44"/>
      <c r="F16" s="16">
        <f t="shared" si="0"/>
        <v>0</v>
      </c>
    </row>
    <row r="17" spans="1:11">
      <c r="B17" s="1" t="s">
        <v>34</v>
      </c>
      <c r="C17" s="17"/>
      <c r="D17" s="47"/>
      <c r="E17" s="44"/>
      <c r="F17" s="60">
        <f t="shared" si="0"/>
        <v>0</v>
      </c>
      <c r="K17" s="7"/>
    </row>
    <row r="18" spans="1:11">
      <c r="B18" s="1" t="s">
        <v>35</v>
      </c>
      <c r="C18" s="17"/>
      <c r="D18" s="47"/>
      <c r="E18" s="44"/>
      <c r="F18" s="2">
        <f t="shared" si="0"/>
        <v>0</v>
      </c>
    </row>
    <row r="19" spans="1:11" ht="15.75" thickBot="1">
      <c r="B19" s="8" t="s">
        <v>52</v>
      </c>
      <c r="C19" s="18">
        <f>SUM(C7:C18)</f>
        <v>316102.28000000003</v>
      </c>
      <c r="D19" s="48"/>
      <c r="E19" s="50">
        <f>SUM(E7:E18)</f>
        <v>331917.93</v>
      </c>
      <c r="F19" s="57">
        <f>SUM(F7:F18)</f>
        <v>-15815.649999999994</v>
      </c>
    </row>
    <row r="20" spans="1:11" ht="15.75" thickBot="1">
      <c r="B20" s="8" t="s">
        <v>0</v>
      </c>
      <c r="C20" s="18">
        <f>C3+C4+C19</f>
        <v>674585.57000000007</v>
      </c>
      <c r="D20" s="49"/>
      <c r="E20" s="50">
        <f>E19</f>
        <v>331917.93</v>
      </c>
      <c r="F20" s="58">
        <f>SUM(C20-E20)</f>
        <v>342667.64000000007</v>
      </c>
    </row>
    <row r="21" spans="1:11" ht="15.75" thickBot="1">
      <c r="C21" s="3"/>
      <c r="D21" s="3"/>
      <c r="E21" s="51" t="s">
        <v>19</v>
      </c>
      <c r="F21" s="56">
        <f>C20-E20</f>
        <v>342667.64000000007</v>
      </c>
    </row>
    <row r="22" spans="1:11">
      <c r="B22" s="61"/>
      <c r="C22" s="3"/>
      <c r="D22" s="13"/>
      <c r="E22" s="51"/>
      <c r="F22" s="27"/>
    </row>
    <row r="23" spans="1:11" ht="15.75" thickBot="1">
      <c r="B23" s="62"/>
      <c r="C23" s="3"/>
      <c r="D23" s="13"/>
      <c r="E23" s="51"/>
      <c r="F23" s="3"/>
      <c r="G23" s="3"/>
    </row>
    <row r="24" spans="1:11" ht="15.75" thickBot="1">
      <c r="B24" s="61"/>
      <c r="D24" s="10"/>
      <c r="E24" s="51" t="s">
        <v>116</v>
      </c>
      <c r="F24" s="54">
        <f>SUM(F21-F26)</f>
        <v>3971.5200000000768</v>
      </c>
      <c r="G24" s="3"/>
    </row>
    <row r="25" spans="1:11" ht="15.75" thickBot="1">
      <c r="D25" s="10"/>
      <c r="E25" s="51"/>
    </row>
    <row r="26" spans="1:11" ht="15.75" thickBot="1">
      <c r="D26" s="10"/>
      <c r="E26" s="51" t="s">
        <v>129</v>
      </c>
      <c r="F26" s="54">
        <v>338696.12</v>
      </c>
      <c r="G26" s="3"/>
    </row>
    <row r="27" spans="1:11">
      <c r="D27" s="10"/>
      <c r="E27" s="51"/>
      <c r="G27" s="3"/>
    </row>
    <row r="28" spans="1:11">
      <c r="E28" s="51"/>
      <c r="F28" s="27"/>
    </row>
    <row r="30" spans="1:11" ht="15.75">
      <c r="A30" s="71" t="s">
        <v>99</v>
      </c>
      <c r="B30" s="71"/>
      <c r="C30" s="71"/>
      <c r="D30" s="71"/>
    </row>
    <row r="31" spans="1:11">
      <c r="A31" s="75"/>
      <c r="B31" s="75"/>
      <c r="D31" s="69"/>
      <c r="E31" s="69"/>
      <c r="F31" s="52"/>
      <c r="G31" s="75"/>
      <c r="H31" s="75"/>
      <c r="I31" s="75"/>
      <c r="J31" s="75"/>
    </row>
    <row r="32" spans="1:11" ht="24" customHeight="1">
      <c r="A32" s="70"/>
      <c r="B32" s="70"/>
      <c r="D32" s="70"/>
      <c r="E32" s="70"/>
      <c r="F32" s="5"/>
      <c r="G32" s="70"/>
      <c r="H32" s="70"/>
      <c r="I32" s="70"/>
      <c r="J32" s="70"/>
    </row>
    <row r="33" spans="1:10">
      <c r="A33" s="76" t="s">
        <v>96</v>
      </c>
      <c r="B33" s="76"/>
      <c r="D33" s="77" t="s">
        <v>97</v>
      </c>
      <c r="E33" s="77"/>
      <c r="F33" s="53"/>
      <c r="G33" s="68" t="s">
        <v>98</v>
      </c>
      <c r="H33" s="68"/>
      <c r="I33" s="68"/>
      <c r="J33" s="68"/>
    </row>
  </sheetData>
  <mergeCells count="12">
    <mergeCell ref="F5:F6"/>
    <mergeCell ref="G33:J33"/>
    <mergeCell ref="A31:B32"/>
    <mergeCell ref="A33:B33"/>
    <mergeCell ref="D31:E32"/>
    <mergeCell ref="D33:E33"/>
    <mergeCell ref="G31:J32"/>
    <mergeCell ref="A30:D30"/>
    <mergeCell ref="B5:B6"/>
    <mergeCell ref="C5:C6"/>
    <mergeCell ref="E5:E6"/>
    <mergeCell ref="D5:D6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Sheet5</vt:lpstr>
      <vt:lpstr>Sheet6</vt:lpstr>
      <vt:lpstr>Sheet7</vt:lpstr>
      <vt:lpstr>Sheet1</vt:lpstr>
      <vt:lpstr>Sheet5!Print_Area</vt:lpstr>
      <vt:lpstr>Sheet6!Print_Area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2018-02-28T06:01:04Z</cp:lastPrinted>
  <dcterms:created xsi:type="dcterms:W3CDTF">2015-12-25T10:53:27Z</dcterms:created>
  <dcterms:modified xsi:type="dcterms:W3CDTF">2018-10-25T22:48:22Z</dcterms:modified>
</cp:coreProperties>
</file>