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C5AA7B9A-6591-4A6E-85C3-F795F2959605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V10" i="133" s="1"/>
  <c r="G10" i="133"/>
  <c r="H10" i="133"/>
  <c r="I10" i="133"/>
  <c r="I14" i="133" s="1"/>
  <c r="J10" i="133"/>
  <c r="J14" i="133" s="1"/>
  <c r="K10" i="133"/>
  <c r="K14" i="133"/>
  <c r="L10" i="133"/>
  <c r="M10" i="133"/>
  <c r="N10" i="133"/>
  <c r="N14" i="133" s="1"/>
  <c r="O10" i="133"/>
  <c r="P10" i="133"/>
  <c r="Q10" i="133"/>
  <c r="R10" i="133"/>
  <c r="S10" i="133"/>
  <c r="S14" i="133"/>
  <c r="T10" i="133"/>
  <c r="T14" i="133" s="1"/>
  <c r="U10" i="133"/>
  <c r="D11" i="133"/>
  <c r="D14" i="133" s="1"/>
  <c r="E11" i="133"/>
  <c r="F11" i="133"/>
  <c r="F14" i="133"/>
  <c r="G11" i="133"/>
  <c r="G14" i="133" s="1"/>
  <c r="H11" i="133"/>
  <c r="I11" i="133"/>
  <c r="J11" i="133"/>
  <c r="K11" i="133"/>
  <c r="L11" i="133"/>
  <c r="L14" i="133" s="1"/>
  <c r="M11" i="133"/>
  <c r="M14" i="133" s="1"/>
  <c r="N11" i="133"/>
  <c r="O11" i="133"/>
  <c r="P11" i="133"/>
  <c r="Q11" i="133"/>
  <c r="R11" i="133"/>
  <c r="S11" i="133"/>
  <c r="T11" i="133"/>
  <c r="U11" i="133"/>
  <c r="U14" i="133" s="1"/>
  <c r="D12" i="133"/>
  <c r="E12" i="133"/>
  <c r="F12" i="133"/>
  <c r="G12" i="133"/>
  <c r="H12" i="133"/>
  <c r="H14" i="133" s="1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E14" i="133" s="1"/>
  <c r="F13" i="133"/>
  <c r="G13" i="133"/>
  <c r="E13" i="147" s="1"/>
  <c r="H13" i="133"/>
  <c r="I13" i="133"/>
  <c r="J13" i="133"/>
  <c r="E15" i="147" s="1"/>
  <c r="K13" i="133"/>
  <c r="L13" i="133"/>
  <c r="M13" i="133"/>
  <c r="N13" i="133"/>
  <c r="O13" i="133"/>
  <c r="O14" i="133" s="1"/>
  <c r="P13" i="133"/>
  <c r="Q13" i="133"/>
  <c r="R13" i="133"/>
  <c r="S13" i="133"/>
  <c r="T13" i="133"/>
  <c r="U13" i="133"/>
  <c r="D5" i="133"/>
  <c r="D8" i="133" s="1"/>
  <c r="G11" i="132"/>
  <c r="E5" i="133"/>
  <c r="G12" i="136" s="1"/>
  <c r="F5" i="133"/>
  <c r="G11" i="137" s="1"/>
  <c r="G5" i="133"/>
  <c r="G8" i="133"/>
  <c r="H5" i="133"/>
  <c r="H8" i="133" s="1"/>
  <c r="I5" i="133"/>
  <c r="I8" i="133" s="1"/>
  <c r="J5" i="133"/>
  <c r="K5" i="133"/>
  <c r="L5" i="133"/>
  <c r="L8" i="133" s="1"/>
  <c r="M5" i="133"/>
  <c r="M8" i="133" s="1"/>
  <c r="N5" i="133"/>
  <c r="N8" i="133" s="1"/>
  <c r="O5" i="133"/>
  <c r="O8" i="133"/>
  <c r="P5" i="133"/>
  <c r="Q5" i="133"/>
  <c r="R5" i="133"/>
  <c r="S5" i="133"/>
  <c r="T5" i="133"/>
  <c r="U5" i="133"/>
  <c r="D6" i="133"/>
  <c r="E6" i="133"/>
  <c r="V6" i="133" s="1"/>
  <c r="G14" i="136"/>
  <c r="F6" i="133"/>
  <c r="F8" i="133" s="1"/>
  <c r="G6" i="133"/>
  <c r="H6" i="133"/>
  <c r="I6" i="133"/>
  <c r="J6" i="133"/>
  <c r="J8" i="133" s="1"/>
  <c r="K6" i="133"/>
  <c r="K8" i="133" s="1"/>
  <c r="L6" i="133"/>
  <c r="M6" i="133"/>
  <c r="N6" i="133"/>
  <c r="O6" i="133"/>
  <c r="P6" i="133"/>
  <c r="Q6" i="133"/>
  <c r="R6" i="133"/>
  <c r="S6" i="133"/>
  <c r="S8" i="133" s="1"/>
  <c r="T6" i="133"/>
  <c r="U6" i="133"/>
  <c r="F15" i="152"/>
  <c r="D7" i="133"/>
  <c r="E7" i="133"/>
  <c r="G15" i="136"/>
  <c r="F7" i="133"/>
  <c r="G15" i="137"/>
  <c r="G7" i="133"/>
  <c r="F24" i="148"/>
  <c r="H7" i="133"/>
  <c r="F25" i="148" s="1"/>
  <c r="I7" i="133"/>
  <c r="F26" i="148"/>
  <c r="J7" i="133"/>
  <c r="F27" i="148"/>
  <c r="K7" i="133"/>
  <c r="F28" i="148"/>
  <c r="L7" i="133"/>
  <c r="F29" i="148" s="1"/>
  <c r="M7" i="133"/>
  <c r="N7" i="133"/>
  <c r="V7" i="133" s="1"/>
  <c r="O7" i="133"/>
  <c r="P7" i="133"/>
  <c r="Q7" i="133"/>
  <c r="R7" i="133"/>
  <c r="S7" i="133"/>
  <c r="T7" i="133"/>
  <c r="T8" i="133"/>
  <c r="U7" i="133"/>
  <c r="F16" i="152" s="1"/>
  <c r="E5" i="142"/>
  <c r="E4" i="142"/>
  <c r="E3" i="142"/>
  <c r="E2" i="142"/>
  <c r="M15" i="142"/>
  <c r="D5" i="142"/>
  <c r="K17" i="142" s="1"/>
  <c r="K8" i="142"/>
  <c r="D4" i="142"/>
  <c r="K7" i="142"/>
  <c r="D3" i="142"/>
  <c r="K6" i="142" s="1"/>
  <c r="C5" i="142"/>
  <c r="J8" i="142"/>
  <c r="D17" i="142"/>
  <c r="C4" i="142"/>
  <c r="J7" i="142" s="1"/>
  <c r="D16" i="142" s="1"/>
  <c r="C3" i="142"/>
  <c r="J6" i="142" s="1"/>
  <c r="D15" i="142" s="1"/>
  <c r="E15" i="152"/>
  <c r="D2" i="152"/>
  <c r="C2" i="152"/>
  <c r="C16" i="152" s="1"/>
  <c r="H16" i="152"/>
  <c r="J16" i="152" s="1"/>
  <c r="B16" i="152" s="1"/>
  <c r="H15" i="152"/>
  <c r="F2" i="152"/>
  <c r="E2" i="152"/>
  <c r="L16" i="152" s="1"/>
  <c r="F14" i="152"/>
  <c r="E23" i="148"/>
  <c r="E30" i="148" s="1"/>
  <c r="E22" i="148"/>
  <c r="E29" i="148"/>
  <c r="E21" i="148"/>
  <c r="E28" i="148"/>
  <c r="E20" i="148"/>
  <c r="E27" i="148"/>
  <c r="E19" i="148"/>
  <c r="E26" i="148" s="1"/>
  <c r="E18" i="148"/>
  <c r="E25" i="148"/>
  <c r="E17" i="148"/>
  <c r="E24" i="148"/>
  <c r="H17" i="148"/>
  <c r="J20" i="148" s="1"/>
  <c r="E8" i="148"/>
  <c r="E7" i="148"/>
  <c r="E6" i="148"/>
  <c r="E5" i="148"/>
  <c r="E4" i="148"/>
  <c r="E3" i="148"/>
  <c r="E2" i="148"/>
  <c r="L21" i="148" s="1"/>
  <c r="L8" i="148"/>
  <c r="D8" i="148"/>
  <c r="K30" i="148" s="1"/>
  <c r="D7" i="148"/>
  <c r="K10" i="148" s="1"/>
  <c r="D6" i="148"/>
  <c r="K21" i="148" s="1"/>
  <c r="K9" i="148"/>
  <c r="D5" i="148"/>
  <c r="K8" i="148"/>
  <c r="D4" i="148"/>
  <c r="K7" i="148"/>
  <c r="D3" i="148"/>
  <c r="K6" i="148" s="1"/>
  <c r="D2" i="148"/>
  <c r="K5" i="148"/>
  <c r="C8" i="148"/>
  <c r="J11" i="148"/>
  <c r="C7" i="148"/>
  <c r="D22" i="148" s="1"/>
  <c r="C6" i="148"/>
  <c r="J9" i="148" s="1"/>
  <c r="J28" i="148"/>
  <c r="B28" i="148" s="1"/>
  <c r="C5" i="148"/>
  <c r="J8" i="148"/>
  <c r="C4" i="148"/>
  <c r="C26" i="148"/>
  <c r="C3" i="148"/>
  <c r="D18" i="148" s="1"/>
  <c r="J6" i="148"/>
  <c r="C2" i="148"/>
  <c r="D17" i="148"/>
  <c r="C24" i="148"/>
  <c r="H24" i="148"/>
  <c r="F2" i="148"/>
  <c r="D18" i="147"/>
  <c r="D17" i="147"/>
  <c r="D16" i="147"/>
  <c r="D15" i="147"/>
  <c r="D14" i="147"/>
  <c r="D13" i="147"/>
  <c r="D12" i="147"/>
  <c r="C12" i="147"/>
  <c r="L12" i="147"/>
  <c r="B12" i="147"/>
  <c r="M12" i="147"/>
  <c r="O12" i="147"/>
  <c r="E11" i="147"/>
  <c r="G2" i="147"/>
  <c r="E2" i="147"/>
  <c r="N12" i="147"/>
  <c r="D2" i="144"/>
  <c r="K5" i="144"/>
  <c r="C2" i="144"/>
  <c r="J5" i="144" s="1"/>
  <c r="D11" i="144" s="1"/>
  <c r="H11" i="144"/>
  <c r="J11" i="144" s="1"/>
  <c r="F2" i="144"/>
  <c r="E2" i="144"/>
  <c r="F10" i="144" s="1"/>
  <c r="L11" i="144"/>
  <c r="L5" i="144"/>
  <c r="F2" i="142"/>
  <c r="E13" i="142" s="1"/>
  <c r="H14" i="142"/>
  <c r="J14" i="142" s="1"/>
  <c r="J17" i="142"/>
  <c r="B17" i="142" s="1"/>
  <c r="D2" i="142"/>
  <c r="K5" i="142"/>
  <c r="C2" i="142"/>
  <c r="J5" i="142"/>
  <c r="D14" i="142"/>
  <c r="E2" i="137"/>
  <c r="M5" i="137"/>
  <c r="F2" i="137"/>
  <c r="F10" i="137" s="1"/>
  <c r="E2" i="136"/>
  <c r="M5" i="136" s="1"/>
  <c r="M15" i="136"/>
  <c r="F2" i="136"/>
  <c r="F10" i="136" s="1"/>
  <c r="E2" i="132"/>
  <c r="M5" i="132" s="1"/>
  <c r="F2" i="132"/>
  <c r="I11" i="137"/>
  <c r="I11" i="136"/>
  <c r="K13" i="136" s="1"/>
  <c r="I11" i="132"/>
  <c r="K13" i="132" s="1"/>
  <c r="D2" i="137"/>
  <c r="L5" i="137" s="1"/>
  <c r="C2" i="137"/>
  <c r="K11" i="137" s="1"/>
  <c r="B11" i="137" s="1"/>
  <c r="I15" i="137"/>
  <c r="K15" i="137" s="1"/>
  <c r="I14" i="137"/>
  <c r="D2" i="136"/>
  <c r="C2" i="136"/>
  <c r="K11" i="136" s="1"/>
  <c r="K5" i="136"/>
  <c r="D14" i="136" s="1"/>
  <c r="I15" i="136"/>
  <c r="K15" i="136" s="1"/>
  <c r="I14" i="136"/>
  <c r="K14" i="136" s="1"/>
  <c r="I15" i="132"/>
  <c r="K15" i="132" s="1"/>
  <c r="I14" i="132"/>
  <c r="K14" i="132"/>
  <c r="L14" i="132" s="1"/>
  <c r="D2" i="132"/>
  <c r="L5" i="132"/>
  <c r="C2" i="132"/>
  <c r="K5" i="132" s="1"/>
  <c r="L29" i="148"/>
  <c r="L22" i="148"/>
  <c r="L6" i="142"/>
  <c r="D20" i="148"/>
  <c r="J7" i="148"/>
  <c r="M11" i="136"/>
  <c r="E10" i="137"/>
  <c r="N13" i="137"/>
  <c r="N14" i="137"/>
  <c r="J30" i="148"/>
  <c r="B30" i="148"/>
  <c r="L24" i="148"/>
  <c r="N11" i="137"/>
  <c r="M11" i="137"/>
  <c r="N15" i="137"/>
  <c r="L17" i="148"/>
  <c r="M14" i="137"/>
  <c r="M15" i="137"/>
  <c r="M17" i="142"/>
  <c r="L19" i="148"/>
  <c r="L5" i="142"/>
  <c r="L18" i="148"/>
  <c r="L30" i="148"/>
  <c r="M12" i="137"/>
  <c r="N12" i="137"/>
  <c r="F13" i="142"/>
  <c r="L15" i="152"/>
  <c r="M14" i="142"/>
  <c r="L16" i="142"/>
  <c r="L6" i="148"/>
  <c r="G10" i="137"/>
  <c r="L7" i="148"/>
  <c r="E16" i="148"/>
  <c r="D23" i="148"/>
  <c r="F16" i="148"/>
  <c r="L15" i="142"/>
  <c r="L23" i="148"/>
  <c r="L26" i="148"/>
  <c r="M13" i="137"/>
  <c r="L17" i="142"/>
  <c r="D19" i="148"/>
  <c r="J27" i="148"/>
  <c r="K27" i="148" s="1"/>
  <c r="B27" i="148"/>
  <c r="J21" i="148"/>
  <c r="B21" i="148" s="1"/>
  <c r="J26" i="148"/>
  <c r="B26" i="148"/>
  <c r="E10" i="136"/>
  <c r="L27" i="148"/>
  <c r="N12" i="136"/>
  <c r="L8" i="142"/>
  <c r="L14" i="142"/>
  <c r="K5" i="137"/>
  <c r="D14" i="137" s="1"/>
  <c r="M11" i="144"/>
  <c r="L7" i="142"/>
  <c r="M13" i="136"/>
  <c r="M14" i="136"/>
  <c r="M12" i="136"/>
  <c r="L10" i="148"/>
  <c r="C27" i="148"/>
  <c r="N11" i="136"/>
  <c r="M16" i="142"/>
  <c r="N15" i="136"/>
  <c r="J25" i="148"/>
  <c r="B25" i="148" s="1"/>
  <c r="L5" i="136"/>
  <c r="J10" i="148"/>
  <c r="J22" i="148"/>
  <c r="B22" i="148" s="1"/>
  <c r="C29" i="148"/>
  <c r="J24" i="148"/>
  <c r="K24" i="148" s="1"/>
  <c r="B24" i="148"/>
  <c r="G15" i="132"/>
  <c r="G12" i="132"/>
  <c r="G12" i="137"/>
  <c r="K26" i="148"/>
  <c r="J17" i="148"/>
  <c r="K17" i="148" s="1"/>
  <c r="B17" i="148"/>
  <c r="J5" i="148"/>
  <c r="E10" i="144"/>
  <c r="K14" i="137"/>
  <c r="B14" i="137" s="1"/>
  <c r="G10" i="136"/>
  <c r="N13" i="136"/>
  <c r="K11" i="132"/>
  <c r="L11" i="132" s="1"/>
  <c r="B11" i="132"/>
  <c r="D11" i="136"/>
  <c r="D12" i="136"/>
  <c r="N14" i="132"/>
  <c r="F30" i="148"/>
  <c r="J15" i="142"/>
  <c r="K15" i="142" s="1"/>
  <c r="B15" i="142"/>
  <c r="J23" i="148"/>
  <c r="B23" i="148" s="1"/>
  <c r="K13" i="137"/>
  <c r="B13" i="137" s="1"/>
  <c r="C30" i="148"/>
  <c r="M13" i="132"/>
  <c r="K12" i="137"/>
  <c r="B12" i="137" s="1"/>
  <c r="N12" i="132"/>
  <c r="L13" i="132" l="1"/>
  <c r="B13" i="132"/>
  <c r="D11" i="132"/>
  <c r="C15" i="132"/>
  <c r="D14" i="132"/>
  <c r="D13" i="132"/>
  <c r="D12" i="132"/>
  <c r="L13" i="136"/>
  <c r="B13" i="136"/>
  <c r="B14" i="142"/>
  <c r="K14" i="142"/>
  <c r="B11" i="136"/>
  <c r="L11" i="136"/>
  <c r="L14" i="136"/>
  <c r="B14" i="136"/>
  <c r="B11" i="144"/>
  <c r="K11" i="144"/>
  <c r="B15" i="136"/>
  <c r="L15" i="136"/>
  <c r="B15" i="137"/>
  <c r="L15" i="137"/>
  <c r="B15" i="132"/>
  <c r="L15" i="132"/>
  <c r="K20" i="148"/>
  <c r="B20" i="148"/>
  <c r="D12" i="137"/>
  <c r="J15" i="152"/>
  <c r="B15" i="152" s="1"/>
  <c r="V13" i="133"/>
  <c r="K23" i="148"/>
  <c r="N15" i="132"/>
  <c r="K12" i="136"/>
  <c r="V12" i="133"/>
  <c r="V14" i="133" s="1"/>
  <c r="D11" i="137"/>
  <c r="V5" i="133"/>
  <c r="V8" i="133" s="1"/>
  <c r="G11" i="136"/>
  <c r="J18" i="148"/>
  <c r="B18" i="148" s="1"/>
  <c r="J29" i="148"/>
  <c r="B29" i="148" s="1"/>
  <c r="D21" i="148"/>
  <c r="J19" i="148"/>
  <c r="B19" i="148" s="1"/>
  <c r="E14" i="152"/>
  <c r="E18" i="147"/>
  <c r="J16" i="142"/>
  <c r="B14" i="132"/>
  <c r="K11" i="148"/>
  <c r="D15" i="152"/>
  <c r="K16" i="152"/>
  <c r="M11" i="132"/>
  <c r="E8" i="133"/>
  <c r="C25" i="148"/>
  <c r="L11" i="148"/>
  <c r="N14" i="136"/>
  <c r="L20" i="148"/>
  <c r="L28" i="148"/>
  <c r="L25" i="148"/>
  <c r="L5" i="148"/>
  <c r="E12" i="147"/>
  <c r="V11" i="133"/>
  <c r="E17" i="147"/>
  <c r="M14" i="132"/>
  <c r="C15" i="136"/>
  <c r="L11" i="137"/>
  <c r="C15" i="137"/>
  <c r="K28" i="148"/>
  <c r="G10" i="132"/>
  <c r="E10" i="132"/>
  <c r="D13" i="136"/>
  <c r="E16" i="147"/>
  <c r="F12" i="147"/>
  <c r="G12" i="147"/>
  <c r="E14" i="147"/>
  <c r="D13" i="137"/>
  <c r="N13" i="132"/>
  <c r="N11" i="132"/>
  <c r="K12" i="132"/>
  <c r="F10" i="132"/>
  <c r="U8" i="133"/>
  <c r="L12" i="137"/>
  <c r="K22" i="148"/>
  <c r="M12" i="132"/>
  <c r="L13" i="137"/>
  <c r="K25" i="148"/>
  <c r="M15" i="132"/>
  <c r="L14" i="137"/>
  <c r="C28" i="148"/>
  <c r="L9" i="148"/>
  <c r="K29" i="148" l="1"/>
  <c r="L12" i="132"/>
  <c r="B12" i="132"/>
  <c r="K16" i="142"/>
  <c r="B16" i="142"/>
  <c r="K15" i="152"/>
  <c r="B12" i="136"/>
  <c r="L12" i="136"/>
  <c r="K18" i="148"/>
  <c r="K19" i="14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<sst xmlns="http://schemas.openxmlformats.org/spreadsheetml/2006/main" count="566" uniqueCount="142">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</sst>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6" applyNumberFormat="0" applyAlignment="0" applyProtection="0"/>
    <xf numFmtId="171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6" applyNumberFormat="0" applyAlignment="0" applyProtection="0"/>
    <xf numFmtId="0" fontId="2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5" borderId="0" xfId="3"/>
    <xf numFmtId="0" fontId="22" fillId="0" borderId="0" xfId="6" applyFont="1" applyFill="1"/>
    <xf numFmtId="0" fontId="23" fillId="0" borderId="0" xfId="0" applyFont="1" applyFill="1"/>
    <xf numFmtId="0" fontId="22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2" xfId="1" applyFont="1" applyBorder="1" applyAlignment="1">
      <alignment horizontal="center" wrapText="1"/>
    </xf>
    <xf numFmtId="0" fontId="24" fillId="3" borderId="2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2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4" xfId="0" applyFont="1" applyBorder="1"/>
    <xf numFmtId="0" fontId="4" fillId="0" borderId="5" xfId="0" applyFont="1" applyBorder="1"/>
    <xf numFmtId="9" fontId="23" fillId="0" borderId="5" xfId="16" applyFont="1" applyBorder="1" applyAlignment="1"/>
    <xf numFmtId="0" fontId="4" fillId="0" borderId="6" xfId="0" applyFont="1" applyBorder="1"/>
    <xf numFmtId="9" fontId="23" fillId="0" borderId="6" xfId="16" applyFont="1" applyBorder="1" applyAlignment="1"/>
    <xf numFmtId="0" fontId="17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9"/>
    <xf numFmtId="0" fontId="4" fillId="0" borderId="0" xfId="9" applyFont="1"/>
    <xf numFmtId="0" fontId="4" fillId="0" borderId="0" xfId="9" applyFill="1"/>
    <xf numFmtId="0" fontId="4" fillId="0" borderId="0" xfId="9" applyFill="1" applyBorder="1"/>
    <xf numFmtId="0" fontId="3" fillId="0" borderId="0" xfId="11" applyFont="1" applyFill="1" applyBorder="1" applyAlignment="1">
      <alignment horizontal="right" vertical="center" wrapText="1"/>
    </xf>
    <xf numFmtId="2" fontId="4" fillId="0" borderId="0" xfId="9" applyNumberFormat="1"/>
    <xf numFmtId="0" fontId="26" fillId="0" borderId="0" xfId="6" applyFont="1" applyFill="1"/>
    <xf numFmtId="0" fontId="27" fillId="0" borderId="0" xfId="3" applyFont="1" applyFill="1" applyAlignment="1">
      <alignment wrapText="1"/>
    </xf>
    <xf numFmtId="0" fontId="17" fillId="0" borderId="0" xfId="3" applyFill="1"/>
    <xf numFmtId="2" fontId="4" fillId="0" borderId="0" xfId="9" applyNumberFormat="1" applyFill="1" applyBorder="1"/>
    <xf numFmtId="1" fontId="4" fillId="0" borderId="0" xfId="9" applyNumberFormat="1" applyFill="1" applyBorder="1"/>
    <xf numFmtId="9" fontId="4" fillId="0" borderId="0" xfId="9" applyNumberFormat="1"/>
    <xf numFmtId="0" fontId="22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8" fillId="12" borderId="0" xfId="0" applyFont="1" applyFill="1"/>
    <xf numFmtId="0" fontId="0" fillId="13" borderId="0" xfId="0" applyFill="1"/>
    <xf numFmtId="1" fontId="20" fillId="8" borderId="0" xfId="7" applyNumberFormat="1" applyBorder="1" applyAlignment="1"/>
    <xf numFmtId="187" fontId="18" fillId="6" borderId="4" xfId="4" applyNumberFormat="1" applyBorder="1" applyAlignment="1">
      <alignment horizontal="right" vertical="center"/>
    </xf>
    <xf numFmtId="1" fontId="18" fillId="6" borderId="17" xfId="4" applyNumberFormat="1" applyBorder="1" applyAlignment="1">
      <alignment horizontal="right"/>
    </xf>
    <xf numFmtId="1" fontId="18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8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9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7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8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8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0" fillId="5" borderId="9" xfId="3" applyFont="1" applyBorder="1" applyAlignment="1">
      <alignment horizontal="left" vertical="center"/>
    </xf>
    <xf numFmtId="0" fontId="28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8" fillId="6" borderId="20" xfId="4" applyNumberFormat="1" applyBorder="1" applyAlignment="1">
      <alignment horizontal="right"/>
    </xf>
    <xf numFmtId="9" fontId="4" fillId="14" borderId="0" xfId="17" applyFont="1" applyFill="1"/>
    <xf numFmtId="0" fontId="19" fillId="0" borderId="0" xfId="6" applyFill="1" applyBorder="1" applyAlignment="1">
      <alignment horizontal="right"/>
    </xf>
    <xf numFmtId="0" fontId="17" fillId="0" borderId="0" xfId="3" applyFill="1" applyAlignment="1">
      <alignment wrapText="1"/>
    </xf>
    <xf numFmtId="0" fontId="3" fillId="0" borderId="0" xfId="1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4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4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1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4" xfId="19"/>
    <cellStyle name="Standard_Sce_D_Extraction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ECB378-6D57-4578-A07F-BD85D7BC9A1F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7A4C10-F3A3-4E28-91DB-A6D9555C5BB6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021" name="Picture 6">
          <a:extLst>
            <a:ext uri="{FF2B5EF4-FFF2-40B4-BE49-F238E27FC236}">
              <a16:creationId xmlns:a16="http://schemas.microsoft.com/office/drawing/2014/main" id="{D0EB7396-1F92-4EFA-8B51-D55B4ECD8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022" name="Picture 15">
          <a:extLst>
            <a:ext uri="{FF2B5EF4-FFF2-40B4-BE49-F238E27FC236}">
              <a16:creationId xmlns:a16="http://schemas.microsoft.com/office/drawing/2014/main" id="{B387577A-574B-45BA-ADA3-8333D533E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023" name="Picture 7">
          <a:extLst>
            <a:ext uri="{FF2B5EF4-FFF2-40B4-BE49-F238E27FC236}">
              <a16:creationId xmlns:a16="http://schemas.microsoft.com/office/drawing/2014/main" id="{F6951A00-15F4-404B-87D2-C7E2F4BAE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024" name="Picture 18">
          <a:extLst>
            <a:ext uri="{FF2B5EF4-FFF2-40B4-BE49-F238E27FC236}">
              <a16:creationId xmlns:a16="http://schemas.microsoft.com/office/drawing/2014/main" id="{750ABCC0-6F51-4107-AE58-BD1B8D307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025" name="Picture 19">
          <a:extLst>
            <a:ext uri="{FF2B5EF4-FFF2-40B4-BE49-F238E27FC236}">
              <a16:creationId xmlns:a16="http://schemas.microsoft.com/office/drawing/2014/main" id="{4D3C3D30-006B-428D-9F77-2879F7C4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026" name="Picture 20">
          <a:extLst>
            <a:ext uri="{FF2B5EF4-FFF2-40B4-BE49-F238E27FC236}">
              <a16:creationId xmlns:a16="http://schemas.microsoft.com/office/drawing/2014/main" id="{B1036974-6A2C-4C8C-BA5A-6613328A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027" name="Picture 21">
          <a:extLst>
            <a:ext uri="{FF2B5EF4-FFF2-40B4-BE49-F238E27FC236}">
              <a16:creationId xmlns:a16="http://schemas.microsoft.com/office/drawing/2014/main" id="{92CEF3D5-81FB-4BCF-968F-0703B43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028" name="Picture 22">
          <a:extLst>
            <a:ext uri="{FF2B5EF4-FFF2-40B4-BE49-F238E27FC236}">
              <a16:creationId xmlns:a16="http://schemas.microsoft.com/office/drawing/2014/main" id="{FEED9DF2-FE85-4B55-8F0F-309F4CC2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029" name="Picture 23">
          <a:extLst>
            <a:ext uri="{FF2B5EF4-FFF2-40B4-BE49-F238E27FC236}">
              <a16:creationId xmlns:a16="http://schemas.microsoft.com/office/drawing/2014/main" id="{FD9D9B04-8290-4663-A129-736371B09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030" name="Picture 24">
          <a:extLst>
            <a:ext uri="{FF2B5EF4-FFF2-40B4-BE49-F238E27FC236}">
              <a16:creationId xmlns:a16="http://schemas.microsoft.com/office/drawing/2014/main" id="{F8542E35-BFB8-4F50-B240-E341B3C82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031" name="Picture 25">
          <a:extLst>
            <a:ext uri="{FF2B5EF4-FFF2-40B4-BE49-F238E27FC236}">
              <a16:creationId xmlns:a16="http://schemas.microsoft.com/office/drawing/2014/main" id="{C1990C67-9A7C-4450-BD1A-EDFD58AB3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032" name="Picture 26">
          <a:extLst>
            <a:ext uri="{FF2B5EF4-FFF2-40B4-BE49-F238E27FC236}">
              <a16:creationId xmlns:a16="http://schemas.microsoft.com/office/drawing/2014/main" id="{71104607-BE53-4EF8-8FE7-9EDCD5BB9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033" name="Picture 27">
          <a:extLst>
            <a:ext uri="{FF2B5EF4-FFF2-40B4-BE49-F238E27FC236}">
              <a16:creationId xmlns:a16="http://schemas.microsoft.com/office/drawing/2014/main" id="{5FDCF82F-72F3-4585-9458-2813654AC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034" name="Picture 28">
          <a:extLst>
            <a:ext uri="{FF2B5EF4-FFF2-40B4-BE49-F238E27FC236}">
              <a16:creationId xmlns:a16="http://schemas.microsoft.com/office/drawing/2014/main" id="{BABFD465-E483-4758-A204-2EB8EEAD7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035" name="Picture 29">
          <a:extLst>
            <a:ext uri="{FF2B5EF4-FFF2-40B4-BE49-F238E27FC236}">
              <a16:creationId xmlns:a16="http://schemas.microsoft.com/office/drawing/2014/main" id="{2883DC34-A861-482B-9695-C6196DF1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036" name="Picture 30">
          <a:extLst>
            <a:ext uri="{FF2B5EF4-FFF2-40B4-BE49-F238E27FC236}">
              <a16:creationId xmlns:a16="http://schemas.microsoft.com/office/drawing/2014/main" id="{7D330838-01F4-41CE-8FAF-564594C75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037" name="Picture 31">
          <a:extLst>
            <a:ext uri="{FF2B5EF4-FFF2-40B4-BE49-F238E27FC236}">
              <a16:creationId xmlns:a16="http://schemas.microsoft.com/office/drawing/2014/main" id="{AE9ADB51-5968-4499-A4BD-C1D86C35C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13C9D5-4C53-4C38-9703-22DF20378EBA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4904DE-9ACA-42DD-9C39-0C040F31FC7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CCB735-2197-4C53-B6FD-51B78A275ECB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EAA698-E9C8-4F36-B569-9579C71808C8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FC323C-ACE4-4A3A-8B57-E7EEA77BE1E7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83668A-60C2-44E0-82DC-76B5D197FD18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1184A6-90AD-473D-ABBC-DA8898D09C42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F11B29-72B9-4E08-B85C-9F6AD431455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1" t="s">
        <v>14</v>
      </c>
      <c r="K2" s="101"/>
      <c r="L2" s="102"/>
      <c r="M2" s="102"/>
      <c r="N2" s="102"/>
      <c r="O2" s="102"/>
      <c r="P2" s="102"/>
      <c r="Q2" s="102"/>
      <c r="R2" s="102"/>
    </row>
    <row r="3" spans="2:18" x14ac:dyDescent="0.2">
      <c r="J3" s="103" t="s">
        <v>7</v>
      </c>
      <c r="K3" s="104" t="s">
        <v>30</v>
      </c>
      <c r="L3" s="103" t="s">
        <v>0</v>
      </c>
      <c r="M3" s="103" t="s">
        <v>3</v>
      </c>
      <c r="N3" s="103" t="s">
        <v>4</v>
      </c>
      <c r="O3" s="103" t="s">
        <v>8</v>
      </c>
      <c r="P3" s="103" t="s">
        <v>9</v>
      </c>
      <c r="Q3" s="103" t="s">
        <v>10</v>
      </c>
      <c r="R3" s="103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05" t="s">
        <v>37</v>
      </c>
      <c r="K4" s="105" t="s">
        <v>31</v>
      </c>
      <c r="L4" s="105" t="s">
        <v>26</v>
      </c>
      <c r="M4" s="105" t="s">
        <v>27</v>
      </c>
      <c r="N4" s="105" t="s">
        <v>4</v>
      </c>
      <c r="O4" s="105" t="s">
        <v>40</v>
      </c>
      <c r="P4" s="105" t="s">
        <v>41</v>
      </c>
      <c r="Q4" s="105" t="s">
        <v>28</v>
      </c>
      <c r="R4" s="105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1" t="s">
        <v>15</v>
      </c>
      <c r="K8" s="101"/>
      <c r="L8" s="102"/>
      <c r="M8" s="102"/>
      <c r="N8" s="102"/>
      <c r="O8" s="102"/>
      <c r="P8" s="102"/>
      <c r="Q8" s="102"/>
      <c r="R8" s="102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3" t="s">
        <v>11</v>
      </c>
      <c r="K9" s="104" t="s">
        <v>30</v>
      </c>
      <c r="L9" s="103" t="s">
        <v>1</v>
      </c>
      <c r="M9" s="103" t="s">
        <v>2</v>
      </c>
      <c r="N9" s="103" t="s">
        <v>16</v>
      </c>
      <c r="O9" s="103" t="s">
        <v>17</v>
      </c>
      <c r="P9" s="103" t="s">
        <v>18</v>
      </c>
      <c r="Q9" s="103" t="s">
        <v>19</v>
      </c>
      <c r="R9" s="103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05" t="s">
        <v>38</v>
      </c>
      <c r="K10" s="105" t="s">
        <v>31</v>
      </c>
      <c r="L10" s="105" t="s">
        <v>21</v>
      </c>
      <c r="M10" s="105" t="s">
        <v>22</v>
      </c>
      <c r="N10" s="105" t="s">
        <v>23</v>
      </c>
      <c r="O10" s="105" t="s">
        <v>24</v>
      </c>
      <c r="P10" s="105" t="s">
        <v>43</v>
      </c>
      <c r="Q10" s="105" t="s">
        <v>42</v>
      </c>
      <c r="R10" s="105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05" t="s">
        <v>73</v>
      </c>
      <c r="K11" s="105"/>
      <c r="L11" s="105"/>
      <c r="M11" s="105"/>
      <c r="N11" s="105"/>
      <c r="O11" s="105"/>
      <c r="P11" s="105"/>
      <c r="Q11" s="105"/>
      <c r="R11" s="105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06" t="s">
        <v>87</v>
      </c>
      <c r="K12" s="107"/>
      <c r="L12" s="107" t="str">
        <f>$B$2&amp;$H$2&amp;'EB1'!F2&amp;"00"</f>
        <v>REFEOIL00</v>
      </c>
      <c r="M12" s="110" t="str">
        <f>$D$2&amp;" "&amp;$H$1&amp;RIGHT(L12,2)</f>
        <v>Refinery Existing00</v>
      </c>
      <c r="N12" s="107" t="str">
        <f>$E$2</f>
        <v>PJ</v>
      </c>
      <c r="O12" s="107" t="str">
        <f>$F$2</f>
        <v>Pja</v>
      </c>
      <c r="P12" s="106"/>
      <c r="Q12" s="106" t="s">
        <v>110</v>
      </c>
      <c r="R12" s="107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1" t="s">
        <v>123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COA</v>
      </c>
      <c r="L5" s="106" t="str">
        <f>D2</f>
        <v>Solid Fuels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06" t="str">
        <f>'EB1'!$B$5</f>
        <v>MIN</v>
      </c>
      <c r="J11" s="107"/>
      <c r="K11" s="107" t="str">
        <f>$I$11&amp;$C$2&amp;1</f>
        <v>MINCOA1</v>
      </c>
      <c r="L11" s="110" t="str">
        <f>"Domestic Supply of "&amp;$D$2&amp; " Step "&amp;RIGHT(K11,1)</f>
        <v>Domestic Supply of Solid Fuels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07"/>
      <c r="J12" s="107"/>
      <c r="K12" s="107" t="str">
        <f>$I$11&amp;$C$2&amp;2</f>
        <v>MINCOA2</v>
      </c>
      <c r="L12" s="110" t="str">
        <f>"Domestic Supply of "&amp;$D$2&amp; " Step "&amp;RIGHT(K12,1)</f>
        <v>Domestic Supply of Solid Fuels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07"/>
      <c r="J13" s="107"/>
      <c r="K13" s="107" t="str">
        <f>$I$11&amp;$C$2&amp;3</f>
        <v>MINCOA3</v>
      </c>
      <c r="L13" s="110" t="str">
        <f>"Domestic Supply of "&amp;$D$2&amp; " Step "&amp;RIGHT(K13,1)</f>
        <v>Domestic Supply of Solid Fuels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07" t="str">
        <f>'EB1'!$B$6</f>
        <v>IMP</v>
      </c>
      <c r="J14" s="107"/>
      <c r="K14" s="107" t="str">
        <f>$I$14&amp;$C$2&amp;1</f>
        <v>IMPCOA1</v>
      </c>
      <c r="L14" s="110" t="str">
        <f>"Import of "&amp;$D$2&amp; " Step "&amp;RIGHT(K14,1)</f>
        <v>Import of Solid Fuels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07" t="str">
        <f>'EB1'!B7</f>
        <v>EXP</v>
      </c>
      <c r="J15" s="107"/>
      <c r="K15" s="107" t="str">
        <f>$I$15&amp;$C$2&amp;1</f>
        <v>EXPCOA1</v>
      </c>
      <c r="L15" s="110" t="str">
        <f>"Export of "&amp;$D$2&amp; " Step "&amp;RIGHT(K15,1)</f>
        <v>Export of Solid Fuels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18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18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</row>
    <row r="5" spans="2:18" x14ac:dyDescent="0.2">
      <c r="I5" s="106" t="s">
        <v>65</v>
      </c>
      <c r="J5" s="107"/>
      <c r="K5" s="106" t="str">
        <f>C2</f>
        <v>GAS</v>
      </c>
      <c r="L5" s="106" t="str">
        <f>D2</f>
        <v>Natural Gas</v>
      </c>
      <c r="M5" s="106" t="str">
        <f>$E$2</f>
        <v>PJ</v>
      </c>
      <c r="N5" s="106"/>
      <c r="O5" s="106"/>
      <c r="P5" s="106"/>
      <c r="Q5" s="106"/>
    </row>
    <row r="7" spans="2:18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06" t="str">
        <f>'EB1'!$B$5</f>
        <v>MIN</v>
      </c>
      <c r="J11" s="107"/>
      <c r="K11" s="107" t="str">
        <f>$I$11&amp;$C$2&amp;1</f>
        <v>MINGAS1</v>
      </c>
      <c r="L11" s="110" t="str">
        <f>"Domestic Supply of "&amp;$D$2&amp; " Step "&amp;RIGHT(K11,1)</f>
        <v>Domestic Supply of Natural Gas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07"/>
      <c r="J12" s="107"/>
      <c r="K12" s="107" t="str">
        <f>$I$11&amp;$C$2&amp;2</f>
        <v>MINGAS2</v>
      </c>
      <c r="L12" s="110" t="str">
        <f>"Domestic Supply of "&amp;$D$2&amp; " Step "&amp;RIGHT(K12,1)</f>
        <v>Domestic Supply of Natural Gas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07"/>
      <c r="J13" s="107"/>
      <c r="K13" s="107" t="str">
        <f>$I$11&amp;$C$2&amp;3</f>
        <v>MINGAS3</v>
      </c>
      <c r="L13" s="110" t="str">
        <f>"Domestic Supply of "&amp;$D$2&amp; " Step "&amp;RIGHT(K13,1)</f>
        <v>Domestic Supply of Natural Gas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07" t="str">
        <f>'EB1'!$B$6</f>
        <v>IMP</v>
      </c>
      <c r="J14" s="107"/>
      <c r="K14" s="107" t="str">
        <f>$I$14&amp;$C$2&amp;1</f>
        <v>IMPGAS1</v>
      </c>
      <c r="L14" s="110" t="str">
        <f>"Import of "&amp;$D$2&amp; " Step "&amp;RIGHT(K14,1)</f>
        <v>Import of Natural Gas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07" t="str">
        <f>'EB1'!B7</f>
        <v>EXP</v>
      </c>
      <c r="J15" s="107"/>
      <c r="K15" s="107" t="str">
        <f>$I$15&amp;$C$2&amp;1</f>
        <v>EXPGAS1</v>
      </c>
      <c r="L15" s="110" t="str">
        <f>"Export of "&amp;$D$2&amp; " Step "&amp;RIGHT(K15,1)</f>
        <v>Export of Natural Gas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1" t="s">
        <v>14</v>
      </c>
      <c r="J2" s="101"/>
      <c r="K2" s="102"/>
      <c r="L2" s="102"/>
      <c r="M2" s="102"/>
      <c r="N2" s="102"/>
      <c r="O2" s="102"/>
      <c r="P2" s="102"/>
      <c r="Q2" s="102"/>
    </row>
    <row r="3" spans="2:23" x14ac:dyDescent="0.2">
      <c r="I3" s="103" t="s">
        <v>7</v>
      </c>
      <c r="J3" s="104" t="s">
        <v>30</v>
      </c>
      <c r="K3" s="103" t="s">
        <v>0</v>
      </c>
      <c r="L3" s="103" t="s">
        <v>3</v>
      </c>
      <c r="M3" s="103" t="s">
        <v>4</v>
      </c>
      <c r="N3" s="103" t="s">
        <v>8</v>
      </c>
      <c r="O3" s="103" t="s">
        <v>9</v>
      </c>
      <c r="P3" s="103" t="s">
        <v>10</v>
      </c>
      <c r="Q3" s="103" t="s">
        <v>12</v>
      </c>
    </row>
    <row r="4" spans="2:23" ht="23.25" thickBot="1" x14ac:dyDescent="0.25">
      <c r="C4" s="1"/>
      <c r="I4" s="105" t="s">
        <v>37</v>
      </c>
      <c r="J4" s="105" t="s">
        <v>31</v>
      </c>
      <c r="K4" s="105" t="s">
        <v>26</v>
      </c>
      <c r="L4" s="105" t="s">
        <v>27</v>
      </c>
      <c r="M4" s="105" t="s">
        <v>4</v>
      </c>
      <c r="N4" s="105" t="s">
        <v>40</v>
      </c>
      <c r="O4" s="105" t="s">
        <v>41</v>
      </c>
      <c r="P4" s="105" t="s">
        <v>28</v>
      </c>
      <c r="Q4" s="105" t="s">
        <v>29</v>
      </c>
      <c r="T4" s="5"/>
      <c r="U4" s="5"/>
    </row>
    <row r="5" spans="2:23" x14ac:dyDescent="0.2">
      <c r="I5" s="106" t="s">
        <v>65</v>
      </c>
      <c r="J5" s="107"/>
      <c r="K5" s="106" t="str">
        <f>C2</f>
        <v>OIL</v>
      </c>
      <c r="L5" s="106" t="str">
        <f>D2</f>
        <v>Crude Oil</v>
      </c>
      <c r="M5" s="106" t="str">
        <f>$E$2</f>
        <v>PJ</v>
      </c>
      <c r="N5" s="106"/>
      <c r="O5" s="106"/>
      <c r="P5" s="106"/>
      <c r="Q5" s="106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1" t="s">
        <v>15</v>
      </c>
      <c r="J7" s="101"/>
      <c r="K7" s="108"/>
      <c r="L7" s="108"/>
      <c r="M7" s="108"/>
      <c r="N7" s="108"/>
      <c r="O7" s="108"/>
      <c r="P7" s="108"/>
      <c r="Q7" s="108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3" t="s">
        <v>11</v>
      </c>
      <c r="J8" s="104" t="s">
        <v>30</v>
      </c>
      <c r="K8" s="103" t="s">
        <v>1</v>
      </c>
      <c r="L8" s="103" t="s">
        <v>2</v>
      </c>
      <c r="M8" s="103" t="s">
        <v>16</v>
      </c>
      <c r="N8" s="103" t="s">
        <v>17</v>
      </c>
      <c r="O8" s="103" t="s">
        <v>18</v>
      </c>
      <c r="P8" s="103" t="s">
        <v>19</v>
      </c>
      <c r="Q8" s="103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05" t="s">
        <v>38</v>
      </c>
      <c r="J9" s="105" t="s">
        <v>31</v>
      </c>
      <c r="K9" s="105" t="s">
        <v>21</v>
      </c>
      <c r="L9" s="105" t="s">
        <v>22</v>
      </c>
      <c r="M9" s="105" t="s">
        <v>23</v>
      </c>
      <c r="N9" s="105" t="s">
        <v>24</v>
      </c>
      <c r="O9" s="105" t="s">
        <v>43</v>
      </c>
      <c r="P9" s="105" t="s">
        <v>42</v>
      </c>
      <c r="Q9" s="105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05" t="s">
        <v>73</v>
      </c>
      <c r="J10" s="109"/>
      <c r="K10" s="109"/>
      <c r="L10" s="109"/>
      <c r="M10" s="109"/>
      <c r="N10" s="109"/>
      <c r="O10" s="109"/>
      <c r="P10" s="109"/>
      <c r="Q10" s="109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06" t="str">
        <f>'EB1'!$B$5</f>
        <v>MIN</v>
      </c>
      <c r="J11" s="107"/>
      <c r="K11" s="107" t="str">
        <f>$I$11&amp;$C$2&amp;1</f>
        <v>MINOIL1</v>
      </c>
      <c r="L11" s="110" t="str">
        <f>"Domestic Supply of "&amp;$D$2&amp; " Step "&amp;RIGHT(K11,1)</f>
        <v>Domestic Supply of Crude Oil Step 1</v>
      </c>
      <c r="M11" s="107" t="str">
        <f>$E$2</f>
        <v>PJ</v>
      </c>
      <c r="N11" s="107" t="str">
        <f>$E$2&amp;"a"</f>
        <v>PJa</v>
      </c>
      <c r="O11" s="107"/>
      <c r="P11" s="107"/>
      <c r="Q11" s="107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07"/>
      <c r="J12" s="107"/>
      <c r="K12" s="107" t="str">
        <f>$I$11&amp;$C$2&amp;2</f>
        <v>MINOIL2</v>
      </c>
      <c r="L12" s="110" t="str">
        <f>"Domestic Supply of "&amp;$D$2&amp; " Step "&amp;RIGHT(K12,1)</f>
        <v>Domestic Supply of Crude Oil Step 2</v>
      </c>
      <c r="M12" s="107" t="str">
        <f>$E$2</f>
        <v>PJ</v>
      </c>
      <c r="N12" s="107" t="str">
        <f>$E$2&amp;"a"</f>
        <v>PJa</v>
      </c>
      <c r="O12" s="107"/>
      <c r="P12" s="107"/>
      <c r="Q12" s="107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07"/>
      <c r="J13" s="107"/>
      <c r="K13" s="107" t="str">
        <f>$I$11&amp;$C$2&amp;3</f>
        <v>MINOIL3</v>
      </c>
      <c r="L13" s="110" t="str">
        <f>"Domestic Supply of "&amp;$D$2&amp; " Step "&amp;RIGHT(K13,1)</f>
        <v>Domestic Supply of Crude Oil Step 3</v>
      </c>
      <c r="M13" s="107" t="str">
        <f>$E$2</f>
        <v>PJ</v>
      </c>
      <c r="N13" s="107" t="str">
        <f>$E$2&amp;"a"</f>
        <v>PJa</v>
      </c>
      <c r="O13" s="107"/>
      <c r="P13" s="107"/>
      <c r="Q13" s="107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07" t="str">
        <f>'EB1'!$B$6</f>
        <v>IMP</v>
      </c>
      <c r="J14" s="107"/>
      <c r="K14" s="107" t="str">
        <f>$I$14&amp;$C$2&amp;1</f>
        <v>IMPOIL1</v>
      </c>
      <c r="L14" s="110" t="str">
        <f>"Import of "&amp;$D$2&amp; " Step "&amp;RIGHT(K14,1)</f>
        <v>Import of Crude Oil Step 1</v>
      </c>
      <c r="M14" s="107" t="str">
        <f>$E$2</f>
        <v>PJ</v>
      </c>
      <c r="N14" s="107" t="str">
        <f>$E$2&amp;"a"</f>
        <v>PJa</v>
      </c>
      <c r="O14" s="107"/>
      <c r="P14" s="107"/>
      <c r="Q14" s="107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07" t="str">
        <f>'EB1'!B7</f>
        <v>EXP</v>
      </c>
      <c r="J15" s="107"/>
      <c r="K15" s="107" t="str">
        <f>$I$15&amp;$C$2&amp;1</f>
        <v>EXPOIL1</v>
      </c>
      <c r="L15" s="110" t="str">
        <f>"Export of "&amp;$D$2&amp; " Step "&amp;RIGHT(K15,1)</f>
        <v>Export of Crude Oil Step 1</v>
      </c>
      <c r="M15" s="107" t="str">
        <f>$E$2</f>
        <v>PJ</v>
      </c>
      <c r="N15" s="107" t="str">
        <f>$E$2&amp;"a"</f>
        <v>PJa</v>
      </c>
      <c r="O15" s="107"/>
      <c r="P15" s="107"/>
      <c r="Q15" s="107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x14ac:dyDescent="0.2">
      <c r="E3" s="13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3.25" thickBot="1" x14ac:dyDescent="0.25">
      <c r="B4" s="1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x14ac:dyDescent="0.2">
      <c r="H5" s="106" t="s">
        <v>65</v>
      </c>
      <c r="I5" s="107"/>
      <c r="J5" s="106" t="str">
        <f>C2</f>
        <v>NUC</v>
      </c>
      <c r="K5" s="106" t="str">
        <f>D2</f>
        <v>Nuclear Energy</v>
      </c>
      <c r="L5" s="106" t="str">
        <f>$E$2</f>
        <v>PJ</v>
      </c>
      <c r="M5" s="106"/>
      <c r="N5" s="106"/>
      <c r="O5" s="106"/>
      <c r="P5" s="106"/>
    </row>
    <row r="7" spans="2:17" x14ac:dyDescent="0.2">
      <c r="D7" s="4" t="s">
        <v>13</v>
      </c>
      <c r="E7" s="4"/>
      <c r="H7" s="101" t="s">
        <v>15</v>
      </c>
      <c r="I7" s="101"/>
      <c r="J7" s="108"/>
      <c r="K7" s="108"/>
      <c r="L7" s="108"/>
      <c r="M7" s="108"/>
      <c r="N7" s="108"/>
      <c r="O7" s="108"/>
      <c r="P7" s="108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3" t="s">
        <v>11</v>
      </c>
      <c r="I8" s="104" t="s">
        <v>30</v>
      </c>
      <c r="J8" s="103" t="s">
        <v>1</v>
      </c>
      <c r="K8" s="103" t="s">
        <v>2</v>
      </c>
      <c r="L8" s="103" t="s">
        <v>16</v>
      </c>
      <c r="M8" s="103" t="s">
        <v>17</v>
      </c>
      <c r="N8" s="103" t="s">
        <v>18</v>
      </c>
      <c r="O8" s="103" t="s">
        <v>19</v>
      </c>
      <c r="P8" s="103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05" t="s">
        <v>38</v>
      </c>
      <c r="I9" s="105" t="s">
        <v>31</v>
      </c>
      <c r="J9" s="105" t="s">
        <v>21</v>
      </c>
      <c r="K9" s="105" t="s">
        <v>22</v>
      </c>
      <c r="L9" s="105" t="s">
        <v>23</v>
      </c>
      <c r="M9" s="105" t="s">
        <v>24</v>
      </c>
      <c r="N9" s="105" t="s">
        <v>43</v>
      </c>
      <c r="O9" s="105" t="s">
        <v>42</v>
      </c>
      <c r="P9" s="105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05" t="s">
        <v>73</v>
      </c>
      <c r="I10" s="109"/>
      <c r="J10" s="109"/>
      <c r="K10" s="109"/>
      <c r="L10" s="109"/>
      <c r="M10" s="109"/>
      <c r="N10" s="109"/>
      <c r="O10" s="109"/>
      <c r="P10" s="109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06" t="str">
        <f>'EB1'!$B$5</f>
        <v>MIN</v>
      </c>
      <c r="I11" s="107"/>
      <c r="J11" s="107" t="str">
        <f>$H$11&amp;$C$2&amp;1</f>
        <v>MINNUC1</v>
      </c>
      <c r="K11" s="110" t="str">
        <f>"Domestic Supply of "&amp;$D$2&amp; " Step "&amp;RIGHT(J11,1)</f>
        <v>Domestic Supply of Nuclear Energy Step 1</v>
      </c>
      <c r="L11" s="107" t="str">
        <f>$E$2</f>
        <v>PJ</v>
      </c>
      <c r="M11" s="107" t="str">
        <f>$E$2&amp;"a"</f>
        <v>PJa</v>
      </c>
      <c r="N11" s="107"/>
      <c r="O11" s="107"/>
      <c r="P11" s="107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06" t="s">
        <v>65</v>
      </c>
      <c r="I5" s="107"/>
      <c r="J5" s="106" t="str">
        <f t="shared" ref="J5:K8" si="0">C2</f>
        <v>BIO</v>
      </c>
      <c r="K5" s="106" t="str">
        <f t="shared" si="0"/>
        <v>Biomass</v>
      </c>
      <c r="L5" s="106" t="str">
        <f>$E$2</f>
        <v>PJ</v>
      </c>
      <c r="M5" s="106"/>
      <c r="N5" s="106"/>
      <c r="O5" s="106"/>
      <c r="P5" s="106"/>
    </row>
    <row r="6" spans="2:17" x14ac:dyDescent="0.2">
      <c r="C6" s="5"/>
      <c r="D6" s="5"/>
      <c r="H6" s="106"/>
      <c r="I6" s="107"/>
      <c r="J6" s="106" t="str">
        <f t="shared" si="0"/>
        <v>HYD</v>
      </c>
      <c r="K6" s="106" t="str">
        <f t="shared" si="0"/>
        <v>Hydro power</v>
      </c>
      <c r="L6" s="106" t="str">
        <f>$E$2</f>
        <v>PJ</v>
      </c>
      <c r="M6" s="106"/>
      <c r="N6" s="106"/>
      <c r="O6" s="106"/>
      <c r="P6" s="106"/>
    </row>
    <row r="7" spans="2:17" ht="15.75" x14ac:dyDescent="0.25">
      <c r="C7" s="12"/>
      <c r="D7" s="12"/>
      <c r="H7" s="106"/>
      <c r="I7" s="107"/>
      <c r="J7" s="106" t="str">
        <f t="shared" si="0"/>
        <v>WIN</v>
      </c>
      <c r="K7" s="106" t="str">
        <f t="shared" si="0"/>
        <v>Wind energy</v>
      </c>
      <c r="L7" s="106" t="str">
        <f>$E$2</f>
        <v>PJ</v>
      </c>
      <c r="M7" s="106"/>
      <c r="N7" s="106"/>
      <c r="O7" s="106"/>
      <c r="P7" s="106"/>
    </row>
    <row r="8" spans="2:17" ht="15.75" x14ac:dyDescent="0.25">
      <c r="C8" s="12"/>
      <c r="D8" s="12"/>
      <c r="H8" s="106"/>
      <c r="I8" s="107"/>
      <c r="J8" s="106" t="str">
        <f t="shared" si="0"/>
        <v>SOL</v>
      </c>
      <c r="K8" s="106" t="str">
        <f t="shared" si="0"/>
        <v>Solar energy</v>
      </c>
      <c r="L8" s="106" t="str">
        <f>$E$2</f>
        <v>PJ</v>
      </c>
      <c r="M8" s="106"/>
      <c r="N8" s="106"/>
      <c r="O8" s="106"/>
      <c r="P8" s="106"/>
    </row>
    <row r="10" spans="2:17" x14ac:dyDescent="0.2">
      <c r="D10" s="4" t="s">
        <v>13</v>
      </c>
      <c r="E10" s="4"/>
      <c r="H10" s="101" t="s">
        <v>15</v>
      </c>
      <c r="I10" s="101"/>
      <c r="J10" s="108"/>
      <c r="K10" s="108"/>
      <c r="L10" s="108"/>
      <c r="M10" s="108"/>
      <c r="N10" s="108"/>
      <c r="O10" s="108"/>
      <c r="P10" s="108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3" t="s">
        <v>11</v>
      </c>
      <c r="I11" s="104" t="s">
        <v>30</v>
      </c>
      <c r="J11" s="103" t="s">
        <v>1</v>
      </c>
      <c r="K11" s="103" t="s">
        <v>2</v>
      </c>
      <c r="L11" s="103" t="s">
        <v>16</v>
      </c>
      <c r="M11" s="103" t="s">
        <v>17</v>
      </c>
      <c r="N11" s="103" t="s">
        <v>18</v>
      </c>
      <c r="O11" s="103" t="s">
        <v>19</v>
      </c>
      <c r="P11" s="103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05" t="s">
        <v>38</v>
      </c>
      <c r="I12" s="105" t="s">
        <v>31</v>
      </c>
      <c r="J12" s="105" t="s">
        <v>21</v>
      </c>
      <c r="K12" s="105" t="s">
        <v>22</v>
      </c>
      <c r="L12" s="105" t="s">
        <v>23</v>
      </c>
      <c r="M12" s="105" t="s">
        <v>24</v>
      </c>
      <c r="N12" s="105" t="s">
        <v>43</v>
      </c>
      <c r="O12" s="105" t="s">
        <v>42</v>
      </c>
      <c r="P12" s="105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05" t="s">
        <v>73</v>
      </c>
      <c r="I13" s="109"/>
      <c r="J13" s="109"/>
      <c r="K13" s="109"/>
      <c r="L13" s="109"/>
      <c r="M13" s="109"/>
      <c r="N13" s="109"/>
      <c r="O13" s="109"/>
      <c r="P13" s="109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06" t="str">
        <f>'EB1'!$B$5</f>
        <v>MIN</v>
      </c>
      <c r="I14" s="107"/>
      <c r="J14" s="107" t="str">
        <f>$H$14&amp;C2&amp;1</f>
        <v>MINBIO1</v>
      </c>
      <c r="K14" s="110" t="str">
        <f>"Domestic Supply of "&amp;D2&amp; " Step "&amp;RIGHT(J14,1)</f>
        <v>Domestic Supply of Biomass Step 1</v>
      </c>
      <c r="L14" s="107" t="str">
        <f>$E$2</f>
        <v>PJ</v>
      </c>
      <c r="M14" s="107" t="str">
        <f>$E$2&amp;"a"</f>
        <v>PJa</v>
      </c>
      <c r="N14" s="107"/>
      <c r="O14" s="107"/>
      <c r="P14" s="107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07"/>
      <c r="I15" s="107"/>
      <c r="J15" s="107" t="str">
        <f>$H$14&amp;C3&amp;1</f>
        <v>MINHYD1</v>
      </c>
      <c r="K15" s="110" t="str">
        <f>"Domestic Supply of "&amp;D3&amp; " Step "&amp;RIGHT(J15,1)</f>
        <v>Domestic Supply of Hydro power Step 1</v>
      </c>
      <c r="L15" s="107" t="str">
        <f>$E$2</f>
        <v>PJ</v>
      </c>
      <c r="M15" s="107" t="str">
        <f>$E$2&amp;"a"</f>
        <v>PJa</v>
      </c>
      <c r="N15" s="107"/>
      <c r="O15" s="107"/>
      <c r="P15" s="107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07"/>
      <c r="I16" s="107"/>
      <c r="J16" s="107" t="str">
        <f>$H$14&amp;C4&amp;1</f>
        <v>MINWIN1</v>
      </c>
      <c r="K16" s="110" t="str">
        <f>"Domestic Supply of "&amp;D4&amp; " Step "&amp;RIGHT(J16,1)</f>
        <v>Domestic Supply of Wind energy Step 1</v>
      </c>
      <c r="L16" s="107" t="str">
        <f>$E$2</f>
        <v>PJ</v>
      </c>
      <c r="M16" s="107" t="str">
        <f>$E$2&amp;"a"</f>
        <v>PJa</v>
      </c>
      <c r="N16" s="107"/>
      <c r="O16" s="107"/>
      <c r="P16" s="107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07"/>
      <c r="I17" s="107"/>
      <c r="J17" s="107" t="str">
        <f>$H$14&amp;C5&amp;1</f>
        <v>MINSOL1</v>
      </c>
      <c r="K17" s="110" t="str">
        <f>"Domestic Supply of "&amp;D5&amp; " Step "&amp;RIGHT(J17,1)</f>
        <v>Domestic Supply of Solar energy Step 1</v>
      </c>
      <c r="L17" s="107" t="str">
        <f>$E$2</f>
        <v>PJ</v>
      </c>
      <c r="M17" s="107" t="str">
        <f>$E$2&amp;"a"</f>
        <v>PJa</v>
      </c>
      <c r="N17" s="107"/>
      <c r="O17" s="107"/>
      <c r="P17" s="107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06" t="s">
        <v>65</v>
      </c>
      <c r="I5" s="107"/>
      <c r="J5" s="106" t="str">
        <f t="shared" ref="J5:K11" si="0">C2</f>
        <v>DSL</v>
      </c>
      <c r="K5" s="106" t="str">
        <f t="shared" si="0"/>
        <v>Diesel oil</v>
      </c>
      <c r="L5" s="106" t="str">
        <f t="shared" ref="L5:L11" si="1">$E$2</f>
        <v>PJ</v>
      </c>
      <c r="M5" s="106"/>
      <c r="N5" s="106"/>
      <c r="O5" s="106"/>
      <c r="P5" s="106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06"/>
      <c r="I6" s="107"/>
      <c r="J6" s="106" t="str">
        <f t="shared" si="0"/>
        <v>KER</v>
      </c>
      <c r="K6" s="106" t="str">
        <f t="shared" si="0"/>
        <v>Kerosenes</v>
      </c>
      <c r="L6" s="106" t="str">
        <f t="shared" si="1"/>
        <v>PJ</v>
      </c>
      <c r="M6" s="106"/>
      <c r="N6" s="106"/>
      <c r="O6" s="106"/>
      <c r="P6" s="106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06"/>
      <c r="I7" s="107"/>
      <c r="J7" s="106" t="str">
        <f t="shared" si="0"/>
        <v>LPG</v>
      </c>
      <c r="K7" s="106" t="str">
        <f t="shared" si="0"/>
        <v>LPG</v>
      </c>
      <c r="L7" s="106" t="str">
        <f t="shared" si="1"/>
        <v>PJ</v>
      </c>
      <c r="M7" s="106"/>
      <c r="N7" s="106"/>
      <c r="O7" s="106"/>
      <c r="P7" s="106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06"/>
      <c r="I8" s="107"/>
      <c r="J8" s="106" t="str">
        <f t="shared" si="0"/>
        <v>GSL</v>
      </c>
      <c r="K8" s="106" t="str">
        <f t="shared" si="0"/>
        <v>Motor spirit</v>
      </c>
      <c r="L8" s="106" t="str">
        <f t="shared" si="1"/>
        <v>PJ</v>
      </c>
      <c r="M8" s="106"/>
      <c r="N8" s="106"/>
      <c r="O8" s="106"/>
      <c r="P8" s="106"/>
      <c r="R8" s="5"/>
      <c r="S8" s="5"/>
    </row>
    <row r="9" spans="2:22" x14ac:dyDescent="0.2">
      <c r="H9" s="106"/>
      <c r="I9" s="107"/>
      <c r="J9" s="106" t="str">
        <f t="shared" si="0"/>
        <v>NAP</v>
      </c>
      <c r="K9" s="106" t="str">
        <f t="shared" si="0"/>
        <v>Naphtha</v>
      </c>
      <c r="L9" s="106" t="str">
        <f t="shared" si="1"/>
        <v>PJ</v>
      </c>
      <c r="M9" s="106"/>
      <c r="N9" s="106"/>
      <c r="O9" s="106"/>
      <c r="P9" s="106"/>
      <c r="R9" s="5"/>
      <c r="S9" s="5"/>
    </row>
    <row r="10" spans="2:22" s="5" customFormat="1" x14ac:dyDescent="0.2">
      <c r="B10"/>
      <c r="C10"/>
      <c r="D10"/>
      <c r="E10"/>
      <c r="F10"/>
      <c r="H10" s="106"/>
      <c r="I10" s="107"/>
      <c r="J10" s="106" t="str">
        <f t="shared" si="0"/>
        <v>HFO</v>
      </c>
      <c r="K10" s="106" t="str">
        <f t="shared" si="0"/>
        <v>Heavy Fuel Oil</v>
      </c>
      <c r="L10" s="106" t="str">
        <f t="shared" si="1"/>
        <v>PJ</v>
      </c>
      <c r="M10" s="106"/>
      <c r="N10" s="106"/>
      <c r="O10" s="106"/>
      <c r="P10" s="106"/>
      <c r="Q10"/>
      <c r="U10"/>
      <c r="V10"/>
    </row>
    <row r="11" spans="2:22" s="5" customFormat="1" x14ac:dyDescent="0.2">
      <c r="H11" s="106"/>
      <c r="I11" s="107"/>
      <c r="J11" s="106" t="str">
        <f t="shared" si="0"/>
        <v>OPP</v>
      </c>
      <c r="K11" s="106" t="str">
        <f t="shared" si="0"/>
        <v>Other Petroleum Products</v>
      </c>
      <c r="L11" s="106" t="str">
        <f t="shared" si="1"/>
        <v>PJ</v>
      </c>
      <c r="M11" s="106"/>
      <c r="N11" s="106"/>
      <c r="O11" s="106"/>
      <c r="P11" s="106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1" t="s">
        <v>15</v>
      </c>
      <c r="I13" s="101"/>
      <c r="J13" s="108"/>
      <c r="K13" s="108"/>
      <c r="L13" s="108"/>
      <c r="M13" s="108"/>
      <c r="N13" s="108"/>
      <c r="O13" s="108"/>
      <c r="P13" s="108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3" t="s">
        <v>11</v>
      </c>
      <c r="I14" s="104" t="s">
        <v>30</v>
      </c>
      <c r="J14" s="103" t="s">
        <v>1</v>
      </c>
      <c r="K14" s="103" t="s">
        <v>2</v>
      </c>
      <c r="L14" s="103" t="s">
        <v>16</v>
      </c>
      <c r="M14" s="103" t="s">
        <v>17</v>
      </c>
      <c r="N14" s="103" t="s">
        <v>18</v>
      </c>
      <c r="O14" s="103" t="s">
        <v>19</v>
      </c>
      <c r="P14" s="103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05" t="s">
        <v>38</v>
      </c>
      <c r="I15" s="105" t="s">
        <v>31</v>
      </c>
      <c r="J15" s="105" t="s">
        <v>21</v>
      </c>
      <c r="K15" s="105" t="s">
        <v>22</v>
      </c>
      <c r="L15" s="105" t="s">
        <v>23</v>
      </c>
      <c r="M15" s="105" t="s">
        <v>24</v>
      </c>
      <c r="N15" s="105" t="s">
        <v>43</v>
      </c>
      <c r="O15" s="105" t="s">
        <v>42</v>
      </c>
      <c r="P15" s="105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05" t="s">
        <v>73</v>
      </c>
      <c r="I16" s="105"/>
      <c r="J16" s="105"/>
      <c r="K16" s="105"/>
      <c r="L16" s="105"/>
      <c r="M16" s="105"/>
      <c r="N16" s="105"/>
      <c r="O16" s="105"/>
      <c r="P16" s="105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07" t="str">
        <f>'EB1'!$B$6</f>
        <v>IMP</v>
      </c>
      <c r="I17" s="107"/>
      <c r="J17" s="107" t="str">
        <f t="shared" ref="J17:J23" si="4">$H$17&amp;C2&amp;1</f>
        <v>IMPDSL1</v>
      </c>
      <c r="K17" s="110" t="str">
        <f t="shared" ref="K17:K23" si="5">"Import of "&amp;D2&amp; " Step "&amp;RIGHT(J17,1)</f>
        <v>Import of Diesel oil Step 1</v>
      </c>
      <c r="L17" s="107" t="str">
        <f t="shared" ref="L17:L30" si="6">$E$2</f>
        <v>PJ</v>
      </c>
      <c r="M17" s="107"/>
      <c r="N17" s="107"/>
      <c r="O17" s="107"/>
      <c r="P17" s="107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07"/>
      <c r="I18" s="107"/>
      <c r="J18" s="107" t="str">
        <f t="shared" si="4"/>
        <v>IMPKER1</v>
      </c>
      <c r="K18" s="110" t="str">
        <f t="shared" si="5"/>
        <v>Import of Kerosenes Step 1</v>
      </c>
      <c r="L18" s="107" t="str">
        <f t="shared" si="6"/>
        <v>PJ</v>
      </c>
      <c r="M18" s="107"/>
      <c r="N18" s="107"/>
      <c r="O18" s="107"/>
      <c r="P18" s="107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07"/>
      <c r="I19" s="107"/>
      <c r="J19" s="107" t="str">
        <f t="shared" si="4"/>
        <v>IMPLPG1</v>
      </c>
      <c r="K19" s="110" t="str">
        <f t="shared" si="5"/>
        <v>Import of LPG Step 1</v>
      </c>
      <c r="L19" s="107" t="str">
        <f t="shared" si="6"/>
        <v>PJ</v>
      </c>
      <c r="M19" s="107"/>
      <c r="N19" s="107"/>
      <c r="O19" s="107"/>
      <c r="P19" s="107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07"/>
      <c r="I20" s="107"/>
      <c r="J20" s="107" t="str">
        <f t="shared" si="4"/>
        <v>IMPGSL1</v>
      </c>
      <c r="K20" s="110" t="str">
        <f t="shared" si="5"/>
        <v>Import of Motor spirit Step 1</v>
      </c>
      <c r="L20" s="107" t="str">
        <f t="shared" si="6"/>
        <v>PJ</v>
      </c>
      <c r="M20" s="107"/>
      <c r="N20" s="107"/>
      <c r="O20" s="107"/>
      <c r="P20" s="107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07"/>
      <c r="I21" s="107"/>
      <c r="J21" s="107" t="str">
        <f t="shared" si="4"/>
        <v>IMPNAP1</v>
      </c>
      <c r="K21" s="110" t="str">
        <f t="shared" si="5"/>
        <v>Import of Naphtha Step 1</v>
      </c>
      <c r="L21" s="107" t="str">
        <f t="shared" si="6"/>
        <v>PJ</v>
      </c>
      <c r="M21" s="107"/>
      <c r="N21" s="107"/>
      <c r="O21" s="107"/>
      <c r="P21" s="107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07"/>
      <c r="I22" s="107"/>
      <c r="J22" s="107" t="str">
        <f t="shared" si="4"/>
        <v>IMPHFO1</v>
      </c>
      <c r="K22" s="110" t="str">
        <f t="shared" si="5"/>
        <v>Import of Heavy Fuel Oil Step 1</v>
      </c>
      <c r="L22" s="107" t="str">
        <f t="shared" si="6"/>
        <v>PJ</v>
      </c>
      <c r="M22" s="107"/>
      <c r="N22" s="107"/>
      <c r="O22" s="107"/>
      <c r="P22" s="107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07"/>
      <c r="I23" s="107"/>
      <c r="J23" s="107" t="str">
        <f t="shared" si="4"/>
        <v>IMPOPP1</v>
      </c>
      <c r="K23" s="110" t="str">
        <f t="shared" si="5"/>
        <v>Import of Other Petroleum Products Step 1</v>
      </c>
      <c r="L23" s="107" t="str">
        <f t="shared" si="6"/>
        <v>PJ</v>
      </c>
      <c r="M23" s="107"/>
      <c r="N23" s="107"/>
      <c r="O23" s="107"/>
      <c r="P23" s="107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07" t="str">
        <f>'EB1'!B7</f>
        <v>EXP</v>
      </c>
      <c r="I24" s="108"/>
      <c r="J24" s="107" t="str">
        <f t="shared" ref="J24:J30" si="8">$H$24&amp;C2&amp;1</f>
        <v>EXPDSL1</v>
      </c>
      <c r="K24" s="110" t="str">
        <f t="shared" ref="K24:K30" si="9">"Export of "&amp;D2&amp; " Step "&amp;RIGHT(J24,1)</f>
        <v>Export of Diesel oil Step 1</v>
      </c>
      <c r="L24" s="107" t="str">
        <f t="shared" si="6"/>
        <v>PJ</v>
      </c>
      <c r="M24" s="107"/>
      <c r="N24" s="108"/>
      <c r="O24" s="107"/>
      <c r="P24" s="107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08"/>
      <c r="I25" s="108"/>
      <c r="J25" s="107" t="str">
        <f t="shared" si="8"/>
        <v>EXPKER1</v>
      </c>
      <c r="K25" s="110" t="str">
        <f t="shared" si="9"/>
        <v>Export of Kerosenes Step 1</v>
      </c>
      <c r="L25" s="107" t="str">
        <f t="shared" si="6"/>
        <v>PJ</v>
      </c>
      <c r="M25" s="107"/>
      <c r="N25" s="108"/>
      <c r="O25" s="107"/>
      <c r="P25" s="107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07"/>
      <c r="I26" s="107"/>
      <c r="J26" s="107" t="str">
        <f t="shared" si="8"/>
        <v>EXPLPG1</v>
      </c>
      <c r="K26" s="110" t="str">
        <f t="shared" si="9"/>
        <v>Export of LPG Step 1</v>
      </c>
      <c r="L26" s="107" t="str">
        <f t="shared" si="6"/>
        <v>PJ</v>
      </c>
      <c r="M26" s="107"/>
      <c r="N26" s="107"/>
      <c r="O26" s="107"/>
      <c r="P26" s="107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07"/>
      <c r="I27" s="107"/>
      <c r="J27" s="107" t="str">
        <f t="shared" si="8"/>
        <v>EXPGSL1</v>
      </c>
      <c r="K27" s="110" t="str">
        <f t="shared" si="9"/>
        <v>Export of Motor spirit Step 1</v>
      </c>
      <c r="L27" s="107" t="str">
        <f t="shared" si="6"/>
        <v>PJ</v>
      </c>
      <c r="M27" s="107"/>
      <c r="N27" s="107"/>
      <c r="O27" s="107"/>
      <c r="P27" s="107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08"/>
      <c r="I28" s="108"/>
      <c r="J28" s="107" t="str">
        <f t="shared" si="8"/>
        <v>EXPNAP1</v>
      </c>
      <c r="K28" s="110" t="str">
        <f t="shared" si="9"/>
        <v>Export of Naphtha Step 1</v>
      </c>
      <c r="L28" s="107" t="str">
        <f t="shared" si="6"/>
        <v>PJ</v>
      </c>
      <c r="M28" s="107"/>
      <c r="N28" s="108"/>
      <c r="O28" s="108"/>
      <c r="P28" s="108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08"/>
      <c r="I29" s="108"/>
      <c r="J29" s="107" t="str">
        <f t="shared" si="8"/>
        <v>EXPHFO1</v>
      </c>
      <c r="K29" s="110" t="str">
        <f t="shared" si="9"/>
        <v>Export of Heavy Fuel Oil Step 1</v>
      </c>
      <c r="L29" s="107" t="str">
        <f t="shared" si="6"/>
        <v>PJ</v>
      </c>
      <c r="M29" s="107"/>
      <c r="N29" s="108"/>
      <c r="O29" s="108"/>
      <c r="P29" s="108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08"/>
      <c r="I30" s="108"/>
      <c r="J30" s="107" t="str">
        <f t="shared" si="8"/>
        <v>EXPOPP1</v>
      </c>
      <c r="K30" s="110" t="str">
        <f t="shared" si="9"/>
        <v>Export of Other Petroleum Products Step 1</v>
      </c>
      <c r="L30" s="107" t="str">
        <f t="shared" si="6"/>
        <v>PJ</v>
      </c>
      <c r="M30" s="108"/>
      <c r="N30" s="108"/>
      <c r="O30" s="108"/>
      <c r="P30" s="108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1" t="s">
        <v>14</v>
      </c>
      <c r="I2" s="101"/>
      <c r="J2" s="102"/>
      <c r="K2" s="102"/>
      <c r="L2" s="102"/>
      <c r="M2" s="102"/>
      <c r="N2" s="102"/>
      <c r="O2" s="102"/>
      <c r="P2" s="102"/>
    </row>
    <row r="3" spans="2:22" ht="15.75" x14ac:dyDescent="0.25">
      <c r="C3" s="12"/>
      <c r="D3" s="12"/>
      <c r="H3" s="103" t="s">
        <v>7</v>
      </c>
      <c r="I3" s="104" t="s">
        <v>30</v>
      </c>
      <c r="J3" s="103" t="s">
        <v>0</v>
      </c>
      <c r="K3" s="103" t="s">
        <v>3</v>
      </c>
      <c r="L3" s="103" t="s">
        <v>4</v>
      </c>
      <c r="M3" s="103" t="s">
        <v>8</v>
      </c>
      <c r="N3" s="103" t="s">
        <v>9</v>
      </c>
      <c r="O3" s="103" t="s">
        <v>10</v>
      </c>
      <c r="P3" s="103" t="s">
        <v>12</v>
      </c>
    </row>
    <row r="4" spans="2:22" ht="24" thickBot="1" x14ac:dyDescent="0.3">
      <c r="C4" s="12"/>
      <c r="D4" s="12"/>
      <c r="H4" s="105" t="s">
        <v>37</v>
      </c>
      <c r="I4" s="105" t="s">
        <v>31</v>
      </c>
      <c r="J4" s="105" t="s">
        <v>26</v>
      </c>
      <c r="K4" s="105" t="s">
        <v>27</v>
      </c>
      <c r="L4" s="105" t="s">
        <v>4</v>
      </c>
      <c r="M4" s="105" t="s">
        <v>40</v>
      </c>
      <c r="N4" s="105" t="s">
        <v>41</v>
      </c>
      <c r="O4" s="105" t="s">
        <v>28</v>
      </c>
      <c r="P4" s="105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1" t="s">
        <v>15</v>
      </c>
      <c r="I11" s="101"/>
      <c r="J11" s="108"/>
      <c r="K11" s="108"/>
      <c r="L11" s="108"/>
      <c r="M11" s="108"/>
      <c r="N11" s="108"/>
      <c r="O11" s="108"/>
      <c r="P11" s="108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3" t="s">
        <v>11</v>
      </c>
      <c r="I12" s="104" t="s">
        <v>30</v>
      </c>
      <c r="J12" s="103" t="s">
        <v>1</v>
      </c>
      <c r="K12" s="103" t="s">
        <v>2</v>
      </c>
      <c r="L12" s="103" t="s">
        <v>16</v>
      </c>
      <c r="M12" s="103" t="s">
        <v>17</v>
      </c>
      <c r="N12" s="103" t="s">
        <v>18</v>
      </c>
      <c r="O12" s="103" t="s">
        <v>19</v>
      </c>
      <c r="P12" s="103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05" t="s">
        <v>38</v>
      </c>
      <c r="I13" s="105" t="s">
        <v>31</v>
      </c>
      <c r="J13" s="105" t="s">
        <v>21</v>
      </c>
      <c r="K13" s="105" t="s">
        <v>22</v>
      </c>
      <c r="L13" s="105" t="s">
        <v>23</v>
      </c>
      <c r="M13" s="105" t="s">
        <v>24</v>
      </c>
      <c r="N13" s="105" t="s">
        <v>43</v>
      </c>
      <c r="O13" s="105" t="s">
        <v>42</v>
      </c>
      <c r="P13" s="105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05" t="s">
        <v>73</v>
      </c>
      <c r="I14" s="105"/>
      <c r="J14" s="105"/>
      <c r="K14" s="105"/>
      <c r="L14" s="105"/>
      <c r="M14" s="105"/>
      <c r="N14" s="105"/>
      <c r="O14" s="105"/>
      <c r="P14" s="105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07" t="str">
        <f>'EB1'!$B$6</f>
        <v>IMP</v>
      </c>
      <c r="I15" s="107"/>
      <c r="J15" s="107" t="str">
        <f>$H$15&amp;C2&amp;1</f>
        <v>IMPELC1</v>
      </c>
      <c r="K15" s="110" t="str">
        <f>"Import of "&amp;D2&amp; " Step "&amp;RIGHT(J15,1)</f>
        <v>Import of Electricity Step 1</v>
      </c>
      <c r="L15" s="107" t="str">
        <f>$E$2</f>
        <v>PJ</v>
      </c>
      <c r="M15" s="107"/>
      <c r="N15" s="106" t="s">
        <v>92</v>
      </c>
      <c r="O15" s="107"/>
      <c r="P15" s="107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07" t="str">
        <f>'EB1'!B7</f>
        <v>EXP</v>
      </c>
      <c r="I16" s="108"/>
      <c r="J16" s="107" t="str">
        <f>$H$16&amp;C2&amp;1</f>
        <v>EXPELC1</v>
      </c>
      <c r="K16" s="110" t="str">
        <f>"Export of "&amp;D2&amp; " Step "&amp;RIGHT(J16,1)</f>
        <v>Export of Electricity Step 1</v>
      </c>
      <c r="L16" s="107" t="str">
        <f>$E$2</f>
        <v>PJ</v>
      </c>
      <c r="M16" s="107"/>
      <c r="N16" s="106" t="s">
        <v>92</v>
      </c>
      <c r="O16" s="107"/>
      <c r="P16" s="107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928997218608856</vt:r8>
  </property>
</Properties>
</file>