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ddev\CFA_10108_BT8xx_CFAF1024600__-070T\software\CFAF1024600_on_CFA10108\"/>
    </mc:Choice>
  </mc:AlternateContent>
  <xr:revisionPtr revIDLastSave="0" documentId="13_ncr:1_{FA137DC5-E06E-43F2-BE8D-10F485030992}" xr6:coauthVersionLast="45" xr6:coauthVersionMax="45" xr10:uidLastSave="{00000000-0000-0000-0000-000000000000}"/>
  <bookViews>
    <workbookView xWindow="-30120" yWindow="1200" windowWidth="29235" windowHeight="20550" xr2:uid="{19E23CDA-EDFF-4806-95CB-DCC101639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K33" i="1" s="1"/>
  <c r="K31" i="1"/>
  <c r="J28" i="1"/>
  <c r="J27" i="1"/>
  <c r="J26" i="1"/>
  <c r="J25" i="1"/>
  <c r="N24" i="1"/>
  <c r="J24" i="1"/>
  <c r="N22" i="1"/>
  <c r="N21" i="1"/>
  <c r="N20" i="1"/>
  <c r="N19" i="1"/>
  <c r="N27" i="1" s="1"/>
  <c r="N18" i="1"/>
  <c r="J15" i="1"/>
  <c r="J14" i="1"/>
  <c r="J13" i="1"/>
  <c r="J12" i="1"/>
  <c r="J11" i="1"/>
  <c r="N8" i="1"/>
  <c r="N7" i="1"/>
  <c r="N6" i="1"/>
  <c r="N5" i="1"/>
  <c r="N28" i="1" l="1"/>
  <c r="N15" i="1"/>
  <c r="N34" i="1" s="1"/>
  <c r="N26" i="1"/>
  <c r="N14" i="1"/>
  <c r="N25" i="1"/>
  <c r="N13" i="1"/>
  <c r="K34" i="1"/>
  <c r="K35" i="1" s="1"/>
  <c r="J35" i="1" s="1"/>
  <c r="J34" i="1"/>
  <c r="N11" i="1"/>
  <c r="N12" i="1"/>
  <c r="G22" i="1"/>
  <c r="G21" i="1"/>
  <c r="G20" i="1"/>
  <c r="G19" i="1"/>
  <c r="G18" i="1"/>
  <c r="G8" i="1"/>
  <c r="G7" i="1"/>
  <c r="G6" i="1"/>
  <c r="G5" i="1"/>
  <c r="N35" i="1" l="1"/>
  <c r="M35" i="1" s="1"/>
  <c r="M34" i="1"/>
  <c r="D31" i="1"/>
  <c r="G28" i="1"/>
  <c r="G27" i="1"/>
  <c r="G26" i="1"/>
  <c r="G25" i="1"/>
  <c r="G24" i="1"/>
  <c r="G15" i="1"/>
  <c r="G14" i="1"/>
  <c r="G13" i="1"/>
  <c r="G12" i="1"/>
  <c r="G11" i="1"/>
  <c r="C33" i="1"/>
  <c r="D33" i="1" l="1"/>
  <c r="G34" i="1" s="1"/>
  <c r="F34" i="1" s="1"/>
  <c r="C25" i="1"/>
  <c r="C26" i="1"/>
  <c r="C27" i="1"/>
  <c r="C28" i="1"/>
  <c r="C24" i="1"/>
  <c r="C15" i="1"/>
  <c r="C14" i="1"/>
  <c r="C13" i="1"/>
  <c r="C12" i="1"/>
  <c r="C11" i="1"/>
  <c r="G35" i="1" l="1"/>
  <c r="F35" i="1" s="1"/>
  <c r="D34" i="1"/>
  <c r="C34" i="1" s="1"/>
  <c r="D35" i="1" l="1"/>
  <c r="C35" i="1" s="1"/>
</calcChain>
</file>

<file path=xl/sharedStrings.xml><?xml version="1.0" encoding="utf-8"?>
<sst xmlns="http://schemas.openxmlformats.org/spreadsheetml/2006/main" count="106" uniqueCount="32">
  <si>
    <t>HPX</t>
  </si>
  <si>
    <t>HSW</t>
  </si>
  <si>
    <t>HBP</t>
  </si>
  <si>
    <t>HFP</t>
  </si>
  <si>
    <t>HPP</t>
  </si>
  <si>
    <t>LCD_WIDTH</t>
  </si>
  <si>
    <t>LCD_HSYNC0</t>
  </si>
  <si>
    <t>LCD_HSYNC1</t>
  </si>
  <si>
    <t>LCD_HOFFSET</t>
  </si>
  <si>
    <t>LCD_HCYCLE</t>
  </si>
  <si>
    <t>VLH</t>
  </si>
  <si>
    <t>VS</t>
  </si>
  <si>
    <t>VBP</t>
  </si>
  <si>
    <t>VFP</t>
  </si>
  <si>
    <t>VLP</t>
  </si>
  <si>
    <t>LCD_HEIGHT</t>
  </si>
  <si>
    <t>LCD_VSYNC0</t>
  </si>
  <si>
    <t>LCD_VSYNC1</t>
  </si>
  <si>
    <t>LCD_VOFFSET</t>
  </si>
  <si>
    <t>LCD_VCYCLE</t>
  </si>
  <si>
    <t>Period</t>
  </si>
  <si>
    <t>Freq</t>
  </si>
  <si>
    <t>Frame</t>
  </si>
  <si>
    <t>Line</t>
  </si>
  <si>
    <t>Maximize Line Time, 60Hz</t>
  </si>
  <si>
    <t>FTDI Clock</t>
  </si>
  <si>
    <t>Clock Div</t>
  </si>
  <si>
    <t>Pixel Clock</t>
  </si>
  <si>
    <t>Minimum, works</t>
  </si>
  <si>
    <r>
      <t xml:space="preserve">Goal seek </t>
    </r>
    <r>
      <rPr>
        <b/>
        <sz val="11"/>
        <color rgb="FFFF0000"/>
        <rFont val="Arial"/>
        <family val="2"/>
      </rPr>
      <t>RED</t>
    </r>
    <r>
      <rPr>
        <sz val="11"/>
        <color theme="1"/>
        <rFont val="Arial"/>
        <family val="2"/>
      </rPr>
      <t xml:space="preserve"> cell to </t>
    </r>
    <r>
      <rPr>
        <b/>
        <sz val="11"/>
        <color theme="1"/>
        <rFont val="Arial"/>
        <family val="2"/>
      </rPr>
      <t>60</t>
    </r>
    <r>
      <rPr>
        <sz val="11"/>
        <color theme="1"/>
        <rFont val="Arial"/>
        <family val="2"/>
      </rPr>
      <t xml:space="preserve"> by changing </t>
    </r>
    <r>
      <rPr>
        <b/>
        <sz val="11"/>
        <color rgb="FF0070C0"/>
        <rFont val="Arial"/>
        <family val="2"/>
      </rPr>
      <t>BLUE</t>
    </r>
    <r>
      <rPr>
        <sz val="11"/>
        <color theme="1"/>
        <rFont val="Arial"/>
        <family val="2"/>
      </rPr>
      <t xml:space="preserve"> cell</t>
    </r>
  </si>
  <si>
    <t>Apparrently the PCLK is clipped at 60MHz ?</t>
  </si>
  <si>
    <r>
      <t xml:space="preserve">Our target is 44.9MHz to 63MHz </t>
    </r>
    <r>
      <rPr>
        <b/>
        <sz val="11"/>
        <color rgb="FF7030A0"/>
        <rFont val="Arial"/>
        <family val="2"/>
      </rPr>
      <t>PCLK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</si>
</sst>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E+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b/>
      <sz val="11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48" fontId="1" fillId="0" borderId="0" xfId="0" applyNumberFormat="1" applyFont="1"/>
    <xf numFmtId="2" fontId="2" fillId="0" borderId="0" xfId="0" applyNumberFormat="1" applyFont="1"/>
    <xf numFmtId="0" fontId="3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E1FA-35D1-42AD-A160-70427DD7C075}">
  <dimension ref="B1:O35"/>
  <sheetViews>
    <sheetView tabSelected="1" workbookViewId="0">
      <selection sqref="A1:A1048576"/>
    </sheetView>
  </sheetViews>
  <sheetFormatPr defaultRowHeight="14.25" x14ac:dyDescent="0.2"/>
  <cols>
    <col min="1" max="1" width="9.140625" style="1"/>
    <col min="2" max="2" width="16.42578125" style="1" customWidth="1"/>
    <col min="3" max="3" width="11.42578125" style="1" customWidth="1"/>
    <col min="4" max="4" width="12" style="1" bestFit="1" customWidth="1"/>
    <col min="5" max="5" width="2.85546875" style="1" customWidth="1"/>
    <col min="6" max="6" width="16.42578125" style="1" customWidth="1"/>
    <col min="7" max="7" width="12" style="1" bestFit="1" customWidth="1"/>
    <col min="8" max="8" width="9.42578125" style="1" customWidth="1"/>
    <col min="9" max="9" width="13.140625" style="1" bestFit="1" customWidth="1"/>
    <col min="10" max="10" width="12" style="1" bestFit="1" customWidth="1"/>
    <col min="11" max="11" width="9.140625" style="1"/>
    <col min="12" max="12" width="12.7109375" style="1" customWidth="1"/>
    <col min="13" max="13" width="12" style="1" bestFit="1" customWidth="1"/>
    <col min="14" max="14" width="9.140625" style="1"/>
    <col min="15" max="15" width="12.7109375" style="1" customWidth="1"/>
    <col min="16" max="16" width="12" style="1" bestFit="1" customWidth="1"/>
    <col min="17" max="16384" width="9.140625" style="1"/>
  </cols>
  <sheetData>
    <row r="1" spans="2:14" ht="15" x14ac:dyDescent="0.25">
      <c r="B1" s="1" t="s">
        <v>31</v>
      </c>
      <c r="I1" s="1" t="s">
        <v>30</v>
      </c>
    </row>
    <row r="2" spans="2:14" ht="15" x14ac:dyDescent="0.25">
      <c r="B2" s="1" t="s">
        <v>29</v>
      </c>
      <c r="I2" s="1" t="s">
        <v>29</v>
      </c>
    </row>
    <row r="4" spans="2:14" x14ac:dyDescent="0.2">
      <c r="B4" s="1" t="s">
        <v>28</v>
      </c>
      <c r="F4" s="1" t="s">
        <v>24</v>
      </c>
      <c r="I4" s="1" t="s">
        <v>28</v>
      </c>
      <c r="M4" s="1" t="s">
        <v>24</v>
      </c>
    </row>
    <row r="5" spans="2:14" x14ac:dyDescent="0.2">
      <c r="B5" s="1" t="s">
        <v>0</v>
      </c>
      <c r="C5" s="1">
        <v>1024</v>
      </c>
      <c r="F5" s="1" t="s">
        <v>0</v>
      </c>
      <c r="G5" s="1">
        <f>C5</f>
        <v>1024</v>
      </c>
      <c r="I5" s="1" t="s">
        <v>0</v>
      </c>
      <c r="J5" s="1">
        <v>1024</v>
      </c>
      <c r="M5" s="1" t="s">
        <v>0</v>
      </c>
      <c r="N5" s="1">
        <f>J5</f>
        <v>1024</v>
      </c>
    </row>
    <row r="6" spans="2:14" x14ac:dyDescent="0.2">
      <c r="B6" s="1" t="s">
        <v>1</v>
      </c>
      <c r="C6" s="1">
        <v>1</v>
      </c>
      <c r="F6" s="1" t="s">
        <v>1</v>
      </c>
      <c r="G6" s="1">
        <f t="shared" ref="G6:G8" si="0">C6</f>
        <v>1</v>
      </c>
      <c r="I6" s="1" t="s">
        <v>1</v>
      </c>
      <c r="J6" s="1">
        <v>1</v>
      </c>
      <c r="M6" s="1" t="s">
        <v>1</v>
      </c>
      <c r="N6" s="1">
        <f t="shared" ref="N6:N8" si="1">J6</f>
        <v>1</v>
      </c>
    </row>
    <row r="7" spans="2:14" x14ac:dyDescent="0.2">
      <c r="B7" s="1" t="s">
        <v>2</v>
      </c>
      <c r="C7" s="1">
        <v>160</v>
      </c>
      <c r="F7" s="1" t="s">
        <v>2</v>
      </c>
      <c r="G7" s="1">
        <f t="shared" si="0"/>
        <v>160</v>
      </c>
      <c r="I7" s="1" t="s">
        <v>2</v>
      </c>
      <c r="J7" s="1">
        <v>160</v>
      </c>
      <c r="M7" s="1" t="s">
        <v>2</v>
      </c>
      <c r="N7" s="1">
        <f t="shared" si="1"/>
        <v>160</v>
      </c>
    </row>
    <row r="8" spans="2:14" x14ac:dyDescent="0.2">
      <c r="B8" s="1" t="s">
        <v>3</v>
      </c>
      <c r="C8" s="1">
        <v>16</v>
      </c>
      <c r="F8" s="1" t="s">
        <v>3</v>
      </c>
      <c r="G8" s="1">
        <f t="shared" si="0"/>
        <v>16</v>
      </c>
      <c r="I8" s="1" t="s">
        <v>3</v>
      </c>
      <c r="J8" s="1">
        <v>16</v>
      </c>
      <c r="M8" s="1" t="s">
        <v>3</v>
      </c>
      <c r="N8" s="1">
        <f t="shared" si="1"/>
        <v>16</v>
      </c>
    </row>
    <row r="9" spans="2:14" ht="15" x14ac:dyDescent="0.25">
      <c r="B9" s="1" t="s">
        <v>4</v>
      </c>
      <c r="C9" s="1">
        <v>1</v>
      </c>
      <c r="F9" s="1" t="s">
        <v>4</v>
      </c>
      <c r="G9" s="6">
        <v>1</v>
      </c>
      <c r="I9" s="1" t="s">
        <v>4</v>
      </c>
      <c r="J9" s="1">
        <v>1</v>
      </c>
      <c r="M9" s="1" t="s">
        <v>4</v>
      </c>
      <c r="N9" s="6">
        <v>396</v>
      </c>
    </row>
    <row r="11" spans="2:14" x14ac:dyDescent="0.2">
      <c r="B11" s="1" t="s">
        <v>5</v>
      </c>
      <c r="C11" s="1">
        <f>C5</f>
        <v>1024</v>
      </c>
      <c r="F11" s="1" t="s">
        <v>5</v>
      </c>
      <c r="G11" s="1">
        <f>G5</f>
        <v>1024</v>
      </c>
      <c r="I11" s="1" t="s">
        <v>5</v>
      </c>
      <c r="J11" s="1">
        <f>J5</f>
        <v>1024</v>
      </c>
      <c r="M11" s="1" t="s">
        <v>5</v>
      </c>
      <c r="N11" s="1">
        <f>N5</f>
        <v>1024</v>
      </c>
    </row>
    <row r="12" spans="2:14" x14ac:dyDescent="0.2">
      <c r="B12" s="1" t="s">
        <v>6</v>
      </c>
      <c r="C12" s="1">
        <f>C8</f>
        <v>16</v>
      </c>
      <c r="F12" s="1" t="s">
        <v>6</v>
      </c>
      <c r="G12" s="1">
        <f>G8</f>
        <v>16</v>
      </c>
      <c r="I12" s="1" t="s">
        <v>6</v>
      </c>
      <c r="J12" s="1">
        <f>J8</f>
        <v>16</v>
      </c>
      <c r="M12" s="1" t="s">
        <v>6</v>
      </c>
      <c r="N12" s="1">
        <f>N8</f>
        <v>16</v>
      </c>
    </row>
    <row r="13" spans="2:14" x14ac:dyDescent="0.2">
      <c r="B13" s="1" t="s">
        <v>7</v>
      </c>
      <c r="C13" s="1">
        <f>C8+C6</f>
        <v>17</v>
      </c>
      <c r="F13" s="1" t="s">
        <v>7</v>
      </c>
      <c r="G13" s="1">
        <f>G8+G6</f>
        <v>17</v>
      </c>
      <c r="I13" s="1" t="s">
        <v>7</v>
      </c>
      <c r="J13" s="1">
        <f>J8+J6</f>
        <v>17</v>
      </c>
      <c r="M13" s="1" t="s">
        <v>7</v>
      </c>
      <c r="N13" s="1">
        <f>N8+N6</f>
        <v>17</v>
      </c>
    </row>
    <row r="14" spans="2:14" x14ac:dyDescent="0.2">
      <c r="B14" s="1" t="s">
        <v>8</v>
      </c>
      <c r="C14" s="1">
        <f>SUM(C6,C7,C8)</f>
        <v>177</v>
      </c>
      <c r="F14" s="1" t="s">
        <v>8</v>
      </c>
      <c r="G14" s="1">
        <f>SUM(G6,G7,G8)</f>
        <v>177</v>
      </c>
      <c r="I14" s="1" t="s">
        <v>8</v>
      </c>
      <c r="J14" s="1">
        <f>SUM(J6,J7,J8)</f>
        <v>177</v>
      </c>
      <c r="M14" s="1" t="s">
        <v>8</v>
      </c>
      <c r="N14" s="1">
        <f>SUM(N6,N7,N8)</f>
        <v>177</v>
      </c>
    </row>
    <row r="15" spans="2:14" x14ac:dyDescent="0.2">
      <c r="B15" s="1" t="s">
        <v>9</v>
      </c>
      <c r="C15" s="1">
        <f>SUM(C5,C8,C6,C7,C9)</f>
        <v>1202</v>
      </c>
      <c r="F15" s="1" t="s">
        <v>9</v>
      </c>
      <c r="G15" s="1">
        <f>SUM(G5,G8,G6,G7,G9)</f>
        <v>1202</v>
      </c>
      <c r="I15" s="1" t="s">
        <v>9</v>
      </c>
      <c r="J15" s="1">
        <f>SUM(J5,J8,J6,J7,J9)</f>
        <v>1202</v>
      </c>
      <c r="M15" s="1" t="s">
        <v>9</v>
      </c>
      <c r="N15" s="1">
        <f>SUM(N5,N8,N6,N7,N9)</f>
        <v>1597</v>
      </c>
    </row>
    <row r="18" spans="2:14" x14ac:dyDescent="0.2">
      <c r="B18" s="1" t="s">
        <v>10</v>
      </c>
      <c r="C18" s="1">
        <v>600</v>
      </c>
      <c r="F18" s="1" t="s">
        <v>10</v>
      </c>
      <c r="G18" s="1">
        <f t="shared" ref="G18:G22" si="2">C18</f>
        <v>600</v>
      </c>
      <c r="I18" s="1" t="s">
        <v>10</v>
      </c>
      <c r="J18" s="1">
        <v>600</v>
      </c>
      <c r="M18" s="1" t="s">
        <v>10</v>
      </c>
      <c r="N18" s="1">
        <f t="shared" ref="N18:N22" si="3">J18</f>
        <v>600</v>
      </c>
    </row>
    <row r="19" spans="2:14" x14ac:dyDescent="0.2">
      <c r="B19" s="1" t="s">
        <v>11</v>
      </c>
      <c r="C19" s="1">
        <v>1</v>
      </c>
      <c r="F19" s="1" t="s">
        <v>11</v>
      </c>
      <c r="G19" s="1">
        <f t="shared" si="2"/>
        <v>1</v>
      </c>
      <c r="I19" s="1" t="s">
        <v>11</v>
      </c>
      <c r="J19" s="1">
        <v>1</v>
      </c>
      <c r="M19" s="1" t="s">
        <v>11</v>
      </c>
      <c r="N19" s="1">
        <f t="shared" si="3"/>
        <v>1</v>
      </c>
    </row>
    <row r="20" spans="2:14" x14ac:dyDescent="0.2">
      <c r="B20" s="1" t="s">
        <v>12</v>
      </c>
      <c r="C20" s="1">
        <v>23</v>
      </c>
      <c r="F20" s="1" t="s">
        <v>12</v>
      </c>
      <c r="G20" s="1">
        <f t="shared" si="2"/>
        <v>23</v>
      </c>
      <c r="I20" s="1" t="s">
        <v>12</v>
      </c>
      <c r="J20" s="1">
        <v>23</v>
      </c>
      <c r="M20" s="1" t="s">
        <v>12</v>
      </c>
      <c r="N20" s="1">
        <f t="shared" si="3"/>
        <v>23</v>
      </c>
    </row>
    <row r="21" spans="2:14" x14ac:dyDescent="0.2">
      <c r="B21" s="1" t="s">
        <v>13</v>
      </c>
      <c r="C21" s="1">
        <v>1</v>
      </c>
      <c r="F21" s="1" t="s">
        <v>13</v>
      </c>
      <c r="G21" s="1">
        <f t="shared" si="2"/>
        <v>1</v>
      </c>
      <c r="I21" s="1" t="s">
        <v>13</v>
      </c>
      <c r="J21" s="1">
        <v>1</v>
      </c>
      <c r="M21" s="1" t="s">
        <v>13</v>
      </c>
      <c r="N21" s="1">
        <f t="shared" si="3"/>
        <v>1</v>
      </c>
    </row>
    <row r="22" spans="2:14" x14ac:dyDescent="0.2">
      <c r="B22" s="1" t="s">
        <v>14</v>
      </c>
      <c r="C22" s="1">
        <v>1</v>
      </c>
      <c r="F22" s="1" t="s">
        <v>14</v>
      </c>
      <c r="G22" s="1">
        <f t="shared" si="2"/>
        <v>1</v>
      </c>
      <c r="I22" s="1" t="s">
        <v>14</v>
      </c>
      <c r="J22" s="1">
        <v>1</v>
      </c>
      <c r="M22" s="1" t="s">
        <v>14</v>
      </c>
      <c r="N22" s="1">
        <f t="shared" si="3"/>
        <v>1</v>
      </c>
    </row>
    <row r="24" spans="2:14" x14ac:dyDescent="0.2">
      <c r="B24" s="1" t="s">
        <v>15</v>
      </c>
      <c r="C24" s="1">
        <f>C18</f>
        <v>600</v>
      </c>
      <c r="F24" s="1" t="s">
        <v>15</v>
      </c>
      <c r="G24" s="1">
        <f>G18</f>
        <v>600</v>
      </c>
      <c r="I24" s="1" t="s">
        <v>15</v>
      </c>
      <c r="J24" s="1">
        <f>J18</f>
        <v>600</v>
      </c>
      <c r="M24" s="1" t="s">
        <v>15</v>
      </c>
      <c r="N24" s="1">
        <f>N18</f>
        <v>600</v>
      </c>
    </row>
    <row r="25" spans="2:14" x14ac:dyDescent="0.2">
      <c r="B25" s="1" t="s">
        <v>16</v>
      </c>
      <c r="C25" s="1">
        <f>C21</f>
        <v>1</v>
      </c>
      <c r="F25" s="1" t="s">
        <v>16</v>
      </c>
      <c r="G25" s="1">
        <f>G21</f>
        <v>1</v>
      </c>
      <c r="I25" s="1" t="s">
        <v>16</v>
      </c>
      <c r="J25" s="1">
        <f>J21</f>
        <v>1</v>
      </c>
      <c r="M25" s="1" t="s">
        <v>16</v>
      </c>
      <c r="N25" s="1">
        <f>N21</f>
        <v>1</v>
      </c>
    </row>
    <row r="26" spans="2:14" x14ac:dyDescent="0.2">
      <c r="B26" s="1" t="s">
        <v>17</v>
      </c>
      <c r="C26" s="1">
        <f>C21+C19</f>
        <v>2</v>
      </c>
      <c r="F26" s="1" t="s">
        <v>17</v>
      </c>
      <c r="G26" s="1">
        <f>G21+G19</f>
        <v>2</v>
      </c>
      <c r="I26" s="1" t="s">
        <v>17</v>
      </c>
      <c r="J26" s="1">
        <f>J21+J19</f>
        <v>2</v>
      </c>
      <c r="M26" s="1" t="s">
        <v>17</v>
      </c>
      <c r="N26" s="1">
        <f>N21+N19</f>
        <v>2</v>
      </c>
    </row>
    <row r="27" spans="2:14" x14ac:dyDescent="0.2">
      <c r="B27" s="1" t="s">
        <v>18</v>
      </c>
      <c r="C27" s="1">
        <f>SUM(C19,C20,C21)</f>
        <v>25</v>
      </c>
      <c r="F27" s="1" t="s">
        <v>18</v>
      </c>
      <c r="G27" s="1">
        <f>SUM(G19,G20,G21)</f>
        <v>25</v>
      </c>
      <c r="I27" s="1" t="s">
        <v>18</v>
      </c>
      <c r="J27" s="1">
        <f>SUM(J19,J20,J21)</f>
        <v>25</v>
      </c>
      <c r="M27" s="1" t="s">
        <v>18</v>
      </c>
      <c r="N27" s="1">
        <f>SUM(N19,N20,N21)</f>
        <v>25</v>
      </c>
    </row>
    <row r="28" spans="2:14" x14ac:dyDescent="0.2">
      <c r="B28" s="1" t="s">
        <v>19</v>
      </c>
      <c r="C28" s="1">
        <f>SUM(C18,C21,C19,C20,C22)</f>
        <v>626</v>
      </c>
      <c r="F28" s="1" t="s">
        <v>19</v>
      </c>
      <c r="G28" s="1">
        <f>SUM(G18,G21,G19,G20,G22)</f>
        <v>626</v>
      </c>
      <c r="I28" s="1" t="s">
        <v>19</v>
      </c>
      <c r="J28" s="1">
        <f>SUM(J18,J21,J19,J20,J22)</f>
        <v>626</v>
      </c>
      <c r="M28" s="1" t="s">
        <v>19</v>
      </c>
      <c r="N28" s="1">
        <f>SUM(N18,N21,N19,N20,N22)</f>
        <v>626</v>
      </c>
    </row>
    <row r="30" spans="2:14" x14ac:dyDescent="0.2">
      <c r="C30" s="1" t="s">
        <v>21</v>
      </c>
      <c r="D30" s="1" t="s">
        <v>20</v>
      </c>
      <c r="F30" s="1" t="s">
        <v>21</v>
      </c>
      <c r="G30" s="1" t="s">
        <v>20</v>
      </c>
      <c r="J30" s="1" t="s">
        <v>21</v>
      </c>
      <c r="K30" s="1" t="s">
        <v>20</v>
      </c>
      <c r="M30" s="1" t="s">
        <v>21</v>
      </c>
      <c r="N30" s="1" t="s">
        <v>20</v>
      </c>
    </row>
    <row r="31" spans="2:14" ht="15" x14ac:dyDescent="0.25">
      <c r="B31" s="1" t="s">
        <v>25</v>
      </c>
      <c r="C31" s="7">
        <v>72000000</v>
      </c>
      <c r="D31" s="2">
        <f>1/C31</f>
        <v>1.3888888888888889E-8</v>
      </c>
      <c r="I31" s="1" t="s">
        <v>25</v>
      </c>
      <c r="J31" s="7">
        <v>60000000</v>
      </c>
      <c r="K31" s="2">
        <f>1/J31</f>
        <v>1.6666666666666667E-8</v>
      </c>
    </row>
    <row r="32" spans="2:14" x14ac:dyDescent="0.2">
      <c r="B32" s="1" t="s">
        <v>26</v>
      </c>
      <c r="C32" s="1">
        <v>2</v>
      </c>
      <c r="I32" s="1" t="s">
        <v>26</v>
      </c>
      <c r="J32" s="1">
        <v>1</v>
      </c>
    </row>
    <row r="33" spans="2:15" x14ac:dyDescent="0.2">
      <c r="B33" s="1" t="s">
        <v>27</v>
      </c>
      <c r="C33" s="2">
        <f>C31/C32</f>
        <v>36000000</v>
      </c>
      <c r="D33" s="2">
        <f>1/C33</f>
        <v>2.7777777777777777E-8</v>
      </c>
      <c r="F33" s="2"/>
      <c r="G33" s="2"/>
      <c r="I33" s="1" t="s">
        <v>27</v>
      </c>
      <c r="J33" s="2">
        <f>J31/J32</f>
        <v>60000000</v>
      </c>
      <c r="K33" s="2">
        <f>1/J33</f>
        <v>1.6666666666666667E-8</v>
      </c>
      <c r="M33" s="2"/>
      <c r="N33" s="2"/>
    </row>
    <row r="34" spans="2:15" x14ac:dyDescent="0.2">
      <c r="B34" s="1" t="s">
        <v>23</v>
      </c>
      <c r="C34" s="2">
        <f>1/D34</f>
        <v>29950.083194675542</v>
      </c>
      <c r="D34" s="2">
        <f>C15*D33</f>
        <v>3.3388888888888886E-5</v>
      </c>
      <c r="F34" s="2">
        <f>1/G34</f>
        <v>29950.083194675542</v>
      </c>
      <c r="G34" s="2">
        <f>G15*D33</f>
        <v>3.3388888888888886E-5</v>
      </c>
      <c r="I34" s="1" t="s">
        <v>23</v>
      </c>
      <c r="J34" s="2">
        <f>1/K34</f>
        <v>49916.805324459237</v>
      </c>
      <c r="K34" s="2">
        <f>J15*K33</f>
        <v>2.0033333333333334E-5</v>
      </c>
      <c r="M34" s="2">
        <f>1/N34</f>
        <v>37570.444583594239</v>
      </c>
      <c r="N34" s="2">
        <f>N15*K33</f>
        <v>2.6616666666666669E-5</v>
      </c>
      <c r="O34" s="3"/>
    </row>
    <row r="35" spans="2:15" ht="15" x14ac:dyDescent="0.25">
      <c r="B35" s="1" t="s">
        <v>22</v>
      </c>
      <c r="C35" s="3">
        <f>1/D35</f>
        <v>47.843583378075948</v>
      </c>
      <c r="D35" s="4">
        <f>D34*C28</f>
        <v>2.0901444444444441E-2</v>
      </c>
      <c r="F35" s="5">
        <f>1/G35</f>
        <v>47.843583378075948</v>
      </c>
      <c r="G35" s="4">
        <f>G34*G28</f>
        <v>2.0901444444444441E-2</v>
      </c>
      <c r="I35" s="1" t="s">
        <v>22</v>
      </c>
      <c r="J35" s="3">
        <f>1/K35</f>
        <v>79.739305630126566</v>
      </c>
      <c r="K35" s="4">
        <f>K34*J28</f>
        <v>1.2540866666666668E-2</v>
      </c>
      <c r="M35" s="5">
        <f>1/N35</f>
        <v>60.016684638329444</v>
      </c>
      <c r="N35" s="4">
        <f>N34*N28</f>
        <v>1.6662033333333336E-2</v>
      </c>
      <c r="O3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Crosby</dc:creator>
  <cp:lastModifiedBy>Brent</cp:lastModifiedBy>
  <dcterms:created xsi:type="dcterms:W3CDTF">2018-12-13T01:37:55Z</dcterms:created>
  <dcterms:modified xsi:type="dcterms:W3CDTF">2020-07-16T18:43:41Z</dcterms:modified>
</cp:coreProperties>
</file>