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customXml/item1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2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all 2023" sheetId="1" state="visible" r:id="rId3"/>
    <sheet name="Spring 2024" sheetId="2" state="visible" r:id="rId4"/>
    <sheet name="Fall 2024" sheetId="3" state="visible" r:id="rId5"/>
    <sheet name="Spring 2025" sheetId="4" state="visible" r:id="rId6"/>
    <sheet name="Fall 2025" sheetId="5" state="visible" r:id="rId7"/>
  </sheets>
  <definedNames>
    <definedName function="false" hidden="true" localSheetId="0" name="_xlnm._FilterDatabase" vbProcedure="false">'Fall 2023'!$A$1:$G$27</definedName>
    <definedName function="false" hidden="true" localSheetId="2" name="_xlnm._FilterDatabase" vbProcedure="false">'Fall 2024'!$A$1:$E$47</definedName>
    <definedName function="false" hidden="true" localSheetId="3" name="_xlnm._FilterDatabase" vbProcedure="false">'Spring 2025'!$A$1:$E$47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<sst xmlns="http://schemas.openxmlformats.org/spreadsheetml/2006/main" count="334" uniqueCount="100">
  <si>
    <t xml:space="preserve">Gotcha!</t>
  </si>
  <si>
    <t xml:space="preserve">Got Got</t>
  </si>
  <si>
    <t xml:space="preserve">Net Got </t>
  </si>
  <si>
    <t xml:space="preserve">(+ good - bad)</t>
  </si>
  <si>
    <t xml:space="preserve">Blake</t>
  </si>
  <si>
    <t xml:space="preserve">Dana</t>
  </si>
  <si>
    <t xml:space="preserve">Dani</t>
  </si>
  <si>
    <t xml:space="preserve">Updated 2/26 @ 5:34pm</t>
  </si>
  <si>
    <t xml:space="preserve">Destiny</t>
  </si>
  <si>
    <t xml:space="preserve">Donte</t>
  </si>
  <si>
    <t xml:space="preserve">Edward</t>
  </si>
  <si>
    <t xml:space="preserve">Ethan</t>
  </si>
  <si>
    <t xml:space="preserve">Heidi</t>
  </si>
  <si>
    <t xml:space="preserve">Ian</t>
  </si>
  <si>
    <t xml:space="preserve">Jabren</t>
  </si>
  <si>
    <t xml:space="preserve">June</t>
  </si>
  <si>
    <t xml:space="preserve">Kaitlyn</t>
  </si>
  <si>
    <t xml:space="preserve">Kynedi</t>
  </si>
  <si>
    <t xml:space="preserve">Layla</t>
  </si>
  <si>
    <t xml:space="preserve">Lexie</t>
  </si>
  <si>
    <t xml:space="preserve">Lin</t>
  </si>
  <si>
    <t xml:space="preserve">Misaki</t>
  </si>
  <si>
    <t xml:space="preserve">Preston</t>
  </si>
  <si>
    <t xml:space="preserve">Rilyn</t>
  </si>
  <si>
    <t xml:space="preserve">Ryan</t>
  </si>
  <si>
    <t xml:space="preserve">Rylee</t>
  </si>
  <si>
    <t xml:space="preserve">Sariah</t>
  </si>
  <si>
    <t xml:space="preserve">Savanna</t>
  </si>
  <si>
    <t xml:space="preserve">Trevor</t>
  </si>
  <si>
    <t xml:space="preserve">Xavier</t>
  </si>
  <si>
    <t xml:space="preserve">max</t>
  </si>
  <si>
    <t xml:space="preserve">Blake &amp; Preston</t>
  </si>
  <si>
    <t xml:space="preserve">min</t>
  </si>
  <si>
    <t xml:space="preserve">#1 Net Got</t>
  </si>
  <si>
    <t xml:space="preserve">#1 Gotcha!</t>
  </si>
  <si>
    <t xml:space="preserve">#1 Got Got</t>
  </si>
  <si>
    <t xml:space="preserve">#2 Net Got</t>
  </si>
  <si>
    <t xml:space="preserve">#3 Net Got</t>
  </si>
  <si>
    <t xml:space="preserve">#23 Net Got</t>
  </si>
  <si>
    <t xml:space="preserve">#24 Net Got</t>
  </si>
  <si>
    <t xml:space="preserve">#25 Net Got</t>
  </si>
  <si>
    <t xml:space="preserve">h ril</t>
  </si>
  <si>
    <t xml:space="preserve">Last Place Gotcha!</t>
  </si>
  <si>
    <t xml:space="preserve">Last Place Got Got</t>
  </si>
  <si>
    <t xml:space="preserve">Names</t>
  </si>
  <si>
    <t xml:space="preserve">Updated on:</t>
  </si>
  <si>
    <t xml:space="preserve">at time:</t>
  </si>
  <si>
    <t xml:space="preserve">Awards</t>
  </si>
  <si>
    <t xml:space="preserve">#1</t>
  </si>
  <si>
    <t xml:space="preserve">#2</t>
  </si>
  <si>
    <t xml:space="preserve">#3</t>
  </si>
  <si>
    <t xml:space="preserve">...</t>
  </si>
  <si>
    <t xml:space="preserve">#22</t>
  </si>
  <si>
    <t xml:space="preserve">#22 Net Got</t>
  </si>
  <si>
    <t xml:space="preserve">#23</t>
  </si>
  <si>
    <t xml:space="preserve">#24</t>
  </si>
  <si>
    <t xml:space="preserve">Meeks Points</t>
  </si>
  <si>
    <t xml:space="preserve">Ethen</t>
  </si>
  <si>
    <t xml:space="preserve">Owen</t>
  </si>
  <si>
    <t xml:space="preserve">Austin</t>
  </si>
  <si>
    <t xml:space="preserve">Cadence</t>
  </si>
  <si>
    <t xml:space="preserve">Isa</t>
  </si>
  <si>
    <t xml:space="preserve">Nia</t>
  </si>
  <si>
    <t xml:space="preserve">Heleana</t>
  </si>
  <si>
    <t xml:space="preserve">Eve</t>
  </si>
  <si>
    <t xml:space="preserve">Adrian</t>
  </si>
  <si>
    <t xml:space="preserve">Claudia</t>
  </si>
  <si>
    <t xml:space="preserve">Alondra</t>
  </si>
  <si>
    <t xml:space="preserve">David</t>
  </si>
  <si>
    <t xml:space="preserve">Zahira</t>
  </si>
  <si>
    <t xml:space="preserve">Amairani</t>
  </si>
  <si>
    <t xml:space="preserve">Paige</t>
  </si>
  <si>
    <t xml:space="preserve">Luke</t>
  </si>
  <si>
    <t xml:space="preserve">Jaden</t>
  </si>
  <si>
    <t xml:space="preserve">Sophie</t>
  </si>
  <si>
    <t xml:space="preserve">Brodie</t>
  </si>
  <si>
    <t xml:space="preserve">Jordon</t>
  </si>
  <si>
    <t xml:space="preserve">Emily</t>
  </si>
  <si>
    <t xml:space="preserve">Emma</t>
  </si>
  <si>
    <t xml:space="preserve">Lucas</t>
  </si>
  <si>
    <t xml:space="preserve">Megan</t>
  </si>
  <si>
    <t xml:space="preserve">^ this should be 0 when you finish counting a gotcha</t>
  </si>
  <si>
    <t xml:space="preserve">#40</t>
  </si>
  <si>
    <t xml:space="preserve">#41</t>
  </si>
  <si>
    <t xml:space="preserve">#42</t>
  </si>
  <si>
    <t xml:space="preserve">Maggie</t>
  </si>
  <si>
    <t xml:space="preserve">Totals</t>
  </si>
  <si>
    <t xml:space="preserve">Annabella</t>
  </si>
  <si>
    <t xml:space="preserve">Clarisa</t>
  </si>
  <si>
    <t xml:space="preserve">Gabby</t>
  </si>
  <si>
    <t xml:space="preserve">Gloria</t>
  </si>
  <si>
    <t xml:space="preserve">James</t>
  </si>
  <si>
    <t xml:space="preserve">Jenny</t>
  </si>
  <si>
    <t xml:space="preserve">Lia</t>
  </si>
  <si>
    <t xml:space="preserve">Marlon</t>
  </si>
  <si>
    <t xml:space="preserve">Mileyda</t>
  </si>
  <si>
    <t xml:space="preserve">Rose</t>
  </si>
  <si>
    <t xml:space="preserve">Samantha</t>
  </si>
  <si>
    <t xml:space="preserve">Tassha</t>
  </si>
  <si>
    <t xml:space="preserve">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</si>
</sst>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F800]dddd&quot;, &quot;mmmm\ dd&quot;, &quot;yyyy"/>
    <numFmt numFmtId="166" formatCode="[$-F400]h:mm:ss\ AM/PM"/>
    <numFmt numFmtId="167" formatCode="d\-mmm"/>
    <numFmt numFmtId="168" formatCode="m/d/yyyy"/>
  </numFmts>
  <fonts count="1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1"/>
      <color rgb="FF000000"/>
      <name val="Calibri"/>
      <family val="0"/>
    </font>
    <font>
      <sz val="8"/>
      <color rgb="FF000000"/>
      <name val="Calibri"/>
      <family val="0"/>
    </font>
    <font>
      <b val="true"/>
      <sz val="18"/>
      <color theme="1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theme="0"/>
      <name val="Calibri"/>
      <family val="2"/>
      <charset val="1"/>
    </font>
    <font>
      <sz val="16"/>
      <color theme="0"/>
      <name val="Calibri"/>
      <family val="2"/>
      <charset val="1"/>
    </font>
  </fonts>
  <fills count="82">
    <fill>
      <patternFill patternType="none"/>
    </fill>
    <fill>
      <patternFill patternType="gray125"/>
    </fill>
    <fill>
      <patternFill patternType="solid">
        <fgColor theme="3" tint="0.3999"/>
        <bgColor rgb="FF7BA3DC"/>
      </patternFill>
    </fill>
    <fill>
      <patternFill patternType="darkGray">
        <fgColor theme="5" tint="0.3999"/>
        <bgColor rgb="FFF9B28E"/>
      </patternFill>
    </fill>
    <fill>
      <patternFill patternType="darkGray">
        <fgColor theme="6" tint="0.3999"/>
        <bgColor rgb="FFBFBFC0"/>
      </patternFill>
    </fill>
    <fill>
      <patternFill patternType="solid">
        <fgColor theme="9"/>
        <bgColor rgb="FF548235"/>
      </patternFill>
    </fill>
    <fill>
      <patternFill patternType="solid">
        <fgColor theme="7" tint="0.3999"/>
        <bgColor rgb="FFFFE699"/>
      </patternFill>
    </fill>
    <fill>
      <patternFill patternType="solid">
        <fgColor theme="8" tint="0.3999"/>
        <bgColor rgb="FF9DC2E8"/>
      </patternFill>
    </fill>
    <fill>
      <patternFill patternType="solid">
        <fgColor theme="9" tint="0.3999"/>
        <bgColor rgb="FFA5E09F"/>
      </patternFill>
    </fill>
    <fill>
      <patternFill patternType="darkGray">
        <fgColor theme="4" tint="-0.5"/>
        <bgColor rgb="FF2E5597"/>
      </patternFill>
    </fill>
    <fill>
      <patternFill patternType="solid">
        <fgColor theme="5" tint="-0.5"/>
        <bgColor rgb="FF816100"/>
      </patternFill>
    </fill>
    <fill>
      <patternFill patternType="solid">
        <fgColor theme="6" tint="-0.25"/>
        <bgColor rgb="FF8497B0"/>
      </patternFill>
    </fill>
    <fill>
      <patternFill patternType="solid">
        <fgColor theme="7" tint="-0.5"/>
        <bgColor rgb="FF853C0B"/>
      </patternFill>
    </fill>
    <fill>
      <patternFill patternType="solid">
        <fgColor theme="4" tint="-0.25"/>
        <bgColor rgb="FF2F75B9"/>
      </patternFill>
    </fill>
    <fill>
      <patternFill patternType="solid">
        <fgColor theme="9" tint="-0.5"/>
        <bgColor rgb="FF544E51"/>
      </patternFill>
    </fill>
    <fill>
      <patternFill patternType="solid">
        <fgColor theme="4" tint="0.3999"/>
        <bgColor rgb="FF7BA3DC"/>
      </patternFill>
    </fill>
    <fill>
      <patternFill patternType="solid">
        <fgColor theme="5" tint="0.5999"/>
        <bgColor rgb="FFFEB8AD"/>
      </patternFill>
    </fill>
    <fill>
      <patternFill patternType="darkGray">
        <fgColor theme="2"/>
        <bgColor rgb="FFE2F0D9"/>
      </patternFill>
    </fill>
    <fill>
      <patternFill patternType="solid">
        <fgColor theme="7" tint="0.5999"/>
        <bgColor rgb="FFFFE89D"/>
      </patternFill>
    </fill>
    <fill>
      <patternFill patternType="solid">
        <fgColor theme="8" tint="0.5999"/>
        <bgColor rgb="FFC7D7F9"/>
      </patternFill>
    </fill>
    <fill>
      <patternFill patternType="solid">
        <fgColor theme="9" tint="0.5999"/>
        <bgColor rgb="FFDBDBDB"/>
      </patternFill>
    </fill>
    <fill>
      <patternFill patternType="solid">
        <fgColor theme="7" tint="-0.25"/>
        <bgColor rgb="FFCF8E1F"/>
      </patternFill>
    </fill>
    <fill>
      <patternFill patternType="solid">
        <fgColor theme="8" tint="-0.25"/>
        <bgColor rgb="FF2E5597"/>
      </patternFill>
    </fill>
    <fill>
      <patternFill patternType="solid">
        <fgColor theme="9" tint="-0.25"/>
        <bgColor rgb="FF7D7D7D"/>
      </patternFill>
    </fill>
    <fill>
      <patternFill patternType="solid">
        <fgColor theme="4" tint="0.5999"/>
        <bgColor rgb="FF9DC3E6"/>
      </patternFill>
    </fill>
    <fill>
      <patternFill patternType="solid">
        <fgColor theme="5" tint="0.7999"/>
        <bgColor rgb="FFF7F0D7"/>
      </patternFill>
    </fill>
    <fill>
      <patternFill patternType="solid">
        <fgColor theme="9" tint="0.7999"/>
        <bgColor rgb="FFE4EBE9"/>
      </patternFill>
    </fill>
    <fill>
      <patternFill patternType="solid">
        <fgColor theme="0"/>
        <bgColor rgb="FFF2F2F2"/>
      </patternFill>
    </fill>
    <fill>
      <patternFill patternType="solid">
        <fgColor theme="7" tint="0.7999"/>
        <bgColor rgb="FFF7F0D7"/>
      </patternFill>
    </fill>
    <fill>
      <patternFill patternType="solid">
        <fgColor rgb="FFBCF5E6"/>
        <bgColor rgb="FF9DFCF5"/>
      </patternFill>
    </fill>
    <fill>
      <patternFill patternType="solid">
        <fgColor theme="0" tint="-0.05"/>
        <bgColor rgb="FFEAECF4"/>
      </patternFill>
    </fill>
    <fill>
      <patternFill patternType="solid">
        <fgColor theme="7"/>
        <bgColor rgb="FFFFD963"/>
      </patternFill>
    </fill>
    <fill>
      <patternFill patternType="solid">
        <fgColor rgb="FF93FFFA"/>
        <bgColor rgb="FF9DFCF5"/>
      </patternFill>
    </fill>
    <fill>
      <patternFill patternType="solid">
        <fgColor theme="6" tint="0.5999"/>
        <bgColor rgb="FFD9DCE2"/>
      </patternFill>
    </fill>
    <fill>
      <patternFill patternType="darkGray">
        <fgColor rgb="FFFFE89D"/>
        <bgColor rgb="FFFFE699"/>
      </patternFill>
    </fill>
    <fill>
      <patternFill patternType="solid">
        <fgColor rgb="FFCF8E1F"/>
        <bgColor rgb="FFC09000"/>
      </patternFill>
    </fill>
    <fill>
      <patternFill patternType="solid">
        <fgColor rgb="FF544E51"/>
        <bgColor rgb="FF385623"/>
      </patternFill>
    </fill>
    <fill>
      <patternFill patternType="solid">
        <fgColor rgb="FF7BA3DC"/>
        <bgColor rgb="FF8FAADC"/>
      </patternFill>
    </fill>
    <fill>
      <patternFill patternType="solid">
        <fgColor theme="5"/>
        <bgColor rgb="FFEB7825"/>
      </patternFill>
    </fill>
    <fill>
      <patternFill patternType="solid">
        <fgColor rgb="FFC00000"/>
        <bgColor rgb="FF853C0B"/>
      </patternFill>
    </fill>
    <fill>
      <patternFill patternType="solid">
        <fgColor rgb="FFC7D7F9"/>
        <bgColor rgb="FFC0D7F1"/>
      </patternFill>
    </fill>
    <fill>
      <patternFill patternType="solid">
        <fgColor theme="0" tint="-0.25"/>
        <bgColor rgb="FFB4BAC8"/>
      </patternFill>
    </fill>
    <fill>
      <patternFill patternType="solid">
        <fgColor rgb="FFE7AEF7"/>
        <bgColor rgb="FFECAEF7"/>
      </patternFill>
    </fill>
    <fill>
      <patternFill patternType="solid">
        <fgColor rgb="FFFEB8AD"/>
        <bgColor rgb="FFF9B28E"/>
      </patternFill>
    </fill>
    <fill>
      <patternFill patternType="solid">
        <fgColor rgb="FF9DFCF5"/>
        <bgColor rgb="FF93FFFA"/>
      </patternFill>
    </fill>
    <fill>
      <patternFill patternType="solid">
        <fgColor rgb="FFA5E09F"/>
        <bgColor rgb="FFA7D38E"/>
      </patternFill>
    </fill>
    <fill>
      <patternFill patternType="solid">
        <fgColor rgb="FFF9B28E"/>
        <bgColor rgb="FFF4B081"/>
      </patternFill>
    </fill>
    <fill>
      <patternFill patternType="darkGray">
        <fgColor rgb="FFEB7825"/>
        <bgColor rgb="FFED7D31"/>
      </patternFill>
    </fill>
    <fill>
      <patternFill patternType="darkGray">
        <fgColor theme="2" tint="-0.75"/>
        <bgColor rgb="FF385623"/>
      </patternFill>
    </fill>
    <fill>
      <patternFill patternType="solid">
        <fgColor theme="2" tint="-0.25"/>
        <bgColor rgb="FFB0B2B9"/>
      </patternFill>
    </fill>
    <fill>
      <patternFill patternType="solid">
        <fgColor theme="0" tint="-0.35"/>
        <bgColor rgb="FFB0B2B9"/>
      </patternFill>
    </fill>
    <fill>
      <patternFill patternType="solid">
        <fgColor theme="3" tint="0.7999"/>
        <bgColor rgb="FFDBDBDB"/>
      </patternFill>
    </fill>
    <fill>
      <patternFill patternType="solid">
        <fgColor theme="8" tint="0.7999"/>
        <bgColor rgb="FFEAECF4"/>
      </patternFill>
    </fill>
    <fill>
      <patternFill patternType="darkGray">
        <fgColor theme="2" tint="-0.9"/>
        <bgColor rgb="FF1F2F52"/>
      </patternFill>
    </fill>
    <fill>
      <patternFill patternType="solid">
        <fgColor theme="1" tint="0.4999"/>
        <bgColor rgb="FF8497B0"/>
      </patternFill>
    </fill>
    <fill>
      <patternFill patternType="darkGray">
        <fgColor theme="2" tint="-0.1"/>
        <bgColor rgb="FFDBDBDB"/>
      </patternFill>
    </fill>
    <fill>
      <patternFill patternType="darkGray">
        <fgColor theme="0" tint="-0.15"/>
        <bgColor rgb="FFD9DCE2"/>
      </patternFill>
    </fill>
    <fill>
      <patternFill patternType="darkGray">
        <fgColor theme="6" tint="0.7999"/>
        <bgColor rgb="FFEAECF4"/>
      </patternFill>
    </fill>
    <fill>
      <patternFill patternType="darkGray">
        <fgColor theme="3" tint="0.5999"/>
        <bgColor rgb="FFB0B2B9"/>
      </patternFill>
    </fill>
    <fill>
      <patternFill patternType="darkGray">
        <fgColor theme="3" tint="-0.5"/>
        <bgColor rgb="FF000000"/>
      </patternFill>
    </fill>
    <fill>
      <patternFill patternType="solid">
        <fgColor rgb="FFFFFF00"/>
        <bgColor rgb="FFFFD963"/>
      </patternFill>
    </fill>
    <fill>
      <patternFill patternType="solid">
        <fgColor theme="1"/>
        <bgColor rgb="FF1F2F52"/>
      </patternFill>
    </fill>
    <fill>
      <patternFill patternType="solid">
        <fgColor rgb="FFB0B2B9"/>
        <bgColor rgb="FFABABAC"/>
      </patternFill>
    </fill>
    <fill>
      <patternFill patternType="solid">
        <fgColor rgb="FFC9C8C8"/>
        <bgColor rgb="FFBFBFC0"/>
      </patternFill>
    </fill>
    <fill>
      <patternFill patternType="darkGray">
        <fgColor rgb="FFF7F0D7"/>
        <bgColor rgb="FFE2F0D9"/>
      </patternFill>
    </fill>
    <fill>
      <patternFill patternType="darkGray">
        <fgColor rgb="FFABABAC"/>
        <bgColor rgb="FFB0B2B9"/>
      </patternFill>
    </fill>
    <fill>
      <patternFill patternType="solid">
        <fgColor rgb="FFECAEF7"/>
        <bgColor rgb="FFE7AEF7"/>
      </patternFill>
    </fill>
    <fill>
      <patternFill patternType="solid">
        <fgColor rgb="FFF7F0D7"/>
        <bgColor rgb="FFFFF2CC"/>
      </patternFill>
    </fill>
    <fill>
      <patternFill patternType="darkGray">
        <fgColor rgb="FFA7D38E"/>
        <bgColor rgb="FFA5E09F"/>
      </patternFill>
    </fill>
    <fill>
      <patternFill patternType="darkGray">
        <fgColor rgb="FFBCF5E6"/>
        <bgColor rgb="FFC5E1B4"/>
      </patternFill>
    </fill>
    <fill>
      <patternFill patternType="darkGray">
        <fgColor rgb="FFDBDBDB"/>
        <bgColor rgb="FFD9DCE2"/>
      </patternFill>
    </fill>
    <fill>
      <patternFill patternType="solid">
        <fgColor rgb="FF9DC2E8"/>
        <bgColor rgb="FF9DC3E6"/>
      </patternFill>
    </fill>
    <fill>
      <patternFill patternType="solid">
        <fgColor rgb="FFC5E1B4"/>
        <bgColor rgb="FFDBDBDB"/>
      </patternFill>
    </fill>
    <fill>
      <patternFill patternType="solid">
        <fgColor rgb="FFEAECF4"/>
        <bgColor rgb="FFE4EBE9"/>
      </patternFill>
    </fill>
    <fill>
      <patternFill patternType="solid">
        <fgColor rgb="FFFFE89D"/>
        <bgColor rgb="FFFFE699"/>
      </patternFill>
    </fill>
    <fill>
      <patternFill patternType="darkGray">
        <fgColor rgb="FFECAEF7"/>
        <bgColor rgb="FFE7AEF7"/>
      </patternFill>
    </fill>
    <fill>
      <patternFill patternType="solid">
        <fgColor rgb="FFB4BAC8"/>
        <bgColor rgb="FFBFBFC0"/>
      </patternFill>
    </fill>
    <fill>
      <patternFill patternType="darkGray">
        <fgColor rgb="FFC7D7F9"/>
        <bgColor rgb="FFC0D7F1"/>
      </patternFill>
    </fill>
    <fill>
      <patternFill patternType="solid">
        <fgColor rgb="FFBFBFC0"/>
        <bgColor rgb="FFB4BAC8"/>
      </patternFill>
    </fill>
    <fill>
      <patternFill patternType="darkGray">
        <fgColor rgb="FF9DC2E8"/>
        <bgColor rgb="FF9DC3E6"/>
      </patternFill>
    </fill>
    <fill>
      <patternFill patternType="darkGray">
        <fgColor rgb="FFB4BAC8"/>
        <bgColor rgb="FFBFBFC0"/>
      </patternFill>
    </fill>
    <fill>
      <patternFill patternType="darkGray">
        <fgColor rgb="FFB4CAE9"/>
        <bgColor rgb="FFC0D7F1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544E51"/>
      </left>
      <right style="thin">
        <color rgb="FF544E51"/>
      </right>
      <top style="thin">
        <color rgb="FF544E51"/>
      </top>
      <bottom style="thin">
        <color rgb="FF544E5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1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2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1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1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7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7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6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1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5" fillId="1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6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6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6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6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4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67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6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6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7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71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4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4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7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7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7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7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7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4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77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7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7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8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81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1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1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9">
    <dxf>
      <fill>
        <patternFill patternType="solid">
          <fgColor rgb="FF203864"/>
          <bgColor rgb="FF000000"/>
        </patternFill>
      </fill>
    </dxf>
    <dxf>
      <fill>
        <patternFill patternType="solid">
          <fgColor rgb="FF2E75B6"/>
          <bgColor rgb="FF000000"/>
        </patternFill>
      </fill>
    </dxf>
    <dxf>
      <fill>
        <patternFill patternType="solid">
          <fgColor rgb="FF2F5597"/>
          <bgColor rgb="FF000000"/>
        </patternFill>
      </fill>
    </dxf>
    <dxf>
      <fill>
        <patternFill patternType="solid">
          <fgColor rgb="FF385623"/>
          <bgColor rgb="FF000000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7C7C7C"/>
          <bgColor rgb="FF000000"/>
        </patternFill>
      </fill>
    </dxf>
    <dxf>
      <fill>
        <patternFill patternType="solid">
          <fgColor rgb="FF806000"/>
          <bgColor rgb="FF000000"/>
        </patternFill>
      </fill>
    </dxf>
    <dxf>
      <fill>
        <patternFill patternType="solid">
          <fgColor rgb="FF843C0B"/>
          <bgColor rgb="FF000000"/>
        </patternFill>
      </fill>
    </dxf>
    <dxf>
      <fill>
        <patternFill patternType="solid">
          <fgColor rgb="FF8497B0"/>
          <bgColor rgb="FF000000"/>
        </patternFill>
      </fill>
    </dxf>
    <dxf>
      <fill>
        <patternFill patternType="solid">
          <fgColor rgb="FF8FAADC"/>
          <bgColor rgb="FF000000"/>
        </patternFill>
      </fill>
    </dxf>
    <dxf>
      <fill>
        <patternFill patternType="solid">
          <fgColor rgb="FF9DC3E6"/>
          <bgColor rgb="FF000000"/>
        </patternFill>
      </fill>
    </dxf>
    <dxf>
      <fill>
        <patternFill patternType="solid">
          <fgColor rgb="FFA9D18E"/>
          <bgColor rgb="FF000000"/>
        </patternFill>
      </fill>
    </dxf>
    <dxf>
      <fill>
        <patternFill patternType="solid">
          <fgColor rgb="FFB4C7E7"/>
          <bgColor rgb="FF000000"/>
        </patternFill>
      </fill>
    </dxf>
    <dxf>
      <fill>
        <patternFill patternType="solid">
          <fgColor rgb="FFBF9000"/>
          <bgColor rgb="FF000000"/>
        </patternFill>
      </fill>
    </dxf>
    <dxf>
      <fill>
        <patternFill patternType="solid">
          <fgColor rgb="FFC0D7F1"/>
          <bgColor rgb="FF000000"/>
        </patternFill>
      </fill>
    </dxf>
    <dxf>
      <fill>
        <patternFill patternType="solid">
          <fgColor rgb="FFC5E0B4"/>
          <bgColor rgb="FF000000"/>
        </patternFill>
      </fill>
    </dxf>
    <dxf>
      <fill>
        <patternFill patternType="solid">
          <fgColor rgb="FFC6C6C6"/>
          <bgColor rgb="FF000000"/>
        </patternFill>
      </fill>
    </dxf>
    <dxf>
      <fill>
        <patternFill patternType="solid">
          <fgColor rgb="FFE5E9E2"/>
          <bgColor rgb="FF000000"/>
        </patternFill>
      </fill>
    </dxf>
    <dxf>
      <fill>
        <patternFill patternType="solid">
          <fgColor rgb="FFF4B183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BE5D6"/>
          <bgColor rgb="FF000000"/>
        </patternFill>
      </fill>
    </dxf>
    <dxf>
      <fill>
        <patternFill patternType="solid">
          <fgColor rgb="FFFFD966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121111"/>
          <bgColor rgb="FF000000"/>
        </patternFill>
      </fill>
    </dxf>
    <dxf>
      <fill>
        <patternFill patternType="solid">
          <fgColor rgb="FF1E232B"/>
          <bgColor rgb="FF000000"/>
        </patternFill>
      </fill>
    </dxf>
    <dxf>
      <fill>
        <patternFill patternType="solid">
          <fgColor rgb="FF423E3F"/>
          <bgColor rgb="FF000000"/>
        </patternFill>
      </fill>
    </dxf>
    <dxf>
      <fill>
        <patternFill patternType="solid">
          <fgColor rgb="FF7F7F7F"/>
          <bgColor rgb="FF000000"/>
        </patternFill>
      </fill>
    </dxf>
    <dxf>
      <fill>
        <patternFill patternType="solid">
          <fgColor rgb="FFA5E09F"/>
          <bgColor rgb="FF000000"/>
        </patternFill>
      </fill>
    </dxf>
    <dxf>
      <fill>
        <patternFill patternType="solid">
          <fgColor rgb="FFA6A6A6"/>
          <bgColor rgb="FF000000"/>
        </patternFill>
      </fill>
    </dxf>
    <dxf>
      <fill>
        <patternFill patternType="solid">
          <fgColor rgb="FFADB9CA"/>
          <bgColor rgb="FF000000"/>
        </patternFill>
      </fill>
    </dxf>
    <dxf>
      <fill>
        <patternFill patternType="solid">
          <fgColor rgb="FFAFABAB"/>
          <bgColor rgb="FF000000"/>
        </patternFill>
      </fill>
    </dxf>
    <dxf>
      <fill>
        <patternFill patternType="solid">
          <fgColor rgb="FFBFBFBF"/>
          <bgColor rgb="FF000000"/>
        </patternFill>
      </fill>
    </dxf>
    <dxf>
      <fill>
        <patternFill patternType="solid">
          <fgColor rgb="FFD0CECE"/>
          <bgColor rgb="FF000000"/>
        </patternFill>
      </fill>
    </dxf>
    <dxf>
      <fill>
        <patternFill patternType="solid">
          <fgColor rgb="FFD6DCE5"/>
          <bgColor rgb="FF000000"/>
        </patternFill>
      </fill>
    </dxf>
    <dxf>
      <fill>
        <patternFill patternType="solid">
          <fgColor rgb="FFD8D8D8"/>
          <bgColor rgb="FF000000"/>
        </patternFill>
      </fill>
    </dxf>
    <dxf>
      <fill>
        <patternFill patternType="solid">
          <fgColor rgb="FFDFEDEF"/>
          <bgColor rgb="FF000000"/>
        </patternFill>
      </fill>
    </dxf>
    <dxf>
      <fill>
        <patternFill patternType="solid">
          <fgColor rgb="FFE2F0D9"/>
          <bgColor rgb="FF000000"/>
        </patternFill>
      </fill>
    </dxf>
    <dxf>
      <fill>
        <patternFill patternType="solid">
          <fgColor rgb="FFED7D31"/>
          <bgColor rgb="FF000000"/>
        </patternFill>
      </fill>
    </dxf>
    <dxf>
      <fill>
        <patternFill patternType="solid">
          <fgColor rgb="FFEFEFEF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9DC1E8"/>
          <bgColor rgb="FF000000"/>
        </patternFill>
      </fill>
    </dxf>
    <dxf>
      <fill>
        <patternFill patternType="solid">
          <fgColor rgb="FF9DC2E7"/>
          <bgColor rgb="FF000000"/>
        </patternFill>
      </fill>
    </dxf>
    <dxf>
      <fill>
        <patternFill patternType="solid">
          <fgColor rgb="FFA5D693"/>
          <bgColor rgb="FF000000"/>
        </patternFill>
      </fill>
    </dxf>
    <dxf>
      <fill>
        <patternFill patternType="solid">
          <fgColor rgb="FFACACAF"/>
          <bgColor rgb="FF000000"/>
        </patternFill>
      </fill>
    </dxf>
    <dxf>
      <fill>
        <patternFill patternType="solid">
          <fgColor rgb="FFB0B2B9"/>
          <bgColor rgb="FF000000"/>
        </patternFill>
      </fill>
    </dxf>
    <dxf>
      <fill>
        <patternFill patternType="solid">
          <fgColor rgb="FFB4BAC7"/>
          <bgColor rgb="FF000000"/>
        </patternFill>
      </fill>
    </dxf>
    <dxf>
      <fill>
        <patternFill patternType="solid">
          <fgColor rgb="FFB4CDEA"/>
          <bgColor rgb="FF000000"/>
        </patternFill>
      </fill>
    </dxf>
    <dxf>
      <fill>
        <patternFill patternType="solid">
          <fgColor rgb="FFB7BAC5"/>
          <bgColor rgb="FF000000"/>
        </patternFill>
      </fill>
    </dxf>
    <dxf>
      <fill>
        <patternFill patternType="solid">
          <fgColor rgb="FFBEF0DA"/>
          <bgColor rgb="FF000000"/>
        </patternFill>
      </fill>
    </dxf>
    <dxf>
      <fill>
        <patternFill patternType="solid">
          <fgColor rgb="FFBFBFC0"/>
          <bgColor rgb="FF000000"/>
        </patternFill>
      </fill>
    </dxf>
    <dxf>
      <fill>
        <patternFill patternType="solid">
          <fgColor rgb="FFC4D6F6"/>
          <bgColor rgb="FF000000"/>
        </patternFill>
      </fill>
    </dxf>
    <dxf>
      <fill>
        <patternFill patternType="solid">
          <fgColor rgb="FFC5E1B4"/>
          <bgColor rgb="FF000000"/>
        </patternFill>
      </fill>
    </dxf>
    <dxf>
      <fill>
        <patternFill patternType="solid">
          <fgColor rgb="FFC7C7C7"/>
          <bgColor rgb="FF000000"/>
        </patternFill>
      </fill>
    </dxf>
    <dxf>
      <fill>
        <patternFill patternType="solid">
          <fgColor rgb="FFC8D7F9"/>
          <bgColor rgb="FF000000"/>
        </patternFill>
      </fill>
    </dxf>
    <dxf>
      <fill>
        <patternFill patternType="solid">
          <fgColor rgb="FFDADCDD"/>
          <bgColor rgb="FF000000"/>
        </patternFill>
      </fill>
    </dxf>
    <dxf>
      <fill>
        <patternFill patternType="solid">
          <fgColor rgb="FFE7AEF7"/>
          <bgColor rgb="FF000000"/>
        </patternFill>
      </fill>
    </dxf>
    <dxf>
      <fill>
        <patternFill patternType="solid">
          <fgColor rgb="FFEAAEF7"/>
          <bgColor rgb="FF000000"/>
        </patternFill>
      </fill>
    </dxf>
    <dxf>
      <fill>
        <patternFill patternType="solid">
          <fgColor rgb="FFEAECF4"/>
          <bgColor rgb="FF000000"/>
        </patternFill>
      </fill>
    </dxf>
    <dxf>
      <fill>
        <patternFill patternType="solid">
          <fgColor rgb="FFECAEF7"/>
          <bgColor rgb="FF000000"/>
        </patternFill>
      </fill>
    </dxf>
    <dxf>
      <fill>
        <patternFill patternType="solid">
          <fgColor rgb="FFF1F0D7"/>
          <bgColor rgb="FF000000"/>
        </patternFill>
      </fill>
    </dxf>
    <dxf>
      <fill>
        <patternFill patternType="solid">
          <fgColor rgb="FFF7F0D6"/>
          <bgColor rgb="FF000000"/>
        </patternFill>
      </fill>
    </dxf>
    <dxf>
      <fill>
        <patternFill patternType="solid">
          <fgColor rgb="FFF8EDD6"/>
          <bgColor rgb="FF000000"/>
        </patternFill>
      </fill>
    </dxf>
    <dxf>
      <fill>
        <patternFill patternType="solid">
          <fgColor rgb="FFFEB8AD"/>
          <bgColor rgb="FF000000"/>
        </patternFill>
      </fill>
    </dxf>
    <dxf>
      <fill>
        <patternFill patternType="solid">
          <fgColor rgb="FFFFE89E"/>
          <bgColor rgb="FF000000"/>
        </patternFill>
      </fill>
    </dxf>
  </dxfs>
  <colors>
    <indexedColors>
      <rgbColor rgb="FF000000"/>
      <rgbColor rgb="FFFFFFFF"/>
      <rgbColor rgb="FFC00000"/>
      <rgbColor rgb="FFA5E09F"/>
      <rgbColor rgb="FFEAECF4"/>
      <rgbColor rgb="FFFFFF00"/>
      <rgbColor rgb="FFF4B081"/>
      <rgbColor rgb="FF93FFFA"/>
      <rgbColor rgb="FFD9DCE2"/>
      <rgbColor rgb="FFA7D38E"/>
      <rgbColor rgb="FFF7F0D7"/>
      <rgbColor rgb="FF816100"/>
      <rgbColor rgb="FFFEB8AD"/>
      <rgbColor rgb="FFB0B2B9"/>
      <rgbColor rgb="FFBFBFC0"/>
      <rgbColor rgb="FF7D7D7D"/>
      <rgbColor rgb="FF8FAADC"/>
      <rgbColor rgb="FFC09000"/>
      <rgbColor rgb="FFFFF2CC"/>
      <rgbColor rgb="FFBCF5E6"/>
      <rgbColor rgb="FFDBDBDB"/>
      <rgbColor rgb="FFED7D31"/>
      <rgbColor rgb="FFB4CAE9"/>
      <rgbColor rgb="FFC7D7F9"/>
      <rgbColor rgb="FFF2F2F2"/>
      <rgbColor rgb="FFF9B28E"/>
      <rgbColor rgb="FFFFD963"/>
      <rgbColor rgb="FF9DFCF5"/>
      <rgbColor rgb="FFC9C8C8"/>
      <rgbColor rgb="FFFFE699"/>
      <rgbColor rgb="FFB4BAC8"/>
      <rgbColor rgb="FFFBE5D6"/>
      <rgbColor rgb="FF9DC2E8"/>
      <rgbColor rgb="FFE4EBE9"/>
      <rgbColor rgb="FFE2F0D9"/>
      <rgbColor rgb="FFFFE89D"/>
      <rgbColor rgb="FF9DC3E6"/>
      <rgbColor rgb="FFECAEF7"/>
      <rgbColor rgb="FFE7AEF7"/>
      <rgbColor rgb="FFF8CBAD"/>
      <rgbColor rgb="FF2F75B9"/>
      <rgbColor rgb="FF7BA3DC"/>
      <rgbColor rgb="FF70AD47"/>
      <rgbColor rgb="FFFFC000"/>
      <rgbColor rgb="FFCF8E1F"/>
      <rgbColor rgb="FFEB7825"/>
      <rgbColor rgb="FF544E51"/>
      <rgbColor rgb="FF8497B0"/>
      <rgbColor rgb="FFC0D7F1"/>
      <rgbColor rgb="FF548235"/>
      <rgbColor rgb="FFC5E1B4"/>
      <rgbColor rgb="FF385623"/>
      <rgbColor rgb="FF853C0B"/>
      <rgbColor rgb="FFABABAC"/>
      <rgbColor rgb="FF2E5597"/>
      <rgbColor rgb="FF1F2F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Relationship Id="rId9" Type="http://schemas.openxmlformats.org/officeDocument/2006/relationships/customXml" Target="../customXml/item2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400" strike="noStrike" u="none">
                <a:solidFill>
                  <a:srgbClr val="595959"/>
                </a:solidFill>
                <a:uFillTx/>
                <a:latin typeface="Calibri"/>
              </a:rPr>
              <a:t>Shares of Got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tx>
            <c:strRef>
              <c:f>'Fall 2023'!$B$1</c:f>
              <c:strCache>
                <c:ptCount val="1"/>
                <c:pt idx="0">
                  <c:v>Gotcha!</c:v>
                </c:pt>
              </c:strCache>
            </c:strRef>
          </c:tx>
          <c:spPr>
            <a:solidFill>
              <a:srgbClr val="4472c4"/>
            </a:solidFill>
            <a:ln w="0">
              <a:solidFill>
                <a:srgbClr val="ffffff"/>
              </a:solidFill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ffc00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4"/>
            <c:spPr>
              <a:solidFill>
                <a:srgbClr val="5b9bd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5"/>
            <c:spPr>
              <a:solidFill>
                <a:srgbClr val="70ad47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6"/>
            <c:spPr>
              <a:solidFill>
                <a:srgbClr val="264478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7"/>
            <c:spPr>
              <a:solidFill>
                <a:srgbClr val="9e480e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8"/>
            <c:spPr>
              <a:solidFill>
                <a:srgbClr val="636363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9"/>
            <c:spPr>
              <a:solidFill>
                <a:srgbClr val="99730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0"/>
            <c:spPr>
              <a:solidFill>
                <a:srgbClr val="255e9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1"/>
            <c:spPr>
              <a:solidFill>
                <a:srgbClr val="43682b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2"/>
            <c:spPr>
              <a:solidFill>
                <a:srgbClr val="698ed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3"/>
            <c:spPr>
              <a:solidFill>
                <a:srgbClr val="f1975a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4"/>
            <c:spPr>
              <a:solidFill>
                <a:srgbClr val="b7b7b7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5"/>
            <c:spPr>
              <a:solidFill>
                <a:srgbClr val="ffcd33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6"/>
            <c:spPr>
              <a:solidFill>
                <a:srgbClr val="7cafdd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7"/>
            <c:spPr>
              <a:solidFill>
                <a:srgbClr val="8cc168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8"/>
            <c:spPr>
              <a:solidFill>
                <a:srgbClr val="335aa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9"/>
            <c:spPr>
              <a:solidFill>
                <a:srgbClr val="d26012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0"/>
            <c:spPr>
              <a:solidFill>
                <a:srgbClr val="84848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1"/>
            <c:spPr>
              <a:solidFill>
                <a:srgbClr val="cc9a0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2"/>
            <c:spPr>
              <a:solidFill>
                <a:srgbClr val="327dc2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3"/>
            <c:spPr>
              <a:solidFill>
                <a:srgbClr val="5a8a39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4"/>
            <c:spPr>
              <a:solidFill>
                <a:srgbClr val="8faadc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4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5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6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7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8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9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0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1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2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3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4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ffffff"/>
                  </a:solidFill>
                </a:ln>
              </c:spPr>
            </c:leaderLines>
          </c:dLbls>
          <c:cat>
            <c:strRef>
              <c:f>'Fall 2023'!$A$2:$A$26</c:f>
              <c:strCache>
                <c:ptCount val="25"/>
                <c:pt idx="0">
                  <c:v>Blake</c:v>
                </c:pt>
                <c:pt idx="1">
                  <c:v>Dana</c:v>
                </c:pt>
                <c:pt idx="2">
                  <c:v>Dani</c:v>
                </c:pt>
                <c:pt idx="3">
                  <c:v>Destiny</c:v>
                </c:pt>
                <c:pt idx="4">
                  <c:v>Donte</c:v>
                </c:pt>
                <c:pt idx="5">
                  <c:v>Edward</c:v>
                </c:pt>
                <c:pt idx="6">
                  <c:v>Ethan</c:v>
                </c:pt>
                <c:pt idx="7">
                  <c:v>Heidi</c:v>
                </c:pt>
                <c:pt idx="8">
                  <c:v>Ian</c:v>
                </c:pt>
                <c:pt idx="9">
                  <c:v>Jabren</c:v>
                </c:pt>
                <c:pt idx="10">
                  <c:v>June</c:v>
                </c:pt>
                <c:pt idx="11">
                  <c:v>Kaitlyn</c:v>
                </c:pt>
                <c:pt idx="12">
                  <c:v>Kynedi</c:v>
                </c:pt>
                <c:pt idx="13">
                  <c:v>Layla</c:v>
                </c:pt>
                <c:pt idx="14">
                  <c:v>Lexie</c:v>
                </c:pt>
                <c:pt idx="15">
                  <c:v>Lin</c:v>
                </c:pt>
                <c:pt idx="16">
                  <c:v>Misaki</c:v>
                </c:pt>
                <c:pt idx="17">
                  <c:v>Preston</c:v>
                </c:pt>
                <c:pt idx="18">
                  <c:v>Rilyn</c:v>
                </c:pt>
                <c:pt idx="19">
                  <c:v>Ryan</c:v>
                </c:pt>
                <c:pt idx="20">
                  <c:v>Rylee</c:v>
                </c:pt>
                <c:pt idx="21">
                  <c:v>Sariah</c:v>
                </c:pt>
                <c:pt idx="22">
                  <c:v>Savanna</c:v>
                </c:pt>
                <c:pt idx="23">
                  <c:v>Trevor</c:v>
                </c:pt>
                <c:pt idx="24">
                  <c:v>Xavier</c:v>
                </c:pt>
              </c:strCache>
            </c:strRef>
          </c:cat>
          <c:val>
            <c:numRef>
              <c:f>'Fall 2023'!$B$2:$B$26</c:f>
              <c:numCache>
                <c:formatCode>General</c:formatCode>
                <c:ptCount val="25"/>
                <c:pt idx="0">
                  <c:v>9</c:v>
                </c:pt>
                <c:pt idx="1">
                  <c:v>14</c:v>
                </c:pt>
                <c:pt idx="2">
                  <c:v>9</c:v>
                </c:pt>
                <c:pt idx="3">
                  <c:v>2</c:v>
                </c:pt>
                <c:pt idx="4">
                  <c:v>69</c:v>
                </c:pt>
                <c:pt idx="5">
                  <c:v>134</c:v>
                </c:pt>
                <c:pt idx="6">
                  <c:v>203</c:v>
                </c:pt>
                <c:pt idx="7">
                  <c:v>10</c:v>
                </c:pt>
                <c:pt idx="8">
                  <c:v>15</c:v>
                </c:pt>
                <c:pt idx="9">
                  <c:v>23</c:v>
                </c:pt>
                <c:pt idx="10">
                  <c:v>41</c:v>
                </c:pt>
                <c:pt idx="11">
                  <c:v>4</c:v>
                </c:pt>
                <c:pt idx="12">
                  <c:v>9</c:v>
                </c:pt>
                <c:pt idx="13">
                  <c:v>29</c:v>
                </c:pt>
                <c:pt idx="14">
                  <c:v>16</c:v>
                </c:pt>
                <c:pt idx="15">
                  <c:v>77</c:v>
                </c:pt>
                <c:pt idx="16">
                  <c:v>15</c:v>
                </c:pt>
                <c:pt idx="17">
                  <c:v>14</c:v>
                </c:pt>
                <c:pt idx="18">
                  <c:v>177</c:v>
                </c:pt>
                <c:pt idx="19">
                  <c:v>43</c:v>
                </c:pt>
                <c:pt idx="20">
                  <c:v>20</c:v>
                </c:pt>
                <c:pt idx="21">
                  <c:v>15</c:v>
                </c:pt>
                <c:pt idx="22">
                  <c:v>54</c:v>
                </c:pt>
                <c:pt idx="23">
                  <c:v>45</c:v>
                </c:pt>
                <c:pt idx="24">
                  <c:v>88</c:v>
                </c:pt>
              </c:numCache>
            </c:numRef>
          </c:val>
        </c:ser>
        <c:ser>
          <c:idx val="1"/>
          <c:order val="1"/>
          <c:tx>
            <c:strRef>
              <c:f>'Fall 2023'!$C$1</c:f>
              <c:strCache>
                <c:ptCount val="1"/>
                <c:pt idx="0">
                  <c:v>Got Got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ffc00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4"/>
            <c:spPr>
              <a:solidFill>
                <a:srgbClr val="5b9bd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5"/>
            <c:spPr>
              <a:solidFill>
                <a:srgbClr val="70ad47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6"/>
            <c:spPr>
              <a:solidFill>
                <a:srgbClr val="264478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7"/>
            <c:spPr>
              <a:solidFill>
                <a:srgbClr val="9e480e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8"/>
            <c:spPr>
              <a:solidFill>
                <a:srgbClr val="636363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9"/>
            <c:spPr>
              <a:solidFill>
                <a:srgbClr val="99730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0"/>
            <c:spPr>
              <a:solidFill>
                <a:srgbClr val="255e9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1"/>
            <c:spPr>
              <a:solidFill>
                <a:srgbClr val="43682b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2"/>
            <c:spPr>
              <a:solidFill>
                <a:srgbClr val="698ed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3"/>
            <c:spPr>
              <a:solidFill>
                <a:srgbClr val="f1975a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4"/>
            <c:spPr>
              <a:solidFill>
                <a:srgbClr val="b7b7b7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5"/>
            <c:spPr>
              <a:solidFill>
                <a:srgbClr val="ffcd33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6"/>
            <c:spPr>
              <a:solidFill>
                <a:srgbClr val="7cafdd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7"/>
            <c:spPr>
              <a:solidFill>
                <a:srgbClr val="8cc168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8"/>
            <c:spPr>
              <a:solidFill>
                <a:srgbClr val="335aa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9"/>
            <c:spPr>
              <a:solidFill>
                <a:srgbClr val="d26012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0"/>
            <c:spPr>
              <a:solidFill>
                <a:srgbClr val="84848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1"/>
            <c:spPr>
              <a:solidFill>
                <a:srgbClr val="cc9a0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2"/>
            <c:spPr>
              <a:solidFill>
                <a:srgbClr val="327dc2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3"/>
            <c:spPr>
              <a:solidFill>
                <a:srgbClr val="5a8a39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4"/>
            <c:spPr>
              <a:solidFill>
                <a:srgbClr val="8faadc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4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5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6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7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8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9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0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1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2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3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4"/>
              <c:txPr>
                <a:bodyPr wrap="squar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Calibri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'Fall 2023'!$A$2:$A$26</c:f>
              <c:strCache>
                <c:ptCount val="25"/>
                <c:pt idx="0">
                  <c:v>Blake</c:v>
                </c:pt>
                <c:pt idx="1">
                  <c:v>Dana</c:v>
                </c:pt>
                <c:pt idx="2">
                  <c:v>Dani</c:v>
                </c:pt>
                <c:pt idx="3">
                  <c:v>Destiny</c:v>
                </c:pt>
                <c:pt idx="4">
                  <c:v>Donte</c:v>
                </c:pt>
                <c:pt idx="5">
                  <c:v>Edward</c:v>
                </c:pt>
                <c:pt idx="6">
                  <c:v>Ethan</c:v>
                </c:pt>
                <c:pt idx="7">
                  <c:v>Heidi</c:v>
                </c:pt>
                <c:pt idx="8">
                  <c:v>Ian</c:v>
                </c:pt>
                <c:pt idx="9">
                  <c:v>Jabren</c:v>
                </c:pt>
                <c:pt idx="10">
                  <c:v>June</c:v>
                </c:pt>
                <c:pt idx="11">
                  <c:v>Kaitlyn</c:v>
                </c:pt>
                <c:pt idx="12">
                  <c:v>Kynedi</c:v>
                </c:pt>
                <c:pt idx="13">
                  <c:v>Layla</c:v>
                </c:pt>
                <c:pt idx="14">
                  <c:v>Lexie</c:v>
                </c:pt>
                <c:pt idx="15">
                  <c:v>Lin</c:v>
                </c:pt>
                <c:pt idx="16">
                  <c:v>Misaki</c:v>
                </c:pt>
                <c:pt idx="17">
                  <c:v>Preston</c:v>
                </c:pt>
                <c:pt idx="18">
                  <c:v>Rilyn</c:v>
                </c:pt>
                <c:pt idx="19">
                  <c:v>Ryan</c:v>
                </c:pt>
                <c:pt idx="20">
                  <c:v>Rylee</c:v>
                </c:pt>
                <c:pt idx="21">
                  <c:v>Sariah</c:v>
                </c:pt>
                <c:pt idx="22">
                  <c:v>Savanna</c:v>
                </c:pt>
                <c:pt idx="23">
                  <c:v>Trevor</c:v>
                </c:pt>
                <c:pt idx="24">
                  <c:v>Xavier</c:v>
                </c:pt>
              </c:strCache>
            </c:strRef>
          </c:cat>
          <c:val>
            <c:numRef>
              <c:f>'Fall 2023'!$C$2:$C$26</c:f>
              <c:numCache>
                <c:formatCode>General</c:formatCode>
                <c:ptCount val="25"/>
                <c:pt idx="0">
                  <c:v>10</c:v>
                </c:pt>
                <c:pt idx="1">
                  <c:v>31</c:v>
                </c:pt>
                <c:pt idx="2">
                  <c:v>14</c:v>
                </c:pt>
                <c:pt idx="3">
                  <c:v>21</c:v>
                </c:pt>
                <c:pt idx="4">
                  <c:v>61</c:v>
                </c:pt>
                <c:pt idx="5">
                  <c:v>117</c:v>
                </c:pt>
                <c:pt idx="6">
                  <c:v>148</c:v>
                </c:pt>
                <c:pt idx="7">
                  <c:v>24</c:v>
                </c:pt>
                <c:pt idx="8">
                  <c:v>19</c:v>
                </c:pt>
                <c:pt idx="9">
                  <c:v>18</c:v>
                </c:pt>
                <c:pt idx="10">
                  <c:v>45</c:v>
                </c:pt>
                <c:pt idx="11">
                  <c:v>11</c:v>
                </c:pt>
                <c:pt idx="12">
                  <c:v>18</c:v>
                </c:pt>
                <c:pt idx="13">
                  <c:v>39</c:v>
                </c:pt>
                <c:pt idx="14">
                  <c:v>30</c:v>
                </c:pt>
                <c:pt idx="15">
                  <c:v>67</c:v>
                </c:pt>
                <c:pt idx="16">
                  <c:v>21</c:v>
                </c:pt>
                <c:pt idx="17">
                  <c:v>10</c:v>
                </c:pt>
                <c:pt idx="18">
                  <c:v>149</c:v>
                </c:pt>
                <c:pt idx="19">
                  <c:v>25</c:v>
                </c:pt>
                <c:pt idx="20">
                  <c:v>16</c:v>
                </c:pt>
                <c:pt idx="21">
                  <c:v>53</c:v>
                </c:pt>
                <c:pt idx="22">
                  <c:v>55</c:v>
                </c:pt>
                <c:pt idx="23">
                  <c:v>38</c:v>
                </c:pt>
                <c:pt idx="24">
                  <c:v>89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b"/>
      <c:overlay val="0"/>
      <c:spPr>
        <a:noFill/>
        <a:ln w="0">
          <a:solidFill>
            <a:srgbClr val="ffffff"/>
          </a:solidFill>
        </a:ln>
      </c:spPr>
      <c:txPr>
        <a:bodyPr/>
        <a:lstStyle/>
        <a:p>
          <a:pPr>
            <a:defRPr b="0" sz="900" strike="noStrike" u="none">
              <a:solidFill>
                <a:srgbClr val="595959"/>
              </a:solidFill>
              <a:uFillTx/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284760</xdr:colOff>
      <xdr:row>0</xdr:row>
      <xdr:rowOff>85320</xdr:rowOff>
    </xdr:from>
    <xdr:to>
      <xdr:col>15</xdr:col>
      <xdr:colOff>490320</xdr:colOff>
      <xdr:row>22</xdr:row>
      <xdr:rowOff>33840</xdr:rowOff>
    </xdr:to>
    <xdr:graphicFrame>
      <xdr:nvGraphicFramePr>
        <xdr:cNvPr id="1" name="Chart 2"/>
        <xdr:cNvGraphicFramePr/>
      </xdr:nvGraphicFramePr>
      <xdr:xfrm>
        <a:off x="3785040" y="85320"/>
        <a:ext cx="12246120" cy="41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7</xdr:col>
      <xdr:colOff>723960</xdr:colOff>
      <xdr:row>16</xdr:row>
      <xdr:rowOff>152280</xdr:rowOff>
    </xdr:from>
    <xdr:to>
      <xdr:col>8</xdr:col>
      <xdr:colOff>110520</xdr:colOff>
      <xdr:row>18</xdr:row>
      <xdr:rowOff>5400</xdr:rowOff>
    </xdr:to>
    <xdr:sp>
      <xdr:nvSpPr>
        <xdr:cNvPr id="2" name="TextBox 3"/>
        <xdr:cNvSpPr/>
      </xdr:nvSpPr>
      <xdr:spPr>
        <a:xfrm>
          <a:off x="7144920" y="3200400"/>
          <a:ext cx="847080" cy="234000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rgbClr val="000000"/>
              </a:solidFill>
              <a:effectLst/>
              <a:uFillTx/>
              <a:latin typeface="Calibri"/>
            </a:rPr>
            <a:t>Gotcha</a:t>
          </a:r>
          <a:endParaRPr b="0" lang="en-US" sz="11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twoCell">
    <xdr:from>
      <xdr:col>9</xdr:col>
      <xdr:colOff>885960</xdr:colOff>
      <xdr:row>16</xdr:row>
      <xdr:rowOff>76320</xdr:rowOff>
    </xdr:from>
    <xdr:to>
      <xdr:col>10</xdr:col>
      <xdr:colOff>63000</xdr:colOff>
      <xdr:row>18</xdr:row>
      <xdr:rowOff>43920</xdr:rowOff>
    </xdr:to>
    <xdr:sp>
      <xdr:nvSpPr>
        <xdr:cNvPr id="3" name="TextBox 4"/>
        <xdr:cNvSpPr/>
      </xdr:nvSpPr>
      <xdr:spPr>
        <a:xfrm>
          <a:off x="9373320" y="3124440"/>
          <a:ext cx="637560" cy="3484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800" strike="noStrike" u="none">
              <a:solidFill>
                <a:srgbClr val="000000"/>
              </a:solidFill>
              <a:effectLst/>
              <a:uFillTx/>
              <a:latin typeface="Calibri"/>
            </a:rPr>
            <a:t>Got Got</a:t>
          </a:r>
          <a:endParaRPr b="0" lang="en-US" sz="800" strike="noStrike" u="none">
            <a:effectLst/>
            <a:uFillTx/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S2:V26" headerRowCount="1" totalsRowCount="0" totalsRowShown="0">
  <autoFilter ref="S2:V26"/>
  <tableColumns count="4">
    <tableColumn id="1" name="Names"/>
    <tableColumn id="2" name="Gotcha!"/>
    <tableColumn id="3" name="Got Got"/>
    <tableColumn id="4" name="Net Got 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B30" activeCellId="0" sqref="B30"/>
    </sheetView>
  </sheetViews>
  <sheetFormatPr defaultColWidth="8.59765625" defaultRowHeight="15" customHeight="true" zeroHeight="false" outlineLevelRow="0" outlineLevelCol="0"/>
  <cols>
    <col collapsed="false" customWidth="true" hidden="false" outlineLevel="0" max="5" min="5" style="1" width="15.28"/>
    <col collapsed="false" customWidth="true" hidden="false" outlineLevel="0" max="8" min="6" style="1" width="20.72"/>
    <col collapsed="false" customWidth="true" hidden="false" outlineLevel="0" max="13" min="10" style="1" width="20.72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</row>
    <row r="2" customFormat="false" ht="15" hidden="false" customHeight="false" outlineLevel="0" collapsed="false">
      <c r="A2" s="3" t="s">
        <v>4</v>
      </c>
      <c r="B2" s="3" t="n">
        <v>9</v>
      </c>
      <c r="C2" s="3" t="n">
        <v>10</v>
      </c>
      <c r="D2" s="3" t="n">
        <f aca="false">B2-C2</f>
        <v>-1</v>
      </c>
    </row>
    <row r="3" customFormat="false" ht="15" hidden="false" customHeight="false" outlineLevel="0" collapsed="false">
      <c r="A3" s="4" t="s">
        <v>5</v>
      </c>
      <c r="B3" s="4" t="n">
        <v>14</v>
      </c>
      <c r="C3" s="4" t="n">
        <v>31</v>
      </c>
      <c r="D3" s="4" t="n">
        <f aca="false">B3-C3</f>
        <v>-17</v>
      </c>
    </row>
    <row r="4" customFormat="false" ht="15" hidden="false" customHeight="false" outlineLevel="0" collapsed="false">
      <c r="A4" s="5" t="s">
        <v>6</v>
      </c>
      <c r="B4" s="5" t="n">
        <v>9</v>
      </c>
      <c r="C4" s="5" t="n">
        <v>14</v>
      </c>
      <c r="D4" s="5" t="n">
        <f aca="false">B4-C4</f>
        <v>-5</v>
      </c>
      <c r="F4" s="6" t="s">
        <v>7</v>
      </c>
      <c r="G4" s="6"/>
    </row>
    <row r="5" customFormat="false" ht="15" hidden="false" customHeight="false" outlineLevel="0" collapsed="false">
      <c r="A5" s="7" t="s">
        <v>8</v>
      </c>
      <c r="B5" s="7" t="n">
        <v>2</v>
      </c>
      <c r="C5" s="7" t="n">
        <v>21</v>
      </c>
      <c r="D5" s="7" t="n">
        <f aca="false">B5-C5</f>
        <v>-19</v>
      </c>
      <c r="K5" s="1" t="n">
        <f aca="false">739.98/25</f>
        <v>29.5992</v>
      </c>
    </row>
    <row r="6" customFormat="false" ht="15" hidden="false" customHeight="false" outlineLevel="0" collapsed="false">
      <c r="A6" s="8" t="s">
        <v>9</v>
      </c>
      <c r="B6" s="8" t="n">
        <v>69</v>
      </c>
      <c r="C6" s="8" t="n">
        <v>61</v>
      </c>
      <c r="D6" s="8" t="n">
        <f aca="false">B6-C6</f>
        <v>8</v>
      </c>
    </row>
    <row r="7" customFormat="false" ht="15" hidden="false" customHeight="false" outlineLevel="0" collapsed="false">
      <c r="A7" s="9" t="s">
        <v>10</v>
      </c>
      <c r="B7" s="9" t="n">
        <v>134</v>
      </c>
      <c r="C7" s="9" t="n">
        <v>117</v>
      </c>
      <c r="D7" s="9" t="n">
        <f aca="false">B7-C7</f>
        <v>17</v>
      </c>
    </row>
    <row r="8" customFormat="false" ht="15" hidden="false" customHeight="false" outlineLevel="0" collapsed="false">
      <c r="A8" s="10" t="s">
        <v>11</v>
      </c>
      <c r="B8" s="10" t="n">
        <v>203</v>
      </c>
      <c r="C8" s="10" t="n">
        <v>148</v>
      </c>
      <c r="D8" s="10" t="n">
        <f aca="false">B8-C8</f>
        <v>55</v>
      </c>
    </row>
    <row r="9" customFormat="false" ht="15" hidden="false" customHeight="false" outlineLevel="0" collapsed="false">
      <c r="A9" s="11" t="s">
        <v>12</v>
      </c>
      <c r="B9" s="11" t="n">
        <v>10</v>
      </c>
      <c r="C9" s="11" t="n">
        <v>24</v>
      </c>
      <c r="D9" s="11" t="n">
        <f aca="false">B9-C9</f>
        <v>-14</v>
      </c>
    </row>
    <row r="10" customFormat="false" ht="15" hidden="false" customHeight="false" outlineLevel="0" collapsed="false">
      <c r="A10" s="12" t="s">
        <v>13</v>
      </c>
      <c r="B10" s="12" t="n">
        <v>15</v>
      </c>
      <c r="C10" s="12" t="n">
        <v>19</v>
      </c>
      <c r="D10" s="12" t="n">
        <f aca="false">B10-C10</f>
        <v>-4</v>
      </c>
    </row>
    <row r="11" customFormat="false" ht="15" hidden="false" customHeight="false" outlineLevel="0" collapsed="false">
      <c r="A11" s="13" t="s">
        <v>14</v>
      </c>
      <c r="B11" s="13" t="n">
        <v>23</v>
      </c>
      <c r="C11" s="13" t="n">
        <v>18</v>
      </c>
      <c r="D11" s="13" t="n">
        <f aca="false">B11-C11</f>
        <v>5</v>
      </c>
    </row>
    <row r="12" customFormat="false" ht="15" hidden="false" customHeight="false" outlineLevel="0" collapsed="false">
      <c r="A12" s="14" t="s">
        <v>15</v>
      </c>
      <c r="B12" s="14" t="n">
        <v>41</v>
      </c>
      <c r="C12" s="14" t="n">
        <v>45</v>
      </c>
      <c r="D12" s="14" t="n">
        <f aca="false">B12-C12</f>
        <v>-4</v>
      </c>
    </row>
    <row r="13" customFormat="false" ht="15" hidden="false" customHeight="false" outlineLevel="0" collapsed="false">
      <c r="A13" s="15" t="s">
        <v>16</v>
      </c>
      <c r="B13" s="15" t="n">
        <v>4</v>
      </c>
      <c r="C13" s="15" t="n">
        <v>11</v>
      </c>
      <c r="D13" s="15" t="n">
        <f aca="false">B13-C13</f>
        <v>-7</v>
      </c>
    </row>
    <row r="14" customFormat="false" ht="15" hidden="false" customHeight="false" outlineLevel="0" collapsed="false">
      <c r="A14" s="16" t="s">
        <v>17</v>
      </c>
      <c r="B14" s="16" t="n">
        <v>9</v>
      </c>
      <c r="C14" s="16" t="n">
        <v>18</v>
      </c>
      <c r="D14" s="16" t="n">
        <f aca="false">B14-C14</f>
        <v>-9</v>
      </c>
    </row>
    <row r="15" customFormat="false" ht="15" hidden="false" customHeight="false" outlineLevel="0" collapsed="false">
      <c r="A15" s="17" t="s">
        <v>18</v>
      </c>
      <c r="B15" s="17" t="n">
        <v>29</v>
      </c>
      <c r="C15" s="17" t="n">
        <v>39</v>
      </c>
      <c r="D15" s="17" t="n">
        <f aca="false">B15-C15</f>
        <v>-10</v>
      </c>
    </row>
    <row r="16" customFormat="false" ht="15" hidden="false" customHeight="false" outlineLevel="0" collapsed="false">
      <c r="A16" s="18" t="s">
        <v>19</v>
      </c>
      <c r="B16" s="18" t="n">
        <v>16</v>
      </c>
      <c r="C16" s="18" t="n">
        <v>30</v>
      </c>
      <c r="D16" s="18" t="n">
        <f aca="false">B16-C16</f>
        <v>-14</v>
      </c>
    </row>
    <row r="17" customFormat="false" ht="15" hidden="false" customHeight="false" outlineLevel="0" collapsed="false">
      <c r="A17" s="19" t="s">
        <v>20</v>
      </c>
      <c r="B17" s="20" t="n">
        <v>77</v>
      </c>
      <c r="C17" s="19" t="n">
        <v>67</v>
      </c>
      <c r="D17" s="19" t="n">
        <f aca="false">B17-C17</f>
        <v>10</v>
      </c>
      <c r="G17" s="21"/>
    </row>
    <row r="18" customFormat="false" ht="15" hidden="false" customHeight="false" outlineLevel="0" collapsed="false">
      <c r="A18" s="22" t="s">
        <v>21</v>
      </c>
      <c r="B18" s="22" t="n">
        <v>15</v>
      </c>
      <c r="C18" s="22" t="n">
        <v>21</v>
      </c>
      <c r="D18" s="22" t="n">
        <f aca="false">B18-C18</f>
        <v>-6</v>
      </c>
    </row>
    <row r="19" customFormat="false" ht="15" hidden="false" customHeight="false" outlineLevel="0" collapsed="false">
      <c r="A19" s="23" t="s">
        <v>22</v>
      </c>
      <c r="B19" s="23" t="n">
        <v>14</v>
      </c>
      <c r="C19" s="23" t="n">
        <v>10</v>
      </c>
      <c r="D19" s="23" t="n">
        <f aca="false">B19-C19</f>
        <v>4</v>
      </c>
    </row>
    <row r="20" customFormat="false" ht="15" hidden="false" customHeight="false" outlineLevel="0" collapsed="false">
      <c r="A20" s="13" t="s">
        <v>23</v>
      </c>
      <c r="B20" s="13" t="n">
        <v>177</v>
      </c>
      <c r="C20" s="13" t="n">
        <v>149</v>
      </c>
      <c r="D20" s="13" t="n">
        <f aca="false">B20-C20</f>
        <v>28</v>
      </c>
    </row>
    <row r="21" customFormat="false" ht="15" hidden="false" customHeight="false" outlineLevel="0" collapsed="false">
      <c r="A21" s="5" t="s">
        <v>24</v>
      </c>
      <c r="B21" s="5" t="n">
        <v>43</v>
      </c>
      <c r="C21" s="5" t="n">
        <v>25</v>
      </c>
      <c r="D21" s="5" t="n">
        <f aca="false">B21-C21</f>
        <v>18</v>
      </c>
    </row>
    <row r="22" customFormat="false" ht="15" hidden="false" customHeight="false" outlineLevel="0" collapsed="false">
      <c r="A22" s="24" t="s">
        <v>25</v>
      </c>
      <c r="B22" s="24" t="n">
        <v>20</v>
      </c>
      <c r="C22" s="24" t="n">
        <v>16</v>
      </c>
      <c r="D22" s="24" t="n">
        <f aca="false">B22-C22</f>
        <v>4</v>
      </c>
    </row>
    <row r="23" customFormat="false" ht="15" hidden="false" customHeight="false" outlineLevel="0" collapsed="false">
      <c r="A23" s="25" t="s">
        <v>26</v>
      </c>
      <c r="B23" s="25" t="n">
        <v>15</v>
      </c>
      <c r="C23" s="25" t="n">
        <v>53</v>
      </c>
      <c r="D23" s="25" t="n">
        <f aca="false">B23-C23</f>
        <v>-38</v>
      </c>
    </row>
    <row r="24" customFormat="false" ht="15" hidden="false" customHeight="false" outlineLevel="0" collapsed="false">
      <c r="A24" s="26" t="s">
        <v>27</v>
      </c>
      <c r="B24" s="26" t="n">
        <v>54</v>
      </c>
      <c r="C24" s="26" t="n">
        <v>55</v>
      </c>
      <c r="D24" s="26" t="n">
        <f aca="false">B24-C24</f>
        <v>-1</v>
      </c>
    </row>
    <row r="25" customFormat="false" ht="15" hidden="false" customHeight="false" outlineLevel="0" collapsed="false">
      <c r="A25" s="27" t="s">
        <v>28</v>
      </c>
      <c r="B25" s="27" t="n">
        <v>45</v>
      </c>
      <c r="C25" s="27" t="n">
        <v>38</v>
      </c>
      <c r="D25" s="27" t="n">
        <f aca="false">B25-C25</f>
        <v>7</v>
      </c>
    </row>
    <row r="26" customFormat="false" ht="15" hidden="false" customHeight="false" outlineLevel="0" collapsed="false">
      <c r="A26" s="28" t="s">
        <v>29</v>
      </c>
      <c r="B26" s="28" t="n">
        <v>88</v>
      </c>
      <c r="C26" s="28" t="n">
        <v>89</v>
      </c>
      <c r="D26" s="28" t="n">
        <f aca="false">B26-C26</f>
        <v>-1</v>
      </c>
    </row>
    <row r="29" customFormat="false" ht="15" hidden="false" customHeight="false" outlineLevel="0" collapsed="false">
      <c r="B29" s="1" t="n">
        <f aca="false">SUM(B2:B26)</f>
        <v>1135</v>
      </c>
      <c r="D29" s="1" t="n">
        <f aca="false">SUM(D2:D26)-6</f>
        <v>0</v>
      </c>
    </row>
    <row r="30" customFormat="false" ht="15" hidden="false" customHeight="false" outlineLevel="0" collapsed="false">
      <c r="B30" s="20" t="s">
        <v>0</v>
      </c>
      <c r="C30" s="20" t="s">
        <v>1</v>
      </c>
      <c r="D30" s="20" t="s">
        <v>2</v>
      </c>
    </row>
    <row r="31" customFormat="false" ht="15" hidden="false" customHeight="false" outlineLevel="0" collapsed="false">
      <c r="A31" s="29" t="s">
        <v>30</v>
      </c>
      <c r="B31" s="29" t="n">
        <f aca="false">MAX(B2:B26)</f>
        <v>203</v>
      </c>
      <c r="C31" s="29" t="n">
        <f aca="false">MAX(C2:C26)</f>
        <v>149</v>
      </c>
      <c r="D31" s="29" t="n">
        <f aca="false">MAX(D2:D26)</f>
        <v>55</v>
      </c>
      <c r="L31" s="30"/>
    </row>
    <row r="32" customFormat="false" ht="15" hidden="false" customHeight="false" outlineLevel="0" collapsed="false">
      <c r="A32" s="29"/>
      <c r="B32" s="29" t="str">
        <f aca="false">_xlfn.XLOOKUP(B31,B$2:B$26,$A$2:$A$26)</f>
        <v>Ethan</v>
      </c>
      <c r="C32" s="29" t="str">
        <f aca="false">_xlfn.XLOOKUP(C31,C$2:C$26,$A$2:$A$26)</f>
        <v>Rilyn</v>
      </c>
      <c r="D32" s="29" t="str">
        <f aca="false">_xlfn.XLOOKUP(D31,D$2:D$26,$A$2:$A$26)</f>
        <v>Ethan</v>
      </c>
      <c r="E32" s="31"/>
      <c r="F32" s="30"/>
      <c r="G32" s="30"/>
      <c r="H32" s="30"/>
      <c r="I32" s="30"/>
      <c r="J32" s="30"/>
      <c r="K32" s="30"/>
      <c r="L32" s="30"/>
    </row>
    <row r="33" customFormat="false" ht="15" hidden="false" customHeight="false" outlineLevel="0" collapsed="false">
      <c r="A33" s="29"/>
      <c r="B33" s="29"/>
      <c r="C33" s="29"/>
      <c r="D33" s="29"/>
      <c r="E33" s="31"/>
      <c r="F33" s="32"/>
      <c r="G33" s="33" t="str">
        <f aca="false">_xlfn.XLOOKUP(MAX(D2:D26),D2:D26,A2:A26)</f>
        <v>Ethan</v>
      </c>
      <c r="H33" s="34"/>
      <c r="I33" s="34"/>
      <c r="J33" s="35" t="str">
        <f aca="false">B32</f>
        <v>Ethan</v>
      </c>
      <c r="K33" s="36" t="s">
        <v>31</v>
      </c>
      <c r="L33" s="34"/>
      <c r="M33" s="32"/>
    </row>
    <row r="34" customFormat="false" ht="15" hidden="false" customHeight="false" outlineLevel="0" collapsed="false">
      <c r="A34" s="28" t="s">
        <v>32</v>
      </c>
      <c r="B34" s="28" t="n">
        <f aca="false">MIN(B2:B26)</f>
        <v>2</v>
      </c>
      <c r="C34" s="28" t="n">
        <f aca="false">MIN(C2:C26)</f>
        <v>10</v>
      </c>
      <c r="D34" s="28" t="n">
        <f aca="false">MIN(D2:D26)</f>
        <v>-38</v>
      </c>
      <c r="E34" s="30"/>
      <c r="F34" s="37" t="str">
        <f aca="false">_xlfn.XLOOKUP(LARGE(D2:D26,2),D2:D26,A2:A26)</f>
        <v>Rilyn</v>
      </c>
      <c r="G34" s="38" t="s">
        <v>33</v>
      </c>
      <c r="H34" s="34"/>
      <c r="I34" s="34"/>
      <c r="J34" s="39" t="s">
        <v>34</v>
      </c>
      <c r="K34" s="40" t="s">
        <v>35</v>
      </c>
      <c r="L34" s="30"/>
    </row>
    <row r="35" customFormat="false" ht="15" hidden="false" customHeight="false" outlineLevel="0" collapsed="false">
      <c r="A35" s="28"/>
      <c r="B35" s="41" t="str">
        <f aca="false">_xlfn.XLOOKUP(B34,B$2:B$26,$A$2:$A$26)</f>
        <v>Destiny</v>
      </c>
      <c r="C35" s="41" t="str">
        <f aca="false">_xlfn.XLOOKUP(C34,C$2:C$26,$A$2:$A$26)</f>
        <v>Blake</v>
      </c>
      <c r="D35" s="41" t="str">
        <f aca="false">_xlfn.XLOOKUP(D34,D$2:D$26,$A$2:$A$26)</f>
        <v>Sariah</v>
      </c>
      <c r="E35" s="30"/>
      <c r="F35" s="42" t="s">
        <v>36</v>
      </c>
      <c r="G35" s="38"/>
      <c r="H35" s="43" t="str">
        <f aca="false">_xlfn.XLOOKUP(LARGE(D2:D26,3),D2:D26,A2:A26)</f>
        <v>Ryan</v>
      </c>
      <c r="I35" s="34"/>
      <c r="J35" s="39"/>
      <c r="K35" s="40"/>
      <c r="L35" s="44"/>
      <c r="M35" s="32"/>
    </row>
    <row r="36" customFormat="false" ht="15" hidden="false" customHeight="false" outlineLevel="0" collapsed="false">
      <c r="A36" s="28"/>
      <c r="B36" s="28"/>
      <c r="C36" s="28" t="s">
        <v>22</v>
      </c>
      <c r="D36" s="28"/>
      <c r="E36" s="30"/>
      <c r="F36" s="45"/>
      <c r="G36" s="46"/>
      <c r="H36" s="47" t="s">
        <v>37</v>
      </c>
      <c r="I36" s="34"/>
      <c r="J36" s="48"/>
      <c r="K36" s="49"/>
      <c r="L36" s="30"/>
    </row>
    <row r="37" customFormat="false" ht="15" hidden="false" customHeight="false" outlineLevel="0" collapsed="false">
      <c r="E37" s="30"/>
      <c r="F37" s="50"/>
      <c r="G37" s="51"/>
      <c r="H37" s="52" t="s">
        <v>38</v>
      </c>
      <c r="I37" s="30"/>
      <c r="J37" s="53"/>
      <c r="K37" s="54"/>
      <c r="L37" s="30"/>
    </row>
    <row r="38" customFormat="false" ht="15" hidden="false" customHeight="false" outlineLevel="0" collapsed="false">
      <c r="E38" s="30"/>
      <c r="F38" s="50" t="s">
        <v>39</v>
      </c>
      <c r="G38" s="51"/>
      <c r="H38" s="55" t="str">
        <f aca="false">_xlfn.XLOOKUP(SMALL(D2:D26,3),D2:D26,A2:A26)</f>
        <v>Dana</v>
      </c>
      <c r="I38" s="30"/>
      <c r="J38" s="53"/>
      <c r="K38" s="54"/>
      <c r="L38" s="30"/>
    </row>
    <row r="39" customFormat="false" ht="15" hidden="false" customHeight="false" outlineLevel="0" collapsed="false">
      <c r="E39" s="30"/>
      <c r="F39" s="56" t="str">
        <f aca="false">_xlfn.XLOOKUP(SMALL(D2:D26,2),D2:D26,A2:A26)</f>
        <v>Destiny</v>
      </c>
      <c r="G39" s="51" t="s">
        <v>40</v>
      </c>
      <c r="H39" s="57" t="s">
        <v>41</v>
      </c>
      <c r="I39" s="30"/>
      <c r="J39" s="58" t="s">
        <v>42</v>
      </c>
      <c r="K39" s="59" t="s">
        <v>43</v>
      </c>
      <c r="L39" s="30"/>
    </row>
    <row r="40" customFormat="false" ht="15" hidden="false" customHeight="false" outlineLevel="0" collapsed="false">
      <c r="E40" s="30"/>
      <c r="F40" s="57"/>
      <c r="G40" s="60" t="str">
        <f aca="false">_xlfn.XLOOKUP(SMALL(D2:D26,1),D2:D26,A2:A26)</f>
        <v>Sariah</v>
      </c>
      <c r="H40" s="44"/>
      <c r="I40" s="30"/>
      <c r="J40" s="61" t="str">
        <f aca="false">B35</f>
        <v>Destiny</v>
      </c>
      <c r="K40" s="62" t="str">
        <f aca="false">C32</f>
        <v>Rilyn</v>
      </c>
      <c r="L40" s="30"/>
    </row>
    <row r="41" customFormat="false" ht="15" hidden="false" customHeight="false" outlineLevel="0" collapsed="false">
      <c r="E41" s="30"/>
      <c r="F41" s="30"/>
      <c r="G41" s="30"/>
      <c r="H41" s="30"/>
      <c r="I41" s="30"/>
      <c r="J41" s="30"/>
      <c r="K41" s="30"/>
      <c r="L41" s="30"/>
    </row>
    <row r="42" customFormat="false" ht="15" hidden="false" customHeight="false" outlineLevel="0" collapsed="false">
      <c r="L42" s="30"/>
    </row>
  </sheetData>
  <autoFilter ref="A1:G27"/>
  <mergeCells count="1">
    <mergeCell ref="F4:G4"/>
  </mergeCells>
  <conditionalFormatting sqref="M2:M2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9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28" activeCellId="0" sqref="B28"/>
    </sheetView>
  </sheetViews>
  <sheetFormatPr defaultColWidth="8.59765625" defaultRowHeight="15" customHeight="true" zeroHeight="false" outlineLevelRow="0" outlineLevelCol="0"/>
  <cols>
    <col collapsed="false" customWidth="true" hidden="false" outlineLevel="0" max="5" min="5" style="1" width="11.72"/>
    <col collapsed="false" customWidth="true" hidden="false" outlineLevel="0" max="7" min="6" style="1" width="14.86"/>
    <col collapsed="false" customWidth="true" hidden="false" outlineLevel="0" max="8" min="8" style="1" width="21.71"/>
    <col collapsed="false" customWidth="true" hidden="false" outlineLevel="0" max="9" min="9" style="1" width="10.71"/>
    <col collapsed="false" customWidth="true" hidden="false" outlineLevel="0" max="12" min="10" style="1" width="20.72"/>
    <col collapsed="false" customWidth="true" hidden="false" outlineLevel="0" max="13" min="13" style="1" width="10.71"/>
    <col collapsed="false" customWidth="true" hidden="false" outlineLevel="0" max="15" min="14" style="1" width="20.72"/>
    <col collapsed="false" customWidth="true" hidden="false" outlineLevel="0" max="16" min="16" style="1" width="10.71"/>
    <col collapsed="false" customWidth="true" hidden="false" outlineLevel="0" max="19" min="19" style="1" width="9.57"/>
    <col collapsed="false" customWidth="true" hidden="false" outlineLevel="0" max="21" min="20" style="1" width="10.29"/>
    <col collapsed="false" customWidth="true" hidden="false" outlineLevel="0" max="22" min="22" style="1" width="10.85"/>
  </cols>
  <sheetData>
    <row r="1" customFormat="false" ht="15" hidden="false" customHeight="false" outlineLevel="0" collapsed="false">
      <c r="A1" s="63" t="s">
        <v>44</v>
      </c>
      <c r="B1" s="63" t="s">
        <v>0</v>
      </c>
      <c r="C1" s="63" t="s">
        <v>1</v>
      </c>
      <c r="D1" s="63" t="s">
        <v>2</v>
      </c>
      <c r="E1" s="63" t="s">
        <v>3</v>
      </c>
    </row>
    <row r="2" customFormat="false" ht="15" hidden="false" customHeight="false" outlineLevel="0" collapsed="false">
      <c r="A2" s="3" t="s">
        <v>4</v>
      </c>
      <c r="B2" s="3" t="n">
        <v>11</v>
      </c>
      <c r="C2" s="3" t="n">
        <v>20</v>
      </c>
      <c r="D2" s="3" t="n">
        <f aca="false">B2-C2</f>
        <v>-9</v>
      </c>
      <c r="S2" s="63" t="s">
        <v>44</v>
      </c>
      <c r="T2" s="63" t="s">
        <v>0</v>
      </c>
      <c r="U2" s="63" t="s">
        <v>1</v>
      </c>
      <c r="V2" s="63" t="s">
        <v>2</v>
      </c>
    </row>
    <row r="3" customFormat="false" ht="15" hidden="false" customHeight="false" outlineLevel="0" collapsed="false">
      <c r="A3" s="4" t="s">
        <v>5</v>
      </c>
      <c r="B3" s="4" t="n">
        <v>1</v>
      </c>
      <c r="C3" s="4" t="n">
        <v>11</v>
      </c>
      <c r="D3" s="4" t="n">
        <f aca="false">B3-C3</f>
        <v>-10</v>
      </c>
      <c r="G3" s="64"/>
      <c r="S3" s="13" t="s">
        <v>23</v>
      </c>
      <c r="T3" s="13" t="n">
        <v>115</v>
      </c>
      <c r="U3" s="13" t="n">
        <v>46</v>
      </c>
      <c r="V3" s="13" t="n">
        <f aca="false">T3-U3</f>
        <v>69</v>
      </c>
    </row>
    <row r="4" customFormat="false" ht="15" hidden="false" customHeight="false" outlineLevel="0" collapsed="false">
      <c r="A4" s="5" t="s">
        <v>6</v>
      </c>
      <c r="B4" s="5" t="n">
        <v>18</v>
      </c>
      <c r="C4" s="5" t="n">
        <v>25</v>
      </c>
      <c r="D4" s="5" t="n">
        <f aca="false">B4-C4</f>
        <v>-7</v>
      </c>
      <c r="G4" s="65" t="s">
        <v>45</v>
      </c>
      <c r="H4" s="66" t="n">
        <v>45419</v>
      </c>
      <c r="S4" s="10" t="s">
        <v>11</v>
      </c>
      <c r="T4" s="10" t="n">
        <v>78</v>
      </c>
      <c r="U4" s="10" t="n">
        <v>52</v>
      </c>
      <c r="V4" s="10" t="n">
        <f aca="false">T4-U4</f>
        <v>26</v>
      </c>
    </row>
    <row r="5" customFormat="false" ht="15" hidden="false" customHeight="false" outlineLevel="0" collapsed="false">
      <c r="A5" s="7" t="s">
        <v>8</v>
      </c>
      <c r="B5" s="7" t="n">
        <v>0</v>
      </c>
      <c r="C5" s="7" t="n">
        <v>4</v>
      </c>
      <c r="D5" s="7" t="n">
        <f aca="false">B5-C5</f>
        <v>-4</v>
      </c>
      <c r="G5" s="65" t="s">
        <v>46</v>
      </c>
      <c r="H5" s="67" t="n">
        <v>0.898611111111111</v>
      </c>
      <c r="S5" s="9" t="s">
        <v>10</v>
      </c>
      <c r="T5" s="9" t="n">
        <v>77</v>
      </c>
      <c r="U5" s="9" t="n">
        <v>56</v>
      </c>
      <c r="V5" s="9" t="n">
        <f aca="false">T5-U5</f>
        <v>21</v>
      </c>
    </row>
    <row r="6" customFormat="false" ht="15" hidden="false" customHeight="false" outlineLevel="0" collapsed="false">
      <c r="A6" s="8" t="s">
        <v>9</v>
      </c>
      <c r="B6" s="8" t="n">
        <v>42</v>
      </c>
      <c r="C6" s="8" t="n">
        <v>31</v>
      </c>
      <c r="D6" s="8" t="n">
        <f aca="false">B6-C6</f>
        <v>11</v>
      </c>
      <c r="G6" s="64"/>
      <c r="S6" s="8" t="s">
        <v>9</v>
      </c>
      <c r="T6" s="8" t="n">
        <v>42</v>
      </c>
      <c r="U6" s="8" t="n">
        <v>31</v>
      </c>
      <c r="V6" s="8" t="n">
        <f aca="false">T6-U6</f>
        <v>11</v>
      </c>
    </row>
    <row r="7" customFormat="false" ht="15" hidden="false" customHeight="false" outlineLevel="0" collapsed="false">
      <c r="A7" s="9" t="s">
        <v>10</v>
      </c>
      <c r="B7" s="9" t="n">
        <v>77</v>
      </c>
      <c r="C7" s="9" t="n">
        <v>56</v>
      </c>
      <c r="D7" s="9" t="n">
        <f aca="false">B7-C7</f>
        <v>21</v>
      </c>
      <c r="S7" s="19" t="s">
        <v>20</v>
      </c>
      <c r="T7" s="19" t="n">
        <v>39</v>
      </c>
      <c r="U7" s="19" t="n">
        <v>34</v>
      </c>
      <c r="V7" s="19" t="n">
        <f aca="false">T7-U7</f>
        <v>5</v>
      </c>
    </row>
    <row r="8" customFormat="false" ht="15" hidden="false" customHeight="false" outlineLevel="0" collapsed="false">
      <c r="A8" s="10" t="s">
        <v>11</v>
      </c>
      <c r="B8" s="10" t="n">
        <v>78</v>
      </c>
      <c r="C8" s="10" t="n">
        <v>52</v>
      </c>
      <c r="D8" s="10" t="n">
        <f aca="false">B8-C8</f>
        <v>26</v>
      </c>
      <c r="S8" s="26" t="s">
        <v>27</v>
      </c>
      <c r="T8" s="26" t="n">
        <v>19</v>
      </c>
      <c r="U8" s="26" t="n">
        <v>15</v>
      </c>
      <c r="V8" s="26" t="n">
        <f aca="false">T8-U8</f>
        <v>4</v>
      </c>
    </row>
    <row r="9" customFormat="false" ht="15" hidden="false" customHeight="false" outlineLevel="0" collapsed="false">
      <c r="A9" s="11" t="s">
        <v>12</v>
      </c>
      <c r="B9" s="11" t="n">
        <v>24</v>
      </c>
      <c r="C9" s="11" t="n">
        <v>48</v>
      </c>
      <c r="D9" s="11" t="n">
        <f aca="false">B9-C9</f>
        <v>-24</v>
      </c>
      <c r="S9" s="23" t="s">
        <v>22</v>
      </c>
      <c r="T9" s="23" t="n">
        <v>11</v>
      </c>
      <c r="U9" s="23" t="n">
        <v>9</v>
      </c>
      <c r="V9" s="23" t="n">
        <f aca="false">T9-U9</f>
        <v>2</v>
      </c>
    </row>
    <row r="10" customFormat="false" ht="15" hidden="false" customHeight="false" outlineLevel="0" collapsed="false">
      <c r="A10" s="12" t="s">
        <v>13</v>
      </c>
      <c r="B10" s="12" t="n">
        <v>7</v>
      </c>
      <c r="C10" s="12" t="n">
        <v>15</v>
      </c>
      <c r="D10" s="12" t="n">
        <f aca="false">B10-C10</f>
        <v>-8</v>
      </c>
      <c r="S10" s="17" t="s">
        <v>18</v>
      </c>
      <c r="T10" s="17" t="n">
        <v>27</v>
      </c>
      <c r="U10" s="17" t="n">
        <v>26</v>
      </c>
      <c r="V10" s="17" t="n">
        <f aca="false">T10-U10</f>
        <v>1</v>
      </c>
    </row>
    <row r="11" customFormat="false" ht="15" hidden="false" customHeight="false" outlineLevel="0" collapsed="false">
      <c r="A11" s="13" t="s">
        <v>14</v>
      </c>
      <c r="B11" s="13" t="n">
        <v>10</v>
      </c>
      <c r="C11" s="13" t="n">
        <v>23</v>
      </c>
      <c r="D11" s="13" t="n">
        <f aca="false">B11-C11</f>
        <v>-13</v>
      </c>
      <c r="S11" s="16" t="s">
        <v>17</v>
      </c>
      <c r="T11" s="16" t="n">
        <v>5</v>
      </c>
      <c r="U11" s="16" t="n">
        <v>6</v>
      </c>
      <c r="V11" s="16" t="n">
        <f aca="false">T11-U11</f>
        <v>-1</v>
      </c>
    </row>
    <row r="12" customFormat="false" ht="15" hidden="false" customHeight="false" outlineLevel="0" collapsed="false">
      <c r="A12" s="14" t="s">
        <v>15</v>
      </c>
      <c r="B12" s="14" t="n">
        <v>26</v>
      </c>
      <c r="C12" s="14" t="n">
        <v>36</v>
      </c>
      <c r="D12" s="14" t="n">
        <f aca="false">B12-C12</f>
        <v>-10</v>
      </c>
      <c r="S12" s="5" t="s">
        <v>24</v>
      </c>
      <c r="T12" s="5" t="n">
        <v>16</v>
      </c>
      <c r="U12" s="5" t="n">
        <v>19</v>
      </c>
      <c r="V12" s="5" t="n">
        <f aca="false">T12-U12</f>
        <v>-3</v>
      </c>
    </row>
    <row r="13" customFormat="false" ht="15" hidden="false" customHeight="false" outlineLevel="0" collapsed="false">
      <c r="A13" s="16" t="s">
        <v>17</v>
      </c>
      <c r="B13" s="16" t="n">
        <v>5</v>
      </c>
      <c r="C13" s="16" t="n">
        <v>6</v>
      </c>
      <c r="D13" s="16" t="n">
        <f aca="false">B13-C13</f>
        <v>-1</v>
      </c>
      <c r="S13" s="27" t="s">
        <v>28</v>
      </c>
      <c r="T13" s="27" t="n">
        <v>28</v>
      </c>
      <c r="U13" s="27" t="n">
        <v>31</v>
      </c>
      <c r="V13" s="27" t="n">
        <f aca="false">T13-U13</f>
        <v>-3</v>
      </c>
    </row>
    <row r="14" customFormat="false" ht="15" hidden="false" customHeight="false" outlineLevel="0" collapsed="false">
      <c r="A14" s="17" t="s">
        <v>18</v>
      </c>
      <c r="B14" s="17" t="n">
        <v>27</v>
      </c>
      <c r="C14" s="17" t="n">
        <v>26</v>
      </c>
      <c r="D14" s="17" t="n">
        <f aca="false">B14-C14</f>
        <v>1</v>
      </c>
      <c r="S14" s="7" t="s">
        <v>8</v>
      </c>
      <c r="T14" s="7" t="n">
        <v>0</v>
      </c>
      <c r="U14" s="7" t="n">
        <v>4</v>
      </c>
      <c r="V14" s="7" t="n">
        <f aca="false">T14-U14</f>
        <v>-4</v>
      </c>
    </row>
    <row r="15" customFormat="false" ht="15" hidden="false" customHeight="false" outlineLevel="0" collapsed="false">
      <c r="A15" s="18" t="s">
        <v>19</v>
      </c>
      <c r="B15" s="18" t="n">
        <v>1</v>
      </c>
      <c r="C15" s="18" t="n">
        <v>7</v>
      </c>
      <c r="D15" s="18" t="n">
        <f aca="false">B15-C15</f>
        <v>-6</v>
      </c>
      <c r="S15" s="18" t="s">
        <v>19</v>
      </c>
      <c r="T15" s="18" t="n">
        <v>1</v>
      </c>
      <c r="U15" s="18" t="n">
        <v>7</v>
      </c>
      <c r="V15" s="18" t="n">
        <f aca="false">T15-U15</f>
        <v>-6</v>
      </c>
    </row>
    <row r="16" customFormat="false" ht="15" hidden="false" customHeight="false" outlineLevel="0" collapsed="false">
      <c r="A16" s="19" t="s">
        <v>20</v>
      </c>
      <c r="B16" s="19" t="n">
        <v>39</v>
      </c>
      <c r="C16" s="19" t="n">
        <v>34</v>
      </c>
      <c r="D16" s="19" t="n">
        <f aca="false">B16-C16</f>
        <v>5</v>
      </c>
      <c r="S16" s="28" t="s">
        <v>29</v>
      </c>
      <c r="T16" s="28" t="n">
        <v>48</v>
      </c>
      <c r="U16" s="28" t="n">
        <v>54</v>
      </c>
      <c r="V16" s="28" t="n">
        <f aca="false">T16-U16</f>
        <v>-6</v>
      </c>
    </row>
    <row r="17" customFormat="false" ht="15" hidden="false" customHeight="false" outlineLevel="0" collapsed="false">
      <c r="A17" s="22" t="s">
        <v>21</v>
      </c>
      <c r="B17" s="22" t="n">
        <v>2</v>
      </c>
      <c r="C17" s="22" t="n">
        <v>10</v>
      </c>
      <c r="D17" s="22" t="n">
        <f aca="false">B17-C17</f>
        <v>-8</v>
      </c>
      <c r="S17" s="5" t="s">
        <v>6</v>
      </c>
      <c r="T17" s="5" t="n">
        <v>18</v>
      </c>
      <c r="U17" s="5" t="n">
        <v>25</v>
      </c>
      <c r="V17" s="5" t="n">
        <f aca="false">T17-U17</f>
        <v>-7</v>
      </c>
    </row>
    <row r="18" customFormat="false" ht="15" hidden="false" customHeight="false" outlineLevel="0" collapsed="false">
      <c r="A18" s="23" t="s">
        <v>22</v>
      </c>
      <c r="B18" s="23" t="n">
        <v>11</v>
      </c>
      <c r="C18" s="23" t="n">
        <v>9</v>
      </c>
      <c r="D18" s="23" t="n">
        <f aca="false">B18-C18</f>
        <v>2</v>
      </c>
      <c r="S18" s="12" t="s">
        <v>13</v>
      </c>
      <c r="T18" s="12" t="n">
        <v>7</v>
      </c>
      <c r="U18" s="12" t="n">
        <v>15</v>
      </c>
      <c r="V18" s="12" t="n">
        <f aca="false">T18-U18</f>
        <v>-8</v>
      </c>
    </row>
    <row r="19" customFormat="false" ht="15" hidden="false" customHeight="false" outlineLevel="0" collapsed="false">
      <c r="A19" s="13" t="s">
        <v>23</v>
      </c>
      <c r="B19" s="13" t="n">
        <v>115</v>
      </c>
      <c r="C19" s="13" t="n">
        <v>46</v>
      </c>
      <c r="D19" s="13" t="n">
        <f aca="false">B19-C19</f>
        <v>69</v>
      </c>
      <c r="S19" s="22" t="s">
        <v>21</v>
      </c>
      <c r="T19" s="22" t="n">
        <v>2</v>
      </c>
      <c r="U19" s="22" t="n">
        <v>10</v>
      </c>
      <c r="V19" s="22" t="n">
        <f aca="false">T19-U19</f>
        <v>-8</v>
      </c>
    </row>
    <row r="20" customFormat="false" ht="15" hidden="false" customHeight="false" outlineLevel="0" collapsed="false">
      <c r="A20" s="5" t="s">
        <v>24</v>
      </c>
      <c r="B20" s="5" t="n">
        <v>16</v>
      </c>
      <c r="C20" s="5" t="n">
        <v>19</v>
      </c>
      <c r="D20" s="5" t="n">
        <f aca="false">B20-C20</f>
        <v>-3</v>
      </c>
      <c r="S20" s="3" t="s">
        <v>4</v>
      </c>
      <c r="T20" s="3" t="n">
        <v>11</v>
      </c>
      <c r="U20" s="3" t="n">
        <v>20</v>
      </c>
      <c r="V20" s="3" t="n">
        <f aca="false">T20-U20</f>
        <v>-9</v>
      </c>
    </row>
    <row r="21" customFormat="false" ht="15" hidden="false" customHeight="false" outlineLevel="0" collapsed="false">
      <c r="A21" s="24" t="s">
        <v>25</v>
      </c>
      <c r="B21" s="24" t="n">
        <v>4</v>
      </c>
      <c r="C21" s="24" t="n">
        <v>14</v>
      </c>
      <c r="D21" s="24" t="n">
        <f aca="false">B21-C21</f>
        <v>-10</v>
      </c>
      <c r="I21" s="30"/>
      <c r="J21" s="30"/>
      <c r="K21" s="30"/>
      <c r="L21" s="30"/>
      <c r="M21" s="30"/>
      <c r="N21" s="30"/>
      <c r="O21" s="30"/>
      <c r="P21" s="30"/>
      <c r="S21" s="4" t="s">
        <v>5</v>
      </c>
      <c r="T21" s="4" t="n">
        <v>1</v>
      </c>
      <c r="U21" s="4" t="n">
        <v>11</v>
      </c>
      <c r="V21" s="4" t="n">
        <f aca="false">T21-U21</f>
        <v>-10</v>
      </c>
    </row>
    <row r="22" customFormat="false" ht="15" hidden="false" customHeight="false" outlineLevel="0" collapsed="false">
      <c r="A22" s="25" t="s">
        <v>26</v>
      </c>
      <c r="B22" s="25" t="n">
        <v>26</v>
      </c>
      <c r="C22" s="25" t="n">
        <v>41</v>
      </c>
      <c r="D22" s="25" t="n">
        <f aca="false">B22-C22</f>
        <v>-15</v>
      </c>
      <c r="I22" s="30"/>
      <c r="J22" s="30"/>
      <c r="K22" s="30"/>
      <c r="L22" s="30"/>
      <c r="M22" s="30"/>
      <c r="N22" s="30"/>
      <c r="O22" s="30"/>
      <c r="P22" s="30"/>
      <c r="S22" s="14" t="s">
        <v>15</v>
      </c>
      <c r="T22" s="14" t="n">
        <v>26</v>
      </c>
      <c r="U22" s="14" t="n">
        <v>36</v>
      </c>
      <c r="V22" s="14" t="n">
        <f aca="false">T22-U22</f>
        <v>-10</v>
      </c>
    </row>
    <row r="23" customFormat="false" ht="15" hidden="false" customHeight="false" outlineLevel="0" collapsed="false">
      <c r="A23" s="26" t="s">
        <v>27</v>
      </c>
      <c r="B23" s="26" t="n">
        <v>19</v>
      </c>
      <c r="C23" s="26" t="n">
        <v>15</v>
      </c>
      <c r="D23" s="26" t="n">
        <f aca="false">B23-C23</f>
        <v>4</v>
      </c>
      <c r="I23" s="30"/>
      <c r="J23" s="68" t="s">
        <v>47</v>
      </c>
      <c r="K23" s="68"/>
      <c r="L23" s="30"/>
      <c r="M23" s="30"/>
      <c r="N23" s="30"/>
      <c r="O23" s="30"/>
      <c r="P23" s="30"/>
      <c r="S23" s="24" t="s">
        <v>25</v>
      </c>
      <c r="T23" s="24" t="n">
        <v>4</v>
      </c>
      <c r="U23" s="24" t="n">
        <v>14</v>
      </c>
      <c r="V23" s="24" t="n">
        <f aca="false">T23-U23</f>
        <v>-10</v>
      </c>
    </row>
    <row r="24" customFormat="false" ht="15" hidden="false" customHeight="false" outlineLevel="0" collapsed="false">
      <c r="A24" s="27" t="s">
        <v>28</v>
      </c>
      <c r="B24" s="27" t="n">
        <v>28</v>
      </c>
      <c r="C24" s="27" t="n">
        <v>31</v>
      </c>
      <c r="D24" s="27" t="n">
        <f aca="false">B24-C24</f>
        <v>-3</v>
      </c>
      <c r="I24" s="30"/>
      <c r="J24" s="68"/>
      <c r="K24" s="68"/>
      <c r="L24" s="30"/>
      <c r="M24" s="30"/>
      <c r="N24" s="30"/>
      <c r="O24" s="30"/>
      <c r="P24" s="30"/>
      <c r="S24" s="13" t="s">
        <v>14</v>
      </c>
      <c r="T24" s="13" t="n">
        <v>10</v>
      </c>
      <c r="U24" s="13" t="n">
        <v>23</v>
      </c>
      <c r="V24" s="13" t="n">
        <f aca="false">T24-U24</f>
        <v>-13</v>
      </c>
    </row>
    <row r="25" customFormat="false" ht="15" hidden="false" customHeight="false" outlineLevel="0" collapsed="false">
      <c r="A25" s="28" t="s">
        <v>29</v>
      </c>
      <c r="B25" s="28" t="n">
        <v>48</v>
      </c>
      <c r="C25" s="28" t="n">
        <v>54</v>
      </c>
      <c r="D25" s="28" t="n">
        <f aca="false">B25-C25</f>
        <v>-6</v>
      </c>
      <c r="I25" s="30"/>
      <c r="J25" s="30"/>
      <c r="K25" s="30"/>
      <c r="L25" s="30"/>
      <c r="M25" s="30"/>
      <c r="N25" s="30"/>
      <c r="O25" s="30"/>
      <c r="P25" s="30"/>
      <c r="S25" s="25" t="s">
        <v>26</v>
      </c>
      <c r="T25" s="25" t="n">
        <v>26</v>
      </c>
      <c r="U25" s="25" t="n">
        <v>41</v>
      </c>
      <c r="V25" s="25" t="n">
        <f aca="false">T25-U25</f>
        <v>-15</v>
      </c>
    </row>
    <row r="26" customFormat="false" ht="15" hidden="false" customHeight="false" outlineLevel="0" collapsed="false">
      <c r="I26" s="30"/>
      <c r="J26" s="30"/>
      <c r="K26" s="30"/>
      <c r="L26" s="30"/>
      <c r="M26" s="30"/>
      <c r="N26" s="30"/>
      <c r="O26" s="30"/>
      <c r="P26" s="30"/>
      <c r="S26" s="11" t="s">
        <v>12</v>
      </c>
      <c r="T26" s="11" t="n">
        <v>24</v>
      </c>
      <c r="U26" s="11" t="n">
        <v>48</v>
      </c>
      <c r="V26" s="11" t="n">
        <f aca="false">T26-U26</f>
        <v>-24</v>
      </c>
    </row>
    <row r="27" customFormat="false" ht="15" hidden="false" customHeight="false" outlineLevel="0" collapsed="false">
      <c r="B27" s="1" t="n">
        <f aca="false">SUM(B2:B25)</f>
        <v>635</v>
      </c>
      <c r="D27" s="1" t="n">
        <f aca="false">SUM(D2:D25)-2</f>
        <v>0</v>
      </c>
      <c r="I27" s="30"/>
      <c r="J27" s="30"/>
      <c r="K27" s="30"/>
      <c r="L27" s="30"/>
      <c r="M27" s="30"/>
      <c r="N27" s="30"/>
      <c r="O27" s="30"/>
      <c r="P27" s="30"/>
    </row>
    <row r="28" customFormat="false" ht="15" hidden="false" customHeight="false" outlineLevel="0" collapsed="false">
      <c r="I28" s="30"/>
      <c r="J28" s="30"/>
      <c r="K28" s="30"/>
      <c r="L28" s="30"/>
      <c r="M28" s="30"/>
      <c r="N28" s="30"/>
      <c r="O28" s="30"/>
      <c r="P28" s="30"/>
    </row>
    <row r="29" customFormat="false" ht="15" hidden="false" customHeight="false" outlineLevel="0" collapsed="false">
      <c r="B29" s="1" t="s">
        <v>0</v>
      </c>
      <c r="C29" s="1" t="s">
        <v>1</v>
      </c>
      <c r="D29" s="1" t="s">
        <v>2</v>
      </c>
      <c r="I29" s="31"/>
      <c r="J29" s="30"/>
      <c r="K29" s="30"/>
      <c r="L29" s="30"/>
      <c r="M29" s="30"/>
      <c r="N29" s="30"/>
      <c r="O29" s="30"/>
      <c r="P29" s="30"/>
    </row>
    <row r="30" customFormat="false" ht="15" hidden="false" customHeight="false" outlineLevel="0" collapsed="false">
      <c r="A30" s="2" t="s">
        <v>48</v>
      </c>
      <c r="B30" s="39" t="str">
        <f aca="false">_xlfn.XLOOKUP(MAX(B$2:B$25),B$2:B$25,$A$2:$A$25)</f>
        <v>Rilyn</v>
      </c>
      <c r="C30" s="40" t="str">
        <f aca="false">_xlfn.XLOOKUP(MIN(C$2:C$25),C$2:C$25,$A$2:$A$25)</f>
        <v>Destiny</v>
      </c>
      <c r="D30" s="38" t="str">
        <f aca="false">_xlfn.XLOOKUP(MAX(D$2:D$25),D$2:D$25,$A$2:$A$25)</f>
        <v>Rilyn</v>
      </c>
      <c r="I30" s="31"/>
      <c r="J30" s="32"/>
      <c r="K30" s="33" t="str">
        <f aca="false">D30</f>
        <v>Rilyn</v>
      </c>
      <c r="L30" s="34"/>
      <c r="M30" s="34"/>
      <c r="N30" s="35" t="str">
        <f aca="false">B30</f>
        <v>Rilyn</v>
      </c>
      <c r="O30" s="36" t="str">
        <f aca="false">C30</f>
        <v>Destiny</v>
      </c>
      <c r="P30" s="34"/>
    </row>
    <row r="31" customFormat="false" ht="15" hidden="false" customHeight="false" outlineLevel="0" collapsed="false">
      <c r="A31" s="2" t="s">
        <v>49</v>
      </c>
      <c r="B31" s="69" t="str">
        <f aca="false">_xlfn.XLOOKUP(LARGE(B$2:B$25,2),B$2:B$25,$A$2:$A$25)</f>
        <v>Ethan</v>
      </c>
      <c r="C31" s="70" t="str">
        <f aca="false">_xlfn.XLOOKUP(LARGE(C$2:C$25,23),C$2:C$25,$A$2:$A$25,,,-1)</f>
        <v>Kynedi</v>
      </c>
      <c r="D31" s="42" t="str">
        <f aca="false">_xlfn.XLOOKUP(LARGE(D$2:D$25,2),D$2:D$25,$A$2:$A$25)</f>
        <v>Ethan</v>
      </c>
      <c r="I31" s="30"/>
      <c r="J31" s="37" t="str">
        <f aca="false">D31</f>
        <v>Ethan</v>
      </c>
      <c r="K31" s="38" t="s">
        <v>33</v>
      </c>
      <c r="L31" s="34"/>
      <c r="M31" s="34"/>
      <c r="N31" s="39" t="s">
        <v>34</v>
      </c>
      <c r="O31" s="40" t="s">
        <v>35</v>
      </c>
      <c r="P31" s="30"/>
    </row>
    <row r="32" customFormat="false" ht="15" hidden="false" customHeight="false" outlineLevel="0" collapsed="false">
      <c r="A32" s="2" t="s">
        <v>50</v>
      </c>
      <c r="B32" s="35" t="str">
        <f aca="false">_xlfn.XLOOKUP(LARGE(B$2:B$25,3),B$2:B$25,$A$2:$A$25,,,-1)</f>
        <v>Edward</v>
      </c>
      <c r="C32" s="36" t="str">
        <f aca="false">_xlfn.XLOOKUP(LARGE(C$2:C$25,22),C$2:C$25,$A$2:$A$25,,,1)</f>
        <v>Lexie</v>
      </c>
      <c r="D32" s="71" t="str">
        <f aca="false">_xlfn.XLOOKUP(LARGE(D$2:D$25,3),D$2:D$25,$A$2:$A$25,,,-1)</f>
        <v>Edward</v>
      </c>
      <c r="I32" s="30"/>
      <c r="J32" s="42" t="s">
        <v>36</v>
      </c>
      <c r="K32" s="38"/>
      <c r="L32" s="43" t="str">
        <f aca="false">D32</f>
        <v>Edward</v>
      </c>
      <c r="M32" s="34"/>
      <c r="N32" s="39"/>
      <c r="O32" s="40"/>
      <c r="P32" s="44"/>
    </row>
    <row r="33" customFormat="false" ht="15" hidden="false" customHeight="false" outlineLevel="0" collapsed="false">
      <c r="A33" s="2" t="s">
        <v>51</v>
      </c>
      <c r="I33" s="30"/>
      <c r="J33" s="45"/>
      <c r="K33" s="46"/>
      <c r="L33" s="47" t="s">
        <v>37</v>
      </c>
      <c r="M33" s="34"/>
      <c r="N33" s="48"/>
      <c r="O33" s="49"/>
      <c r="P33" s="30"/>
    </row>
    <row r="34" customFormat="false" ht="15" hidden="false" customHeight="false" outlineLevel="0" collapsed="false">
      <c r="A34" s="2" t="s">
        <v>52</v>
      </c>
      <c r="B34" s="61" t="str">
        <f aca="false">_xlfn.XLOOKUP(LARGE(B$2:B$25,22),B$2:B$25,$A$2:$A$25,,,-1)</f>
        <v>Lexie</v>
      </c>
      <c r="C34" s="62" t="str">
        <f aca="false">_xlfn.XLOOKUP(LARGE(C$2:C$25,3),C$2:C$25,$A$2:$A$25,,,1)</f>
        <v>Ethan</v>
      </c>
      <c r="D34" s="52" t="str">
        <f aca="false">_xlfn.XLOOKUP(LARGE(D$2:D$25,22),D$2:D$25,$A$2:$A$25,,,-1)</f>
        <v>Jabren</v>
      </c>
      <c r="I34" s="30"/>
      <c r="J34" s="50"/>
      <c r="K34" s="51"/>
      <c r="L34" s="52" t="s">
        <v>53</v>
      </c>
      <c r="M34" s="30"/>
      <c r="N34" s="53"/>
      <c r="O34" s="54"/>
      <c r="P34" s="30"/>
    </row>
    <row r="35" customFormat="false" ht="15" hidden="false" customHeight="false" outlineLevel="0" collapsed="false">
      <c r="A35" s="2" t="s">
        <v>54</v>
      </c>
      <c r="B35" s="72" t="str">
        <f aca="false">_xlfn.XLOOKUP(LARGE(B$2:B$25,23),B$2:B$25,$A$2:$A$25,,,1)</f>
        <v>Dana</v>
      </c>
      <c r="C35" s="73" t="str">
        <f aca="false">_xlfn.XLOOKUP(LARGE(C$2:C$25,2),C$2:C$25,$A$2:$A$25,,,1)</f>
        <v>Xavier</v>
      </c>
      <c r="D35" s="50" t="str">
        <f aca="false">_xlfn.XLOOKUP(LARGE(D$2:D$25,23),D$2:D$25,$A$2:$A$25,,,-1)</f>
        <v>Sariah</v>
      </c>
      <c r="I35" s="30"/>
      <c r="J35" s="50" t="s">
        <v>38</v>
      </c>
      <c r="K35" s="51"/>
      <c r="L35" s="55" t="str">
        <f aca="false">D34</f>
        <v>Jabren</v>
      </c>
      <c r="M35" s="30"/>
      <c r="N35" s="53"/>
      <c r="O35" s="54"/>
      <c r="P35" s="30"/>
    </row>
    <row r="36" customFormat="false" ht="15" hidden="false" customHeight="false" outlineLevel="0" collapsed="false">
      <c r="A36" s="2" t="s">
        <v>55</v>
      </c>
      <c r="B36" s="58" t="str">
        <f aca="false">_xlfn.XLOOKUP(LARGE(B$2:B$25,24),B$2:B$25,$A$2:$A$25,,,1)</f>
        <v>Destiny</v>
      </c>
      <c r="C36" s="59" t="str">
        <f aca="false">_xlfn.XLOOKUP(MAX(C2:C25),C2:C25,A2:A25,,,-1)</f>
        <v>Edward</v>
      </c>
      <c r="D36" s="51" t="str">
        <f aca="false">_xlfn.XLOOKUP(MIN(D$2:D$25),D$2:D$25,$A$2:$A$25,,,-1)</f>
        <v>Heidi</v>
      </c>
      <c r="I36" s="30"/>
      <c r="J36" s="56" t="str">
        <f aca="false">D35</f>
        <v>Sariah</v>
      </c>
      <c r="K36" s="51" t="s">
        <v>39</v>
      </c>
      <c r="L36" s="57" t="s">
        <v>41</v>
      </c>
      <c r="M36" s="30"/>
      <c r="N36" s="58" t="s">
        <v>42</v>
      </c>
      <c r="O36" s="59" t="s">
        <v>43</v>
      </c>
      <c r="P36" s="30"/>
    </row>
    <row r="37" customFormat="false" ht="15" hidden="false" customHeight="false" outlineLevel="0" collapsed="false">
      <c r="I37" s="30"/>
      <c r="J37" s="57"/>
      <c r="K37" s="60" t="str">
        <f aca="false">D36</f>
        <v>Heidi</v>
      </c>
      <c r="L37" s="44"/>
      <c r="M37" s="30"/>
      <c r="N37" s="61" t="str">
        <f aca="false">B36</f>
        <v>Destiny</v>
      </c>
      <c r="O37" s="62" t="str">
        <f aca="false">C36</f>
        <v>Edward</v>
      </c>
      <c r="P37" s="30"/>
    </row>
    <row r="38" customFormat="false" ht="15" hidden="false" customHeight="false" outlineLevel="0" collapsed="false">
      <c r="I38" s="30"/>
      <c r="J38" s="30"/>
      <c r="K38" s="30"/>
      <c r="L38" s="30"/>
      <c r="M38" s="30"/>
      <c r="N38" s="30"/>
      <c r="O38" s="30"/>
      <c r="P38" s="30"/>
    </row>
    <row r="39" customFormat="false" ht="15" hidden="false" customHeight="false" outlineLevel="0" collapsed="false">
      <c r="P39" s="30"/>
    </row>
  </sheetData>
  <mergeCells count="1">
    <mergeCell ref="J23:K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2" activeCellId="0" sqref="G12"/>
    </sheetView>
  </sheetViews>
  <sheetFormatPr defaultColWidth="8.59765625" defaultRowHeight="15" customHeight="true" zeroHeight="false" outlineLevelRow="0" outlineLevelCol="0"/>
  <cols>
    <col collapsed="false" customWidth="true" hidden="false" outlineLevel="0" max="5" min="5" style="1" width="12.86"/>
    <col collapsed="false" customWidth="true" hidden="false" outlineLevel="0" max="7" min="7" style="1" width="12.29"/>
    <col collapsed="false" customWidth="true" hidden="false" outlineLevel="0" max="8" min="8" style="1" width="27.57"/>
  </cols>
  <sheetData>
    <row r="1" customFormat="false" ht="15" hidden="false" customHeight="false" outlineLevel="0" collapsed="false">
      <c r="A1" s="74" t="s">
        <v>44</v>
      </c>
      <c r="B1" s="75" t="s">
        <v>0</v>
      </c>
      <c r="C1" s="75" t="s">
        <v>1</v>
      </c>
      <c r="D1" s="75" t="s">
        <v>2</v>
      </c>
      <c r="E1" s="76" t="s">
        <v>56</v>
      </c>
    </row>
    <row r="2" customFormat="false" ht="15" hidden="false" customHeight="false" outlineLevel="0" collapsed="false">
      <c r="A2" s="77" t="s">
        <v>57</v>
      </c>
      <c r="B2" s="77" t="n">
        <v>274</v>
      </c>
      <c r="C2" s="77" t="n">
        <v>170</v>
      </c>
      <c r="D2" s="77" t="n">
        <f aca="false">B2-C2</f>
        <v>104</v>
      </c>
      <c r="E2" s="77" t="n">
        <v>3</v>
      </c>
      <c r="G2" s="78" t="s">
        <v>45</v>
      </c>
      <c r="H2" s="79" t="n">
        <v>45629</v>
      </c>
    </row>
    <row r="3" customFormat="false" ht="15" hidden="false" customHeight="false" outlineLevel="0" collapsed="false">
      <c r="A3" s="80" t="s">
        <v>23</v>
      </c>
      <c r="B3" s="80" t="n">
        <v>154</v>
      </c>
      <c r="C3" s="80" t="n">
        <v>98</v>
      </c>
      <c r="D3" s="80" t="n">
        <f aca="false">B3-C3</f>
        <v>56</v>
      </c>
      <c r="E3" s="80" t="n">
        <v>0</v>
      </c>
      <c r="G3" s="65" t="s">
        <v>46</v>
      </c>
      <c r="H3" s="67" t="n">
        <v>0.920833333333333</v>
      </c>
    </row>
    <row r="4" customFormat="false" ht="15" hidden="false" customHeight="false" outlineLevel="0" collapsed="false">
      <c r="A4" s="81" t="s">
        <v>58</v>
      </c>
      <c r="B4" s="81" t="n">
        <v>210</v>
      </c>
      <c r="C4" s="81" t="n">
        <v>165</v>
      </c>
      <c r="D4" s="81" t="n">
        <f aca="false">B4-C4</f>
        <v>45</v>
      </c>
      <c r="E4" s="81" t="n">
        <v>6</v>
      </c>
    </row>
    <row r="5" customFormat="false" ht="15" hidden="false" customHeight="false" outlineLevel="0" collapsed="false">
      <c r="A5" s="82" t="s">
        <v>22</v>
      </c>
      <c r="B5" s="82" t="n">
        <v>83</v>
      </c>
      <c r="C5" s="82" t="n">
        <v>50</v>
      </c>
      <c r="D5" s="82" t="n">
        <f aca="false">B5-C5</f>
        <v>33</v>
      </c>
      <c r="E5" s="82" t="n">
        <v>1</v>
      </c>
      <c r="F5" s="21"/>
      <c r="G5" s="21"/>
      <c r="H5" s="21"/>
      <c r="I5" s="21"/>
      <c r="J5" s="21"/>
      <c r="K5" s="21"/>
      <c r="L5" s="21"/>
      <c r="M5" s="21"/>
      <c r="N5" s="21"/>
    </row>
    <row r="6" customFormat="false" ht="15" hidden="false" customHeight="true" outlineLevel="0" collapsed="false">
      <c r="A6" s="83" t="s">
        <v>28</v>
      </c>
      <c r="B6" s="83" t="n">
        <v>67</v>
      </c>
      <c r="C6" s="83" t="n">
        <v>41</v>
      </c>
      <c r="D6" s="83" t="n">
        <f aca="false">B6-C6</f>
        <v>26</v>
      </c>
      <c r="E6" s="83" t="n">
        <v>0</v>
      </c>
      <c r="F6" s="21"/>
      <c r="G6" s="84"/>
      <c r="H6" s="84"/>
      <c r="I6" s="21"/>
      <c r="J6" s="21"/>
      <c r="K6" s="21"/>
      <c r="L6" s="21"/>
      <c r="M6" s="21"/>
      <c r="N6" s="21"/>
    </row>
    <row r="7" customFormat="false" ht="15" hidden="false" customHeight="true" outlineLevel="0" collapsed="false">
      <c r="A7" s="85" t="s">
        <v>59</v>
      </c>
      <c r="B7" s="85" t="n">
        <v>46</v>
      </c>
      <c r="C7" s="85" t="n">
        <v>31</v>
      </c>
      <c r="D7" s="85" t="n">
        <f aca="false">B7-C7</f>
        <v>15</v>
      </c>
      <c r="E7" s="85" t="n">
        <v>0</v>
      </c>
      <c r="F7" s="21"/>
      <c r="G7" s="84"/>
      <c r="H7" s="84"/>
      <c r="I7" s="21"/>
      <c r="J7" s="21"/>
      <c r="K7" s="21"/>
      <c r="L7" s="21"/>
      <c r="M7" s="21"/>
      <c r="N7" s="21"/>
    </row>
    <row r="8" customFormat="false" ht="15" hidden="false" customHeight="false" outlineLevel="0" collapsed="false">
      <c r="A8" s="86" t="s">
        <v>10</v>
      </c>
      <c r="B8" s="86" t="n">
        <v>105</v>
      </c>
      <c r="C8" s="86" t="n">
        <v>91</v>
      </c>
      <c r="D8" s="86" t="n">
        <f aca="false">B8-C8</f>
        <v>14</v>
      </c>
      <c r="E8" s="86" t="n">
        <v>0</v>
      </c>
      <c r="F8" s="21"/>
      <c r="G8" s="21"/>
      <c r="H8" s="21"/>
      <c r="I8" s="21"/>
      <c r="J8" s="21"/>
      <c r="K8" s="21"/>
      <c r="L8" s="21"/>
      <c r="M8" s="21"/>
      <c r="N8" s="21"/>
    </row>
    <row r="9" customFormat="false" ht="15" hidden="false" customHeight="false" outlineLevel="0" collapsed="false">
      <c r="A9" s="87" t="s">
        <v>60</v>
      </c>
      <c r="B9" s="87" t="n">
        <v>162</v>
      </c>
      <c r="C9" s="87" t="n">
        <v>152</v>
      </c>
      <c r="D9" s="87" t="n">
        <f aca="false">B9-C9</f>
        <v>10</v>
      </c>
      <c r="E9" s="87" t="n">
        <v>6</v>
      </c>
      <c r="F9" s="21"/>
      <c r="G9" s="21"/>
      <c r="H9" s="21"/>
      <c r="I9" s="21"/>
      <c r="J9" s="21"/>
      <c r="K9" s="21"/>
      <c r="L9" s="21"/>
      <c r="M9" s="21"/>
      <c r="N9" s="21"/>
    </row>
    <row r="10" customFormat="false" ht="15" hidden="false" customHeight="false" outlineLevel="0" collapsed="false">
      <c r="A10" s="88" t="s">
        <v>61</v>
      </c>
      <c r="B10" s="88" t="n">
        <v>211</v>
      </c>
      <c r="C10" s="88" t="n">
        <v>202</v>
      </c>
      <c r="D10" s="88" t="n">
        <f aca="false">B10-C10</f>
        <v>9</v>
      </c>
      <c r="E10" s="88" t="n">
        <v>1</v>
      </c>
      <c r="F10" s="21"/>
      <c r="G10" s="21"/>
      <c r="H10" s="21"/>
      <c r="I10" s="21"/>
      <c r="J10" s="21"/>
      <c r="K10" s="21"/>
      <c r="L10" s="21"/>
      <c r="M10" s="21"/>
      <c r="N10" s="21"/>
    </row>
    <row r="11" customFormat="false" ht="15" hidden="false" customHeight="false" outlineLevel="0" collapsed="false">
      <c r="A11" s="89" t="s">
        <v>6</v>
      </c>
      <c r="B11" s="89" t="n">
        <v>16</v>
      </c>
      <c r="C11" s="89" t="n">
        <v>10</v>
      </c>
      <c r="D11" s="89" t="n">
        <f aca="false">B11-C11</f>
        <v>6</v>
      </c>
      <c r="E11" s="89" t="n">
        <v>0</v>
      </c>
      <c r="F11" s="21"/>
      <c r="G11" s="21"/>
      <c r="H11" s="21"/>
      <c r="I11" s="21"/>
      <c r="J11" s="21"/>
      <c r="K11" s="21"/>
      <c r="L11" s="21"/>
      <c r="M11" s="21"/>
      <c r="N11" s="21"/>
    </row>
    <row r="12" customFormat="false" ht="15" hidden="false" customHeight="false" outlineLevel="0" collapsed="false">
      <c r="A12" s="89" t="s">
        <v>62</v>
      </c>
      <c r="B12" s="89" t="n">
        <v>22</v>
      </c>
      <c r="C12" s="89" t="n">
        <v>16</v>
      </c>
      <c r="D12" s="89" t="n">
        <f aca="false">B12-C12</f>
        <v>6</v>
      </c>
      <c r="E12" s="89" t="n">
        <v>0</v>
      </c>
      <c r="F12" s="21"/>
      <c r="G12" s="21"/>
      <c r="H12" s="21"/>
      <c r="I12" s="21"/>
      <c r="J12" s="21"/>
      <c r="K12" s="21"/>
      <c r="L12" s="21"/>
      <c r="M12" s="21"/>
      <c r="N12" s="21"/>
    </row>
    <row r="13" customFormat="false" ht="15" hidden="false" customHeight="false" outlineLevel="0" collapsed="false">
      <c r="A13" s="90" t="s">
        <v>63</v>
      </c>
      <c r="B13" s="90" t="n">
        <v>13</v>
      </c>
      <c r="C13" s="90" t="n">
        <v>8</v>
      </c>
      <c r="D13" s="90" t="n">
        <f aca="false">B13-C13</f>
        <v>5</v>
      </c>
      <c r="E13" s="90" t="n">
        <v>0</v>
      </c>
      <c r="F13" s="21"/>
      <c r="G13" s="91"/>
      <c r="H13" s="91"/>
      <c r="I13" s="91"/>
      <c r="J13" s="91"/>
      <c r="K13" s="91"/>
      <c r="L13" s="91"/>
      <c r="M13" s="91"/>
      <c r="N13" s="21"/>
    </row>
    <row r="14" customFormat="false" ht="15" hidden="false" customHeight="false" outlineLevel="0" collapsed="false">
      <c r="A14" s="92" t="s">
        <v>17</v>
      </c>
      <c r="B14" s="92" t="n">
        <v>37</v>
      </c>
      <c r="C14" s="92" t="n">
        <v>33</v>
      </c>
      <c r="D14" s="92" t="n">
        <f aca="false">B14-C14</f>
        <v>4</v>
      </c>
      <c r="E14" s="92" t="n">
        <v>0</v>
      </c>
      <c r="F14" s="21"/>
      <c r="G14" s="91"/>
      <c r="H14" s="91"/>
      <c r="I14" s="91"/>
      <c r="J14" s="91"/>
      <c r="K14" s="91"/>
      <c r="L14" s="91"/>
      <c r="M14" s="91"/>
      <c r="N14" s="21"/>
    </row>
    <row r="15" customFormat="false" ht="15" hidden="false" customHeight="false" outlineLevel="0" collapsed="false">
      <c r="A15" s="93" t="s">
        <v>4</v>
      </c>
      <c r="B15" s="93" t="n">
        <v>36</v>
      </c>
      <c r="C15" s="93" t="n">
        <v>33</v>
      </c>
      <c r="D15" s="93" t="n">
        <f aca="false">B15-C15</f>
        <v>3</v>
      </c>
      <c r="E15" s="93" t="n">
        <v>0</v>
      </c>
      <c r="F15" s="21"/>
      <c r="G15" s="91"/>
      <c r="H15" s="91"/>
      <c r="I15" s="91"/>
      <c r="J15" s="91"/>
      <c r="K15" s="91"/>
      <c r="L15" s="91"/>
      <c r="M15" s="21"/>
      <c r="N15" s="21"/>
    </row>
    <row r="16" customFormat="false" ht="15" hidden="false" customHeight="false" outlineLevel="0" collapsed="false">
      <c r="A16" s="94" t="s">
        <v>5</v>
      </c>
      <c r="B16" s="94" t="n">
        <v>66</v>
      </c>
      <c r="C16" s="94" t="n">
        <v>63</v>
      </c>
      <c r="D16" s="94" t="n">
        <f aca="false">B16-C16</f>
        <v>3</v>
      </c>
      <c r="E16" s="94" t="n">
        <v>0</v>
      </c>
      <c r="F16" s="21"/>
      <c r="G16" s="91"/>
      <c r="H16" s="91"/>
      <c r="I16" s="91"/>
      <c r="J16" s="91"/>
      <c r="K16" s="91"/>
      <c r="L16" s="91"/>
      <c r="M16" s="91"/>
      <c r="N16" s="21"/>
    </row>
    <row r="17" customFormat="false" ht="15" hidden="false" customHeight="false" outlineLevel="0" collapsed="false">
      <c r="A17" s="95" t="s">
        <v>64</v>
      </c>
      <c r="B17" s="95" t="n">
        <v>44</v>
      </c>
      <c r="C17" s="95" t="n">
        <v>42</v>
      </c>
      <c r="D17" s="95" t="n">
        <f aca="false">B17-C17</f>
        <v>2</v>
      </c>
      <c r="E17" s="95" t="n">
        <v>0</v>
      </c>
      <c r="F17" s="21"/>
      <c r="G17" s="91"/>
      <c r="H17" s="91"/>
      <c r="I17" s="91"/>
      <c r="J17" s="91"/>
      <c r="K17" s="91"/>
      <c r="L17" s="91"/>
      <c r="M17" s="21"/>
      <c r="N17" s="21"/>
    </row>
    <row r="18" customFormat="false" ht="15" hidden="false" customHeight="false" outlineLevel="0" collapsed="false">
      <c r="A18" s="96" t="s">
        <v>65</v>
      </c>
      <c r="B18" s="96" t="n">
        <v>104</v>
      </c>
      <c r="C18" s="96" t="n">
        <v>102</v>
      </c>
      <c r="D18" s="96" t="n">
        <f aca="false">B18-C18</f>
        <v>2</v>
      </c>
      <c r="E18" s="96" t="n">
        <v>1</v>
      </c>
      <c r="F18" s="21"/>
      <c r="G18" s="91"/>
      <c r="H18" s="91"/>
      <c r="I18" s="91"/>
      <c r="J18" s="21"/>
      <c r="K18" s="91"/>
      <c r="L18" s="91"/>
      <c r="M18" s="21"/>
      <c r="N18" s="21"/>
    </row>
    <row r="19" customFormat="false" ht="15" hidden="false" customHeight="false" outlineLevel="0" collapsed="false">
      <c r="A19" s="97" t="s">
        <v>25</v>
      </c>
      <c r="B19" s="97" t="n">
        <v>1</v>
      </c>
      <c r="C19" s="97" t="n">
        <v>0</v>
      </c>
      <c r="D19" s="97" t="n">
        <f aca="false">B19-C19</f>
        <v>1</v>
      </c>
      <c r="E19" s="97" t="n">
        <v>0</v>
      </c>
      <c r="F19" s="21"/>
      <c r="G19" s="91"/>
      <c r="H19" s="91"/>
      <c r="I19" s="91"/>
      <c r="J19" s="21"/>
      <c r="K19" s="91"/>
      <c r="L19" s="91"/>
      <c r="M19" s="21"/>
      <c r="N19" s="21"/>
    </row>
    <row r="20" customFormat="false" ht="15" hidden="false" customHeight="false" outlineLevel="0" collapsed="false">
      <c r="A20" s="98" t="s">
        <v>66</v>
      </c>
      <c r="B20" s="98" t="n">
        <v>20</v>
      </c>
      <c r="C20" s="98" t="n">
        <v>19</v>
      </c>
      <c r="D20" s="98" t="n">
        <f aca="false">B20-C20</f>
        <v>1</v>
      </c>
      <c r="E20" s="98" t="n">
        <v>0</v>
      </c>
      <c r="F20" s="21"/>
      <c r="G20" s="91"/>
      <c r="H20" s="91"/>
      <c r="I20" s="91"/>
      <c r="J20" s="21"/>
      <c r="K20" s="91"/>
      <c r="L20" s="91"/>
      <c r="M20" s="21"/>
      <c r="N20" s="21"/>
    </row>
    <row r="21" customFormat="false" ht="15" hidden="false" customHeight="false" outlineLevel="0" collapsed="false">
      <c r="A21" s="99" t="s">
        <v>67</v>
      </c>
      <c r="B21" s="99" t="n">
        <v>7</v>
      </c>
      <c r="C21" s="99" t="n">
        <v>7</v>
      </c>
      <c r="D21" s="99" t="n">
        <f aca="false">B21-C21</f>
        <v>0</v>
      </c>
      <c r="E21" s="99" t="n">
        <v>0</v>
      </c>
      <c r="F21" s="21"/>
      <c r="G21" s="91"/>
      <c r="H21" s="91"/>
      <c r="I21" s="91"/>
      <c r="J21" s="21"/>
      <c r="K21" s="91"/>
      <c r="L21" s="91"/>
      <c r="M21" s="21"/>
      <c r="N21" s="21"/>
    </row>
    <row r="22" customFormat="false" ht="15" hidden="false" customHeight="false" outlineLevel="0" collapsed="false">
      <c r="A22" s="100" t="s">
        <v>68</v>
      </c>
      <c r="B22" s="100" t="n">
        <v>18</v>
      </c>
      <c r="C22" s="100" t="n">
        <v>18</v>
      </c>
      <c r="D22" s="100" t="n">
        <f aca="false">B22-C22</f>
        <v>0</v>
      </c>
      <c r="E22" s="100" t="n">
        <v>0</v>
      </c>
      <c r="F22" s="21"/>
      <c r="G22" s="21"/>
      <c r="H22" s="21"/>
      <c r="I22" s="21"/>
      <c r="J22" s="21"/>
      <c r="K22" s="21"/>
      <c r="L22" s="21"/>
      <c r="M22" s="21"/>
      <c r="N22" s="21"/>
    </row>
    <row r="23" customFormat="false" ht="15" hidden="false" customHeight="false" outlineLevel="0" collapsed="false">
      <c r="A23" s="81" t="s">
        <v>8</v>
      </c>
      <c r="B23" s="81" t="n">
        <v>0</v>
      </c>
      <c r="C23" s="81" t="n">
        <v>1</v>
      </c>
      <c r="D23" s="81" t="n">
        <f aca="false">B23-C23</f>
        <v>-1</v>
      </c>
      <c r="E23" s="81" t="n">
        <v>0</v>
      </c>
      <c r="F23" s="21"/>
      <c r="G23" s="21"/>
      <c r="H23" s="21"/>
      <c r="I23" s="21"/>
      <c r="J23" s="21"/>
      <c r="K23" s="21"/>
      <c r="L23" s="21"/>
      <c r="M23" s="21"/>
      <c r="N23" s="21"/>
    </row>
    <row r="24" customFormat="false" ht="15" hidden="false" customHeight="false" outlineLevel="0" collapsed="false">
      <c r="A24" s="88" t="s">
        <v>69</v>
      </c>
      <c r="B24" s="88" t="n">
        <v>0</v>
      </c>
      <c r="C24" s="88" t="n">
        <v>1</v>
      </c>
      <c r="D24" s="88" t="n">
        <f aca="false">B24-C24</f>
        <v>-1</v>
      </c>
      <c r="E24" s="88" t="n">
        <v>0</v>
      </c>
      <c r="F24" s="21"/>
      <c r="G24" s="21"/>
      <c r="H24" s="21"/>
      <c r="I24" s="21"/>
      <c r="J24" s="21"/>
      <c r="K24" s="21"/>
      <c r="L24" s="21"/>
      <c r="M24" s="21"/>
      <c r="N24" s="21"/>
    </row>
    <row r="25" customFormat="false" ht="15" hidden="false" customHeight="false" outlineLevel="0" collapsed="false">
      <c r="A25" s="101" t="s">
        <v>70</v>
      </c>
      <c r="B25" s="101" t="n">
        <v>1</v>
      </c>
      <c r="C25" s="101" t="n">
        <v>2</v>
      </c>
      <c r="D25" s="101" t="n">
        <f aca="false">B25-C25</f>
        <v>-1</v>
      </c>
      <c r="E25" s="101" t="n">
        <v>0</v>
      </c>
      <c r="F25" s="21"/>
      <c r="G25" s="21"/>
      <c r="H25" s="21"/>
      <c r="I25" s="21"/>
      <c r="J25" s="21"/>
      <c r="K25" s="21"/>
      <c r="L25" s="21"/>
      <c r="M25" s="21"/>
      <c r="N25" s="21"/>
    </row>
    <row r="26" customFormat="false" ht="15" hidden="false" customHeight="false" outlineLevel="0" collapsed="false">
      <c r="A26" s="80" t="s">
        <v>71</v>
      </c>
      <c r="B26" s="80" t="n">
        <v>0</v>
      </c>
      <c r="C26" s="80" t="n">
        <v>3</v>
      </c>
      <c r="D26" s="80" t="n">
        <f aca="false">B26-C26</f>
        <v>-3</v>
      </c>
      <c r="E26" s="80" t="n">
        <v>0</v>
      </c>
    </row>
    <row r="27" customFormat="false" ht="15" hidden="false" customHeight="false" outlineLevel="0" collapsed="false">
      <c r="A27" s="102" t="s">
        <v>26</v>
      </c>
      <c r="B27" s="102" t="n">
        <v>41</v>
      </c>
      <c r="C27" s="102" t="n">
        <v>44</v>
      </c>
      <c r="D27" s="102" t="n">
        <f aca="false">B27-C27</f>
        <v>-3</v>
      </c>
      <c r="E27" s="102" t="n">
        <v>0</v>
      </c>
    </row>
    <row r="28" customFormat="false" ht="15" hidden="false" customHeight="false" outlineLevel="0" collapsed="false">
      <c r="A28" s="82" t="s">
        <v>14</v>
      </c>
      <c r="B28" s="82" t="n">
        <v>6</v>
      </c>
      <c r="C28" s="82" t="n">
        <v>11</v>
      </c>
      <c r="D28" s="82" t="n">
        <f aca="false">B28-C28</f>
        <v>-5</v>
      </c>
      <c r="E28" s="82" t="n">
        <v>0</v>
      </c>
    </row>
    <row r="29" customFormat="false" ht="15" hidden="false" customHeight="false" outlineLevel="0" collapsed="false">
      <c r="A29" s="103" t="s">
        <v>27</v>
      </c>
      <c r="B29" s="103" t="n">
        <v>122</v>
      </c>
      <c r="C29" s="103" t="n">
        <v>127</v>
      </c>
      <c r="D29" s="103" t="n">
        <f aca="false">B29-C29</f>
        <v>-5</v>
      </c>
      <c r="E29" s="103" t="n">
        <v>2</v>
      </c>
    </row>
    <row r="30" customFormat="false" ht="15" hidden="false" customHeight="false" outlineLevel="0" collapsed="false">
      <c r="A30" s="103" t="s">
        <v>12</v>
      </c>
      <c r="B30" s="103" t="n">
        <v>53</v>
      </c>
      <c r="C30" s="103" t="n">
        <v>59</v>
      </c>
      <c r="D30" s="103" t="n">
        <f aca="false">B30-C30</f>
        <v>-6</v>
      </c>
      <c r="E30" s="103" t="n">
        <v>1</v>
      </c>
    </row>
    <row r="31" customFormat="false" ht="15" hidden="false" customHeight="false" outlineLevel="0" collapsed="false">
      <c r="A31" s="104" t="s">
        <v>72</v>
      </c>
      <c r="B31" s="104" t="n">
        <v>0</v>
      </c>
      <c r="C31" s="104" t="n">
        <v>7</v>
      </c>
      <c r="D31" s="104" t="n">
        <f aca="false">B31-C31</f>
        <v>-7</v>
      </c>
      <c r="E31" s="104" t="n">
        <v>0</v>
      </c>
    </row>
    <row r="32" customFormat="false" ht="15" hidden="false" customHeight="false" outlineLevel="0" collapsed="false">
      <c r="A32" s="105" t="s">
        <v>73</v>
      </c>
      <c r="B32" s="105" t="n">
        <v>0</v>
      </c>
      <c r="C32" s="105" t="n">
        <v>8</v>
      </c>
      <c r="D32" s="105" t="n">
        <f aca="false">B32-C32</f>
        <v>-8</v>
      </c>
      <c r="E32" s="105" t="n">
        <v>0</v>
      </c>
    </row>
    <row r="33" customFormat="false" ht="15" hidden="false" customHeight="false" outlineLevel="0" collapsed="false">
      <c r="A33" s="106" t="s">
        <v>21</v>
      </c>
      <c r="B33" s="106" t="n">
        <v>1</v>
      </c>
      <c r="C33" s="106" t="n">
        <v>10</v>
      </c>
      <c r="D33" s="106" t="n">
        <f aca="false">B33-C33</f>
        <v>-9</v>
      </c>
      <c r="E33" s="106" t="n">
        <v>0</v>
      </c>
    </row>
    <row r="34" customFormat="false" ht="15" hidden="false" customHeight="false" outlineLevel="0" collapsed="false">
      <c r="A34" s="107" t="s">
        <v>29</v>
      </c>
      <c r="B34" s="107" t="n">
        <v>77</v>
      </c>
      <c r="C34" s="107" t="n">
        <v>87</v>
      </c>
      <c r="D34" s="107" t="n">
        <f aca="false">B34-C34</f>
        <v>-10</v>
      </c>
      <c r="E34" s="107" t="n">
        <v>0</v>
      </c>
    </row>
    <row r="35" customFormat="false" ht="15" hidden="false" customHeight="false" outlineLevel="0" collapsed="false">
      <c r="A35" s="108" t="s">
        <v>13</v>
      </c>
      <c r="B35" s="108" t="n">
        <v>19</v>
      </c>
      <c r="C35" s="108" t="n">
        <v>31</v>
      </c>
      <c r="D35" s="108" t="n">
        <f aca="false">B35-C35</f>
        <v>-12</v>
      </c>
      <c r="E35" s="108" t="n">
        <v>0</v>
      </c>
    </row>
    <row r="36" customFormat="false" ht="15" hidden="false" customHeight="false" outlineLevel="0" collapsed="false">
      <c r="A36" s="109" t="s">
        <v>19</v>
      </c>
      <c r="B36" s="109" t="n">
        <v>65</v>
      </c>
      <c r="C36" s="109" t="n">
        <v>78</v>
      </c>
      <c r="D36" s="109" t="n">
        <f aca="false">B36-C36</f>
        <v>-13</v>
      </c>
      <c r="E36" s="109" t="n">
        <v>0</v>
      </c>
    </row>
    <row r="37" customFormat="false" ht="15" hidden="false" customHeight="false" outlineLevel="0" collapsed="false">
      <c r="A37" s="110" t="s">
        <v>18</v>
      </c>
      <c r="B37" s="110" t="n">
        <v>52</v>
      </c>
      <c r="C37" s="110" t="n">
        <v>66</v>
      </c>
      <c r="D37" s="110" t="n">
        <f aca="false">B37-C37</f>
        <v>-14</v>
      </c>
      <c r="E37" s="110" t="n">
        <v>0</v>
      </c>
    </row>
    <row r="38" customFormat="false" ht="15" hidden="false" customHeight="false" outlineLevel="0" collapsed="false">
      <c r="A38" s="111" t="s">
        <v>74</v>
      </c>
      <c r="B38" s="111" t="n">
        <v>3</v>
      </c>
      <c r="C38" s="111" t="n">
        <v>18</v>
      </c>
      <c r="D38" s="111" t="n">
        <f aca="false">B38-C38</f>
        <v>-15</v>
      </c>
      <c r="E38" s="111" t="n">
        <v>0</v>
      </c>
    </row>
    <row r="39" customFormat="false" ht="15" hidden="false" customHeight="false" outlineLevel="0" collapsed="false">
      <c r="A39" s="112" t="s">
        <v>75</v>
      </c>
      <c r="B39" s="112" t="n">
        <v>0</v>
      </c>
      <c r="C39" s="112" t="n">
        <v>16</v>
      </c>
      <c r="D39" s="112" t="n">
        <f aca="false">B39-C39</f>
        <v>-16</v>
      </c>
      <c r="E39" s="112" t="n">
        <v>0</v>
      </c>
    </row>
    <row r="40" customFormat="false" ht="15" hidden="false" customHeight="false" outlineLevel="0" collapsed="false">
      <c r="A40" s="113" t="s">
        <v>76</v>
      </c>
      <c r="B40" s="113" t="n">
        <v>77</v>
      </c>
      <c r="C40" s="113" t="n">
        <v>93</v>
      </c>
      <c r="D40" s="113" t="n">
        <f aca="false">B40-C40</f>
        <v>-16</v>
      </c>
      <c r="E40" s="113" t="n">
        <v>0</v>
      </c>
    </row>
    <row r="41" customFormat="false" ht="15" hidden="false" customHeight="false" outlineLevel="0" collapsed="false">
      <c r="A41" s="114" t="s">
        <v>11</v>
      </c>
      <c r="B41" s="114" t="n">
        <v>86</v>
      </c>
      <c r="C41" s="114" t="n">
        <v>105</v>
      </c>
      <c r="D41" s="114" t="n">
        <f aca="false">B41-C41</f>
        <v>-19</v>
      </c>
      <c r="E41" s="114" t="n">
        <v>0</v>
      </c>
    </row>
    <row r="42" customFormat="false" ht="15" hidden="false" customHeight="false" outlineLevel="0" collapsed="false">
      <c r="A42" s="115" t="s">
        <v>77</v>
      </c>
      <c r="B42" s="115" t="n">
        <v>4</v>
      </c>
      <c r="C42" s="115" t="n">
        <v>24</v>
      </c>
      <c r="D42" s="115" t="n">
        <f aca="false">B42-C42</f>
        <v>-20</v>
      </c>
      <c r="E42" s="115" t="n">
        <v>0</v>
      </c>
    </row>
    <row r="43" customFormat="false" ht="15" hidden="false" customHeight="false" outlineLevel="0" collapsed="false">
      <c r="A43" s="116" t="s">
        <v>24</v>
      </c>
      <c r="B43" s="116" t="n">
        <v>24</v>
      </c>
      <c r="C43" s="116" t="n">
        <v>44</v>
      </c>
      <c r="D43" s="116" t="n">
        <f aca="false">B43-C43</f>
        <v>-20</v>
      </c>
      <c r="E43" s="116" t="n">
        <v>0</v>
      </c>
    </row>
    <row r="44" customFormat="false" ht="15" hidden="false" customHeight="false" outlineLevel="0" collapsed="false">
      <c r="A44" s="117" t="s">
        <v>9</v>
      </c>
      <c r="B44" s="117" t="n">
        <v>128</v>
      </c>
      <c r="C44" s="117" t="n">
        <v>148</v>
      </c>
      <c r="D44" s="117" t="n">
        <f aca="false">B44-C44</f>
        <v>-20</v>
      </c>
      <c r="E44" s="117" t="n">
        <v>1</v>
      </c>
    </row>
    <row r="45" customFormat="false" ht="15" hidden="false" customHeight="false" outlineLevel="0" collapsed="false">
      <c r="A45" s="94" t="s">
        <v>78</v>
      </c>
      <c r="B45" s="94" t="n">
        <v>29</v>
      </c>
      <c r="C45" s="94" t="n">
        <v>62</v>
      </c>
      <c r="D45" s="94" t="n">
        <f aca="false">B45-C45</f>
        <v>-33</v>
      </c>
      <c r="E45" s="94" t="n">
        <v>0</v>
      </c>
    </row>
    <row r="46" customFormat="false" ht="15" hidden="false" customHeight="false" outlineLevel="0" collapsed="false">
      <c r="A46" s="77" t="s">
        <v>79</v>
      </c>
      <c r="B46" s="77" t="n">
        <v>0</v>
      </c>
      <c r="C46" s="77" t="n">
        <v>37</v>
      </c>
      <c r="D46" s="77" t="n">
        <f aca="false">B46-C46</f>
        <v>-37</v>
      </c>
      <c r="E46" s="77" t="n">
        <v>0</v>
      </c>
    </row>
    <row r="47" customFormat="false" ht="15" hidden="false" customHeight="false" outlineLevel="0" collapsed="false">
      <c r="A47" s="118" t="s">
        <v>80</v>
      </c>
      <c r="B47" s="118" t="n">
        <v>31</v>
      </c>
      <c r="C47" s="118" t="n">
        <v>82</v>
      </c>
      <c r="D47" s="118" t="n">
        <f aca="false">B47-C47</f>
        <v>-51</v>
      </c>
      <c r="E47" s="118" t="n">
        <v>0</v>
      </c>
      <c r="H47" s="119"/>
    </row>
    <row r="48" customFormat="false" ht="15" hidden="false" customHeight="false" outlineLevel="0" collapsed="false">
      <c r="B48" s="120" t="n">
        <f aca="false">SUM(B2:B47)</f>
        <v>2515</v>
      </c>
      <c r="D48" s="120" t="n">
        <f aca="false">SUM(D2:D47)</f>
        <v>0</v>
      </c>
      <c r="E48" s="121" t="n">
        <f aca="false">SUM(E2:E47)</f>
        <v>22</v>
      </c>
    </row>
    <row r="49" customFormat="false" ht="15" hidden="false" customHeight="false" outlineLevel="0" collapsed="false">
      <c r="D49" s="120" t="s">
        <v>81</v>
      </c>
      <c r="E49" s="120"/>
      <c r="F49" s="120"/>
      <c r="G49" s="120"/>
      <c r="H49" s="120"/>
    </row>
    <row r="50" customFormat="false" ht="15" hidden="false" customHeight="false" outlineLevel="0" collapsed="false">
      <c r="B50" s="2" t="s">
        <v>0</v>
      </c>
      <c r="C50" s="2" t="s">
        <v>1</v>
      </c>
      <c r="D50" s="2" t="s">
        <v>2</v>
      </c>
      <c r="E50" s="2" t="s">
        <v>56</v>
      </c>
    </row>
    <row r="51" customFormat="false" ht="14.25" hidden="false" customHeight="true" outlineLevel="0" collapsed="false">
      <c r="A51" s="2" t="s">
        <v>48</v>
      </c>
      <c r="B51" s="39" t="str">
        <f aca="false">_xlfn.XLOOKUP(MAX(B$2:B$47),B$2:B$47,$A$2:$A$47)</f>
        <v>Ethen</v>
      </c>
      <c r="C51" s="40" t="str">
        <f aca="false">_xlfn.XLOOKUP(MIN(C$2:C$47),C$2:C$47,$A$2:$A$47)</f>
        <v>Rylee</v>
      </c>
      <c r="D51" s="38" t="str">
        <f aca="false">_xlfn.XLOOKUP(MAX(D$2:D$47),D$2:D$47,$A$2:$A$47)</f>
        <v>Ethen</v>
      </c>
      <c r="E51" s="7" t="str">
        <f aca="false">_xlfn.XLOOKUP(LARGE(E2:E47,1),E2:E47,A2:A47,,,1)</f>
        <v>Owen</v>
      </c>
      <c r="H51" s="32"/>
    </row>
    <row r="52" customFormat="false" ht="15" hidden="false" customHeight="false" outlineLevel="0" collapsed="false">
      <c r="A52" s="2" t="s">
        <v>49</v>
      </c>
      <c r="B52" s="69" t="str">
        <f aca="false">_xlfn.XLOOKUP(LARGE(B$2:B$47,2),B$2:B$47,$A$2:$A$47,,,-1)</f>
        <v>Isa</v>
      </c>
      <c r="C52" s="70" t="str">
        <f aca="false">_xlfn.XLOOKUP(SMALL(C$2:C$47,2),C$2:C$47,$A$2:$A$47,,,-1)</f>
        <v>Zahira</v>
      </c>
      <c r="D52" s="42" t="str">
        <f aca="false">_xlfn.XLOOKUP(LARGE(D$2:D$47,2),D$2:D$47,$A$2:$A$47,,,-1)</f>
        <v>Rilyn</v>
      </c>
      <c r="E52" s="20" t="str">
        <f aca="false">_xlfn.XLOOKUP(LARGE(E2:E47,2),E2:E47,A2:A47,,,-1)</f>
        <v>Cadence</v>
      </c>
    </row>
    <row r="53" customFormat="false" ht="15" hidden="false" customHeight="false" outlineLevel="0" collapsed="false">
      <c r="A53" s="2" t="s">
        <v>50</v>
      </c>
      <c r="B53" s="35" t="str">
        <f aca="false">_xlfn.XLOOKUP(LARGE(B$2:B$47,3),B$2:B$47,$A$2:$A$47,,,1)</f>
        <v>Owen</v>
      </c>
      <c r="C53" s="36" t="str">
        <f aca="false">_xlfn.XLOOKUP(SMALL(C$2:C$47,3),C$2:C$47,$A$2:$A$47,,,1)</f>
        <v>Destiny</v>
      </c>
      <c r="D53" s="71" t="str">
        <f aca="false">_xlfn.XLOOKUP(LARGE(D$2:D$47,3),D$2:D$47,$A$2:$A$47,,,1)</f>
        <v>Owen</v>
      </c>
      <c r="E53" s="122" t="str">
        <f aca="false">_xlfn.XLOOKUP(LARGE(E2:E47,3),E2:E47,A2:A47,,,1)</f>
        <v>Ethen</v>
      </c>
    </row>
    <row r="54" customFormat="false" ht="15" hidden="false" customHeight="false" outlineLevel="0" collapsed="false">
      <c r="A54" s="2" t="s">
        <v>51</v>
      </c>
    </row>
    <row r="55" customFormat="false" ht="15" hidden="false" customHeight="false" outlineLevel="0" collapsed="false">
      <c r="A55" s="2" t="s">
        <v>82</v>
      </c>
      <c r="B55" s="61" t="str">
        <f aca="false">_xlfn.XLOOKUP(SMALL(B$2:B$47,3),B$2:B$47,$A$2:$A$47,,,-1)</f>
        <v>Lucas</v>
      </c>
      <c r="C55" s="62" t="str">
        <f aca="false">_xlfn.XLOOKUP(LARGE(C$2:C$47,3),C$2:C$47,$A$2:$A$47,,,-1)</f>
        <v>Owen</v>
      </c>
      <c r="D55" s="52" t="str">
        <f aca="false">_xlfn.XLOOKUP(SMALL(D$2:D$47,3),D$2:D$47,$A$2:$A$47,,,-1)</f>
        <v>Emma</v>
      </c>
    </row>
    <row r="56" customFormat="false" ht="15" hidden="false" customHeight="false" outlineLevel="0" collapsed="false">
      <c r="A56" s="2" t="s">
        <v>83</v>
      </c>
      <c r="B56" s="72" t="str">
        <f aca="false">_xlfn.XLOOKUP(SMALL(B$2:B$47,2),B$2:B$47,$A$2:$A$47,,,1)</f>
        <v>Destiny</v>
      </c>
      <c r="C56" s="73" t="str">
        <f aca="false">_xlfn.XLOOKUP(LARGE(C$2:C$47,2),C$2:C$47,$A$2:$A$47,,,1)</f>
        <v>Ethen</v>
      </c>
      <c r="D56" s="50" t="str">
        <f aca="false">_xlfn.XLOOKUP(SMALL(D$2:D$47,2),D$2:D$47,$A$2:$A$47,,,-1)</f>
        <v>Lucas</v>
      </c>
    </row>
    <row r="57" customFormat="false" ht="15" hidden="false" customHeight="false" outlineLevel="0" collapsed="false">
      <c r="A57" s="2" t="s">
        <v>84</v>
      </c>
      <c r="B57" s="58" t="str">
        <f aca="false">_xlfn.XLOOKUP(MIN(B$2:B$47),B$2:B$47,$A$2:$A$47,,,1)</f>
        <v>Destiny</v>
      </c>
      <c r="C57" s="59" t="str">
        <f aca="false">_xlfn.XLOOKUP(MAX(C2:C47),C2:C47,A2:A47,,,-1)</f>
        <v>Isa</v>
      </c>
      <c r="D57" s="51" t="str">
        <f aca="false">_xlfn.XLOOKUP(MIN(D$2:D$47),D$2:D$47,$A$2:$A$47,,,-1)</f>
        <v>Megan</v>
      </c>
    </row>
  </sheetData>
  <autoFilter ref="A1:E4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N49" activeCellId="0" sqref="N49"/>
    </sheetView>
  </sheetViews>
  <sheetFormatPr defaultColWidth="8.59765625" defaultRowHeight="15" customHeight="true" zeroHeight="false" outlineLevelRow="0" outlineLevelCol="0"/>
  <cols>
    <col collapsed="false" customWidth="true" hidden="false" outlineLevel="0" max="5" min="5" style="1" width="12.86"/>
    <col collapsed="false" customWidth="true" hidden="false" outlineLevel="0" max="7" min="7" style="1" width="12.86"/>
    <col collapsed="false" customWidth="true" hidden="false" outlineLevel="0" max="8" min="8" style="1" width="9.3"/>
  </cols>
  <sheetData>
    <row r="1" customFormat="false" ht="15" hidden="false" customHeight="false" outlineLevel="0" collapsed="false">
      <c r="A1" s="123" t="s">
        <v>44</v>
      </c>
      <c r="B1" s="124" t="s">
        <v>0</v>
      </c>
      <c r="C1" s="124" t="s">
        <v>1</v>
      </c>
      <c r="D1" s="124" t="s">
        <v>2</v>
      </c>
      <c r="E1" s="125" t="s">
        <v>56</v>
      </c>
    </row>
    <row r="2" customFormat="false" ht="15" hidden="false" customHeight="false" outlineLevel="0" collapsed="false">
      <c r="A2" s="126" t="s">
        <v>65</v>
      </c>
      <c r="B2" s="126" t="n">
        <v>0</v>
      </c>
      <c r="C2" s="126" t="n">
        <v>4</v>
      </c>
      <c r="D2" s="126" t="n">
        <f aca="false">B2-C2</f>
        <v>-4</v>
      </c>
      <c r="E2" s="126" t="n">
        <v>0</v>
      </c>
      <c r="G2" s="127" t="s">
        <v>45</v>
      </c>
      <c r="H2" s="128" t="n">
        <v>45685</v>
      </c>
      <c r="I2" s="128"/>
    </row>
    <row r="3" customFormat="false" ht="15" hidden="false" customHeight="false" outlineLevel="0" collapsed="false">
      <c r="A3" s="129" t="s">
        <v>67</v>
      </c>
      <c r="B3" s="129" t="n">
        <v>1</v>
      </c>
      <c r="C3" s="129" t="n">
        <v>0</v>
      </c>
      <c r="D3" s="129" t="n">
        <f aca="false">B3-C3</f>
        <v>1</v>
      </c>
      <c r="E3" s="129" t="n">
        <v>0</v>
      </c>
      <c r="G3" s="127"/>
      <c r="H3" s="128"/>
      <c r="I3" s="128"/>
    </row>
    <row r="4" customFormat="false" ht="15" hidden="false" customHeight="false" outlineLevel="0" collapsed="false">
      <c r="A4" s="130" t="s">
        <v>70</v>
      </c>
      <c r="B4" s="130" t="n">
        <v>0</v>
      </c>
      <c r="C4" s="130" t="n">
        <v>0</v>
      </c>
      <c r="D4" s="130" t="n">
        <f aca="false">B4-C4</f>
        <v>0</v>
      </c>
      <c r="E4" s="130" t="n">
        <v>0</v>
      </c>
    </row>
    <row r="5" customFormat="false" ht="15" hidden="false" customHeight="false" outlineLevel="0" collapsed="false">
      <c r="A5" s="131" t="s">
        <v>59</v>
      </c>
      <c r="B5" s="131" t="n">
        <v>0</v>
      </c>
      <c r="C5" s="131" t="n">
        <v>0</v>
      </c>
      <c r="D5" s="131" t="n">
        <f aca="false">B5-C5</f>
        <v>0</v>
      </c>
      <c r="E5" s="131" t="n">
        <v>0</v>
      </c>
      <c r="F5" s="21"/>
      <c r="G5" s="21"/>
      <c r="H5" s="21"/>
      <c r="I5" s="21"/>
      <c r="J5" s="21"/>
      <c r="K5" s="21"/>
      <c r="L5" s="21"/>
      <c r="M5" s="21"/>
      <c r="N5" s="21"/>
    </row>
    <row r="6" customFormat="false" ht="15" hidden="false" customHeight="true" outlineLevel="0" collapsed="false">
      <c r="A6" s="132" t="s">
        <v>4</v>
      </c>
      <c r="B6" s="132" t="n">
        <v>4</v>
      </c>
      <c r="C6" s="132" t="n">
        <v>3</v>
      </c>
      <c r="D6" s="132" t="n">
        <f aca="false">B6-C6</f>
        <v>1</v>
      </c>
      <c r="E6" s="132" t="n">
        <v>0</v>
      </c>
      <c r="F6" s="21"/>
      <c r="G6" s="84"/>
      <c r="H6" s="84"/>
      <c r="I6" s="21"/>
      <c r="J6" s="21"/>
      <c r="K6" s="21"/>
      <c r="L6" s="21"/>
      <c r="M6" s="21"/>
      <c r="N6" s="21"/>
    </row>
    <row r="7" customFormat="false" ht="15" hidden="false" customHeight="true" outlineLevel="0" collapsed="false">
      <c r="A7" s="133" t="s">
        <v>75</v>
      </c>
      <c r="B7" s="133" t="n">
        <v>0</v>
      </c>
      <c r="C7" s="133" t="n">
        <v>2</v>
      </c>
      <c r="D7" s="133" t="n">
        <f aca="false">B7-C7</f>
        <v>-2</v>
      </c>
      <c r="E7" s="133" t="n">
        <v>0</v>
      </c>
      <c r="F7" s="21"/>
      <c r="G7" s="84"/>
      <c r="H7" s="84"/>
      <c r="I7" s="21"/>
      <c r="J7" s="21"/>
      <c r="K7" s="21"/>
      <c r="L7" s="21"/>
      <c r="M7" s="21"/>
      <c r="N7" s="21"/>
    </row>
    <row r="8" customFormat="false" ht="15" hidden="false" customHeight="false" outlineLevel="0" collapsed="false">
      <c r="A8" s="134" t="s">
        <v>60</v>
      </c>
      <c r="B8" s="134" t="n">
        <v>13</v>
      </c>
      <c r="C8" s="134" t="n">
        <v>13</v>
      </c>
      <c r="D8" s="134" t="n">
        <f aca="false">B8-C8</f>
        <v>1</v>
      </c>
      <c r="E8" s="134" t="n">
        <v>0</v>
      </c>
      <c r="F8" s="21"/>
      <c r="G8" s="21"/>
      <c r="H8" s="21"/>
      <c r="I8" s="21"/>
      <c r="J8" s="21"/>
      <c r="K8" s="21"/>
      <c r="L8" s="21"/>
      <c r="M8" s="21"/>
      <c r="N8" s="21"/>
    </row>
    <row r="9" customFormat="false" ht="15" hidden="false" customHeight="false" outlineLevel="0" collapsed="false">
      <c r="A9" s="135" t="s">
        <v>66</v>
      </c>
      <c r="B9" s="135" t="n">
        <v>8</v>
      </c>
      <c r="C9" s="135" t="n">
        <v>10</v>
      </c>
      <c r="D9" s="135" t="n">
        <f aca="false">B9-C9</f>
        <v>-2</v>
      </c>
      <c r="E9" s="135" t="n">
        <v>0</v>
      </c>
      <c r="F9" s="21"/>
      <c r="G9" s="21"/>
      <c r="H9" s="21"/>
      <c r="I9" s="21"/>
      <c r="J9" s="21"/>
      <c r="K9" s="21"/>
      <c r="L9" s="21"/>
      <c r="M9" s="21"/>
      <c r="N9" s="21"/>
    </row>
    <row r="10" customFormat="false" ht="15" hidden="false" customHeight="false" outlineLevel="0" collapsed="false">
      <c r="A10" s="136" t="s">
        <v>5</v>
      </c>
      <c r="B10" s="136" t="n">
        <v>0</v>
      </c>
      <c r="C10" s="136" t="n">
        <v>0</v>
      </c>
      <c r="D10" s="136" t="n">
        <f aca="false">B10-C10</f>
        <v>0</v>
      </c>
      <c r="E10" s="136" t="n">
        <v>0</v>
      </c>
      <c r="F10" s="21"/>
      <c r="G10" s="21"/>
      <c r="H10" s="21"/>
      <c r="I10" s="21"/>
      <c r="J10" s="21"/>
      <c r="K10" s="21"/>
      <c r="L10" s="21"/>
      <c r="M10" s="21"/>
      <c r="N10" s="21"/>
    </row>
    <row r="11" customFormat="false" ht="15" hidden="false" customHeight="false" outlineLevel="0" collapsed="false">
      <c r="A11" s="137" t="s">
        <v>6</v>
      </c>
      <c r="B11" s="137" t="n">
        <v>0</v>
      </c>
      <c r="C11" s="137" t="n">
        <v>0</v>
      </c>
      <c r="D11" s="137" t="n">
        <f aca="false">B11-C11</f>
        <v>0</v>
      </c>
      <c r="E11" s="137" t="n">
        <v>0</v>
      </c>
      <c r="F11" s="21"/>
      <c r="G11" s="21"/>
      <c r="H11" s="21"/>
      <c r="I11" s="21"/>
      <c r="J11" s="21"/>
      <c r="K11" s="21"/>
      <c r="L11" s="21"/>
      <c r="M11" s="21"/>
      <c r="N11" s="21"/>
    </row>
    <row r="12" customFormat="false" ht="15" hidden="false" customHeight="false" outlineLevel="0" collapsed="false">
      <c r="A12" s="138" t="s">
        <v>68</v>
      </c>
      <c r="B12" s="138" t="n">
        <v>2</v>
      </c>
      <c r="C12" s="138" t="n">
        <v>2</v>
      </c>
      <c r="D12" s="138" t="n">
        <f aca="false">B12-C12</f>
        <v>0</v>
      </c>
      <c r="E12" s="138" t="n">
        <v>0</v>
      </c>
      <c r="F12" s="21"/>
      <c r="G12" s="21"/>
      <c r="H12" s="21"/>
      <c r="I12" s="21"/>
      <c r="J12" s="21"/>
      <c r="K12" s="21"/>
      <c r="L12" s="21"/>
      <c r="M12" s="21"/>
      <c r="N12" s="21"/>
    </row>
    <row r="13" customFormat="false" ht="15" hidden="false" customHeight="false" outlineLevel="0" collapsed="false">
      <c r="A13" s="139" t="s">
        <v>9</v>
      </c>
      <c r="B13" s="139" t="n">
        <v>9</v>
      </c>
      <c r="C13" s="139" t="n">
        <v>5</v>
      </c>
      <c r="D13" s="139" t="n">
        <f aca="false">B13-C13</f>
        <v>4</v>
      </c>
      <c r="E13" s="139" t="n">
        <v>0</v>
      </c>
      <c r="F13" s="21"/>
      <c r="G13" s="91"/>
      <c r="H13" s="91"/>
      <c r="I13" s="91"/>
      <c r="J13" s="91"/>
      <c r="K13" s="91"/>
      <c r="L13" s="91"/>
      <c r="M13" s="91"/>
      <c r="N13" s="21"/>
    </row>
    <row r="14" customFormat="false" ht="15" hidden="false" customHeight="false" outlineLevel="0" collapsed="false">
      <c r="A14" s="140" t="s">
        <v>10</v>
      </c>
      <c r="B14" s="140" t="n">
        <v>5</v>
      </c>
      <c r="C14" s="140" t="n">
        <v>4</v>
      </c>
      <c r="D14" s="140" t="n">
        <f aca="false">B14-C14</f>
        <v>1</v>
      </c>
      <c r="E14" s="140" t="n">
        <v>0</v>
      </c>
      <c r="F14" s="21"/>
      <c r="G14" s="91"/>
      <c r="H14" s="91"/>
      <c r="I14" s="91"/>
      <c r="J14" s="91"/>
      <c r="K14" s="91"/>
      <c r="L14" s="91"/>
      <c r="M14" s="91"/>
      <c r="N14" s="21"/>
    </row>
    <row r="15" customFormat="false" ht="15" hidden="false" customHeight="false" outlineLevel="0" collapsed="false">
      <c r="A15" s="135" t="s">
        <v>77</v>
      </c>
      <c r="B15" s="135" t="n">
        <v>0</v>
      </c>
      <c r="C15" s="135" t="n">
        <v>1</v>
      </c>
      <c r="D15" s="135" t="n">
        <f aca="false">B15-C15</f>
        <v>-1</v>
      </c>
      <c r="E15" s="135" t="n">
        <v>0</v>
      </c>
      <c r="F15" s="21"/>
      <c r="G15" s="91"/>
      <c r="H15" s="91"/>
      <c r="I15" s="91"/>
      <c r="J15" s="91"/>
      <c r="K15" s="91"/>
      <c r="L15" s="91"/>
      <c r="M15" s="21"/>
      <c r="N15" s="21"/>
    </row>
    <row r="16" customFormat="false" ht="15" hidden="false" customHeight="false" outlineLevel="0" collapsed="false">
      <c r="A16" s="140" t="s">
        <v>78</v>
      </c>
      <c r="B16" s="140" t="n">
        <v>0</v>
      </c>
      <c r="C16" s="140" t="n">
        <v>1</v>
      </c>
      <c r="D16" s="140" t="n">
        <f aca="false">B16-C16</f>
        <v>-1</v>
      </c>
      <c r="E16" s="140" t="n">
        <v>0</v>
      </c>
      <c r="F16" s="21"/>
      <c r="G16" s="91"/>
      <c r="H16" s="91"/>
      <c r="I16" s="91"/>
      <c r="J16" s="91"/>
      <c r="K16" s="91"/>
      <c r="L16" s="91"/>
      <c r="M16" s="91"/>
      <c r="N16" s="21"/>
    </row>
    <row r="17" customFormat="false" ht="15" hidden="false" customHeight="false" outlineLevel="0" collapsed="false">
      <c r="A17" s="132" t="s">
        <v>11</v>
      </c>
      <c r="B17" s="132" t="n">
        <v>0</v>
      </c>
      <c r="C17" s="132" t="n">
        <v>0</v>
      </c>
      <c r="D17" s="132" t="n">
        <f aca="false">B17-C17</f>
        <v>0</v>
      </c>
      <c r="E17" s="132" t="n">
        <v>0</v>
      </c>
      <c r="F17" s="21"/>
      <c r="G17" s="91"/>
      <c r="H17" s="91"/>
      <c r="I17" s="91"/>
      <c r="J17" s="91"/>
      <c r="K17" s="91"/>
      <c r="L17" s="91"/>
      <c r="M17" s="21"/>
      <c r="N17" s="21"/>
    </row>
    <row r="18" customFormat="false" ht="15" hidden="false" customHeight="false" outlineLevel="0" collapsed="false">
      <c r="A18" s="141" t="s">
        <v>57</v>
      </c>
      <c r="B18" s="141" t="n">
        <v>31</v>
      </c>
      <c r="C18" s="141" t="n">
        <v>11</v>
      </c>
      <c r="D18" s="141" t="n">
        <f aca="false">B18-C18</f>
        <v>20</v>
      </c>
      <c r="E18" s="141" t="n">
        <v>0</v>
      </c>
      <c r="F18" s="21"/>
      <c r="H18" s="1" t="s">
        <v>0</v>
      </c>
      <c r="I18" s="1" t="s">
        <v>1</v>
      </c>
      <c r="J18" s="1" t="s">
        <v>2</v>
      </c>
      <c r="K18" s="1" t="s">
        <v>56</v>
      </c>
      <c r="L18" s="91"/>
      <c r="M18" s="21"/>
      <c r="N18" s="21"/>
    </row>
    <row r="19" customFormat="false" ht="15" hidden="false" customHeight="false" outlineLevel="0" collapsed="false">
      <c r="A19" s="132" t="s">
        <v>64</v>
      </c>
      <c r="B19" s="132" t="n">
        <v>0</v>
      </c>
      <c r="C19" s="132" t="n">
        <v>0</v>
      </c>
      <c r="D19" s="132" t="n">
        <f aca="false">B19-C19</f>
        <v>0</v>
      </c>
      <c r="E19" s="132" t="n">
        <v>0</v>
      </c>
      <c r="F19" s="21"/>
      <c r="G19" s="2" t="s">
        <v>48</v>
      </c>
      <c r="H19" s="39" t="str">
        <f aca="false">_xlfn.XLOOKUP(MAX(B$2:B$47),B$2:B$47,$A$2:$A$47)</f>
        <v>Ethen</v>
      </c>
      <c r="I19" s="40" t="str">
        <f aca="false">_xlfn.XLOOKUP(MIN(C$2:C$47),C$2:C$47,$A$2:$A$47)</f>
        <v>Alondra</v>
      </c>
      <c r="J19" s="38" t="str">
        <f aca="false">_xlfn.XLOOKUP(MAX(D$2:D$47),D$2:D$47,$A$2:$A$47)</f>
        <v>Ethen</v>
      </c>
      <c r="K19" s="7" t="str">
        <f aca="false">_xlfn.XLOOKUP(LARGE(E2:E47,1),E2:E47,A2:A47,,,1)</f>
        <v>Adrian</v>
      </c>
      <c r="L19" s="91"/>
      <c r="M19" s="21"/>
      <c r="N19" s="21"/>
    </row>
    <row r="20" customFormat="false" ht="15" hidden="false" customHeight="false" outlineLevel="0" collapsed="false">
      <c r="A20" s="142" t="s">
        <v>12</v>
      </c>
      <c r="B20" s="142" t="n">
        <v>2</v>
      </c>
      <c r="C20" s="142" t="n">
        <v>1</v>
      </c>
      <c r="D20" s="142" t="n">
        <f aca="false">B20-C20</f>
        <v>1</v>
      </c>
      <c r="E20" s="142" t="n">
        <v>0</v>
      </c>
      <c r="F20" s="21"/>
      <c r="G20" s="2" t="s">
        <v>49</v>
      </c>
      <c r="H20" s="69" t="str">
        <f aca="false">_xlfn.XLOOKUP(LARGE(B$2:B$47,2),B$2:B$47,$A$2:$A$47,,,-1)</f>
        <v>Isa</v>
      </c>
      <c r="I20" s="70" t="str">
        <f aca="false">_xlfn.XLOOKUP(SMALL(C$2:C$47,2),C$2:C$47,$A$2:$A$47,,,-1)</f>
        <v>Sariah</v>
      </c>
      <c r="J20" s="42" t="str">
        <f aca="false">_xlfn.XLOOKUP(LARGE(D$2:D$47,2),D$2:D$47,$A$2:$A$47,,,-1)</f>
        <v>Owen</v>
      </c>
      <c r="K20" s="20" t="str">
        <f aca="false">_xlfn.XLOOKUP(LARGE(E2:E47,2),E2:E47,A2:A47,,,-1)</f>
        <v>Xavier</v>
      </c>
      <c r="L20" s="91"/>
      <c r="M20" s="21"/>
      <c r="N20" s="21"/>
    </row>
    <row r="21" customFormat="false" ht="15" hidden="false" customHeight="false" outlineLevel="0" collapsed="false">
      <c r="A21" s="143" t="s">
        <v>63</v>
      </c>
      <c r="B21" s="143" t="n">
        <v>1</v>
      </c>
      <c r="C21" s="143" t="n">
        <v>0</v>
      </c>
      <c r="D21" s="143" t="n">
        <f aca="false">B21-C21</f>
        <v>1</v>
      </c>
      <c r="E21" s="143" t="n">
        <v>0</v>
      </c>
      <c r="F21" s="21"/>
      <c r="G21" s="2" t="s">
        <v>50</v>
      </c>
      <c r="H21" s="35" t="str">
        <f aca="false">_xlfn.XLOOKUP(LARGE(B$2:B$47,3),B$2:B$47,$A$2:$A$47,,,1)</f>
        <v>Owen</v>
      </c>
      <c r="I21" s="36" t="str">
        <f aca="false">_xlfn.XLOOKUP(SMALL(C$2:C$47,3),C$2:C$47,$A$2:$A$47,,,1)</f>
        <v>Alondra</v>
      </c>
      <c r="J21" s="71" t="str">
        <f aca="false">_xlfn.XLOOKUP(LARGE(D$2:D$47,3),D$2:D$47,$A$2:$A$47,,,1)</f>
        <v>Donte</v>
      </c>
      <c r="K21" s="122" t="str">
        <f aca="false">_xlfn.XLOOKUP(LARGE(E2:E47,3),E2:E47,A2:A47,,,1)</f>
        <v>Adrian</v>
      </c>
      <c r="L21" s="91"/>
      <c r="M21" s="21"/>
      <c r="N21" s="21"/>
    </row>
    <row r="22" customFormat="false" ht="15" hidden="false" customHeight="false" outlineLevel="0" collapsed="false">
      <c r="A22" s="140" t="s">
        <v>13</v>
      </c>
      <c r="B22" s="140" t="n">
        <v>0</v>
      </c>
      <c r="C22" s="140" t="n">
        <v>3</v>
      </c>
      <c r="D22" s="140" t="n">
        <f aca="false">B22-C22</f>
        <v>-3</v>
      </c>
      <c r="E22" s="140" t="n">
        <v>0</v>
      </c>
      <c r="F22" s="21"/>
      <c r="G22" s="2" t="s">
        <v>51</v>
      </c>
      <c r="H22" s="2"/>
      <c r="L22" s="21"/>
      <c r="M22" s="21"/>
      <c r="N22" s="21"/>
    </row>
    <row r="23" customFormat="false" ht="15" hidden="false" customHeight="false" outlineLevel="0" collapsed="false">
      <c r="A23" s="144" t="s">
        <v>61</v>
      </c>
      <c r="B23" s="144" t="n">
        <v>17</v>
      </c>
      <c r="C23" s="144" t="n">
        <v>17</v>
      </c>
      <c r="D23" s="144" t="n">
        <f aca="false">B23-C23</f>
        <v>0</v>
      </c>
      <c r="E23" s="144" t="n">
        <v>0</v>
      </c>
      <c r="F23" s="21"/>
      <c r="G23" s="2" t="s">
        <v>82</v>
      </c>
      <c r="H23" s="61" t="str">
        <f aca="false">_xlfn.XLOOKUP(SMALL(B$2:B$47,3),B$2:B$47,$A$2:$A$47,,,-1)</f>
        <v>Trevor</v>
      </c>
      <c r="I23" s="62" t="str">
        <f aca="false">_xlfn.XLOOKUP(LARGE(C$2:C$47,3),C$2:C$47,$A$2:$A$47,,,-1)</f>
        <v>Xavier</v>
      </c>
      <c r="J23" s="52" t="str">
        <f aca="false">_xlfn.XLOOKUP(SMALL(D$2:D$47,3),D$2:D$47,$A$2:$A$47,,,-1)</f>
        <v>Lucas</v>
      </c>
      <c r="L23" s="21"/>
      <c r="M23" s="21"/>
      <c r="N23" s="21"/>
    </row>
    <row r="24" customFormat="false" ht="15" hidden="false" customHeight="false" outlineLevel="0" collapsed="false">
      <c r="A24" s="145" t="s">
        <v>14</v>
      </c>
      <c r="B24" s="145" t="n">
        <v>0</v>
      </c>
      <c r="C24" s="145" t="n">
        <v>0</v>
      </c>
      <c r="D24" s="145" t="n">
        <f aca="false">B24-C24</f>
        <v>0</v>
      </c>
      <c r="E24" s="145" t="n">
        <v>0</v>
      </c>
      <c r="G24" s="2" t="s">
        <v>83</v>
      </c>
      <c r="H24" s="72" t="str">
        <f aca="false">_xlfn.XLOOKUP(SMALL(B$2:B$47,2),B$2:B$47,$A$2:$A$47,,,1)</f>
        <v>Adrian</v>
      </c>
      <c r="I24" s="73" t="str">
        <f aca="false">_xlfn.XLOOKUP(LARGE(C$2:C$47,2),C$2:C$47,$A$2:$A$47,,,1)</f>
        <v>Cadence</v>
      </c>
      <c r="J24" s="50" t="str">
        <f aca="false">_xlfn.XLOOKUP(SMALL(D$2:D$47,2),D$2:D$47,$A$2:$A$47,,,-1)</f>
        <v>Lucas</v>
      </c>
    </row>
    <row r="25" customFormat="false" ht="15" hidden="false" customHeight="false" outlineLevel="0" collapsed="false">
      <c r="A25" s="146" t="s">
        <v>73</v>
      </c>
      <c r="B25" s="146" t="n">
        <v>0</v>
      </c>
      <c r="C25" s="146" t="n">
        <v>4</v>
      </c>
      <c r="D25" s="146" t="n">
        <f aca="false">B25-C25</f>
        <v>-4</v>
      </c>
      <c r="E25" s="146" t="n">
        <v>0</v>
      </c>
      <c r="G25" s="2" t="s">
        <v>84</v>
      </c>
      <c r="H25" s="58" t="str">
        <f aca="false">_xlfn.XLOOKUP(MIN(B$2:B$47),B$2:B$47,$A$2:$A$47,,,1)</f>
        <v>Adrian</v>
      </c>
      <c r="I25" s="59" t="str">
        <f aca="false">_xlfn.XLOOKUP(MAX(C2:C47),C2:C47,A2:A47,,,-1)</f>
        <v>Isa</v>
      </c>
      <c r="J25" s="51" t="str">
        <f aca="false">_xlfn.XLOOKUP(MIN(D$2:D$47),D$2:D$47,$A$2:$A$47,,,-1)</f>
        <v>Xavier</v>
      </c>
    </row>
    <row r="26" customFormat="false" ht="15" hidden="false" customHeight="false" outlineLevel="0" collapsed="false">
      <c r="A26" s="147" t="s">
        <v>76</v>
      </c>
      <c r="B26" s="147" t="n">
        <v>7</v>
      </c>
      <c r="C26" s="147" t="n">
        <v>8</v>
      </c>
      <c r="D26" s="147" t="n">
        <f aca="false">B26-C26</f>
        <v>-1</v>
      </c>
      <c r="E26" s="147" t="n">
        <v>0</v>
      </c>
    </row>
    <row r="27" customFormat="false" ht="15" hidden="false" customHeight="false" outlineLevel="0" collapsed="false">
      <c r="A27" s="148" t="s">
        <v>15</v>
      </c>
      <c r="B27" s="148" t="n">
        <v>1</v>
      </c>
      <c r="C27" s="148" t="n">
        <v>0</v>
      </c>
      <c r="D27" s="148" t="n">
        <f aca="false">B27-C27</f>
        <v>1</v>
      </c>
      <c r="E27" s="148" t="n">
        <v>0</v>
      </c>
    </row>
    <row r="28" customFormat="false" ht="15" hidden="false" customHeight="false" outlineLevel="0" collapsed="false">
      <c r="A28" s="133" t="s">
        <v>17</v>
      </c>
      <c r="B28" s="133" t="n">
        <v>1</v>
      </c>
      <c r="C28" s="133" t="n">
        <v>0</v>
      </c>
      <c r="D28" s="133" t="n">
        <f aca="false">B28-C28</f>
        <v>1</v>
      </c>
      <c r="E28" s="133" t="n">
        <v>0</v>
      </c>
    </row>
    <row r="29" customFormat="false" ht="15" hidden="false" customHeight="false" outlineLevel="0" collapsed="false">
      <c r="A29" s="134" t="s">
        <v>18</v>
      </c>
      <c r="B29" s="134" t="n">
        <v>5</v>
      </c>
      <c r="C29" s="134" t="n">
        <v>6</v>
      </c>
      <c r="D29" s="134" t="n">
        <f aca="false">B29-C29</f>
        <v>-1</v>
      </c>
      <c r="E29" s="134" t="n">
        <v>0</v>
      </c>
    </row>
    <row r="30" customFormat="false" ht="15" hidden="false" customHeight="false" outlineLevel="0" collapsed="false">
      <c r="A30" s="134" t="s">
        <v>19</v>
      </c>
      <c r="B30" s="134" t="n">
        <v>0</v>
      </c>
      <c r="C30" s="134" t="n">
        <v>2</v>
      </c>
      <c r="D30" s="134" t="n">
        <f aca="false">B30-C30</f>
        <v>-2</v>
      </c>
      <c r="E30" s="134" t="n">
        <v>0</v>
      </c>
    </row>
    <row r="31" customFormat="false" ht="15" hidden="false" customHeight="false" outlineLevel="0" collapsed="false">
      <c r="A31" s="129" t="s">
        <v>79</v>
      </c>
      <c r="B31" s="129" t="n">
        <v>0</v>
      </c>
      <c r="C31" s="129" t="n">
        <v>4</v>
      </c>
      <c r="D31" s="129" t="n">
        <f aca="false">B31-C31</f>
        <v>-4</v>
      </c>
      <c r="E31" s="129" t="n">
        <v>0</v>
      </c>
    </row>
    <row r="32" customFormat="false" ht="15" hidden="false" customHeight="false" outlineLevel="0" collapsed="false">
      <c r="A32" s="146" t="s">
        <v>72</v>
      </c>
      <c r="B32" s="146" t="n">
        <v>0</v>
      </c>
      <c r="C32" s="146" t="n">
        <v>1</v>
      </c>
      <c r="D32" s="146" t="n">
        <f aca="false">B32-C32</f>
        <v>-1</v>
      </c>
      <c r="E32" s="146" t="n">
        <v>0</v>
      </c>
    </row>
    <row r="33" customFormat="false" ht="15" hidden="false" customHeight="false" outlineLevel="0" collapsed="false">
      <c r="A33" s="133" t="s">
        <v>85</v>
      </c>
      <c r="B33" s="133" t="n">
        <v>0</v>
      </c>
      <c r="C33" s="133" t="n">
        <v>1</v>
      </c>
      <c r="D33" s="133" t="n">
        <f aca="false">B33-C33</f>
        <v>-1</v>
      </c>
      <c r="E33" s="133" t="n">
        <v>0</v>
      </c>
    </row>
    <row r="34" customFormat="false" ht="15" hidden="false" customHeight="false" outlineLevel="0" collapsed="false">
      <c r="A34" s="131" t="s">
        <v>80</v>
      </c>
      <c r="B34" s="131" t="n">
        <v>2</v>
      </c>
      <c r="C34" s="131" t="n">
        <v>2</v>
      </c>
      <c r="D34" s="131" t="n">
        <f aca="false">B34-C34</f>
        <v>0</v>
      </c>
      <c r="E34" s="131" t="n">
        <v>0</v>
      </c>
    </row>
    <row r="35" customFormat="false" ht="15" hidden="false" customHeight="false" outlineLevel="0" collapsed="false">
      <c r="A35" s="126" t="s">
        <v>21</v>
      </c>
      <c r="B35" s="126" t="n">
        <v>0</v>
      </c>
      <c r="C35" s="126" t="n">
        <v>0</v>
      </c>
      <c r="D35" s="126" t="n">
        <f aca="false">B35-C35</f>
        <v>0</v>
      </c>
      <c r="E35" s="126" t="n">
        <v>0</v>
      </c>
    </row>
    <row r="36" customFormat="false" ht="15" hidden="false" customHeight="false" outlineLevel="0" collapsed="false">
      <c r="A36" s="145" t="s">
        <v>62</v>
      </c>
      <c r="B36" s="145" t="n">
        <v>0</v>
      </c>
      <c r="C36" s="145" t="n">
        <v>1</v>
      </c>
      <c r="D36" s="145" t="n">
        <f aca="false">B36-C36</f>
        <v>-1</v>
      </c>
      <c r="E36" s="145" t="n">
        <v>0</v>
      </c>
    </row>
    <row r="37" customFormat="false" ht="15" hidden="false" customHeight="false" outlineLevel="0" collapsed="false">
      <c r="A37" s="146" t="s">
        <v>58</v>
      </c>
      <c r="B37" s="146" t="n">
        <v>14</v>
      </c>
      <c r="C37" s="146" t="n">
        <v>6</v>
      </c>
      <c r="D37" s="146" t="n">
        <f aca="false">B37-C37</f>
        <v>8</v>
      </c>
      <c r="E37" s="146" t="n">
        <v>0</v>
      </c>
    </row>
    <row r="38" customFormat="false" ht="15" hidden="false" customHeight="false" outlineLevel="0" collapsed="false">
      <c r="A38" s="148" t="s">
        <v>71</v>
      </c>
      <c r="B38" s="148" t="n">
        <v>0</v>
      </c>
      <c r="C38" s="148" t="n">
        <v>0</v>
      </c>
      <c r="D38" s="148" t="n">
        <f aca="false">B38-C38</f>
        <v>0</v>
      </c>
      <c r="E38" s="148" t="n">
        <v>0</v>
      </c>
    </row>
    <row r="39" customFormat="false" ht="15" hidden="false" customHeight="false" outlineLevel="0" collapsed="false">
      <c r="A39" s="149" t="s">
        <v>22</v>
      </c>
      <c r="B39" s="149" t="n">
        <v>4</v>
      </c>
      <c r="C39" s="149" t="n">
        <v>1</v>
      </c>
      <c r="D39" s="149" t="n">
        <f aca="false">B39-C39</f>
        <v>3</v>
      </c>
      <c r="E39" s="149" t="n">
        <v>0</v>
      </c>
    </row>
    <row r="40" customFormat="false" ht="15" hidden="false" customHeight="false" outlineLevel="0" collapsed="false">
      <c r="A40" s="140" t="s">
        <v>23</v>
      </c>
      <c r="B40" s="140" t="n">
        <v>3</v>
      </c>
      <c r="C40" s="140" t="n">
        <v>4</v>
      </c>
      <c r="D40" s="140" t="n">
        <f aca="false">B40-C40</f>
        <v>-1</v>
      </c>
      <c r="E40" s="140" t="n">
        <v>0</v>
      </c>
    </row>
    <row r="41" customFormat="false" ht="15" hidden="false" customHeight="false" outlineLevel="0" collapsed="false">
      <c r="A41" s="144" t="s">
        <v>24</v>
      </c>
      <c r="B41" s="144" t="n">
        <v>2</v>
      </c>
      <c r="C41" s="144" t="n">
        <v>5</v>
      </c>
      <c r="D41" s="144" t="n">
        <f aca="false">B41-C41</f>
        <v>-3</v>
      </c>
      <c r="E41" s="144" t="n">
        <v>0</v>
      </c>
    </row>
    <row r="42" customFormat="false" ht="15" hidden="false" customHeight="false" outlineLevel="0" collapsed="false">
      <c r="A42" s="146" t="s">
        <v>25</v>
      </c>
      <c r="B42" s="146" t="n">
        <v>0</v>
      </c>
      <c r="C42" s="146" t="n">
        <v>0</v>
      </c>
      <c r="D42" s="146" t="n">
        <f aca="false">B42-C42</f>
        <v>0</v>
      </c>
      <c r="E42" s="146" t="n">
        <v>0</v>
      </c>
    </row>
    <row r="43" customFormat="false" ht="15" hidden="false" customHeight="false" outlineLevel="0" collapsed="false">
      <c r="A43" s="150" t="s">
        <v>26</v>
      </c>
      <c r="B43" s="150" t="n">
        <v>0</v>
      </c>
      <c r="C43" s="150" t="n">
        <v>0</v>
      </c>
      <c r="D43" s="150" t="n">
        <f aca="false">B43-C43</f>
        <v>0</v>
      </c>
      <c r="E43" s="150" t="n">
        <v>0</v>
      </c>
    </row>
    <row r="44" customFormat="false" ht="15" hidden="false" customHeight="false" outlineLevel="0" collapsed="false">
      <c r="A44" s="151" t="s">
        <v>27</v>
      </c>
      <c r="B44" s="151" t="n">
        <v>7</v>
      </c>
      <c r="C44" s="151" t="n">
        <v>10</v>
      </c>
      <c r="D44" s="151" t="n">
        <f aca="false">B44-C44</f>
        <v>-3</v>
      </c>
      <c r="E44" s="151" t="n">
        <v>0</v>
      </c>
    </row>
    <row r="45" customFormat="false" ht="15" hidden="false" customHeight="false" outlineLevel="0" collapsed="false">
      <c r="A45" s="152" t="s">
        <v>74</v>
      </c>
      <c r="B45" s="152" t="n">
        <v>0</v>
      </c>
      <c r="C45" s="152" t="n">
        <v>2</v>
      </c>
      <c r="D45" s="152" t="n">
        <f aca="false">B45-C45</f>
        <v>-2</v>
      </c>
      <c r="E45" s="152" t="n">
        <v>0</v>
      </c>
    </row>
    <row r="46" customFormat="false" ht="15" hidden="false" customHeight="false" outlineLevel="0" collapsed="false">
      <c r="A46" s="139" t="s">
        <v>28</v>
      </c>
      <c r="B46" s="139" t="n">
        <v>0</v>
      </c>
      <c r="C46" s="139" t="n">
        <v>1</v>
      </c>
      <c r="D46" s="139" t="n">
        <f aca="false">B46-C46</f>
        <v>-1</v>
      </c>
      <c r="E46" s="139" t="n">
        <v>0</v>
      </c>
    </row>
    <row r="47" customFormat="false" ht="15" hidden="false" customHeight="false" outlineLevel="0" collapsed="false">
      <c r="A47" s="142" t="s">
        <v>29</v>
      </c>
      <c r="B47" s="142" t="n">
        <v>7</v>
      </c>
      <c r="C47" s="142" t="n">
        <v>12</v>
      </c>
      <c r="D47" s="142" t="n">
        <f aca="false">B47-C47</f>
        <v>-5</v>
      </c>
      <c r="E47" s="142" t="n">
        <v>0</v>
      </c>
      <c r="H47" s="119"/>
    </row>
    <row r="48" customFormat="false" ht="15" hidden="false" customHeight="false" outlineLevel="0" collapsed="false">
      <c r="A48" s="125" t="s">
        <v>86</v>
      </c>
      <c r="B48" s="153" t="n">
        <f aca="false">SUM(B2:B47)</f>
        <v>146</v>
      </c>
      <c r="C48" s="154"/>
      <c r="D48" s="153" t="n">
        <f aca="false">SUM(D2:D47)</f>
        <v>0</v>
      </c>
      <c r="E48" s="155" t="n">
        <f aca="false">SUM(E2:E47)</f>
        <v>0</v>
      </c>
    </row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4.25" hidden="false" customHeight="true" outlineLevel="0" collapsed="false">
      <c r="H51" s="32"/>
    </row>
  </sheetData>
  <autoFilter ref="A1:E47"/>
  <mergeCells count="2">
    <mergeCell ref="G2:G3"/>
    <mergeCell ref="H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9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C27" activeCellId="0" sqref="C27"/>
    </sheetView>
  </sheetViews>
  <sheetFormatPr defaultColWidth="10.171875" defaultRowHeight="14.35" customHeight="true" zeroHeight="false" outlineLevelRow="0" outlineLevelCol="0"/>
  <sheetData>
    <row r="1" customFormat="false" ht="14.35" hidden="false" customHeight="false" outlineLevel="0" collapsed="false">
      <c r="A1" s="123" t="s">
        <v>44</v>
      </c>
      <c r="B1" s="124" t="s">
        <v>0</v>
      </c>
      <c r="C1" s="124" t="s">
        <v>1</v>
      </c>
      <c r="D1" s="124" t="s">
        <v>2</v>
      </c>
      <c r="E1" s="125" t="s">
        <v>56</v>
      </c>
    </row>
    <row r="2" customFormat="false" ht="14.35" hidden="false" customHeight="false" outlineLevel="0" collapsed="false">
      <c r="A2" s="126" t="s">
        <v>87</v>
      </c>
      <c r="B2" s="126" t="n">
        <v>2</v>
      </c>
      <c r="C2" s="126" t="n">
        <v>1</v>
      </c>
      <c r="D2" s="126" t="n">
        <f aca="false">B2-C2</f>
        <v>1</v>
      </c>
      <c r="E2" s="126" t="n">
        <v>0</v>
      </c>
      <c r="G2" s="127" t="s">
        <v>45</v>
      </c>
      <c r="H2" s="128" t="n">
        <v>45888</v>
      </c>
      <c r="I2" s="128"/>
    </row>
    <row r="3" customFormat="false" ht="14.35" hidden="false" customHeight="false" outlineLevel="0" collapsed="false">
      <c r="A3" s="126" t="s">
        <v>65</v>
      </c>
      <c r="B3" s="126" t="n">
        <v>0</v>
      </c>
      <c r="C3" s="126" t="n">
        <v>0</v>
      </c>
      <c r="D3" s="126" t="n">
        <f aca="false">B3-C3</f>
        <v>0</v>
      </c>
      <c r="E3" s="126" t="n">
        <v>0</v>
      </c>
      <c r="G3" s="127"/>
      <c r="H3" s="128"/>
      <c r="I3" s="128"/>
    </row>
    <row r="4" customFormat="false" ht="14.35" hidden="false" customHeight="false" outlineLevel="0" collapsed="false">
      <c r="A4" s="129" t="s">
        <v>67</v>
      </c>
      <c r="B4" s="129" t="n">
        <v>0</v>
      </c>
      <c r="C4" s="129" t="n">
        <v>0</v>
      </c>
      <c r="D4" s="129" t="n">
        <f aca="false">B4-C4</f>
        <v>0</v>
      </c>
      <c r="E4" s="129" t="n">
        <v>0</v>
      </c>
    </row>
    <row r="5" customFormat="false" ht="14.35" hidden="false" customHeight="false" outlineLevel="0" collapsed="false">
      <c r="A5" s="130" t="s">
        <v>70</v>
      </c>
      <c r="B5" s="130" t="n">
        <v>0</v>
      </c>
      <c r="C5" s="130" t="n">
        <v>0</v>
      </c>
      <c r="D5" s="130" t="n">
        <f aca="false">B5-C5</f>
        <v>0</v>
      </c>
      <c r="E5" s="130" t="n">
        <v>0</v>
      </c>
      <c r="F5" s="21"/>
      <c r="G5" s="21"/>
      <c r="H5" s="21"/>
      <c r="I5" s="21"/>
      <c r="J5" s="21"/>
      <c r="K5" s="21"/>
      <c r="L5" s="21"/>
      <c r="M5" s="21"/>
      <c r="N5" s="21"/>
    </row>
    <row r="6" customFormat="false" ht="22.05" hidden="false" customHeight="false" outlineLevel="0" collapsed="false">
      <c r="A6" s="132" t="s">
        <v>4</v>
      </c>
      <c r="B6" s="132" t="n">
        <v>3</v>
      </c>
      <c r="C6" s="132" t="n">
        <v>4</v>
      </c>
      <c r="D6" s="132" t="n">
        <f aca="false">B6-C6</f>
        <v>-1</v>
      </c>
      <c r="E6" s="132" t="n">
        <v>0</v>
      </c>
      <c r="F6" s="21"/>
      <c r="G6" s="84"/>
      <c r="H6" s="84"/>
      <c r="I6" s="21"/>
      <c r="J6" s="21"/>
      <c r="K6" s="21"/>
      <c r="L6" s="21"/>
      <c r="M6" s="21"/>
      <c r="N6" s="21"/>
    </row>
    <row r="7" customFormat="false" ht="22.05" hidden="false" customHeight="false" outlineLevel="0" collapsed="false">
      <c r="A7" s="133" t="s">
        <v>75</v>
      </c>
      <c r="B7" s="133" t="n">
        <v>0</v>
      </c>
      <c r="C7" s="133" t="n">
        <v>3</v>
      </c>
      <c r="D7" s="133" t="n">
        <f aca="false">B7-C7</f>
        <v>-3</v>
      </c>
      <c r="E7" s="133" t="n">
        <v>0</v>
      </c>
      <c r="F7" s="21"/>
      <c r="G7" s="84"/>
      <c r="H7" s="84"/>
      <c r="I7" s="21"/>
      <c r="J7" s="21"/>
      <c r="K7" s="21"/>
      <c r="L7" s="21"/>
      <c r="M7" s="21"/>
      <c r="N7" s="21"/>
    </row>
    <row r="8" customFormat="false" ht="14.35" hidden="false" customHeight="false" outlineLevel="0" collapsed="false">
      <c r="A8" s="134" t="s">
        <v>60</v>
      </c>
      <c r="B8" s="134" t="n">
        <v>6</v>
      </c>
      <c r="C8" s="134" t="n">
        <v>3</v>
      </c>
      <c r="D8" s="134" t="n">
        <f aca="false">B8-C8</f>
        <v>0</v>
      </c>
      <c r="E8" s="134" t="n">
        <v>0</v>
      </c>
      <c r="F8" s="21"/>
      <c r="G8" s="21"/>
      <c r="H8" s="21"/>
      <c r="I8" s="21"/>
      <c r="J8" s="21"/>
      <c r="K8" s="21"/>
      <c r="L8" s="21"/>
      <c r="M8" s="21"/>
      <c r="N8" s="21"/>
    </row>
    <row r="9" customFormat="false" ht="14.35" hidden="false" customHeight="false" outlineLevel="0" collapsed="false">
      <c r="A9" s="134" t="s">
        <v>88</v>
      </c>
      <c r="B9" s="134" t="n">
        <v>0</v>
      </c>
      <c r="C9" s="134" t="n">
        <v>1</v>
      </c>
      <c r="D9" s="134" t="n">
        <v>0</v>
      </c>
      <c r="E9" s="134" t="n">
        <v>0</v>
      </c>
      <c r="F9" s="21"/>
      <c r="G9" s="21"/>
      <c r="H9" s="21"/>
      <c r="I9" s="21"/>
      <c r="J9" s="21"/>
      <c r="K9" s="21"/>
      <c r="L9" s="21"/>
      <c r="M9" s="21"/>
      <c r="N9" s="21"/>
    </row>
    <row r="10" customFormat="false" ht="14.35" hidden="false" customHeight="false" outlineLevel="0" collapsed="false">
      <c r="A10" s="135" t="s">
        <v>66</v>
      </c>
      <c r="B10" s="135" t="n">
        <v>2</v>
      </c>
      <c r="C10" s="135" t="n">
        <v>0</v>
      </c>
      <c r="D10" s="135" t="n">
        <f aca="false">B10-C10</f>
        <v>1</v>
      </c>
      <c r="E10" s="135" t="n">
        <v>0</v>
      </c>
      <c r="F10" s="21"/>
      <c r="G10" s="21"/>
      <c r="H10" s="21"/>
      <c r="I10" s="21"/>
      <c r="J10" s="21"/>
      <c r="K10" s="21"/>
      <c r="L10" s="21"/>
      <c r="M10" s="21"/>
      <c r="N10" s="21"/>
    </row>
    <row r="11" customFormat="false" ht="14.35" hidden="false" customHeight="false" outlineLevel="0" collapsed="false">
      <c r="A11" s="136" t="s">
        <v>5</v>
      </c>
      <c r="B11" s="136" t="n">
        <v>0</v>
      </c>
      <c r="C11" s="136" t="n">
        <v>0</v>
      </c>
      <c r="D11" s="136" t="n">
        <f aca="false">B11-C11</f>
        <v>0</v>
      </c>
      <c r="E11" s="136" t="n">
        <v>0</v>
      </c>
      <c r="F11" s="21"/>
      <c r="G11" s="21"/>
      <c r="H11" s="21"/>
      <c r="I11" s="21"/>
      <c r="J11" s="21"/>
      <c r="K11" s="21"/>
      <c r="L11" s="21"/>
      <c r="M11" s="21"/>
      <c r="N11" s="21"/>
    </row>
    <row r="12" customFormat="false" ht="14.35" hidden="false" customHeight="false" outlineLevel="0" collapsed="false">
      <c r="A12" s="137" t="s">
        <v>6</v>
      </c>
      <c r="B12" s="137" t="n">
        <v>0</v>
      </c>
      <c r="C12" s="137" t="n">
        <v>1</v>
      </c>
      <c r="D12" s="137" t="n">
        <f aca="false">B12-C12</f>
        <v>0</v>
      </c>
      <c r="E12" s="137" t="n">
        <v>0</v>
      </c>
      <c r="F12" s="21"/>
      <c r="G12" s="21"/>
      <c r="H12" s="21"/>
      <c r="I12" s="21"/>
      <c r="J12" s="21"/>
      <c r="K12" s="21"/>
      <c r="L12" s="21"/>
      <c r="M12" s="21"/>
      <c r="N12" s="21"/>
    </row>
    <row r="13" customFormat="false" ht="14.35" hidden="false" customHeight="false" outlineLevel="0" collapsed="false">
      <c r="A13" s="138" t="s">
        <v>68</v>
      </c>
      <c r="B13" s="138" t="n">
        <v>1</v>
      </c>
      <c r="C13" s="138" t="n">
        <v>1</v>
      </c>
      <c r="D13" s="138" t="n">
        <f aca="false">B13-C13</f>
        <v>0</v>
      </c>
      <c r="E13" s="138" t="n">
        <v>0</v>
      </c>
      <c r="F13" s="21"/>
      <c r="G13" s="21"/>
      <c r="H13" s="21"/>
      <c r="I13" s="21"/>
      <c r="J13" s="21"/>
      <c r="K13" s="21"/>
      <c r="L13" s="21"/>
      <c r="M13" s="21"/>
      <c r="N13" s="21"/>
    </row>
    <row r="14" customFormat="false" ht="14.35" hidden="false" customHeight="false" outlineLevel="0" collapsed="false">
      <c r="A14" s="139" t="s">
        <v>9</v>
      </c>
      <c r="B14" s="139" t="n">
        <v>2</v>
      </c>
      <c r="C14" s="139" t="n">
        <v>4</v>
      </c>
      <c r="D14" s="139" t="n">
        <f aca="false">B14-C14</f>
        <v>1</v>
      </c>
      <c r="E14" s="139" t="n">
        <v>0</v>
      </c>
      <c r="F14" s="21"/>
      <c r="G14" s="91"/>
      <c r="H14" s="91"/>
      <c r="I14" s="91"/>
      <c r="J14" s="91"/>
      <c r="K14" s="91"/>
      <c r="L14" s="91"/>
      <c r="M14" s="91"/>
      <c r="N14" s="21"/>
    </row>
    <row r="15" customFormat="false" ht="14.35" hidden="false" customHeight="false" outlineLevel="0" collapsed="false">
      <c r="A15" s="140" t="s">
        <v>10</v>
      </c>
      <c r="B15" s="140" t="n">
        <v>10</v>
      </c>
      <c r="C15" s="140" t="n">
        <v>5</v>
      </c>
      <c r="D15" s="140" t="n">
        <f aca="false">B15-C15</f>
        <v>6</v>
      </c>
      <c r="E15" s="140" t="n">
        <v>0</v>
      </c>
      <c r="F15" s="21"/>
      <c r="G15" s="91"/>
      <c r="H15" s="91"/>
      <c r="I15" s="91"/>
      <c r="J15" s="91"/>
      <c r="K15" s="91"/>
      <c r="L15" s="91"/>
      <c r="M15" s="91"/>
      <c r="N15" s="21"/>
    </row>
    <row r="16" customFormat="false" ht="14.35" hidden="false" customHeight="false" outlineLevel="0" collapsed="false">
      <c r="A16" s="135" t="s">
        <v>77</v>
      </c>
      <c r="B16" s="135" t="n">
        <v>0</v>
      </c>
      <c r="C16" s="135" t="n">
        <v>0</v>
      </c>
      <c r="D16" s="135" t="n">
        <f aca="false">B16-C16</f>
        <v>0</v>
      </c>
      <c r="E16" s="135" t="n">
        <v>0</v>
      </c>
      <c r="F16" s="21"/>
      <c r="G16" s="91"/>
      <c r="H16" s="91"/>
      <c r="I16" s="91"/>
      <c r="J16" s="91"/>
      <c r="K16" s="91"/>
      <c r="L16" s="91"/>
      <c r="M16" s="21"/>
      <c r="N16" s="21"/>
    </row>
    <row r="17" customFormat="false" ht="14.35" hidden="false" customHeight="false" outlineLevel="0" collapsed="false">
      <c r="A17" s="140" t="s">
        <v>78</v>
      </c>
      <c r="B17" s="140" t="n">
        <v>0</v>
      </c>
      <c r="C17" s="140" t="n">
        <v>0</v>
      </c>
      <c r="D17" s="140" t="n">
        <f aca="false">B17-C17</f>
        <v>0</v>
      </c>
      <c r="E17" s="140" t="n">
        <v>0</v>
      </c>
      <c r="F17" s="21"/>
      <c r="G17" s="91"/>
      <c r="H17" s="91"/>
      <c r="I17" s="91"/>
      <c r="J17" s="91"/>
      <c r="K17" s="91"/>
      <c r="L17" s="91"/>
      <c r="M17" s="91"/>
      <c r="N17" s="21"/>
    </row>
    <row r="18" customFormat="false" ht="14.35" hidden="false" customHeight="false" outlineLevel="0" collapsed="false">
      <c r="A18" s="132" t="s">
        <v>11</v>
      </c>
      <c r="B18" s="132" t="n">
        <v>0</v>
      </c>
      <c r="C18" s="132" t="n">
        <v>0</v>
      </c>
      <c r="D18" s="132" t="n">
        <f aca="false">B18-C18</f>
        <v>0</v>
      </c>
      <c r="E18" s="132" t="n">
        <v>0</v>
      </c>
      <c r="F18" s="21"/>
      <c r="G18" s="91"/>
      <c r="H18" s="91"/>
      <c r="I18" s="91"/>
      <c r="J18" s="91"/>
      <c r="K18" s="91"/>
      <c r="L18" s="91"/>
      <c r="M18" s="21"/>
      <c r="N18" s="21"/>
    </row>
    <row r="19" customFormat="false" ht="14.35" hidden="false" customHeight="false" outlineLevel="0" collapsed="false">
      <c r="A19" s="141" t="s">
        <v>57</v>
      </c>
      <c r="B19" s="141" t="n">
        <v>5</v>
      </c>
      <c r="C19" s="141" t="n">
        <v>1</v>
      </c>
      <c r="D19" s="141" t="n">
        <f aca="false">B19-C19</f>
        <v>1</v>
      </c>
      <c r="E19" s="141" t="n">
        <v>0</v>
      </c>
      <c r="F19" s="21"/>
      <c r="H19" s="2" t="s">
        <v>0</v>
      </c>
      <c r="I19" s="2" t="s">
        <v>1</v>
      </c>
      <c r="J19" s="2" t="s">
        <v>2</v>
      </c>
      <c r="K19" s="2" t="s">
        <v>56</v>
      </c>
      <c r="L19" s="91"/>
      <c r="M19" s="21"/>
      <c r="N19" s="21"/>
    </row>
    <row r="20" customFormat="false" ht="14.35" hidden="false" customHeight="false" outlineLevel="0" collapsed="false">
      <c r="A20" s="132" t="s">
        <v>64</v>
      </c>
      <c r="B20" s="132" t="n">
        <v>1</v>
      </c>
      <c r="C20" s="132" t="n">
        <v>1</v>
      </c>
      <c r="D20" s="132" t="n">
        <f aca="false">B20-C20</f>
        <v>0</v>
      </c>
      <c r="E20" s="132" t="n">
        <v>0</v>
      </c>
      <c r="F20" s="21"/>
      <c r="G20" s="2" t="s">
        <v>48</v>
      </c>
      <c r="H20" s="39" t="str">
        <f aca="false">_xlfn.XLOOKUP(MAX(B$3:B$50),B$3:B$50,$A$3:$A$50)</f>
        <v>Isa</v>
      </c>
      <c r="I20" s="40" t="str">
        <f aca="false">_xlfn.XLOOKUP(MIN(C$3:C$50),C$3:C$50,$A$3:$A$50)</f>
        <v>Adrian</v>
      </c>
      <c r="J20" s="38" t="str">
        <f aca="false">_xlfn.XLOOKUP(MAX(D$3:D$50),D$3:D$50,$A$3:$A$50)</f>
        <v>Isa</v>
      </c>
      <c r="K20" s="7" t="str">
        <f aca="false">_xlfn.XLOOKUP(LARGE(E3:E50,1),E3:E50,A3:A50,,,1)</f>
        <v>Adrian</v>
      </c>
      <c r="L20" s="91"/>
      <c r="M20" s="21"/>
      <c r="N20" s="21"/>
    </row>
    <row r="21" customFormat="false" ht="14.35" hidden="false" customHeight="false" outlineLevel="0" collapsed="false">
      <c r="A21" s="132" t="s">
        <v>89</v>
      </c>
      <c r="B21" s="132" t="n">
        <v>0</v>
      </c>
      <c r="C21" s="132" t="n">
        <v>4</v>
      </c>
      <c r="D21" s="132" t="n">
        <f aca="false">B21-C21</f>
        <v>-2</v>
      </c>
      <c r="E21" s="132" t="n">
        <v>0</v>
      </c>
      <c r="F21" s="21"/>
      <c r="G21" s="2" t="s">
        <v>49</v>
      </c>
      <c r="H21" s="69" t="str">
        <f aca="false">_xlfn.XLOOKUP(LARGE(B$3:B$50,2),B$3:B$50,$A$3:$A$50,,,-1)</f>
        <v>Edward</v>
      </c>
      <c r="I21" s="70" t="str">
        <f aca="false">_xlfn.XLOOKUP(SMALL(C$3:C$50,2),C$3:C$50,$A$3:$A$50,,,-1)</f>
        <v>Rose</v>
      </c>
      <c r="J21" s="42" t="str">
        <f aca="false">_xlfn.XLOOKUP(LARGE(D$3:D$50,2),D$3:D$50,$A$3:$A$50,,,-1)</f>
        <v>Edward</v>
      </c>
      <c r="K21" s="20" t="str">
        <f aca="false">_xlfn.XLOOKUP(LARGE(E3:E50,2),E3:E50,A3:A50,,,-1)</f>
        <v>Ryan</v>
      </c>
      <c r="L21" s="91"/>
      <c r="M21" s="21"/>
      <c r="N21" s="21"/>
    </row>
    <row r="22" customFormat="false" ht="14.35" hidden="false" customHeight="false" outlineLevel="0" collapsed="false">
      <c r="A22" s="142" t="s">
        <v>90</v>
      </c>
      <c r="B22" s="142" t="n">
        <v>0</v>
      </c>
      <c r="C22" s="142" t="n">
        <v>0</v>
      </c>
      <c r="D22" s="142" t="n">
        <f aca="false">B22-C22</f>
        <v>0</v>
      </c>
      <c r="E22" s="142" t="n">
        <v>0</v>
      </c>
      <c r="F22" s="21"/>
      <c r="G22" s="2" t="s">
        <v>50</v>
      </c>
      <c r="H22" s="35" t="str">
        <f aca="false">_xlfn.XLOOKUP(LARGE(B$3:B$50,3),B$3:B$50,$A$3:$A$50,,,1)</f>
        <v>Cadence</v>
      </c>
      <c r="I22" s="36" t="str">
        <f aca="false">_xlfn.XLOOKUP(SMALL(C$3:C$50,3),C$3:C$50,$A$3:$A$50,,,1)</f>
        <v>Adrian</v>
      </c>
      <c r="J22" s="71" t="str">
        <f aca="false">_xlfn.XLOOKUP(LARGE(D$3:D$50,3),D$3:D$50,$A$3:$A$50,,,1)</f>
        <v>Claudia</v>
      </c>
      <c r="K22" s="122" t="str">
        <f aca="false">_xlfn.XLOOKUP(LARGE(E3:E50,3),E3:E50,A3:A50,,,1)</f>
        <v>Adrian</v>
      </c>
      <c r="L22" s="91"/>
      <c r="M22" s="21"/>
      <c r="N22" s="21"/>
    </row>
    <row r="23" customFormat="false" ht="14.35" hidden="false" customHeight="false" outlineLevel="0" collapsed="false">
      <c r="A23" s="142" t="s">
        <v>12</v>
      </c>
      <c r="B23" s="142" t="n">
        <v>0</v>
      </c>
      <c r="C23" s="142" t="n">
        <v>1</v>
      </c>
      <c r="D23" s="142" t="n">
        <f aca="false">B23-C23</f>
        <v>0</v>
      </c>
      <c r="E23" s="142" t="n">
        <v>0</v>
      </c>
      <c r="F23" s="21"/>
      <c r="G23" s="2" t="s">
        <v>51</v>
      </c>
      <c r="L23" s="21"/>
      <c r="M23" s="21"/>
      <c r="N23" s="21"/>
    </row>
    <row r="24" customFormat="false" ht="14.35" hidden="false" customHeight="false" outlineLevel="0" collapsed="false">
      <c r="A24" s="143" t="s">
        <v>63</v>
      </c>
      <c r="B24" s="143" t="n">
        <v>1</v>
      </c>
      <c r="C24" s="143" t="n">
        <v>1</v>
      </c>
      <c r="D24" s="143" t="n">
        <f aca="false">B24-C24</f>
        <v>0</v>
      </c>
      <c r="E24" s="143" t="n">
        <v>0</v>
      </c>
      <c r="F24" s="21"/>
      <c r="G24" s="2" t="s">
        <v>82</v>
      </c>
      <c r="H24" s="61" t="str">
        <f aca="false">_xlfn.XLOOKUP(SMALL(B$3:B$50,3),B$3:B$50,$A$3:$A$50,,,-1)</f>
        <v>Ryan</v>
      </c>
      <c r="I24" s="62" t="str">
        <f aca="false">_xlfn.XLOOKUP(LARGE(C$3:C$50,3),C$3:C$50,$A$3:$A$50,,,-1)</f>
        <v>Owen</v>
      </c>
      <c r="J24" s="52" t="str">
        <f aca="false">_xlfn.XLOOKUP(SMALL(D$3:D$50,3),D$3:D$50,$A$3:$A$50,,,-1)</f>
        <v>Owen</v>
      </c>
      <c r="L24" s="21"/>
      <c r="M24" s="21"/>
      <c r="N24" s="21"/>
    </row>
    <row r="25" customFormat="false" ht="14.35" hidden="false" customHeight="false" outlineLevel="0" collapsed="false">
      <c r="A25" s="140" t="s">
        <v>13</v>
      </c>
      <c r="B25" s="140" t="n">
        <v>1</v>
      </c>
      <c r="C25" s="140" t="n">
        <v>0</v>
      </c>
      <c r="D25" s="140" t="n">
        <f aca="false">B25-C25</f>
        <v>1</v>
      </c>
      <c r="E25" s="140" t="n">
        <v>0</v>
      </c>
      <c r="G25" s="2" t="s">
        <v>83</v>
      </c>
      <c r="H25" s="72" t="str">
        <f aca="false">_xlfn.XLOOKUP(SMALL(B$3:B$50,2),B$3:B$50,$A$3:$A$50,,,1)</f>
        <v>Adrian</v>
      </c>
      <c r="I25" s="73" t="str">
        <f aca="false">_xlfn.XLOOKUP(LARGE(C$3:C$50,2),C$3:C$50,$A$3:$A$50,,,1)</f>
        <v>Edward</v>
      </c>
      <c r="J25" s="50" t="str">
        <f aca="false">_xlfn.XLOOKUP(SMALL(D$3:D$50,2),D$3:D$50,$A$3:$A$50,,,-1)</f>
        <v>Owen</v>
      </c>
    </row>
    <row r="26" customFormat="false" ht="14.35" hidden="false" customHeight="false" outlineLevel="0" collapsed="false">
      <c r="A26" s="144" t="s">
        <v>61</v>
      </c>
      <c r="B26" s="144" t="n">
        <v>14</v>
      </c>
      <c r="C26" s="144" t="n">
        <v>5</v>
      </c>
      <c r="D26" s="144" t="n">
        <f aca="false">B26-C26</f>
        <v>9</v>
      </c>
      <c r="E26" s="144" t="n">
        <v>0</v>
      </c>
      <c r="G26" s="2" t="s">
        <v>84</v>
      </c>
      <c r="H26" s="58" t="str">
        <f aca="false">_xlfn.XLOOKUP(MIN(B$3:B$50),B$3:B$50,$A$3:$A$50,,,1)</f>
        <v>Adrian</v>
      </c>
      <c r="I26" s="59" t="str">
        <f aca="false">_xlfn.XLOOKUP(MAX(C3:C50),C3:C50,A3:A50,,,-1)</f>
        <v>Jordon</v>
      </c>
      <c r="J26" s="51" t="str">
        <f aca="false">_xlfn.XLOOKUP(MIN(D$3:D$50),D$3:D$50,$A$3:$A$50,,,-1)</f>
        <v>Brodie</v>
      </c>
    </row>
    <row r="27" customFormat="false" ht="14.35" hidden="false" customHeight="false" outlineLevel="0" collapsed="false">
      <c r="A27" s="144" t="s">
        <v>91</v>
      </c>
      <c r="B27" s="144" t="n">
        <v>0</v>
      </c>
      <c r="C27" s="144" t="n">
        <v>4</v>
      </c>
      <c r="D27" s="144" t="n">
        <v>0</v>
      </c>
      <c r="E27" s="144" t="n">
        <v>0</v>
      </c>
      <c r="G27" s="2"/>
      <c r="H27" s="58"/>
      <c r="I27" s="59"/>
      <c r="J27" s="51"/>
    </row>
    <row r="28" customFormat="false" ht="14.35" hidden="false" customHeight="false" outlineLevel="0" collapsed="false">
      <c r="A28" s="145" t="s">
        <v>14</v>
      </c>
      <c r="B28" s="145" t="n">
        <v>0</v>
      </c>
      <c r="C28" s="145" t="n">
        <v>0</v>
      </c>
      <c r="D28" s="145" t="n">
        <f aca="false">B28-C28</f>
        <v>0</v>
      </c>
      <c r="E28" s="145" t="n">
        <v>0</v>
      </c>
    </row>
    <row r="29" customFormat="false" ht="14.35" hidden="false" customHeight="false" outlineLevel="0" collapsed="false">
      <c r="A29" s="146" t="s">
        <v>73</v>
      </c>
      <c r="B29" s="146" t="n">
        <v>0</v>
      </c>
      <c r="C29" s="146" t="n">
        <v>0</v>
      </c>
      <c r="D29" s="146" t="n">
        <f aca="false">B29-C29</f>
        <v>0</v>
      </c>
      <c r="E29" s="146" t="n">
        <v>0</v>
      </c>
    </row>
    <row r="30" customFormat="false" ht="14.35" hidden="false" customHeight="false" outlineLevel="0" collapsed="false">
      <c r="A30" s="147" t="s">
        <v>76</v>
      </c>
      <c r="B30" s="147" t="n">
        <v>5</v>
      </c>
      <c r="C30" s="147" t="n">
        <v>6</v>
      </c>
      <c r="D30" s="147" t="n">
        <f aca="false">B30-C30</f>
        <v>-1</v>
      </c>
      <c r="E30" s="147" t="n">
        <v>0</v>
      </c>
    </row>
    <row r="31" customFormat="false" ht="14.35" hidden="false" customHeight="false" outlineLevel="0" collapsed="false">
      <c r="A31" s="148" t="s">
        <v>15</v>
      </c>
      <c r="B31" s="148" t="n">
        <v>0</v>
      </c>
      <c r="C31" s="148" t="n">
        <v>0</v>
      </c>
      <c r="D31" s="148" t="n">
        <f aca="false">B31-C31</f>
        <v>0</v>
      </c>
      <c r="E31" s="148" t="n">
        <v>0</v>
      </c>
    </row>
    <row r="32" customFormat="false" ht="14.35" hidden="false" customHeight="false" outlineLevel="0" collapsed="false">
      <c r="A32" s="148" t="s">
        <v>92</v>
      </c>
      <c r="B32" s="148" t="n">
        <v>1</v>
      </c>
      <c r="C32" s="148" t="n">
        <v>5</v>
      </c>
      <c r="D32" s="148" t="n">
        <f aca="false">B32-C32</f>
        <v>-2</v>
      </c>
      <c r="E32" s="148" t="n">
        <v>0</v>
      </c>
    </row>
    <row r="33" customFormat="false" ht="14.35" hidden="false" customHeight="false" outlineLevel="0" collapsed="false">
      <c r="A33" s="133" t="s">
        <v>17</v>
      </c>
      <c r="B33" s="133" t="n">
        <v>0</v>
      </c>
      <c r="C33" s="133" t="n">
        <v>0</v>
      </c>
      <c r="D33" s="133" t="n">
        <f aca="false">B33-C33</f>
        <v>0</v>
      </c>
      <c r="E33" s="133" t="n">
        <v>0</v>
      </c>
    </row>
    <row r="34" customFormat="false" ht="14.35" hidden="false" customHeight="false" outlineLevel="0" collapsed="false">
      <c r="A34" s="134" t="s">
        <v>18</v>
      </c>
      <c r="B34" s="134" t="n">
        <v>0</v>
      </c>
      <c r="C34" s="134" t="n">
        <v>0</v>
      </c>
      <c r="D34" s="134" t="n">
        <f aca="false">B34-C34</f>
        <v>0</v>
      </c>
      <c r="E34" s="134" t="n">
        <v>0</v>
      </c>
    </row>
    <row r="35" customFormat="false" ht="14.35" hidden="false" customHeight="false" outlineLevel="0" collapsed="false">
      <c r="A35" s="134" t="s">
        <v>19</v>
      </c>
      <c r="B35" s="134" t="n">
        <v>1</v>
      </c>
      <c r="C35" s="134" t="n">
        <v>0</v>
      </c>
      <c r="D35" s="134" t="n">
        <f aca="false">B35-C35</f>
        <v>0</v>
      </c>
      <c r="E35" s="134" t="n">
        <v>0</v>
      </c>
    </row>
    <row r="36" customFormat="false" ht="14.35" hidden="false" customHeight="false" outlineLevel="0" collapsed="false">
      <c r="A36" s="134" t="s">
        <v>93</v>
      </c>
      <c r="B36" s="134" t="n">
        <v>1</v>
      </c>
      <c r="C36" s="134" t="n">
        <v>2</v>
      </c>
      <c r="D36" s="134" t="n">
        <f aca="false">B36-C36</f>
        <v>-1</v>
      </c>
      <c r="E36" s="134" t="n">
        <v>0</v>
      </c>
    </row>
    <row r="37" customFormat="false" ht="14.35" hidden="false" customHeight="false" outlineLevel="0" collapsed="false">
      <c r="A37" s="129" t="s">
        <v>79</v>
      </c>
      <c r="B37" s="129" t="n">
        <v>0</v>
      </c>
      <c r="C37" s="129" t="n">
        <v>0</v>
      </c>
      <c r="D37" s="129" t="n">
        <f aca="false">B37-C37</f>
        <v>0</v>
      </c>
      <c r="E37" s="129" t="n">
        <v>0</v>
      </c>
    </row>
    <row r="38" customFormat="false" ht="14.35" hidden="false" customHeight="false" outlineLevel="0" collapsed="false">
      <c r="A38" s="146" t="s">
        <v>72</v>
      </c>
      <c r="B38" s="146" t="n">
        <v>0</v>
      </c>
      <c r="C38" s="146" t="n">
        <v>0</v>
      </c>
      <c r="D38" s="146" t="n">
        <f aca="false">B38-C38</f>
        <v>0</v>
      </c>
      <c r="E38" s="146" t="n">
        <v>0</v>
      </c>
    </row>
    <row r="39" customFormat="false" ht="14.35" hidden="false" customHeight="false" outlineLevel="0" collapsed="false">
      <c r="A39" s="146" t="s">
        <v>94</v>
      </c>
      <c r="B39" s="146" t="n">
        <v>0</v>
      </c>
      <c r="C39" s="146" t="n">
        <v>1</v>
      </c>
      <c r="D39" s="146" t="n">
        <f aca="false">B39-C39</f>
        <v>0</v>
      </c>
      <c r="E39" s="146" t="n">
        <v>0</v>
      </c>
    </row>
    <row r="40" customFormat="false" ht="14.35" hidden="false" customHeight="false" outlineLevel="0" collapsed="false">
      <c r="A40" s="133" t="s">
        <v>85</v>
      </c>
      <c r="B40" s="133" t="n">
        <v>0</v>
      </c>
      <c r="C40" s="133" t="n">
        <v>0</v>
      </c>
      <c r="D40" s="133" t="n">
        <f aca="false">B40-C40</f>
        <v>0</v>
      </c>
      <c r="E40" s="133" t="n">
        <v>0</v>
      </c>
    </row>
    <row r="41" customFormat="false" ht="14.35" hidden="false" customHeight="false" outlineLevel="0" collapsed="false">
      <c r="A41" s="131" t="s">
        <v>80</v>
      </c>
      <c r="B41" s="131" t="n">
        <v>0</v>
      </c>
      <c r="C41" s="131" t="n">
        <v>2</v>
      </c>
      <c r="D41" s="131" t="n">
        <f aca="false">B41-C41</f>
        <v>-1</v>
      </c>
      <c r="E41" s="131" t="n">
        <v>0</v>
      </c>
    </row>
    <row r="42" customFormat="false" ht="14.35" hidden="false" customHeight="false" outlineLevel="0" collapsed="false">
      <c r="A42" s="126" t="s">
        <v>21</v>
      </c>
      <c r="B42" s="126" t="n">
        <v>0</v>
      </c>
      <c r="C42" s="126" t="n">
        <v>2</v>
      </c>
      <c r="D42" s="126" t="n">
        <f aca="false">B42-C42</f>
        <v>0</v>
      </c>
      <c r="E42" s="126" t="n">
        <v>0</v>
      </c>
    </row>
    <row r="43" customFormat="false" ht="14.35" hidden="false" customHeight="false" outlineLevel="0" collapsed="false">
      <c r="A43" s="126" t="s">
        <v>95</v>
      </c>
      <c r="B43" s="126" t="n">
        <v>0</v>
      </c>
      <c r="C43" s="126" t="n">
        <v>0</v>
      </c>
      <c r="D43" s="126" t="n">
        <f aca="false">B43-C43</f>
        <v>0</v>
      </c>
      <c r="E43" s="126" t="n">
        <v>0</v>
      </c>
    </row>
    <row r="44" customFormat="false" ht="14.35" hidden="false" customHeight="false" outlineLevel="0" collapsed="false">
      <c r="A44" s="145" t="s">
        <v>62</v>
      </c>
      <c r="B44" s="145" t="n">
        <v>0</v>
      </c>
      <c r="C44" s="145" t="n">
        <v>0</v>
      </c>
      <c r="D44" s="145" t="n">
        <f aca="false">B44-C44</f>
        <v>0</v>
      </c>
      <c r="E44" s="145" t="n">
        <v>0</v>
      </c>
    </row>
    <row r="45" customFormat="false" ht="14.35" hidden="false" customHeight="false" outlineLevel="0" collapsed="false">
      <c r="A45" s="146" t="s">
        <v>58</v>
      </c>
      <c r="B45" s="146" t="n">
        <v>5</v>
      </c>
      <c r="C45" s="146" t="n">
        <v>5</v>
      </c>
      <c r="D45" s="146" t="n">
        <f aca="false">B45-C45</f>
        <v>-2</v>
      </c>
      <c r="E45" s="146" t="n">
        <v>0</v>
      </c>
    </row>
    <row r="46" customFormat="false" ht="14.35" hidden="false" customHeight="false" outlineLevel="0" collapsed="false">
      <c r="A46" s="148" t="s">
        <v>71</v>
      </c>
      <c r="B46" s="148" t="n">
        <v>0</v>
      </c>
      <c r="C46" s="148" t="n">
        <v>0</v>
      </c>
      <c r="D46" s="148" t="n">
        <f aca="false">B46-C46</f>
        <v>0</v>
      </c>
      <c r="E46" s="148" t="n">
        <v>0</v>
      </c>
    </row>
    <row r="47" customFormat="false" ht="14.35" hidden="false" customHeight="false" outlineLevel="0" collapsed="false">
      <c r="A47" s="149" t="s">
        <v>22</v>
      </c>
      <c r="B47" s="149" t="n">
        <v>1</v>
      </c>
      <c r="C47" s="149" t="n">
        <v>2</v>
      </c>
      <c r="D47" s="149" t="n">
        <f aca="false">B47-C47</f>
        <v>-1</v>
      </c>
      <c r="E47" s="149" t="n">
        <v>0</v>
      </c>
    </row>
    <row r="48" customFormat="false" ht="14.35" hidden="false" customHeight="false" outlineLevel="0" collapsed="false">
      <c r="A48" s="140" t="s">
        <v>23</v>
      </c>
      <c r="B48" s="140" t="n">
        <v>0</v>
      </c>
      <c r="C48" s="140" t="n">
        <v>0</v>
      </c>
      <c r="D48" s="140" t="n">
        <f aca="false">B48-C48</f>
        <v>0</v>
      </c>
      <c r="E48" s="140" t="n">
        <v>0</v>
      </c>
    </row>
    <row r="49" customFormat="false" ht="14.35" hidden="false" customHeight="false" outlineLevel="0" collapsed="false">
      <c r="A49" s="140" t="s">
        <v>96</v>
      </c>
      <c r="B49" s="140" t="n">
        <v>0</v>
      </c>
      <c r="C49" s="140" t="n">
        <v>0</v>
      </c>
      <c r="D49" s="140" t="n">
        <f aca="false">B49-C49</f>
        <v>0</v>
      </c>
      <c r="E49" s="140" t="n">
        <v>0</v>
      </c>
      <c r="H49" s="119"/>
    </row>
    <row r="50" customFormat="false" ht="14.35" hidden="false" customHeight="false" outlineLevel="0" collapsed="false">
      <c r="A50" s="144" t="s">
        <v>24</v>
      </c>
      <c r="B50" s="144" t="n">
        <v>0</v>
      </c>
      <c r="C50" s="144" t="n">
        <v>2</v>
      </c>
      <c r="D50" s="144" t="n">
        <f aca="false">B50-C50</f>
        <v>0</v>
      </c>
      <c r="E50" s="144" t="n">
        <v>0</v>
      </c>
    </row>
    <row r="51" customFormat="false" ht="14.35" hidden="false" customHeight="true" outlineLevel="0" collapsed="false">
      <c r="A51" s="146" t="s">
        <v>25</v>
      </c>
      <c r="B51" s="146" t="n">
        <v>0</v>
      </c>
      <c r="C51" s="146" t="n">
        <v>0</v>
      </c>
      <c r="D51" s="146" t="n">
        <f aca="false">B51-C51</f>
        <v>0</v>
      </c>
      <c r="E51" s="146" t="n">
        <v>0</v>
      </c>
    </row>
    <row r="52" customFormat="false" ht="14.35" hidden="false" customHeight="true" outlineLevel="0" collapsed="false">
      <c r="A52" s="146" t="s">
        <v>97</v>
      </c>
      <c r="B52" s="146" t="n">
        <v>1</v>
      </c>
      <c r="C52" s="146" t="n">
        <v>8</v>
      </c>
      <c r="D52" s="146" t="n">
        <f aca="false">B52-C52</f>
        <v>-1</v>
      </c>
      <c r="E52" s="146" t="n">
        <v>0</v>
      </c>
    </row>
    <row r="53" customFormat="false" ht="14.35" hidden="false" customHeight="true" outlineLevel="0" collapsed="false">
      <c r="A53" s="150" t="s">
        <v>26</v>
      </c>
      <c r="B53" s="150" t="n">
        <v>0</v>
      </c>
      <c r="C53" s="150" t="n">
        <v>0</v>
      </c>
      <c r="D53" s="150" t="n">
        <f aca="false">B53-C53</f>
        <v>0</v>
      </c>
      <c r="E53" s="150" t="n">
        <v>0</v>
      </c>
    </row>
    <row r="54" customFormat="false" ht="14.35" hidden="false" customHeight="true" outlineLevel="0" collapsed="false">
      <c r="A54" s="151" t="s">
        <v>27</v>
      </c>
      <c r="B54" s="151" t="n">
        <v>0</v>
      </c>
      <c r="C54" s="151" t="n">
        <v>2</v>
      </c>
      <c r="D54" s="151" t="n">
        <f aca="false">B54-C54</f>
        <v>-2</v>
      </c>
      <c r="E54" s="151" t="n">
        <v>0</v>
      </c>
    </row>
    <row r="55" customFormat="false" ht="14.35" hidden="false" customHeight="true" outlineLevel="0" collapsed="false">
      <c r="A55" s="152" t="s">
        <v>74</v>
      </c>
      <c r="B55" s="152" t="n">
        <v>0</v>
      </c>
      <c r="C55" s="152" t="n">
        <v>0</v>
      </c>
      <c r="D55" s="152" t="n">
        <f aca="false">B55-C55</f>
        <v>0</v>
      </c>
      <c r="E55" s="152" t="n">
        <v>0</v>
      </c>
    </row>
    <row r="56" customFormat="false" ht="14.35" hidden="false" customHeight="true" outlineLevel="0" collapsed="false">
      <c r="A56" s="152" t="s">
        <v>98</v>
      </c>
      <c r="B56" s="152" t="n">
        <v>1</v>
      </c>
      <c r="C56" s="152" t="n">
        <v>1</v>
      </c>
      <c r="D56" s="152" t="n">
        <f aca="false">B56-C56</f>
        <v>0</v>
      </c>
      <c r="E56" s="152" t="s">
        <v>99</v>
      </c>
    </row>
    <row r="57" customFormat="false" ht="14.35" hidden="false" customHeight="true" outlineLevel="0" collapsed="false">
      <c r="A57" s="139" t="s">
        <v>28</v>
      </c>
      <c r="B57" s="139" t="n">
        <v>0</v>
      </c>
      <c r="C57" s="139" t="n">
        <v>0</v>
      </c>
      <c r="D57" s="139" t="n">
        <f aca="false">B57-C57</f>
        <v>0</v>
      </c>
      <c r="E57" s="139" t="n">
        <v>0</v>
      </c>
    </row>
    <row r="58" customFormat="false" ht="14.35" hidden="false" customHeight="true" outlineLevel="0" collapsed="false">
      <c r="A58" s="142" t="s">
        <v>29</v>
      </c>
      <c r="B58" s="142" t="n">
        <v>2</v>
      </c>
      <c r="C58" s="142" t="n">
        <v>2</v>
      </c>
      <c r="D58" s="142" t="n">
        <f aca="false">B58-C58</f>
        <v>2</v>
      </c>
      <c r="E58" s="142" t="n">
        <v>0</v>
      </c>
    </row>
    <row r="59" customFormat="false" ht="14.35" hidden="false" customHeight="true" outlineLevel="0" collapsed="false">
      <c r="A59" s="125" t="s">
        <v>86</v>
      </c>
      <c r="B59" s="153" t="n">
        <f aca="false">SUM(B3:B50)</f>
        <v>60</v>
      </c>
      <c r="C59" s="153" t="n">
        <f aca="false">SUM(C2:C58)</f>
        <v>80</v>
      </c>
      <c r="D59" s="153" t="n">
        <f aca="false">SUM(D3:D50)</f>
        <v>5</v>
      </c>
      <c r="E59" s="155" t="n">
        <f aca="false">SUM(E3:E50)</f>
        <v>0</v>
      </c>
    </row>
  </sheetData>
  <mergeCells count="2">
    <mergeCell ref="G2:G3"/>
    <mergeCell ref="H2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&amp;C&amp;"Noto Serif,Regular"&amp;12&amp;Kffffff&amp;A</oddHeader>
    <oddFooter>&amp;C&amp;"Noto Serif,Regular"&amp;12&amp;KffffffPage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AFD330E843124883D8F1143CB20504" ma:contentTypeVersion="5" ma:contentTypeDescription="Create a new document." ma:contentTypeScope="" ma:versionID="a680d161aa71acb9f373b86c80ed2599">
  <xsd:schema xmlns:xsd="http://www.w3.org/2001/XMLSchema" xmlns:xs="http://www.w3.org/2001/XMLSchema" xmlns:p="http://schemas.microsoft.com/office/2006/metadata/properties" xmlns:ns3="888b9ef4-371e-4d81-bdd9-34172b121949" targetNamespace="http://schemas.microsoft.com/office/2006/metadata/properties" ma:root="true" ma:fieldsID="be5ec2d51f57c530af2516fe695d1171" ns3:_="">
    <xsd:import namespace="888b9ef4-371e-4d81-bdd9-34172b1219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b9ef4-371e-4d81-bdd9-34172b1219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BF8831-98E7-40D9-8395-7B4C428075AB}"/>
</file>

<file path=customXml/itemProps2.xml><?xml version="1.0" encoding="utf-8"?>
<ds:datastoreItem xmlns:ds="http://schemas.openxmlformats.org/officeDocument/2006/customXml" ds:itemID="{729692C2-DA29-4E4F-B5CD-1315E27D2C99}"/>
</file>

<file path=customXml/itemProps3.xml><?xml version="1.0" encoding="utf-8"?>
<ds:datastoreItem xmlns:ds="http://schemas.openxmlformats.org/officeDocument/2006/customXml" ds:itemID="{72A66A24-3DB3-4160-984F-F1E00E7D86A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LibreOffice/25.8.0.4$Linux_X86_64 LibreOffice_project/580$Build-4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2023-08-18T00:31:15Z</dcterms:created>
  <dc:creator>Preston Clark</dc:creator>
  <dc:description/>
  <dc:language>en-US</dc:language>
  <cp:lastModifiedBy/>
  <dcterms:modified xsi:type="dcterms:W3CDTF">2025-08-25T14:28:54Z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0x010100FEAFD330E843124883D8F1143CB20504</vt:lpwstr>
  </property>
</Properties>
</file>